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Cotizaciones" sheetId="2" state="visible" r:id="rId2"/>
    <sheet xmlns:r="http://schemas.openxmlformats.org/officeDocument/2006/relationships" name="Registro de contactos" sheetId="3" state="visible" r:id="rId3"/>
    <sheet xmlns:r="http://schemas.openxmlformats.org/officeDocument/2006/relationships" name="Ajustes" sheetId="4" state="visible" r:id="rId4"/>
  </sheets>
  <definedNames>
    <definedName name="_xlnm._FilterDatabase" localSheetId="1" hidden="1">'Cotizaciones'!$A$1:$N$300</definedName>
    <definedName name="_xlnm._FilterDatabase" localSheetId="2" hidden="1">'Registro de contactos'!$A$1:$E$1500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4" fontId="6" fillId="0" borderId="0" pivotButton="0" quotePrefix="0" xfId="0"/>
    <xf numFmtId="0" fontId="5" fillId="3" borderId="0" applyAlignment="1" pivotButton="0" quotePrefix="0" xfId="0">
      <alignment vertical="center" wrapText="1"/>
    </xf>
    <xf numFmtId="4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cols>
    <col width="130" customWidth="1" min="1" max="1"/>
    <col width="12" customWidth="1" min="2" max="2"/>
  </cols>
  <sheetData>
    <row r="1">
      <c r="A1" s="1" t="inlineStr">
        <is>
          <t>Control de cotizaciones y seguimiento de TapeAndFloat (gratis)</t>
        </is>
      </c>
    </row>
    <row r="2">
      <c r="A2" s="2" t="inlineStr"/>
    </row>
    <row r="3">
      <c r="A3" s="2" t="inlineStr">
        <is>
          <t>Para constructores, contratistas y remodeladores pequeños. Tenga todas sus cotizaciones en una sola lista y no pierda una obra por no dar seguimiento.</t>
        </is>
      </c>
    </row>
    <row r="4">
      <c r="A4" s="2" t="inlineStr"/>
    </row>
    <row r="5">
      <c r="A5" s="2" t="inlineStr">
        <is>
          <t>1. Hoja Cotizaciones: un renglón por cotización. Póngale un número corto (por ejemplo C-101), luego cliente, obra / dirección, monto, la fecha en que la envió</t>
        </is>
      </c>
    </row>
    <row r="6">
      <c r="A6" s="2" t="inlineStr">
        <is>
          <t xml:space="preserve">   y la fecha hasta la que vale el precio (vigencia de la cotización).</t>
        </is>
      </c>
    </row>
    <row r="7">
      <c r="A7" s="2" t="inlineStr">
        <is>
          <t>2. Hoja Registro de contactos: un renglón cada vez que da seguimiento (llamada, mensaje, correo, en persona), con el número de cotización y lo que se dijo.</t>
        </is>
      </c>
    </row>
    <row r="8">
      <c r="A8" s="2" t="inlineStr">
        <is>
          <t xml:space="preserve">   La hoja Cotizaciones cuenta los contactos y encuentra el último sola.</t>
        </is>
      </c>
    </row>
    <row r="9">
      <c r="A9" s="2" t="inlineStr">
        <is>
          <t>3. La fecha del próximo seguimiento se calcula sola: el primero unos días después del envío y los siguientes después de su último contacto</t>
        </is>
      </c>
    </row>
    <row r="10">
      <c r="A10" s="2" t="inlineStr">
        <is>
          <t xml:space="preserve">   (por defecto día 3, 7 y 14; cámbielos en Ajustes). Después del número de contactos fijado dice ALTO: DECIDA.</t>
        </is>
      </c>
    </row>
    <row r="11">
      <c r="A11" s="2" t="inlineStr">
        <is>
          <t>4. Cuando el cliente conteste, cambie el Estado a Ganada, Perdida o Sin respuesta y, si la perdió, anote el motivo (precio, fechas, eligió a otro, no contestó...).</t>
        </is>
      </c>
    </row>
    <row r="12">
      <c r="A12" s="2" t="inlineStr">
        <is>
          <t xml:space="preserve">   Rojo = seguimiento atrasado o cotización vencida todavía abierta. Amarillo = seguimiento hoy, cotización por vencer, alto y decida,</t>
        </is>
      </c>
    </row>
    <row r="13">
      <c r="A13" s="2" t="inlineStr">
        <is>
          <t xml:space="preserve">   o datos faltantes (sin fecha de envío, ganada sin monto, perdida sin motivo). Verde = ganada.</t>
        </is>
      </c>
    </row>
    <row r="14">
      <c r="A14" s="2" t="inlineStr"/>
    </row>
    <row r="15">
      <c r="A15" s="2" t="inlineStr">
        <is>
          <t>Consejo: abra esta hoja a la misma hora cada día. Un seguimiento corto y amable gana obras que el silencio pierde.</t>
        </is>
      </c>
    </row>
    <row r="16">
      <c r="A16" s="2" t="inlineStr">
        <is>
          <t>Guía: https://gc.tapeandfloat.com/es/guias/seguimiento-cotizaciones.html</t>
        </is>
      </c>
    </row>
    <row r="17">
      <c r="A17" s="2" t="inlineStr"/>
    </row>
    <row r="18">
      <c r="A18" s="2" t="inlineStr">
        <is>
          <t>¿Quiere que se lo mantengamos al día? Durante la prueba piloto de TapeAndFloat preparamos los seguimientos del día 3, 7 y 14 en su propia hoja de Google;</t>
        </is>
      </c>
    </row>
    <row r="19">
      <c r="A19" s="2" t="inlineStr">
        <is>
          <t>usted los aprueba antes de que salga cualquier cosa, y una persona real revisa todo.</t>
        </is>
      </c>
    </row>
    <row r="20">
      <c r="A20" s="2" t="inlineStr">
        <is>
          <t>Prueba gratis de 60 días, sin tarjeta: https://gc.tapeandfloat.com/es/#pilot   Preguntas: james@tapeandfloat.com</t>
        </is>
      </c>
    </row>
    <row r="21">
      <c r="A21" s="2" t="inlineStr"/>
    </row>
    <row r="22">
      <c r="A22" s="3" t="inlineStr">
        <is>
          <t>Resumen (se actualiza solo)</t>
        </is>
      </c>
    </row>
    <row r="23">
      <c r="A23" t="inlineStr">
        <is>
          <t xml:space="preserve">   Cotizaciones abiertas</t>
        </is>
      </c>
      <c r="B23" s="4">
        <f>SUMPRODUCT((('Cotizaciones'!$A$2:$A$300&lt;&gt;"")+('Cotizaciones'!$B$2:$B$300&lt;&gt;"")+('Cotizaciones'!$C$2:$C$300&lt;&gt;"")&gt;0)*((('Cotizaciones'!$K$2:$K$300="")+('Cotizaciones'!$K$2:$K$300="Abierta"))&gt;0))</f>
        <v/>
      </c>
    </row>
    <row r="24">
      <c r="A24" t="inlineStr">
        <is>
          <t xml:space="preserve">   Cotizaciones abiertas ($)</t>
        </is>
      </c>
      <c r="B24" s="5">
        <f>SUMPRODUCT((('Cotizaciones'!$A$2:$A$300&lt;&gt;"")+('Cotizaciones'!$B$2:$B$300&lt;&gt;"")+('Cotizaciones'!$C$2:$C$300&lt;&gt;"")&gt;0)*((('Cotizaciones'!$K$2:$K$300="")+('Cotizaciones'!$K$2:$K$300="Abierta"))&gt;0)*N(+'Cotizaciones'!$D$2:$D$300))</f>
        <v/>
      </c>
    </row>
    <row r="25">
      <c r="A25" t="inlineStr">
        <is>
          <t xml:space="preserve">   Seguimientos para hoy</t>
        </is>
      </c>
      <c r="B25" s="4">
        <f>COUNTIF('Cotizaciones'!$M$2:$M$300,"*SEGUIMIENTO HOY*")</f>
        <v/>
      </c>
    </row>
    <row r="26">
      <c r="A26" t="inlineStr">
        <is>
          <t xml:space="preserve">   Seguimientos atrasados</t>
        </is>
      </c>
      <c r="B26" s="4">
        <f>COUNTIF('Cotizaciones'!$M$2:$M$300,"*SEGUIMIENTO ATRASADO*")</f>
        <v/>
      </c>
    </row>
    <row r="27">
      <c r="A27" t="inlineStr">
        <is>
          <t xml:space="preserve">   Cotizaciones por vencer (abiertas)</t>
        </is>
      </c>
      <c r="B27" s="4">
        <f>COUNTIF('Cotizaciones'!$M$2:$M$300,"*POR VENCER*")</f>
        <v/>
      </c>
    </row>
    <row r="28">
      <c r="A28" t="inlineStr">
        <is>
          <t xml:space="preserve">   Cotizaciones vencidas, todavía abiertas</t>
        </is>
      </c>
      <c r="B28" s="4">
        <f>COUNTIF('Cotizaciones'!$M$2:$M$300,"*VENCIDA, TODAVÍA ABIERTA*")</f>
        <v/>
      </c>
    </row>
    <row r="29">
      <c r="A29" t="inlineStr">
        <is>
          <t xml:space="preserve">   Abiertas en el límite de contactos (alto y decida)</t>
        </is>
      </c>
      <c r="B29" s="4">
        <f>COUNTIF('Cotizaciones'!$M$2:$M$300,"*ALTO: DECIDA*")</f>
        <v/>
      </c>
    </row>
    <row r="30">
      <c r="A30" t="inlineStr">
        <is>
          <t xml:space="preserve">   Ganadas</t>
        </is>
      </c>
      <c r="B30" s="4">
        <f>COUNTIF('Cotizaciones'!$K$2:$K$300,"Ganada")</f>
        <v/>
      </c>
    </row>
    <row r="31">
      <c r="A31" t="inlineStr">
        <is>
          <t xml:space="preserve">   Ganadas ($)</t>
        </is>
      </c>
      <c r="B31" s="5">
        <f>SUMIF('Cotizaciones'!$K$2:$K$300,"Ganada",'Cotizaciones'!$D$2:$D$300)</f>
        <v/>
      </c>
    </row>
    <row r="32">
      <c r="A32" t="inlineStr">
        <is>
          <t xml:space="preserve">   Perdidas</t>
        </is>
      </c>
      <c r="B32" s="4">
        <f>COUNTIF('Cotizaciones'!$K$2:$K$300,"Perdida")</f>
        <v/>
      </c>
    </row>
    <row r="33">
      <c r="A33" t="inlineStr">
        <is>
          <t xml:space="preserve">   Cotizaciones con datos faltantes (envío, monto o motivo)</t>
        </is>
      </c>
      <c r="B33" s="4">
        <f>SUMPRODUCT((ISNUMBER(SEARCH("SIN FECHA DE ENVÍO",'Cotizaciones'!$M$2:$M$300))+ISNUMBER(SEARCH("GANADA SIN MONTO",'Cotizaciones'!$M$2:$M$300))+ISNUMBER(SEARCH("PERDIDA SIN MOTIVO",'Cotizaciones'!$M$2:$M$300))&gt;0)*1)</f>
        <v/>
      </c>
    </row>
    <row r="35">
      <c r="A35" t="inlineStr">
        <is>
          <t>Uso y distribución gratis. Sin garantía; información general, no asesoría legal ni fiscal.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24" customWidth="1" min="3" max="3"/>
    <col width="12" customWidth="1" min="4" max="4"/>
    <col width="12" customWidth="1" min="5" max="5"/>
    <col width="14" customWidth="1" min="6" max="6"/>
    <col width="11" customWidth="1" min="7" max="7"/>
    <col width="13" customWidth="1" min="8" max="8"/>
    <col width="14" customWidth="1" min="9" max="9"/>
    <col width="11" customWidth="1" min="10" max="10"/>
    <col width="16" customWidth="1" min="11" max="11"/>
    <col width="22" customWidth="1" min="12" max="12"/>
    <col width="40" customWidth="1" min="13" max="13"/>
    <col width="24" customWidth="1" min="14" max="14"/>
  </cols>
  <sheetData>
    <row r="1" ht="48" customHeight="1">
      <c r="A1" s="6" t="inlineStr">
        <is>
          <t>Cotización #</t>
        </is>
      </c>
      <c r="B1" s="6" t="inlineStr">
        <is>
          <t>Cliente</t>
        </is>
      </c>
      <c r="C1" s="6" t="inlineStr">
        <is>
          <t>Obra / dirección</t>
        </is>
      </c>
      <c r="D1" s="6" t="inlineStr">
        <is>
          <t>Monto $</t>
        </is>
      </c>
      <c r="E1" s="6" t="inlineStr">
        <is>
          <t>Enviada (fecha)</t>
        </is>
      </c>
      <c r="F1" s="6" t="inlineStr">
        <is>
          <t>Vigente hasta (fecha)</t>
        </is>
      </c>
      <c r="G1" s="6" t="inlineStr">
        <is>
          <t>Seguimientos registrados</t>
        </is>
      </c>
      <c r="H1" s="6" t="inlineStr">
        <is>
          <t>Último contacto (fecha)</t>
        </is>
      </c>
      <c r="I1" s="6" t="inlineStr">
        <is>
          <t>Próximo seguimiento (fecha)</t>
        </is>
      </c>
      <c r="J1" s="6" t="inlineStr">
        <is>
          <t>Días para que venza</t>
        </is>
      </c>
      <c r="K1" s="6" t="inlineStr">
        <is>
          <t>Estado (Abierta / Ganada / Perdida / Sin respuesta)</t>
        </is>
      </c>
      <c r="L1" s="6" t="inlineStr">
        <is>
          <t>Motivo de pérdida</t>
        </is>
      </c>
      <c r="M1" s="6" t="inlineStr">
        <is>
          <t>Alerta</t>
        </is>
      </c>
      <c r="N1" s="6" t="inlineStr">
        <is>
          <t>Notas</t>
        </is>
      </c>
    </row>
    <row r="2">
      <c r="D2" s="7" t="n"/>
      <c r="E2" s="8" t="n"/>
      <c r="F2" s="8" t="n"/>
      <c r="G2">
        <f>IF(A2="","",COUNTIF('Registro de contactos'!$B$2:$B$1500,A2))</f>
        <v/>
      </c>
      <c r="H2" s="8">
        <f>IF(A2="","",IF(N(G2)=0,"",SUMPRODUCT(MAX(('Registro de contactos'!$B$2:$B$1500=A2)*N(+'Registro de contactos'!$A$2:$A$1500)))))</f>
        <v/>
      </c>
      <c r="I2" s="8">
        <f>IF(OR(NOT(OR(A2&lt;&gt;"",B2&lt;&gt;"",C2&lt;&gt;"")),N(E2)=0,NOT(OR(K2="",K2="Abierta")),N(G2)&gt;=N('Ajustes'!$B$5)),"",IF(OR(N(G2)=0,N(H2)=0),N(E2)+N('Ajustes'!$B$2),N(H2)+IF(N(G2)=1,N('Ajustes'!$B$3)-N('Ajustes'!$B$2),N('Ajustes'!$B$4)-N('Ajustes'!$B$3))))</f>
        <v/>
      </c>
      <c r="J2" s="9">
        <f>IF(OR(NOT(OR(A2&lt;&gt;"",B2&lt;&gt;"",C2&lt;&gt;"")),N(F2)=0),"",N(F2)-TODAY())</f>
        <v/>
      </c>
      <c r="M2">
        <f>IF(NOT(OR(A2&lt;&gt;"",B2&lt;&gt;"",C2&lt;&gt;"")),"",IF(IF(AND(N(I2)&gt;0,N(I2)&lt;TODAY()),"SEGUIMIENTO ATRASADO; ","")&amp;IF(AND(N(I2)&gt;0,N(I2)=TODAY()),"SEGUIMIENTO HOY; ","")&amp;IF(AND(OR(K2="",K2="Abierta"),N(F2)&gt;0,N(F2)&lt;TODAY()),"VENCIDA, TODAVÍA ABIERTA; ","")&amp;IF(AND(OR(K2="",K2="Abierta"),N(F2)&gt;=TODAY(),N(F2)-TODAY()&lt;=N('Ajustes'!$B$6)),"POR VENCER; ","")&amp;IF(AND(OR(K2="",K2="Abierta"),N(E2)&gt;0,N(G2)&gt;=N('Ajustes'!$B$5)),"ALTO: DECIDA; ","")&amp;IF(N(E2)=0,"SIN FECHA DE ENVÍO; ","")&amp;IF(AND(K2="Ganada",N(D2)=0),"GANADA SIN MONTO; ","")&amp;IF(AND(K2="Perdida",L2=""),"PERDIDA SIN MOTIVO; ","")="","",LEFT(IF(AND(N(I2)&gt;0,N(I2)&lt;TODAY()),"SEGUIMIENTO ATRASADO; ","")&amp;IF(AND(N(I2)&gt;0,N(I2)=TODAY()),"SEGUIMIENTO HOY; ","")&amp;IF(AND(OR(K2="",K2="Abierta"),N(F2)&gt;0,N(F2)&lt;TODAY()),"VENCIDA, TODAVÍA ABIERTA; ","")&amp;IF(AND(OR(K2="",K2="Abierta"),N(F2)&gt;=TODAY(),N(F2)-TODAY()&lt;=N('Ajustes'!$B$6)),"POR VENCER; ","")&amp;IF(AND(OR(K2="",K2="Abierta"),N(E2)&gt;0,N(G2)&gt;=N('Ajustes'!$B$5)),"ALTO: DECIDA; ","")&amp;IF(N(E2)=0,"SIN FECHA DE ENVÍO; ","")&amp;IF(AND(K2="Ganada",N(D2)=0),"GANADA SIN MONTO; ","")&amp;IF(AND(K2="Perdida",L2=""),"PERDIDA SIN MOTIVO; ",""),LEN(IF(AND(N(I2)&gt;0,N(I2)&lt;TODAY()),"SEGUIMIENTO ATRASADO; ","")&amp;IF(AND(N(I2)&gt;0,N(I2)=TODAY()),"SEGUIMIENTO HOY; ","")&amp;IF(AND(OR(K2="",K2="Abierta"),N(F2)&gt;0,N(F2)&lt;TODAY()),"VENCIDA, TODAVÍA ABIERTA; ","")&amp;IF(AND(OR(K2="",K2="Abierta"),N(F2)&gt;=TODAY(),N(F2)-TODAY()&lt;=N('Ajustes'!$B$6)),"POR VENCER; ","")&amp;IF(AND(OR(K2="",K2="Abierta"),N(E2)&gt;0,N(G2)&gt;=N('Ajustes'!$B$5)),"ALTO: DECIDA; ","")&amp;IF(N(E2)=0,"SIN FECHA DE ENVÍO; ","")&amp;IF(AND(K2="Ganada",N(D2)=0),"GANADA SIN MONTO; ","")&amp;IF(AND(K2="Perdida",L2=""),"PERDIDA SIN MOTIVO; ",""))-2)))</f>
        <v/>
      </c>
    </row>
    <row r="3">
      <c r="D3" s="7" t="n"/>
      <c r="E3" s="8" t="n"/>
      <c r="F3" s="8" t="n"/>
      <c r="G3">
        <f>IF(A3="","",COUNTIF('Registro de contactos'!$B$2:$B$1500,A3))</f>
        <v/>
      </c>
      <c r="H3" s="8">
        <f>IF(A3="","",IF(N(G3)=0,"",SUMPRODUCT(MAX(('Registro de contactos'!$B$2:$B$1500=A3)*N(+'Registro de contactos'!$A$2:$A$1500)))))</f>
        <v/>
      </c>
      <c r="I3" s="8">
        <f>IF(OR(NOT(OR(A3&lt;&gt;"",B3&lt;&gt;"",C3&lt;&gt;"")),N(E3)=0,NOT(OR(K3="",K3="Abierta")),N(G3)&gt;=N('Ajustes'!$B$5)),"",IF(OR(N(G3)=0,N(H3)=0),N(E3)+N('Ajustes'!$B$2),N(H3)+IF(N(G3)=1,N('Ajustes'!$B$3)-N('Ajustes'!$B$2),N('Ajustes'!$B$4)-N('Ajustes'!$B$3))))</f>
        <v/>
      </c>
      <c r="J3" s="9">
        <f>IF(OR(NOT(OR(A3&lt;&gt;"",B3&lt;&gt;"",C3&lt;&gt;"")),N(F3)=0),"",N(F3)-TODAY())</f>
        <v/>
      </c>
      <c r="M3">
        <f>IF(NOT(OR(A3&lt;&gt;"",B3&lt;&gt;"",C3&lt;&gt;"")),"",IF(IF(AND(N(I3)&gt;0,N(I3)&lt;TODAY()),"SEGUIMIENTO ATRASADO; ","")&amp;IF(AND(N(I3)&gt;0,N(I3)=TODAY()),"SEGUIMIENTO HOY; ","")&amp;IF(AND(OR(K3="",K3="Abierta"),N(F3)&gt;0,N(F3)&lt;TODAY()),"VENCIDA, TODAVÍA ABIERTA; ","")&amp;IF(AND(OR(K3="",K3="Abierta"),N(F3)&gt;=TODAY(),N(F3)-TODAY()&lt;=N('Ajustes'!$B$6)),"POR VENCER; ","")&amp;IF(AND(OR(K3="",K3="Abierta"),N(E3)&gt;0,N(G3)&gt;=N('Ajustes'!$B$5)),"ALTO: DECIDA; ","")&amp;IF(N(E3)=0,"SIN FECHA DE ENVÍO; ","")&amp;IF(AND(K3="Ganada",N(D3)=0),"GANADA SIN MONTO; ","")&amp;IF(AND(K3="Perdida",L3=""),"PERDIDA SIN MOTIVO; ","")="","",LEFT(IF(AND(N(I3)&gt;0,N(I3)&lt;TODAY()),"SEGUIMIENTO ATRASADO; ","")&amp;IF(AND(N(I3)&gt;0,N(I3)=TODAY()),"SEGUIMIENTO HOY; ","")&amp;IF(AND(OR(K3="",K3="Abierta"),N(F3)&gt;0,N(F3)&lt;TODAY()),"VENCIDA, TODAVÍA ABIERTA; ","")&amp;IF(AND(OR(K3="",K3="Abierta"),N(F3)&gt;=TODAY(),N(F3)-TODAY()&lt;=N('Ajustes'!$B$6)),"POR VENCER; ","")&amp;IF(AND(OR(K3="",K3="Abierta"),N(E3)&gt;0,N(G3)&gt;=N('Ajustes'!$B$5)),"ALTO: DECIDA; ","")&amp;IF(N(E3)=0,"SIN FECHA DE ENVÍO; ","")&amp;IF(AND(K3="Ganada",N(D3)=0),"GANADA SIN MONTO; ","")&amp;IF(AND(K3="Perdida",L3=""),"PERDIDA SIN MOTIVO; ",""),LEN(IF(AND(N(I3)&gt;0,N(I3)&lt;TODAY()),"SEGUIMIENTO ATRASADO; ","")&amp;IF(AND(N(I3)&gt;0,N(I3)=TODAY()),"SEGUIMIENTO HOY; ","")&amp;IF(AND(OR(K3="",K3="Abierta"),N(F3)&gt;0,N(F3)&lt;TODAY()),"VENCIDA, TODAVÍA ABIERTA; ","")&amp;IF(AND(OR(K3="",K3="Abierta"),N(F3)&gt;=TODAY(),N(F3)-TODAY()&lt;=N('Ajustes'!$B$6)),"POR VENCER; ","")&amp;IF(AND(OR(K3="",K3="Abierta"),N(E3)&gt;0,N(G3)&gt;=N('Ajustes'!$B$5)),"ALTO: DECIDA; ","")&amp;IF(N(E3)=0,"SIN FECHA DE ENVÍO; ","")&amp;IF(AND(K3="Ganada",N(D3)=0),"GANADA SIN MONTO; ","")&amp;IF(AND(K3="Perdida",L3=""),"PERDIDA SIN MOTIVO; ",""))-2)))</f>
        <v/>
      </c>
    </row>
    <row r="4">
      <c r="D4" s="7" t="n"/>
      <c r="E4" s="8" t="n"/>
      <c r="F4" s="8" t="n"/>
      <c r="G4">
        <f>IF(A4="","",COUNTIF('Registro de contactos'!$B$2:$B$1500,A4))</f>
        <v/>
      </c>
      <c r="H4" s="8">
        <f>IF(A4="","",IF(N(G4)=0,"",SUMPRODUCT(MAX(('Registro de contactos'!$B$2:$B$1500=A4)*N(+'Registro de contactos'!$A$2:$A$1500)))))</f>
        <v/>
      </c>
      <c r="I4" s="8">
        <f>IF(OR(NOT(OR(A4&lt;&gt;"",B4&lt;&gt;"",C4&lt;&gt;"")),N(E4)=0,NOT(OR(K4="",K4="Abierta")),N(G4)&gt;=N('Ajustes'!$B$5)),"",IF(OR(N(G4)=0,N(H4)=0),N(E4)+N('Ajustes'!$B$2),N(H4)+IF(N(G4)=1,N('Ajustes'!$B$3)-N('Ajustes'!$B$2),N('Ajustes'!$B$4)-N('Ajustes'!$B$3))))</f>
        <v/>
      </c>
      <c r="J4" s="9">
        <f>IF(OR(NOT(OR(A4&lt;&gt;"",B4&lt;&gt;"",C4&lt;&gt;"")),N(F4)=0),"",N(F4)-TODAY())</f>
        <v/>
      </c>
      <c r="M4">
        <f>IF(NOT(OR(A4&lt;&gt;"",B4&lt;&gt;"",C4&lt;&gt;"")),"",IF(IF(AND(N(I4)&gt;0,N(I4)&lt;TODAY()),"SEGUIMIENTO ATRASADO; ","")&amp;IF(AND(N(I4)&gt;0,N(I4)=TODAY()),"SEGUIMIENTO HOY; ","")&amp;IF(AND(OR(K4="",K4="Abierta"),N(F4)&gt;0,N(F4)&lt;TODAY()),"VENCIDA, TODAVÍA ABIERTA; ","")&amp;IF(AND(OR(K4="",K4="Abierta"),N(F4)&gt;=TODAY(),N(F4)-TODAY()&lt;=N('Ajustes'!$B$6)),"POR VENCER; ","")&amp;IF(AND(OR(K4="",K4="Abierta"),N(E4)&gt;0,N(G4)&gt;=N('Ajustes'!$B$5)),"ALTO: DECIDA; ","")&amp;IF(N(E4)=0,"SIN FECHA DE ENVÍO; ","")&amp;IF(AND(K4="Ganada",N(D4)=0),"GANADA SIN MONTO; ","")&amp;IF(AND(K4="Perdida",L4=""),"PERDIDA SIN MOTIVO; ","")="","",LEFT(IF(AND(N(I4)&gt;0,N(I4)&lt;TODAY()),"SEGUIMIENTO ATRASADO; ","")&amp;IF(AND(N(I4)&gt;0,N(I4)=TODAY()),"SEGUIMIENTO HOY; ","")&amp;IF(AND(OR(K4="",K4="Abierta"),N(F4)&gt;0,N(F4)&lt;TODAY()),"VENCIDA, TODAVÍA ABIERTA; ","")&amp;IF(AND(OR(K4="",K4="Abierta"),N(F4)&gt;=TODAY(),N(F4)-TODAY()&lt;=N('Ajustes'!$B$6)),"POR VENCER; ","")&amp;IF(AND(OR(K4="",K4="Abierta"),N(E4)&gt;0,N(G4)&gt;=N('Ajustes'!$B$5)),"ALTO: DECIDA; ","")&amp;IF(N(E4)=0,"SIN FECHA DE ENVÍO; ","")&amp;IF(AND(K4="Ganada",N(D4)=0),"GANADA SIN MONTO; ","")&amp;IF(AND(K4="Perdida",L4=""),"PERDIDA SIN MOTIVO; ",""),LEN(IF(AND(N(I4)&gt;0,N(I4)&lt;TODAY()),"SEGUIMIENTO ATRASADO; ","")&amp;IF(AND(N(I4)&gt;0,N(I4)=TODAY()),"SEGUIMIENTO HOY; ","")&amp;IF(AND(OR(K4="",K4="Abierta"),N(F4)&gt;0,N(F4)&lt;TODAY()),"VENCIDA, TODAVÍA ABIERTA; ","")&amp;IF(AND(OR(K4="",K4="Abierta"),N(F4)&gt;=TODAY(),N(F4)-TODAY()&lt;=N('Ajustes'!$B$6)),"POR VENCER; ","")&amp;IF(AND(OR(K4="",K4="Abierta"),N(E4)&gt;0,N(G4)&gt;=N('Ajustes'!$B$5)),"ALTO: DECIDA; ","")&amp;IF(N(E4)=0,"SIN FECHA DE ENVÍO; ","")&amp;IF(AND(K4="Ganada",N(D4)=0),"GANADA SIN MONTO; ","")&amp;IF(AND(K4="Perdida",L4=""),"PERDIDA SIN MOTIVO; ",""))-2)))</f>
        <v/>
      </c>
    </row>
    <row r="5">
      <c r="D5" s="7" t="n"/>
      <c r="E5" s="8" t="n"/>
      <c r="F5" s="8" t="n"/>
      <c r="G5">
        <f>IF(A5="","",COUNTIF('Registro de contactos'!$B$2:$B$1500,A5))</f>
        <v/>
      </c>
      <c r="H5" s="8">
        <f>IF(A5="","",IF(N(G5)=0,"",SUMPRODUCT(MAX(('Registro de contactos'!$B$2:$B$1500=A5)*N(+'Registro de contactos'!$A$2:$A$1500)))))</f>
        <v/>
      </c>
      <c r="I5" s="8">
        <f>IF(OR(NOT(OR(A5&lt;&gt;"",B5&lt;&gt;"",C5&lt;&gt;"")),N(E5)=0,NOT(OR(K5="",K5="Abierta")),N(G5)&gt;=N('Ajustes'!$B$5)),"",IF(OR(N(G5)=0,N(H5)=0),N(E5)+N('Ajustes'!$B$2),N(H5)+IF(N(G5)=1,N('Ajustes'!$B$3)-N('Ajustes'!$B$2),N('Ajustes'!$B$4)-N('Ajustes'!$B$3))))</f>
        <v/>
      </c>
      <c r="J5" s="9">
        <f>IF(OR(NOT(OR(A5&lt;&gt;"",B5&lt;&gt;"",C5&lt;&gt;"")),N(F5)=0),"",N(F5)-TODAY())</f>
        <v/>
      </c>
      <c r="M5">
        <f>IF(NOT(OR(A5&lt;&gt;"",B5&lt;&gt;"",C5&lt;&gt;"")),"",IF(IF(AND(N(I5)&gt;0,N(I5)&lt;TODAY()),"SEGUIMIENTO ATRASADO; ","")&amp;IF(AND(N(I5)&gt;0,N(I5)=TODAY()),"SEGUIMIENTO HOY; ","")&amp;IF(AND(OR(K5="",K5="Abierta"),N(F5)&gt;0,N(F5)&lt;TODAY()),"VENCIDA, TODAVÍA ABIERTA; ","")&amp;IF(AND(OR(K5="",K5="Abierta"),N(F5)&gt;=TODAY(),N(F5)-TODAY()&lt;=N('Ajustes'!$B$6)),"POR VENCER; ","")&amp;IF(AND(OR(K5="",K5="Abierta"),N(E5)&gt;0,N(G5)&gt;=N('Ajustes'!$B$5)),"ALTO: DECIDA; ","")&amp;IF(N(E5)=0,"SIN FECHA DE ENVÍO; ","")&amp;IF(AND(K5="Ganada",N(D5)=0),"GANADA SIN MONTO; ","")&amp;IF(AND(K5="Perdida",L5=""),"PERDIDA SIN MOTIVO; ","")="","",LEFT(IF(AND(N(I5)&gt;0,N(I5)&lt;TODAY()),"SEGUIMIENTO ATRASADO; ","")&amp;IF(AND(N(I5)&gt;0,N(I5)=TODAY()),"SEGUIMIENTO HOY; ","")&amp;IF(AND(OR(K5="",K5="Abierta"),N(F5)&gt;0,N(F5)&lt;TODAY()),"VENCIDA, TODAVÍA ABIERTA; ","")&amp;IF(AND(OR(K5="",K5="Abierta"),N(F5)&gt;=TODAY(),N(F5)-TODAY()&lt;=N('Ajustes'!$B$6)),"POR VENCER; ","")&amp;IF(AND(OR(K5="",K5="Abierta"),N(E5)&gt;0,N(G5)&gt;=N('Ajustes'!$B$5)),"ALTO: DECIDA; ","")&amp;IF(N(E5)=0,"SIN FECHA DE ENVÍO; ","")&amp;IF(AND(K5="Ganada",N(D5)=0),"GANADA SIN MONTO; ","")&amp;IF(AND(K5="Perdida",L5=""),"PERDIDA SIN MOTIVO; ",""),LEN(IF(AND(N(I5)&gt;0,N(I5)&lt;TODAY()),"SEGUIMIENTO ATRASADO; ","")&amp;IF(AND(N(I5)&gt;0,N(I5)=TODAY()),"SEGUIMIENTO HOY; ","")&amp;IF(AND(OR(K5="",K5="Abierta"),N(F5)&gt;0,N(F5)&lt;TODAY()),"VENCIDA, TODAVÍA ABIERTA; ","")&amp;IF(AND(OR(K5="",K5="Abierta"),N(F5)&gt;=TODAY(),N(F5)-TODAY()&lt;=N('Ajustes'!$B$6)),"POR VENCER; ","")&amp;IF(AND(OR(K5="",K5="Abierta"),N(E5)&gt;0,N(G5)&gt;=N('Ajustes'!$B$5)),"ALTO: DECIDA; ","")&amp;IF(N(E5)=0,"SIN FECHA DE ENVÍO; ","")&amp;IF(AND(K5="Ganada",N(D5)=0),"GANADA SIN MONTO; ","")&amp;IF(AND(K5="Perdida",L5=""),"PERDIDA SIN MOTIVO; ",""))-2)))</f>
        <v/>
      </c>
    </row>
    <row r="6">
      <c r="D6" s="7" t="n"/>
      <c r="E6" s="8" t="n"/>
      <c r="F6" s="8" t="n"/>
      <c r="G6">
        <f>IF(A6="","",COUNTIF('Registro de contactos'!$B$2:$B$1500,A6))</f>
        <v/>
      </c>
      <c r="H6" s="8">
        <f>IF(A6="","",IF(N(G6)=0,"",SUMPRODUCT(MAX(('Registro de contactos'!$B$2:$B$1500=A6)*N(+'Registro de contactos'!$A$2:$A$1500)))))</f>
        <v/>
      </c>
      <c r="I6" s="8">
        <f>IF(OR(NOT(OR(A6&lt;&gt;"",B6&lt;&gt;"",C6&lt;&gt;"")),N(E6)=0,NOT(OR(K6="",K6="Abierta")),N(G6)&gt;=N('Ajustes'!$B$5)),"",IF(OR(N(G6)=0,N(H6)=0),N(E6)+N('Ajustes'!$B$2),N(H6)+IF(N(G6)=1,N('Ajustes'!$B$3)-N('Ajustes'!$B$2),N('Ajustes'!$B$4)-N('Ajustes'!$B$3))))</f>
        <v/>
      </c>
      <c r="J6" s="9">
        <f>IF(OR(NOT(OR(A6&lt;&gt;"",B6&lt;&gt;"",C6&lt;&gt;"")),N(F6)=0),"",N(F6)-TODAY())</f>
        <v/>
      </c>
      <c r="M6">
        <f>IF(NOT(OR(A6&lt;&gt;"",B6&lt;&gt;"",C6&lt;&gt;"")),"",IF(IF(AND(N(I6)&gt;0,N(I6)&lt;TODAY()),"SEGUIMIENTO ATRASADO; ","")&amp;IF(AND(N(I6)&gt;0,N(I6)=TODAY()),"SEGUIMIENTO HOY; ","")&amp;IF(AND(OR(K6="",K6="Abierta"),N(F6)&gt;0,N(F6)&lt;TODAY()),"VENCIDA, TODAVÍA ABIERTA; ","")&amp;IF(AND(OR(K6="",K6="Abierta"),N(F6)&gt;=TODAY(),N(F6)-TODAY()&lt;=N('Ajustes'!$B$6)),"POR VENCER; ","")&amp;IF(AND(OR(K6="",K6="Abierta"),N(E6)&gt;0,N(G6)&gt;=N('Ajustes'!$B$5)),"ALTO: DECIDA; ","")&amp;IF(N(E6)=0,"SIN FECHA DE ENVÍO; ","")&amp;IF(AND(K6="Ganada",N(D6)=0),"GANADA SIN MONTO; ","")&amp;IF(AND(K6="Perdida",L6=""),"PERDIDA SIN MOTIVO; ","")="","",LEFT(IF(AND(N(I6)&gt;0,N(I6)&lt;TODAY()),"SEGUIMIENTO ATRASADO; ","")&amp;IF(AND(N(I6)&gt;0,N(I6)=TODAY()),"SEGUIMIENTO HOY; ","")&amp;IF(AND(OR(K6="",K6="Abierta"),N(F6)&gt;0,N(F6)&lt;TODAY()),"VENCIDA, TODAVÍA ABIERTA; ","")&amp;IF(AND(OR(K6="",K6="Abierta"),N(F6)&gt;=TODAY(),N(F6)-TODAY()&lt;=N('Ajustes'!$B$6)),"POR VENCER; ","")&amp;IF(AND(OR(K6="",K6="Abierta"),N(E6)&gt;0,N(G6)&gt;=N('Ajustes'!$B$5)),"ALTO: DECIDA; ","")&amp;IF(N(E6)=0,"SIN FECHA DE ENVÍO; ","")&amp;IF(AND(K6="Ganada",N(D6)=0),"GANADA SIN MONTO; ","")&amp;IF(AND(K6="Perdida",L6=""),"PERDIDA SIN MOTIVO; ",""),LEN(IF(AND(N(I6)&gt;0,N(I6)&lt;TODAY()),"SEGUIMIENTO ATRASADO; ","")&amp;IF(AND(N(I6)&gt;0,N(I6)=TODAY()),"SEGUIMIENTO HOY; ","")&amp;IF(AND(OR(K6="",K6="Abierta"),N(F6)&gt;0,N(F6)&lt;TODAY()),"VENCIDA, TODAVÍA ABIERTA; ","")&amp;IF(AND(OR(K6="",K6="Abierta"),N(F6)&gt;=TODAY(),N(F6)-TODAY()&lt;=N('Ajustes'!$B$6)),"POR VENCER; ","")&amp;IF(AND(OR(K6="",K6="Abierta"),N(E6)&gt;0,N(G6)&gt;=N('Ajustes'!$B$5)),"ALTO: DECIDA; ","")&amp;IF(N(E6)=0,"SIN FECHA DE ENVÍO; ","")&amp;IF(AND(K6="Ganada",N(D6)=0),"GANADA SIN MONTO; ","")&amp;IF(AND(K6="Perdida",L6=""),"PERDIDA SIN MOTIVO; ",""))-2)))</f>
        <v/>
      </c>
    </row>
    <row r="7">
      <c r="D7" s="7" t="n"/>
      <c r="E7" s="8" t="n"/>
      <c r="F7" s="8" t="n"/>
      <c r="G7">
        <f>IF(A7="","",COUNTIF('Registro de contactos'!$B$2:$B$1500,A7))</f>
        <v/>
      </c>
      <c r="H7" s="8">
        <f>IF(A7="","",IF(N(G7)=0,"",SUMPRODUCT(MAX(('Registro de contactos'!$B$2:$B$1500=A7)*N(+'Registro de contactos'!$A$2:$A$1500)))))</f>
        <v/>
      </c>
      <c r="I7" s="8">
        <f>IF(OR(NOT(OR(A7&lt;&gt;"",B7&lt;&gt;"",C7&lt;&gt;"")),N(E7)=0,NOT(OR(K7="",K7="Abierta")),N(G7)&gt;=N('Ajustes'!$B$5)),"",IF(OR(N(G7)=0,N(H7)=0),N(E7)+N('Ajustes'!$B$2),N(H7)+IF(N(G7)=1,N('Ajustes'!$B$3)-N('Ajustes'!$B$2),N('Ajustes'!$B$4)-N('Ajustes'!$B$3))))</f>
        <v/>
      </c>
      <c r="J7" s="9">
        <f>IF(OR(NOT(OR(A7&lt;&gt;"",B7&lt;&gt;"",C7&lt;&gt;"")),N(F7)=0),"",N(F7)-TODAY())</f>
        <v/>
      </c>
      <c r="M7">
        <f>IF(NOT(OR(A7&lt;&gt;"",B7&lt;&gt;"",C7&lt;&gt;"")),"",IF(IF(AND(N(I7)&gt;0,N(I7)&lt;TODAY()),"SEGUIMIENTO ATRASADO; ","")&amp;IF(AND(N(I7)&gt;0,N(I7)=TODAY()),"SEGUIMIENTO HOY; ","")&amp;IF(AND(OR(K7="",K7="Abierta"),N(F7)&gt;0,N(F7)&lt;TODAY()),"VENCIDA, TODAVÍA ABIERTA; ","")&amp;IF(AND(OR(K7="",K7="Abierta"),N(F7)&gt;=TODAY(),N(F7)-TODAY()&lt;=N('Ajustes'!$B$6)),"POR VENCER; ","")&amp;IF(AND(OR(K7="",K7="Abierta"),N(E7)&gt;0,N(G7)&gt;=N('Ajustes'!$B$5)),"ALTO: DECIDA; ","")&amp;IF(N(E7)=0,"SIN FECHA DE ENVÍO; ","")&amp;IF(AND(K7="Ganada",N(D7)=0),"GANADA SIN MONTO; ","")&amp;IF(AND(K7="Perdida",L7=""),"PERDIDA SIN MOTIVO; ","")="","",LEFT(IF(AND(N(I7)&gt;0,N(I7)&lt;TODAY()),"SEGUIMIENTO ATRASADO; ","")&amp;IF(AND(N(I7)&gt;0,N(I7)=TODAY()),"SEGUIMIENTO HOY; ","")&amp;IF(AND(OR(K7="",K7="Abierta"),N(F7)&gt;0,N(F7)&lt;TODAY()),"VENCIDA, TODAVÍA ABIERTA; ","")&amp;IF(AND(OR(K7="",K7="Abierta"),N(F7)&gt;=TODAY(),N(F7)-TODAY()&lt;=N('Ajustes'!$B$6)),"POR VENCER; ","")&amp;IF(AND(OR(K7="",K7="Abierta"),N(E7)&gt;0,N(G7)&gt;=N('Ajustes'!$B$5)),"ALTO: DECIDA; ","")&amp;IF(N(E7)=0,"SIN FECHA DE ENVÍO; ","")&amp;IF(AND(K7="Ganada",N(D7)=0),"GANADA SIN MONTO; ","")&amp;IF(AND(K7="Perdida",L7=""),"PERDIDA SIN MOTIVO; ",""),LEN(IF(AND(N(I7)&gt;0,N(I7)&lt;TODAY()),"SEGUIMIENTO ATRASADO; ","")&amp;IF(AND(N(I7)&gt;0,N(I7)=TODAY()),"SEGUIMIENTO HOY; ","")&amp;IF(AND(OR(K7="",K7="Abierta"),N(F7)&gt;0,N(F7)&lt;TODAY()),"VENCIDA, TODAVÍA ABIERTA; ","")&amp;IF(AND(OR(K7="",K7="Abierta"),N(F7)&gt;=TODAY(),N(F7)-TODAY()&lt;=N('Ajustes'!$B$6)),"POR VENCER; ","")&amp;IF(AND(OR(K7="",K7="Abierta"),N(E7)&gt;0,N(G7)&gt;=N('Ajustes'!$B$5)),"ALTO: DECIDA; ","")&amp;IF(N(E7)=0,"SIN FECHA DE ENVÍO; ","")&amp;IF(AND(K7="Ganada",N(D7)=0),"GANADA SIN MONTO; ","")&amp;IF(AND(K7="Perdida",L7=""),"PERDIDA SIN MOTIVO; ",""))-2)))</f>
        <v/>
      </c>
    </row>
    <row r="8">
      <c r="D8" s="7" t="n"/>
      <c r="E8" s="8" t="n"/>
      <c r="F8" s="8" t="n"/>
      <c r="G8">
        <f>IF(A8="","",COUNTIF('Registro de contactos'!$B$2:$B$1500,A8))</f>
        <v/>
      </c>
      <c r="H8" s="8">
        <f>IF(A8="","",IF(N(G8)=0,"",SUMPRODUCT(MAX(('Registro de contactos'!$B$2:$B$1500=A8)*N(+'Registro de contactos'!$A$2:$A$1500)))))</f>
        <v/>
      </c>
      <c r="I8" s="8">
        <f>IF(OR(NOT(OR(A8&lt;&gt;"",B8&lt;&gt;"",C8&lt;&gt;"")),N(E8)=0,NOT(OR(K8="",K8="Abierta")),N(G8)&gt;=N('Ajustes'!$B$5)),"",IF(OR(N(G8)=0,N(H8)=0),N(E8)+N('Ajustes'!$B$2),N(H8)+IF(N(G8)=1,N('Ajustes'!$B$3)-N('Ajustes'!$B$2),N('Ajustes'!$B$4)-N('Ajustes'!$B$3))))</f>
        <v/>
      </c>
      <c r="J8" s="9">
        <f>IF(OR(NOT(OR(A8&lt;&gt;"",B8&lt;&gt;"",C8&lt;&gt;"")),N(F8)=0),"",N(F8)-TODAY())</f>
        <v/>
      </c>
      <c r="M8">
        <f>IF(NOT(OR(A8&lt;&gt;"",B8&lt;&gt;"",C8&lt;&gt;"")),"",IF(IF(AND(N(I8)&gt;0,N(I8)&lt;TODAY()),"SEGUIMIENTO ATRASADO; ","")&amp;IF(AND(N(I8)&gt;0,N(I8)=TODAY()),"SEGUIMIENTO HOY; ","")&amp;IF(AND(OR(K8="",K8="Abierta"),N(F8)&gt;0,N(F8)&lt;TODAY()),"VENCIDA, TODAVÍA ABIERTA; ","")&amp;IF(AND(OR(K8="",K8="Abierta"),N(F8)&gt;=TODAY(),N(F8)-TODAY()&lt;=N('Ajustes'!$B$6)),"POR VENCER; ","")&amp;IF(AND(OR(K8="",K8="Abierta"),N(E8)&gt;0,N(G8)&gt;=N('Ajustes'!$B$5)),"ALTO: DECIDA; ","")&amp;IF(N(E8)=0,"SIN FECHA DE ENVÍO; ","")&amp;IF(AND(K8="Ganada",N(D8)=0),"GANADA SIN MONTO; ","")&amp;IF(AND(K8="Perdida",L8=""),"PERDIDA SIN MOTIVO; ","")="","",LEFT(IF(AND(N(I8)&gt;0,N(I8)&lt;TODAY()),"SEGUIMIENTO ATRASADO; ","")&amp;IF(AND(N(I8)&gt;0,N(I8)=TODAY()),"SEGUIMIENTO HOY; ","")&amp;IF(AND(OR(K8="",K8="Abierta"),N(F8)&gt;0,N(F8)&lt;TODAY()),"VENCIDA, TODAVÍA ABIERTA; ","")&amp;IF(AND(OR(K8="",K8="Abierta"),N(F8)&gt;=TODAY(),N(F8)-TODAY()&lt;=N('Ajustes'!$B$6)),"POR VENCER; ","")&amp;IF(AND(OR(K8="",K8="Abierta"),N(E8)&gt;0,N(G8)&gt;=N('Ajustes'!$B$5)),"ALTO: DECIDA; ","")&amp;IF(N(E8)=0,"SIN FECHA DE ENVÍO; ","")&amp;IF(AND(K8="Ganada",N(D8)=0),"GANADA SIN MONTO; ","")&amp;IF(AND(K8="Perdida",L8=""),"PERDIDA SIN MOTIVO; ",""),LEN(IF(AND(N(I8)&gt;0,N(I8)&lt;TODAY()),"SEGUIMIENTO ATRASADO; ","")&amp;IF(AND(N(I8)&gt;0,N(I8)=TODAY()),"SEGUIMIENTO HOY; ","")&amp;IF(AND(OR(K8="",K8="Abierta"),N(F8)&gt;0,N(F8)&lt;TODAY()),"VENCIDA, TODAVÍA ABIERTA; ","")&amp;IF(AND(OR(K8="",K8="Abierta"),N(F8)&gt;=TODAY(),N(F8)-TODAY()&lt;=N('Ajustes'!$B$6)),"POR VENCER; ","")&amp;IF(AND(OR(K8="",K8="Abierta"),N(E8)&gt;0,N(G8)&gt;=N('Ajustes'!$B$5)),"ALTO: DECIDA; ","")&amp;IF(N(E8)=0,"SIN FECHA DE ENVÍO; ","")&amp;IF(AND(K8="Ganada",N(D8)=0),"GANADA SIN MONTO; ","")&amp;IF(AND(K8="Perdida",L8=""),"PERDIDA SIN MOTIVO; ",""))-2)))</f>
        <v/>
      </c>
    </row>
    <row r="9">
      <c r="D9" s="7" t="n"/>
      <c r="E9" s="8" t="n"/>
      <c r="F9" s="8" t="n"/>
      <c r="G9">
        <f>IF(A9="","",COUNTIF('Registro de contactos'!$B$2:$B$1500,A9))</f>
        <v/>
      </c>
      <c r="H9" s="8">
        <f>IF(A9="","",IF(N(G9)=0,"",SUMPRODUCT(MAX(('Registro de contactos'!$B$2:$B$1500=A9)*N(+'Registro de contactos'!$A$2:$A$1500)))))</f>
        <v/>
      </c>
      <c r="I9" s="8">
        <f>IF(OR(NOT(OR(A9&lt;&gt;"",B9&lt;&gt;"",C9&lt;&gt;"")),N(E9)=0,NOT(OR(K9="",K9="Abierta")),N(G9)&gt;=N('Ajustes'!$B$5)),"",IF(OR(N(G9)=0,N(H9)=0),N(E9)+N('Ajustes'!$B$2),N(H9)+IF(N(G9)=1,N('Ajustes'!$B$3)-N('Ajustes'!$B$2),N('Ajustes'!$B$4)-N('Ajustes'!$B$3))))</f>
        <v/>
      </c>
      <c r="J9" s="9">
        <f>IF(OR(NOT(OR(A9&lt;&gt;"",B9&lt;&gt;"",C9&lt;&gt;"")),N(F9)=0),"",N(F9)-TODAY())</f>
        <v/>
      </c>
      <c r="M9">
        <f>IF(NOT(OR(A9&lt;&gt;"",B9&lt;&gt;"",C9&lt;&gt;"")),"",IF(IF(AND(N(I9)&gt;0,N(I9)&lt;TODAY()),"SEGUIMIENTO ATRASADO; ","")&amp;IF(AND(N(I9)&gt;0,N(I9)=TODAY()),"SEGUIMIENTO HOY; ","")&amp;IF(AND(OR(K9="",K9="Abierta"),N(F9)&gt;0,N(F9)&lt;TODAY()),"VENCIDA, TODAVÍA ABIERTA; ","")&amp;IF(AND(OR(K9="",K9="Abierta"),N(F9)&gt;=TODAY(),N(F9)-TODAY()&lt;=N('Ajustes'!$B$6)),"POR VENCER; ","")&amp;IF(AND(OR(K9="",K9="Abierta"),N(E9)&gt;0,N(G9)&gt;=N('Ajustes'!$B$5)),"ALTO: DECIDA; ","")&amp;IF(N(E9)=0,"SIN FECHA DE ENVÍO; ","")&amp;IF(AND(K9="Ganada",N(D9)=0),"GANADA SIN MONTO; ","")&amp;IF(AND(K9="Perdida",L9=""),"PERDIDA SIN MOTIVO; ","")="","",LEFT(IF(AND(N(I9)&gt;0,N(I9)&lt;TODAY()),"SEGUIMIENTO ATRASADO; ","")&amp;IF(AND(N(I9)&gt;0,N(I9)=TODAY()),"SEGUIMIENTO HOY; ","")&amp;IF(AND(OR(K9="",K9="Abierta"),N(F9)&gt;0,N(F9)&lt;TODAY()),"VENCIDA, TODAVÍA ABIERTA; ","")&amp;IF(AND(OR(K9="",K9="Abierta"),N(F9)&gt;=TODAY(),N(F9)-TODAY()&lt;=N('Ajustes'!$B$6)),"POR VENCER; ","")&amp;IF(AND(OR(K9="",K9="Abierta"),N(E9)&gt;0,N(G9)&gt;=N('Ajustes'!$B$5)),"ALTO: DECIDA; ","")&amp;IF(N(E9)=0,"SIN FECHA DE ENVÍO; ","")&amp;IF(AND(K9="Ganada",N(D9)=0),"GANADA SIN MONTO; ","")&amp;IF(AND(K9="Perdida",L9=""),"PERDIDA SIN MOTIVO; ",""),LEN(IF(AND(N(I9)&gt;0,N(I9)&lt;TODAY()),"SEGUIMIENTO ATRASADO; ","")&amp;IF(AND(N(I9)&gt;0,N(I9)=TODAY()),"SEGUIMIENTO HOY; ","")&amp;IF(AND(OR(K9="",K9="Abierta"),N(F9)&gt;0,N(F9)&lt;TODAY()),"VENCIDA, TODAVÍA ABIERTA; ","")&amp;IF(AND(OR(K9="",K9="Abierta"),N(F9)&gt;=TODAY(),N(F9)-TODAY()&lt;=N('Ajustes'!$B$6)),"POR VENCER; ","")&amp;IF(AND(OR(K9="",K9="Abierta"),N(E9)&gt;0,N(G9)&gt;=N('Ajustes'!$B$5)),"ALTO: DECIDA; ","")&amp;IF(N(E9)=0,"SIN FECHA DE ENVÍO; ","")&amp;IF(AND(K9="Ganada",N(D9)=0),"GANADA SIN MONTO; ","")&amp;IF(AND(K9="Perdida",L9=""),"PERDIDA SIN MOTIVO; ",""))-2)))</f>
        <v/>
      </c>
    </row>
    <row r="10">
      <c r="D10" s="7" t="n"/>
      <c r="E10" s="8" t="n"/>
      <c r="F10" s="8" t="n"/>
      <c r="G10">
        <f>IF(A10="","",COUNTIF('Registro de contactos'!$B$2:$B$1500,A10))</f>
        <v/>
      </c>
      <c r="H10" s="8">
        <f>IF(A10="","",IF(N(G10)=0,"",SUMPRODUCT(MAX(('Registro de contactos'!$B$2:$B$1500=A10)*N(+'Registro de contactos'!$A$2:$A$1500)))))</f>
        <v/>
      </c>
      <c r="I10" s="8">
        <f>IF(OR(NOT(OR(A10&lt;&gt;"",B10&lt;&gt;"",C10&lt;&gt;"")),N(E10)=0,NOT(OR(K10="",K10="Abierta")),N(G10)&gt;=N('Ajustes'!$B$5)),"",IF(OR(N(G10)=0,N(H10)=0),N(E10)+N('Ajustes'!$B$2),N(H10)+IF(N(G10)=1,N('Ajustes'!$B$3)-N('Ajustes'!$B$2),N('Ajustes'!$B$4)-N('Ajustes'!$B$3))))</f>
        <v/>
      </c>
      <c r="J10" s="9">
        <f>IF(OR(NOT(OR(A10&lt;&gt;"",B10&lt;&gt;"",C10&lt;&gt;"")),N(F10)=0),"",N(F10)-TODAY())</f>
        <v/>
      </c>
      <c r="M10">
        <f>IF(NOT(OR(A10&lt;&gt;"",B10&lt;&gt;"",C10&lt;&gt;"")),"",IF(IF(AND(N(I10)&gt;0,N(I10)&lt;TODAY()),"SEGUIMIENTO ATRASADO; ","")&amp;IF(AND(N(I10)&gt;0,N(I10)=TODAY()),"SEGUIMIENTO HOY; ","")&amp;IF(AND(OR(K10="",K10="Abierta"),N(F10)&gt;0,N(F10)&lt;TODAY()),"VENCIDA, TODAVÍA ABIERTA; ","")&amp;IF(AND(OR(K10="",K10="Abierta"),N(F10)&gt;=TODAY(),N(F10)-TODAY()&lt;=N('Ajustes'!$B$6)),"POR VENCER; ","")&amp;IF(AND(OR(K10="",K10="Abierta"),N(E10)&gt;0,N(G10)&gt;=N('Ajustes'!$B$5)),"ALTO: DECIDA; ","")&amp;IF(N(E10)=0,"SIN FECHA DE ENVÍO; ","")&amp;IF(AND(K10="Ganada",N(D10)=0),"GANADA SIN MONTO; ","")&amp;IF(AND(K10="Perdida",L10=""),"PERDIDA SIN MOTIVO; ","")="","",LEFT(IF(AND(N(I10)&gt;0,N(I10)&lt;TODAY()),"SEGUIMIENTO ATRASADO; ","")&amp;IF(AND(N(I10)&gt;0,N(I10)=TODAY()),"SEGUIMIENTO HOY; ","")&amp;IF(AND(OR(K10="",K10="Abierta"),N(F10)&gt;0,N(F10)&lt;TODAY()),"VENCIDA, TODAVÍA ABIERTA; ","")&amp;IF(AND(OR(K10="",K10="Abierta"),N(F10)&gt;=TODAY(),N(F10)-TODAY()&lt;=N('Ajustes'!$B$6)),"POR VENCER; ","")&amp;IF(AND(OR(K10="",K10="Abierta"),N(E10)&gt;0,N(G10)&gt;=N('Ajustes'!$B$5)),"ALTO: DECIDA; ","")&amp;IF(N(E10)=0,"SIN FECHA DE ENVÍO; ","")&amp;IF(AND(K10="Ganada",N(D10)=0),"GANADA SIN MONTO; ","")&amp;IF(AND(K10="Perdida",L10=""),"PERDIDA SIN MOTIVO; ",""),LEN(IF(AND(N(I10)&gt;0,N(I10)&lt;TODAY()),"SEGUIMIENTO ATRASADO; ","")&amp;IF(AND(N(I10)&gt;0,N(I10)=TODAY()),"SEGUIMIENTO HOY; ","")&amp;IF(AND(OR(K10="",K10="Abierta"),N(F10)&gt;0,N(F10)&lt;TODAY()),"VENCIDA, TODAVÍA ABIERTA; ","")&amp;IF(AND(OR(K10="",K10="Abierta"),N(F10)&gt;=TODAY(),N(F10)-TODAY()&lt;=N('Ajustes'!$B$6)),"POR VENCER; ","")&amp;IF(AND(OR(K10="",K10="Abierta"),N(E10)&gt;0,N(G10)&gt;=N('Ajustes'!$B$5)),"ALTO: DECIDA; ","")&amp;IF(N(E10)=0,"SIN FECHA DE ENVÍO; ","")&amp;IF(AND(K10="Ganada",N(D10)=0),"GANADA SIN MONTO; ","")&amp;IF(AND(K10="Perdida",L10=""),"PERDIDA SIN MOTIVO; ",""))-2)))</f>
        <v/>
      </c>
    </row>
    <row r="11">
      <c r="D11" s="7" t="n"/>
      <c r="E11" s="8" t="n"/>
      <c r="F11" s="8" t="n"/>
      <c r="G11">
        <f>IF(A11="","",COUNTIF('Registro de contactos'!$B$2:$B$1500,A11))</f>
        <v/>
      </c>
      <c r="H11" s="8">
        <f>IF(A11="","",IF(N(G11)=0,"",SUMPRODUCT(MAX(('Registro de contactos'!$B$2:$B$1500=A11)*N(+'Registro de contactos'!$A$2:$A$1500)))))</f>
        <v/>
      </c>
      <c r="I11" s="8">
        <f>IF(OR(NOT(OR(A11&lt;&gt;"",B11&lt;&gt;"",C11&lt;&gt;"")),N(E11)=0,NOT(OR(K11="",K11="Abierta")),N(G11)&gt;=N('Ajustes'!$B$5)),"",IF(OR(N(G11)=0,N(H11)=0),N(E11)+N('Ajustes'!$B$2),N(H11)+IF(N(G11)=1,N('Ajustes'!$B$3)-N('Ajustes'!$B$2),N('Ajustes'!$B$4)-N('Ajustes'!$B$3))))</f>
        <v/>
      </c>
      <c r="J11" s="9">
        <f>IF(OR(NOT(OR(A11&lt;&gt;"",B11&lt;&gt;"",C11&lt;&gt;"")),N(F11)=0),"",N(F11)-TODAY())</f>
        <v/>
      </c>
      <c r="M11">
        <f>IF(NOT(OR(A11&lt;&gt;"",B11&lt;&gt;"",C11&lt;&gt;"")),"",IF(IF(AND(N(I11)&gt;0,N(I11)&lt;TODAY()),"SEGUIMIENTO ATRASADO; ","")&amp;IF(AND(N(I11)&gt;0,N(I11)=TODAY()),"SEGUIMIENTO HOY; ","")&amp;IF(AND(OR(K11="",K11="Abierta"),N(F11)&gt;0,N(F11)&lt;TODAY()),"VENCIDA, TODAVÍA ABIERTA; ","")&amp;IF(AND(OR(K11="",K11="Abierta"),N(F11)&gt;=TODAY(),N(F11)-TODAY()&lt;=N('Ajustes'!$B$6)),"POR VENCER; ","")&amp;IF(AND(OR(K11="",K11="Abierta"),N(E11)&gt;0,N(G11)&gt;=N('Ajustes'!$B$5)),"ALTO: DECIDA; ","")&amp;IF(N(E11)=0,"SIN FECHA DE ENVÍO; ","")&amp;IF(AND(K11="Ganada",N(D11)=0),"GANADA SIN MONTO; ","")&amp;IF(AND(K11="Perdida",L11=""),"PERDIDA SIN MOTIVO; ","")="","",LEFT(IF(AND(N(I11)&gt;0,N(I11)&lt;TODAY()),"SEGUIMIENTO ATRASADO; ","")&amp;IF(AND(N(I11)&gt;0,N(I11)=TODAY()),"SEGUIMIENTO HOY; ","")&amp;IF(AND(OR(K11="",K11="Abierta"),N(F11)&gt;0,N(F11)&lt;TODAY()),"VENCIDA, TODAVÍA ABIERTA; ","")&amp;IF(AND(OR(K11="",K11="Abierta"),N(F11)&gt;=TODAY(),N(F11)-TODAY()&lt;=N('Ajustes'!$B$6)),"POR VENCER; ","")&amp;IF(AND(OR(K11="",K11="Abierta"),N(E11)&gt;0,N(G11)&gt;=N('Ajustes'!$B$5)),"ALTO: DECIDA; ","")&amp;IF(N(E11)=0,"SIN FECHA DE ENVÍO; ","")&amp;IF(AND(K11="Ganada",N(D11)=0),"GANADA SIN MONTO; ","")&amp;IF(AND(K11="Perdida",L11=""),"PERDIDA SIN MOTIVO; ",""),LEN(IF(AND(N(I11)&gt;0,N(I11)&lt;TODAY()),"SEGUIMIENTO ATRASADO; ","")&amp;IF(AND(N(I11)&gt;0,N(I11)=TODAY()),"SEGUIMIENTO HOY; ","")&amp;IF(AND(OR(K11="",K11="Abierta"),N(F11)&gt;0,N(F11)&lt;TODAY()),"VENCIDA, TODAVÍA ABIERTA; ","")&amp;IF(AND(OR(K11="",K11="Abierta"),N(F11)&gt;=TODAY(),N(F11)-TODAY()&lt;=N('Ajustes'!$B$6)),"POR VENCER; ","")&amp;IF(AND(OR(K11="",K11="Abierta"),N(E11)&gt;0,N(G11)&gt;=N('Ajustes'!$B$5)),"ALTO: DECIDA; ","")&amp;IF(N(E11)=0,"SIN FECHA DE ENVÍO; ","")&amp;IF(AND(K11="Ganada",N(D11)=0),"GANADA SIN MONTO; ","")&amp;IF(AND(K11="Perdida",L11=""),"PERDIDA SIN MOTIVO; ",""))-2)))</f>
        <v/>
      </c>
    </row>
    <row r="12">
      <c r="D12" s="7" t="n"/>
      <c r="E12" s="8" t="n"/>
      <c r="F12" s="8" t="n"/>
      <c r="G12">
        <f>IF(A12="","",COUNTIF('Registro de contactos'!$B$2:$B$1500,A12))</f>
        <v/>
      </c>
      <c r="H12" s="8">
        <f>IF(A12="","",IF(N(G12)=0,"",SUMPRODUCT(MAX(('Registro de contactos'!$B$2:$B$1500=A12)*N(+'Registro de contactos'!$A$2:$A$1500)))))</f>
        <v/>
      </c>
      <c r="I12" s="8">
        <f>IF(OR(NOT(OR(A12&lt;&gt;"",B12&lt;&gt;"",C12&lt;&gt;"")),N(E12)=0,NOT(OR(K12="",K12="Abierta")),N(G12)&gt;=N('Ajustes'!$B$5)),"",IF(OR(N(G12)=0,N(H12)=0),N(E12)+N('Ajustes'!$B$2),N(H12)+IF(N(G12)=1,N('Ajustes'!$B$3)-N('Ajustes'!$B$2),N('Ajustes'!$B$4)-N('Ajustes'!$B$3))))</f>
        <v/>
      </c>
      <c r="J12" s="9">
        <f>IF(OR(NOT(OR(A12&lt;&gt;"",B12&lt;&gt;"",C12&lt;&gt;"")),N(F12)=0),"",N(F12)-TODAY())</f>
        <v/>
      </c>
      <c r="M12">
        <f>IF(NOT(OR(A12&lt;&gt;"",B12&lt;&gt;"",C12&lt;&gt;"")),"",IF(IF(AND(N(I12)&gt;0,N(I12)&lt;TODAY()),"SEGUIMIENTO ATRASADO; ","")&amp;IF(AND(N(I12)&gt;0,N(I12)=TODAY()),"SEGUIMIENTO HOY; ","")&amp;IF(AND(OR(K12="",K12="Abierta"),N(F12)&gt;0,N(F12)&lt;TODAY()),"VENCIDA, TODAVÍA ABIERTA; ","")&amp;IF(AND(OR(K12="",K12="Abierta"),N(F12)&gt;=TODAY(),N(F12)-TODAY()&lt;=N('Ajustes'!$B$6)),"POR VENCER; ","")&amp;IF(AND(OR(K12="",K12="Abierta"),N(E12)&gt;0,N(G12)&gt;=N('Ajustes'!$B$5)),"ALTO: DECIDA; ","")&amp;IF(N(E12)=0,"SIN FECHA DE ENVÍO; ","")&amp;IF(AND(K12="Ganada",N(D12)=0),"GANADA SIN MONTO; ","")&amp;IF(AND(K12="Perdida",L12=""),"PERDIDA SIN MOTIVO; ","")="","",LEFT(IF(AND(N(I12)&gt;0,N(I12)&lt;TODAY()),"SEGUIMIENTO ATRASADO; ","")&amp;IF(AND(N(I12)&gt;0,N(I12)=TODAY()),"SEGUIMIENTO HOY; ","")&amp;IF(AND(OR(K12="",K12="Abierta"),N(F12)&gt;0,N(F12)&lt;TODAY()),"VENCIDA, TODAVÍA ABIERTA; ","")&amp;IF(AND(OR(K12="",K12="Abierta"),N(F12)&gt;=TODAY(),N(F12)-TODAY()&lt;=N('Ajustes'!$B$6)),"POR VENCER; ","")&amp;IF(AND(OR(K12="",K12="Abierta"),N(E12)&gt;0,N(G12)&gt;=N('Ajustes'!$B$5)),"ALTO: DECIDA; ","")&amp;IF(N(E12)=0,"SIN FECHA DE ENVÍO; ","")&amp;IF(AND(K12="Ganada",N(D12)=0),"GANADA SIN MONTO; ","")&amp;IF(AND(K12="Perdida",L12=""),"PERDIDA SIN MOTIVO; ",""),LEN(IF(AND(N(I12)&gt;0,N(I12)&lt;TODAY()),"SEGUIMIENTO ATRASADO; ","")&amp;IF(AND(N(I12)&gt;0,N(I12)=TODAY()),"SEGUIMIENTO HOY; ","")&amp;IF(AND(OR(K12="",K12="Abierta"),N(F12)&gt;0,N(F12)&lt;TODAY()),"VENCIDA, TODAVÍA ABIERTA; ","")&amp;IF(AND(OR(K12="",K12="Abierta"),N(F12)&gt;=TODAY(),N(F12)-TODAY()&lt;=N('Ajustes'!$B$6)),"POR VENCER; ","")&amp;IF(AND(OR(K12="",K12="Abierta"),N(E12)&gt;0,N(G12)&gt;=N('Ajustes'!$B$5)),"ALTO: DECIDA; ","")&amp;IF(N(E12)=0,"SIN FECHA DE ENVÍO; ","")&amp;IF(AND(K12="Ganada",N(D12)=0),"GANADA SIN MONTO; ","")&amp;IF(AND(K12="Perdida",L12=""),"PERDIDA SIN MOTIVO; ",""))-2)))</f>
        <v/>
      </c>
    </row>
    <row r="13">
      <c r="D13" s="7" t="n"/>
      <c r="E13" s="8" t="n"/>
      <c r="F13" s="8" t="n"/>
      <c r="G13">
        <f>IF(A13="","",COUNTIF('Registro de contactos'!$B$2:$B$1500,A13))</f>
        <v/>
      </c>
      <c r="H13" s="8">
        <f>IF(A13="","",IF(N(G13)=0,"",SUMPRODUCT(MAX(('Registro de contactos'!$B$2:$B$1500=A13)*N(+'Registro de contactos'!$A$2:$A$1500)))))</f>
        <v/>
      </c>
      <c r="I13" s="8">
        <f>IF(OR(NOT(OR(A13&lt;&gt;"",B13&lt;&gt;"",C13&lt;&gt;"")),N(E13)=0,NOT(OR(K13="",K13="Abierta")),N(G13)&gt;=N('Ajustes'!$B$5)),"",IF(OR(N(G13)=0,N(H13)=0),N(E13)+N('Ajustes'!$B$2),N(H13)+IF(N(G13)=1,N('Ajustes'!$B$3)-N('Ajustes'!$B$2),N('Ajustes'!$B$4)-N('Ajustes'!$B$3))))</f>
        <v/>
      </c>
      <c r="J13" s="9">
        <f>IF(OR(NOT(OR(A13&lt;&gt;"",B13&lt;&gt;"",C13&lt;&gt;"")),N(F13)=0),"",N(F13)-TODAY())</f>
        <v/>
      </c>
      <c r="M13">
        <f>IF(NOT(OR(A13&lt;&gt;"",B13&lt;&gt;"",C13&lt;&gt;"")),"",IF(IF(AND(N(I13)&gt;0,N(I13)&lt;TODAY()),"SEGUIMIENTO ATRASADO; ","")&amp;IF(AND(N(I13)&gt;0,N(I13)=TODAY()),"SEGUIMIENTO HOY; ","")&amp;IF(AND(OR(K13="",K13="Abierta"),N(F13)&gt;0,N(F13)&lt;TODAY()),"VENCIDA, TODAVÍA ABIERTA; ","")&amp;IF(AND(OR(K13="",K13="Abierta"),N(F13)&gt;=TODAY(),N(F13)-TODAY()&lt;=N('Ajustes'!$B$6)),"POR VENCER; ","")&amp;IF(AND(OR(K13="",K13="Abierta"),N(E13)&gt;0,N(G13)&gt;=N('Ajustes'!$B$5)),"ALTO: DECIDA; ","")&amp;IF(N(E13)=0,"SIN FECHA DE ENVÍO; ","")&amp;IF(AND(K13="Ganada",N(D13)=0),"GANADA SIN MONTO; ","")&amp;IF(AND(K13="Perdida",L13=""),"PERDIDA SIN MOTIVO; ","")="","",LEFT(IF(AND(N(I13)&gt;0,N(I13)&lt;TODAY()),"SEGUIMIENTO ATRASADO; ","")&amp;IF(AND(N(I13)&gt;0,N(I13)=TODAY()),"SEGUIMIENTO HOY; ","")&amp;IF(AND(OR(K13="",K13="Abierta"),N(F13)&gt;0,N(F13)&lt;TODAY()),"VENCIDA, TODAVÍA ABIERTA; ","")&amp;IF(AND(OR(K13="",K13="Abierta"),N(F13)&gt;=TODAY(),N(F13)-TODAY()&lt;=N('Ajustes'!$B$6)),"POR VENCER; ","")&amp;IF(AND(OR(K13="",K13="Abierta"),N(E13)&gt;0,N(G13)&gt;=N('Ajustes'!$B$5)),"ALTO: DECIDA; ","")&amp;IF(N(E13)=0,"SIN FECHA DE ENVÍO; ","")&amp;IF(AND(K13="Ganada",N(D13)=0),"GANADA SIN MONTO; ","")&amp;IF(AND(K13="Perdida",L13=""),"PERDIDA SIN MOTIVO; ",""),LEN(IF(AND(N(I13)&gt;0,N(I13)&lt;TODAY()),"SEGUIMIENTO ATRASADO; ","")&amp;IF(AND(N(I13)&gt;0,N(I13)=TODAY()),"SEGUIMIENTO HOY; ","")&amp;IF(AND(OR(K13="",K13="Abierta"),N(F13)&gt;0,N(F13)&lt;TODAY()),"VENCIDA, TODAVÍA ABIERTA; ","")&amp;IF(AND(OR(K13="",K13="Abierta"),N(F13)&gt;=TODAY(),N(F13)-TODAY()&lt;=N('Ajustes'!$B$6)),"POR VENCER; ","")&amp;IF(AND(OR(K13="",K13="Abierta"),N(E13)&gt;0,N(G13)&gt;=N('Ajustes'!$B$5)),"ALTO: DECIDA; ","")&amp;IF(N(E13)=0,"SIN FECHA DE ENVÍO; ","")&amp;IF(AND(K13="Ganada",N(D13)=0),"GANADA SIN MONTO; ","")&amp;IF(AND(K13="Perdida",L13=""),"PERDIDA SIN MOTIVO; ",""))-2)))</f>
        <v/>
      </c>
    </row>
    <row r="14">
      <c r="D14" s="7" t="n"/>
      <c r="E14" s="8" t="n"/>
      <c r="F14" s="8" t="n"/>
      <c r="G14">
        <f>IF(A14="","",COUNTIF('Registro de contactos'!$B$2:$B$1500,A14))</f>
        <v/>
      </c>
      <c r="H14" s="8">
        <f>IF(A14="","",IF(N(G14)=0,"",SUMPRODUCT(MAX(('Registro de contactos'!$B$2:$B$1500=A14)*N(+'Registro de contactos'!$A$2:$A$1500)))))</f>
        <v/>
      </c>
      <c r="I14" s="8">
        <f>IF(OR(NOT(OR(A14&lt;&gt;"",B14&lt;&gt;"",C14&lt;&gt;"")),N(E14)=0,NOT(OR(K14="",K14="Abierta")),N(G14)&gt;=N('Ajustes'!$B$5)),"",IF(OR(N(G14)=0,N(H14)=0),N(E14)+N('Ajustes'!$B$2),N(H14)+IF(N(G14)=1,N('Ajustes'!$B$3)-N('Ajustes'!$B$2),N('Ajustes'!$B$4)-N('Ajustes'!$B$3))))</f>
        <v/>
      </c>
      <c r="J14" s="9">
        <f>IF(OR(NOT(OR(A14&lt;&gt;"",B14&lt;&gt;"",C14&lt;&gt;"")),N(F14)=0),"",N(F14)-TODAY())</f>
        <v/>
      </c>
      <c r="M14">
        <f>IF(NOT(OR(A14&lt;&gt;"",B14&lt;&gt;"",C14&lt;&gt;"")),"",IF(IF(AND(N(I14)&gt;0,N(I14)&lt;TODAY()),"SEGUIMIENTO ATRASADO; ","")&amp;IF(AND(N(I14)&gt;0,N(I14)=TODAY()),"SEGUIMIENTO HOY; ","")&amp;IF(AND(OR(K14="",K14="Abierta"),N(F14)&gt;0,N(F14)&lt;TODAY()),"VENCIDA, TODAVÍA ABIERTA; ","")&amp;IF(AND(OR(K14="",K14="Abierta"),N(F14)&gt;=TODAY(),N(F14)-TODAY()&lt;=N('Ajustes'!$B$6)),"POR VENCER; ","")&amp;IF(AND(OR(K14="",K14="Abierta"),N(E14)&gt;0,N(G14)&gt;=N('Ajustes'!$B$5)),"ALTO: DECIDA; ","")&amp;IF(N(E14)=0,"SIN FECHA DE ENVÍO; ","")&amp;IF(AND(K14="Ganada",N(D14)=0),"GANADA SIN MONTO; ","")&amp;IF(AND(K14="Perdida",L14=""),"PERDIDA SIN MOTIVO; ","")="","",LEFT(IF(AND(N(I14)&gt;0,N(I14)&lt;TODAY()),"SEGUIMIENTO ATRASADO; ","")&amp;IF(AND(N(I14)&gt;0,N(I14)=TODAY()),"SEGUIMIENTO HOY; ","")&amp;IF(AND(OR(K14="",K14="Abierta"),N(F14)&gt;0,N(F14)&lt;TODAY()),"VENCIDA, TODAVÍA ABIERTA; ","")&amp;IF(AND(OR(K14="",K14="Abierta"),N(F14)&gt;=TODAY(),N(F14)-TODAY()&lt;=N('Ajustes'!$B$6)),"POR VENCER; ","")&amp;IF(AND(OR(K14="",K14="Abierta"),N(E14)&gt;0,N(G14)&gt;=N('Ajustes'!$B$5)),"ALTO: DECIDA; ","")&amp;IF(N(E14)=0,"SIN FECHA DE ENVÍO; ","")&amp;IF(AND(K14="Ganada",N(D14)=0),"GANADA SIN MONTO; ","")&amp;IF(AND(K14="Perdida",L14=""),"PERDIDA SIN MOTIVO; ",""),LEN(IF(AND(N(I14)&gt;0,N(I14)&lt;TODAY()),"SEGUIMIENTO ATRASADO; ","")&amp;IF(AND(N(I14)&gt;0,N(I14)=TODAY()),"SEGUIMIENTO HOY; ","")&amp;IF(AND(OR(K14="",K14="Abierta"),N(F14)&gt;0,N(F14)&lt;TODAY()),"VENCIDA, TODAVÍA ABIERTA; ","")&amp;IF(AND(OR(K14="",K14="Abierta"),N(F14)&gt;=TODAY(),N(F14)-TODAY()&lt;=N('Ajustes'!$B$6)),"POR VENCER; ","")&amp;IF(AND(OR(K14="",K14="Abierta"),N(E14)&gt;0,N(G14)&gt;=N('Ajustes'!$B$5)),"ALTO: DECIDA; ","")&amp;IF(N(E14)=0,"SIN FECHA DE ENVÍO; ","")&amp;IF(AND(K14="Ganada",N(D14)=0),"GANADA SIN MONTO; ","")&amp;IF(AND(K14="Perdida",L14=""),"PERDIDA SIN MOTIVO; ",""))-2)))</f>
        <v/>
      </c>
    </row>
    <row r="15">
      <c r="D15" s="7" t="n"/>
      <c r="E15" s="8" t="n"/>
      <c r="F15" s="8" t="n"/>
      <c r="G15">
        <f>IF(A15="","",COUNTIF('Registro de contactos'!$B$2:$B$1500,A15))</f>
        <v/>
      </c>
      <c r="H15" s="8">
        <f>IF(A15="","",IF(N(G15)=0,"",SUMPRODUCT(MAX(('Registro de contactos'!$B$2:$B$1500=A15)*N(+'Registro de contactos'!$A$2:$A$1500)))))</f>
        <v/>
      </c>
      <c r="I15" s="8">
        <f>IF(OR(NOT(OR(A15&lt;&gt;"",B15&lt;&gt;"",C15&lt;&gt;"")),N(E15)=0,NOT(OR(K15="",K15="Abierta")),N(G15)&gt;=N('Ajustes'!$B$5)),"",IF(OR(N(G15)=0,N(H15)=0),N(E15)+N('Ajustes'!$B$2),N(H15)+IF(N(G15)=1,N('Ajustes'!$B$3)-N('Ajustes'!$B$2),N('Ajustes'!$B$4)-N('Ajustes'!$B$3))))</f>
        <v/>
      </c>
      <c r="J15" s="9">
        <f>IF(OR(NOT(OR(A15&lt;&gt;"",B15&lt;&gt;"",C15&lt;&gt;"")),N(F15)=0),"",N(F15)-TODAY())</f>
        <v/>
      </c>
      <c r="M15">
        <f>IF(NOT(OR(A15&lt;&gt;"",B15&lt;&gt;"",C15&lt;&gt;"")),"",IF(IF(AND(N(I15)&gt;0,N(I15)&lt;TODAY()),"SEGUIMIENTO ATRASADO; ","")&amp;IF(AND(N(I15)&gt;0,N(I15)=TODAY()),"SEGUIMIENTO HOY; ","")&amp;IF(AND(OR(K15="",K15="Abierta"),N(F15)&gt;0,N(F15)&lt;TODAY()),"VENCIDA, TODAVÍA ABIERTA; ","")&amp;IF(AND(OR(K15="",K15="Abierta"),N(F15)&gt;=TODAY(),N(F15)-TODAY()&lt;=N('Ajustes'!$B$6)),"POR VENCER; ","")&amp;IF(AND(OR(K15="",K15="Abierta"),N(E15)&gt;0,N(G15)&gt;=N('Ajustes'!$B$5)),"ALTO: DECIDA; ","")&amp;IF(N(E15)=0,"SIN FECHA DE ENVÍO; ","")&amp;IF(AND(K15="Ganada",N(D15)=0),"GANADA SIN MONTO; ","")&amp;IF(AND(K15="Perdida",L15=""),"PERDIDA SIN MOTIVO; ","")="","",LEFT(IF(AND(N(I15)&gt;0,N(I15)&lt;TODAY()),"SEGUIMIENTO ATRASADO; ","")&amp;IF(AND(N(I15)&gt;0,N(I15)=TODAY()),"SEGUIMIENTO HOY; ","")&amp;IF(AND(OR(K15="",K15="Abierta"),N(F15)&gt;0,N(F15)&lt;TODAY()),"VENCIDA, TODAVÍA ABIERTA; ","")&amp;IF(AND(OR(K15="",K15="Abierta"),N(F15)&gt;=TODAY(),N(F15)-TODAY()&lt;=N('Ajustes'!$B$6)),"POR VENCER; ","")&amp;IF(AND(OR(K15="",K15="Abierta"),N(E15)&gt;0,N(G15)&gt;=N('Ajustes'!$B$5)),"ALTO: DECIDA; ","")&amp;IF(N(E15)=0,"SIN FECHA DE ENVÍO; ","")&amp;IF(AND(K15="Ganada",N(D15)=0),"GANADA SIN MONTO; ","")&amp;IF(AND(K15="Perdida",L15=""),"PERDIDA SIN MOTIVO; ",""),LEN(IF(AND(N(I15)&gt;0,N(I15)&lt;TODAY()),"SEGUIMIENTO ATRASADO; ","")&amp;IF(AND(N(I15)&gt;0,N(I15)=TODAY()),"SEGUIMIENTO HOY; ","")&amp;IF(AND(OR(K15="",K15="Abierta"),N(F15)&gt;0,N(F15)&lt;TODAY()),"VENCIDA, TODAVÍA ABIERTA; ","")&amp;IF(AND(OR(K15="",K15="Abierta"),N(F15)&gt;=TODAY(),N(F15)-TODAY()&lt;=N('Ajustes'!$B$6)),"POR VENCER; ","")&amp;IF(AND(OR(K15="",K15="Abierta"),N(E15)&gt;0,N(G15)&gt;=N('Ajustes'!$B$5)),"ALTO: DECIDA; ","")&amp;IF(N(E15)=0,"SIN FECHA DE ENVÍO; ","")&amp;IF(AND(K15="Ganada",N(D15)=0),"GANADA SIN MONTO; ","")&amp;IF(AND(K15="Perdida",L15=""),"PERDIDA SIN MOTIVO; ",""))-2)))</f>
        <v/>
      </c>
    </row>
    <row r="16">
      <c r="D16" s="7" t="n"/>
      <c r="E16" s="8" t="n"/>
      <c r="F16" s="8" t="n"/>
      <c r="G16">
        <f>IF(A16="","",COUNTIF('Registro de contactos'!$B$2:$B$1500,A16))</f>
        <v/>
      </c>
      <c r="H16" s="8">
        <f>IF(A16="","",IF(N(G16)=0,"",SUMPRODUCT(MAX(('Registro de contactos'!$B$2:$B$1500=A16)*N(+'Registro de contactos'!$A$2:$A$1500)))))</f>
        <v/>
      </c>
      <c r="I16" s="8">
        <f>IF(OR(NOT(OR(A16&lt;&gt;"",B16&lt;&gt;"",C16&lt;&gt;"")),N(E16)=0,NOT(OR(K16="",K16="Abierta")),N(G16)&gt;=N('Ajustes'!$B$5)),"",IF(OR(N(G16)=0,N(H16)=0),N(E16)+N('Ajustes'!$B$2),N(H16)+IF(N(G16)=1,N('Ajustes'!$B$3)-N('Ajustes'!$B$2),N('Ajustes'!$B$4)-N('Ajustes'!$B$3))))</f>
        <v/>
      </c>
      <c r="J16" s="9">
        <f>IF(OR(NOT(OR(A16&lt;&gt;"",B16&lt;&gt;"",C16&lt;&gt;"")),N(F16)=0),"",N(F16)-TODAY())</f>
        <v/>
      </c>
      <c r="M16">
        <f>IF(NOT(OR(A16&lt;&gt;"",B16&lt;&gt;"",C16&lt;&gt;"")),"",IF(IF(AND(N(I16)&gt;0,N(I16)&lt;TODAY()),"SEGUIMIENTO ATRASADO; ","")&amp;IF(AND(N(I16)&gt;0,N(I16)=TODAY()),"SEGUIMIENTO HOY; ","")&amp;IF(AND(OR(K16="",K16="Abierta"),N(F16)&gt;0,N(F16)&lt;TODAY()),"VENCIDA, TODAVÍA ABIERTA; ","")&amp;IF(AND(OR(K16="",K16="Abierta"),N(F16)&gt;=TODAY(),N(F16)-TODAY()&lt;=N('Ajustes'!$B$6)),"POR VENCER; ","")&amp;IF(AND(OR(K16="",K16="Abierta"),N(E16)&gt;0,N(G16)&gt;=N('Ajustes'!$B$5)),"ALTO: DECIDA; ","")&amp;IF(N(E16)=0,"SIN FECHA DE ENVÍO; ","")&amp;IF(AND(K16="Ganada",N(D16)=0),"GANADA SIN MONTO; ","")&amp;IF(AND(K16="Perdida",L16=""),"PERDIDA SIN MOTIVO; ","")="","",LEFT(IF(AND(N(I16)&gt;0,N(I16)&lt;TODAY()),"SEGUIMIENTO ATRASADO; ","")&amp;IF(AND(N(I16)&gt;0,N(I16)=TODAY()),"SEGUIMIENTO HOY; ","")&amp;IF(AND(OR(K16="",K16="Abierta"),N(F16)&gt;0,N(F16)&lt;TODAY()),"VENCIDA, TODAVÍA ABIERTA; ","")&amp;IF(AND(OR(K16="",K16="Abierta"),N(F16)&gt;=TODAY(),N(F16)-TODAY()&lt;=N('Ajustes'!$B$6)),"POR VENCER; ","")&amp;IF(AND(OR(K16="",K16="Abierta"),N(E16)&gt;0,N(G16)&gt;=N('Ajustes'!$B$5)),"ALTO: DECIDA; ","")&amp;IF(N(E16)=0,"SIN FECHA DE ENVÍO; ","")&amp;IF(AND(K16="Ganada",N(D16)=0),"GANADA SIN MONTO; ","")&amp;IF(AND(K16="Perdida",L16=""),"PERDIDA SIN MOTIVO; ",""),LEN(IF(AND(N(I16)&gt;0,N(I16)&lt;TODAY()),"SEGUIMIENTO ATRASADO; ","")&amp;IF(AND(N(I16)&gt;0,N(I16)=TODAY()),"SEGUIMIENTO HOY; ","")&amp;IF(AND(OR(K16="",K16="Abierta"),N(F16)&gt;0,N(F16)&lt;TODAY()),"VENCIDA, TODAVÍA ABIERTA; ","")&amp;IF(AND(OR(K16="",K16="Abierta"),N(F16)&gt;=TODAY(),N(F16)-TODAY()&lt;=N('Ajustes'!$B$6)),"POR VENCER; ","")&amp;IF(AND(OR(K16="",K16="Abierta"),N(E16)&gt;0,N(G16)&gt;=N('Ajustes'!$B$5)),"ALTO: DECIDA; ","")&amp;IF(N(E16)=0,"SIN FECHA DE ENVÍO; ","")&amp;IF(AND(K16="Ganada",N(D16)=0),"GANADA SIN MONTO; ","")&amp;IF(AND(K16="Perdida",L16=""),"PERDIDA SIN MOTIVO; ",""))-2)))</f>
        <v/>
      </c>
    </row>
    <row r="17">
      <c r="D17" s="7" t="n"/>
      <c r="E17" s="8" t="n"/>
      <c r="F17" s="8" t="n"/>
      <c r="G17">
        <f>IF(A17="","",COUNTIF('Registro de contactos'!$B$2:$B$1500,A17))</f>
        <v/>
      </c>
      <c r="H17" s="8">
        <f>IF(A17="","",IF(N(G17)=0,"",SUMPRODUCT(MAX(('Registro de contactos'!$B$2:$B$1500=A17)*N(+'Registro de contactos'!$A$2:$A$1500)))))</f>
        <v/>
      </c>
      <c r="I17" s="8">
        <f>IF(OR(NOT(OR(A17&lt;&gt;"",B17&lt;&gt;"",C17&lt;&gt;"")),N(E17)=0,NOT(OR(K17="",K17="Abierta")),N(G17)&gt;=N('Ajustes'!$B$5)),"",IF(OR(N(G17)=0,N(H17)=0),N(E17)+N('Ajustes'!$B$2),N(H17)+IF(N(G17)=1,N('Ajustes'!$B$3)-N('Ajustes'!$B$2),N('Ajustes'!$B$4)-N('Ajustes'!$B$3))))</f>
        <v/>
      </c>
      <c r="J17" s="9">
        <f>IF(OR(NOT(OR(A17&lt;&gt;"",B17&lt;&gt;"",C17&lt;&gt;"")),N(F17)=0),"",N(F17)-TODAY())</f>
        <v/>
      </c>
      <c r="M17">
        <f>IF(NOT(OR(A17&lt;&gt;"",B17&lt;&gt;"",C17&lt;&gt;"")),"",IF(IF(AND(N(I17)&gt;0,N(I17)&lt;TODAY()),"SEGUIMIENTO ATRASADO; ","")&amp;IF(AND(N(I17)&gt;0,N(I17)=TODAY()),"SEGUIMIENTO HOY; ","")&amp;IF(AND(OR(K17="",K17="Abierta"),N(F17)&gt;0,N(F17)&lt;TODAY()),"VENCIDA, TODAVÍA ABIERTA; ","")&amp;IF(AND(OR(K17="",K17="Abierta"),N(F17)&gt;=TODAY(),N(F17)-TODAY()&lt;=N('Ajustes'!$B$6)),"POR VENCER; ","")&amp;IF(AND(OR(K17="",K17="Abierta"),N(E17)&gt;0,N(G17)&gt;=N('Ajustes'!$B$5)),"ALTO: DECIDA; ","")&amp;IF(N(E17)=0,"SIN FECHA DE ENVÍO; ","")&amp;IF(AND(K17="Ganada",N(D17)=0),"GANADA SIN MONTO; ","")&amp;IF(AND(K17="Perdida",L17=""),"PERDIDA SIN MOTIVO; ","")="","",LEFT(IF(AND(N(I17)&gt;0,N(I17)&lt;TODAY()),"SEGUIMIENTO ATRASADO; ","")&amp;IF(AND(N(I17)&gt;0,N(I17)=TODAY()),"SEGUIMIENTO HOY; ","")&amp;IF(AND(OR(K17="",K17="Abierta"),N(F17)&gt;0,N(F17)&lt;TODAY()),"VENCIDA, TODAVÍA ABIERTA; ","")&amp;IF(AND(OR(K17="",K17="Abierta"),N(F17)&gt;=TODAY(),N(F17)-TODAY()&lt;=N('Ajustes'!$B$6)),"POR VENCER; ","")&amp;IF(AND(OR(K17="",K17="Abierta"),N(E17)&gt;0,N(G17)&gt;=N('Ajustes'!$B$5)),"ALTO: DECIDA; ","")&amp;IF(N(E17)=0,"SIN FECHA DE ENVÍO; ","")&amp;IF(AND(K17="Ganada",N(D17)=0),"GANADA SIN MONTO; ","")&amp;IF(AND(K17="Perdida",L17=""),"PERDIDA SIN MOTIVO; ",""),LEN(IF(AND(N(I17)&gt;0,N(I17)&lt;TODAY()),"SEGUIMIENTO ATRASADO; ","")&amp;IF(AND(N(I17)&gt;0,N(I17)=TODAY()),"SEGUIMIENTO HOY; ","")&amp;IF(AND(OR(K17="",K17="Abierta"),N(F17)&gt;0,N(F17)&lt;TODAY()),"VENCIDA, TODAVÍA ABIERTA; ","")&amp;IF(AND(OR(K17="",K17="Abierta"),N(F17)&gt;=TODAY(),N(F17)-TODAY()&lt;=N('Ajustes'!$B$6)),"POR VENCER; ","")&amp;IF(AND(OR(K17="",K17="Abierta"),N(E17)&gt;0,N(G17)&gt;=N('Ajustes'!$B$5)),"ALTO: DECIDA; ","")&amp;IF(N(E17)=0,"SIN FECHA DE ENVÍO; ","")&amp;IF(AND(K17="Ganada",N(D17)=0),"GANADA SIN MONTO; ","")&amp;IF(AND(K17="Perdida",L17=""),"PERDIDA SIN MOTIVO; ",""))-2)))</f>
        <v/>
      </c>
    </row>
    <row r="18">
      <c r="D18" s="7" t="n"/>
      <c r="E18" s="8" t="n"/>
      <c r="F18" s="8" t="n"/>
      <c r="G18">
        <f>IF(A18="","",COUNTIF('Registro de contactos'!$B$2:$B$1500,A18))</f>
        <v/>
      </c>
      <c r="H18" s="8">
        <f>IF(A18="","",IF(N(G18)=0,"",SUMPRODUCT(MAX(('Registro de contactos'!$B$2:$B$1500=A18)*N(+'Registro de contactos'!$A$2:$A$1500)))))</f>
        <v/>
      </c>
      <c r="I18" s="8">
        <f>IF(OR(NOT(OR(A18&lt;&gt;"",B18&lt;&gt;"",C18&lt;&gt;"")),N(E18)=0,NOT(OR(K18="",K18="Abierta")),N(G18)&gt;=N('Ajustes'!$B$5)),"",IF(OR(N(G18)=0,N(H18)=0),N(E18)+N('Ajustes'!$B$2),N(H18)+IF(N(G18)=1,N('Ajustes'!$B$3)-N('Ajustes'!$B$2),N('Ajustes'!$B$4)-N('Ajustes'!$B$3))))</f>
        <v/>
      </c>
      <c r="J18" s="9">
        <f>IF(OR(NOT(OR(A18&lt;&gt;"",B18&lt;&gt;"",C18&lt;&gt;"")),N(F18)=0),"",N(F18)-TODAY())</f>
        <v/>
      </c>
      <c r="M18">
        <f>IF(NOT(OR(A18&lt;&gt;"",B18&lt;&gt;"",C18&lt;&gt;"")),"",IF(IF(AND(N(I18)&gt;0,N(I18)&lt;TODAY()),"SEGUIMIENTO ATRASADO; ","")&amp;IF(AND(N(I18)&gt;0,N(I18)=TODAY()),"SEGUIMIENTO HOY; ","")&amp;IF(AND(OR(K18="",K18="Abierta"),N(F18)&gt;0,N(F18)&lt;TODAY()),"VENCIDA, TODAVÍA ABIERTA; ","")&amp;IF(AND(OR(K18="",K18="Abierta"),N(F18)&gt;=TODAY(),N(F18)-TODAY()&lt;=N('Ajustes'!$B$6)),"POR VENCER; ","")&amp;IF(AND(OR(K18="",K18="Abierta"),N(E18)&gt;0,N(G18)&gt;=N('Ajustes'!$B$5)),"ALTO: DECIDA; ","")&amp;IF(N(E18)=0,"SIN FECHA DE ENVÍO; ","")&amp;IF(AND(K18="Ganada",N(D18)=0),"GANADA SIN MONTO; ","")&amp;IF(AND(K18="Perdida",L18=""),"PERDIDA SIN MOTIVO; ","")="","",LEFT(IF(AND(N(I18)&gt;0,N(I18)&lt;TODAY()),"SEGUIMIENTO ATRASADO; ","")&amp;IF(AND(N(I18)&gt;0,N(I18)=TODAY()),"SEGUIMIENTO HOY; ","")&amp;IF(AND(OR(K18="",K18="Abierta"),N(F18)&gt;0,N(F18)&lt;TODAY()),"VENCIDA, TODAVÍA ABIERTA; ","")&amp;IF(AND(OR(K18="",K18="Abierta"),N(F18)&gt;=TODAY(),N(F18)-TODAY()&lt;=N('Ajustes'!$B$6)),"POR VENCER; ","")&amp;IF(AND(OR(K18="",K18="Abierta"),N(E18)&gt;0,N(G18)&gt;=N('Ajustes'!$B$5)),"ALTO: DECIDA; ","")&amp;IF(N(E18)=0,"SIN FECHA DE ENVÍO; ","")&amp;IF(AND(K18="Ganada",N(D18)=0),"GANADA SIN MONTO; ","")&amp;IF(AND(K18="Perdida",L18=""),"PERDIDA SIN MOTIVO; ",""),LEN(IF(AND(N(I18)&gt;0,N(I18)&lt;TODAY()),"SEGUIMIENTO ATRASADO; ","")&amp;IF(AND(N(I18)&gt;0,N(I18)=TODAY()),"SEGUIMIENTO HOY; ","")&amp;IF(AND(OR(K18="",K18="Abierta"),N(F18)&gt;0,N(F18)&lt;TODAY()),"VENCIDA, TODAVÍA ABIERTA; ","")&amp;IF(AND(OR(K18="",K18="Abierta"),N(F18)&gt;=TODAY(),N(F18)-TODAY()&lt;=N('Ajustes'!$B$6)),"POR VENCER; ","")&amp;IF(AND(OR(K18="",K18="Abierta"),N(E18)&gt;0,N(G18)&gt;=N('Ajustes'!$B$5)),"ALTO: DECIDA; ","")&amp;IF(N(E18)=0,"SIN FECHA DE ENVÍO; ","")&amp;IF(AND(K18="Ganada",N(D18)=0),"GANADA SIN MONTO; ","")&amp;IF(AND(K18="Perdida",L18=""),"PERDIDA SIN MOTIVO; ",""))-2)))</f>
        <v/>
      </c>
    </row>
    <row r="19">
      <c r="D19" s="7" t="n"/>
      <c r="E19" s="8" t="n"/>
      <c r="F19" s="8" t="n"/>
      <c r="G19">
        <f>IF(A19="","",COUNTIF('Registro de contactos'!$B$2:$B$1500,A19))</f>
        <v/>
      </c>
      <c r="H19" s="8">
        <f>IF(A19="","",IF(N(G19)=0,"",SUMPRODUCT(MAX(('Registro de contactos'!$B$2:$B$1500=A19)*N(+'Registro de contactos'!$A$2:$A$1500)))))</f>
        <v/>
      </c>
      <c r="I19" s="8">
        <f>IF(OR(NOT(OR(A19&lt;&gt;"",B19&lt;&gt;"",C19&lt;&gt;"")),N(E19)=0,NOT(OR(K19="",K19="Abierta")),N(G19)&gt;=N('Ajustes'!$B$5)),"",IF(OR(N(G19)=0,N(H19)=0),N(E19)+N('Ajustes'!$B$2),N(H19)+IF(N(G19)=1,N('Ajustes'!$B$3)-N('Ajustes'!$B$2),N('Ajustes'!$B$4)-N('Ajustes'!$B$3))))</f>
        <v/>
      </c>
      <c r="J19" s="9">
        <f>IF(OR(NOT(OR(A19&lt;&gt;"",B19&lt;&gt;"",C19&lt;&gt;"")),N(F19)=0),"",N(F19)-TODAY())</f>
        <v/>
      </c>
      <c r="M19">
        <f>IF(NOT(OR(A19&lt;&gt;"",B19&lt;&gt;"",C19&lt;&gt;"")),"",IF(IF(AND(N(I19)&gt;0,N(I19)&lt;TODAY()),"SEGUIMIENTO ATRASADO; ","")&amp;IF(AND(N(I19)&gt;0,N(I19)=TODAY()),"SEGUIMIENTO HOY; ","")&amp;IF(AND(OR(K19="",K19="Abierta"),N(F19)&gt;0,N(F19)&lt;TODAY()),"VENCIDA, TODAVÍA ABIERTA; ","")&amp;IF(AND(OR(K19="",K19="Abierta"),N(F19)&gt;=TODAY(),N(F19)-TODAY()&lt;=N('Ajustes'!$B$6)),"POR VENCER; ","")&amp;IF(AND(OR(K19="",K19="Abierta"),N(E19)&gt;0,N(G19)&gt;=N('Ajustes'!$B$5)),"ALTO: DECIDA; ","")&amp;IF(N(E19)=0,"SIN FECHA DE ENVÍO; ","")&amp;IF(AND(K19="Ganada",N(D19)=0),"GANADA SIN MONTO; ","")&amp;IF(AND(K19="Perdida",L19=""),"PERDIDA SIN MOTIVO; ","")="","",LEFT(IF(AND(N(I19)&gt;0,N(I19)&lt;TODAY()),"SEGUIMIENTO ATRASADO; ","")&amp;IF(AND(N(I19)&gt;0,N(I19)=TODAY()),"SEGUIMIENTO HOY; ","")&amp;IF(AND(OR(K19="",K19="Abierta"),N(F19)&gt;0,N(F19)&lt;TODAY()),"VENCIDA, TODAVÍA ABIERTA; ","")&amp;IF(AND(OR(K19="",K19="Abierta"),N(F19)&gt;=TODAY(),N(F19)-TODAY()&lt;=N('Ajustes'!$B$6)),"POR VENCER; ","")&amp;IF(AND(OR(K19="",K19="Abierta"),N(E19)&gt;0,N(G19)&gt;=N('Ajustes'!$B$5)),"ALTO: DECIDA; ","")&amp;IF(N(E19)=0,"SIN FECHA DE ENVÍO; ","")&amp;IF(AND(K19="Ganada",N(D19)=0),"GANADA SIN MONTO; ","")&amp;IF(AND(K19="Perdida",L19=""),"PERDIDA SIN MOTIVO; ",""),LEN(IF(AND(N(I19)&gt;0,N(I19)&lt;TODAY()),"SEGUIMIENTO ATRASADO; ","")&amp;IF(AND(N(I19)&gt;0,N(I19)=TODAY()),"SEGUIMIENTO HOY; ","")&amp;IF(AND(OR(K19="",K19="Abierta"),N(F19)&gt;0,N(F19)&lt;TODAY()),"VENCIDA, TODAVÍA ABIERTA; ","")&amp;IF(AND(OR(K19="",K19="Abierta"),N(F19)&gt;=TODAY(),N(F19)-TODAY()&lt;=N('Ajustes'!$B$6)),"POR VENCER; ","")&amp;IF(AND(OR(K19="",K19="Abierta"),N(E19)&gt;0,N(G19)&gt;=N('Ajustes'!$B$5)),"ALTO: DECIDA; ","")&amp;IF(N(E19)=0,"SIN FECHA DE ENVÍO; ","")&amp;IF(AND(K19="Ganada",N(D19)=0),"GANADA SIN MONTO; ","")&amp;IF(AND(K19="Perdida",L19=""),"PERDIDA SIN MOTIVO; ",""))-2)))</f>
        <v/>
      </c>
    </row>
    <row r="20">
      <c r="D20" s="7" t="n"/>
      <c r="E20" s="8" t="n"/>
      <c r="F20" s="8" t="n"/>
      <c r="G20">
        <f>IF(A20="","",COUNTIF('Registro de contactos'!$B$2:$B$1500,A20))</f>
        <v/>
      </c>
      <c r="H20" s="8">
        <f>IF(A20="","",IF(N(G20)=0,"",SUMPRODUCT(MAX(('Registro de contactos'!$B$2:$B$1500=A20)*N(+'Registro de contactos'!$A$2:$A$1500)))))</f>
        <v/>
      </c>
      <c r="I20" s="8">
        <f>IF(OR(NOT(OR(A20&lt;&gt;"",B20&lt;&gt;"",C20&lt;&gt;"")),N(E20)=0,NOT(OR(K20="",K20="Abierta")),N(G20)&gt;=N('Ajustes'!$B$5)),"",IF(OR(N(G20)=0,N(H20)=0),N(E20)+N('Ajustes'!$B$2),N(H20)+IF(N(G20)=1,N('Ajustes'!$B$3)-N('Ajustes'!$B$2),N('Ajustes'!$B$4)-N('Ajustes'!$B$3))))</f>
        <v/>
      </c>
      <c r="J20" s="9">
        <f>IF(OR(NOT(OR(A20&lt;&gt;"",B20&lt;&gt;"",C20&lt;&gt;"")),N(F20)=0),"",N(F20)-TODAY())</f>
        <v/>
      </c>
      <c r="M20">
        <f>IF(NOT(OR(A20&lt;&gt;"",B20&lt;&gt;"",C20&lt;&gt;"")),"",IF(IF(AND(N(I20)&gt;0,N(I20)&lt;TODAY()),"SEGUIMIENTO ATRASADO; ","")&amp;IF(AND(N(I20)&gt;0,N(I20)=TODAY()),"SEGUIMIENTO HOY; ","")&amp;IF(AND(OR(K20="",K20="Abierta"),N(F20)&gt;0,N(F20)&lt;TODAY()),"VENCIDA, TODAVÍA ABIERTA; ","")&amp;IF(AND(OR(K20="",K20="Abierta"),N(F20)&gt;=TODAY(),N(F20)-TODAY()&lt;=N('Ajustes'!$B$6)),"POR VENCER; ","")&amp;IF(AND(OR(K20="",K20="Abierta"),N(E20)&gt;0,N(G20)&gt;=N('Ajustes'!$B$5)),"ALTO: DECIDA; ","")&amp;IF(N(E20)=0,"SIN FECHA DE ENVÍO; ","")&amp;IF(AND(K20="Ganada",N(D20)=0),"GANADA SIN MONTO; ","")&amp;IF(AND(K20="Perdida",L20=""),"PERDIDA SIN MOTIVO; ","")="","",LEFT(IF(AND(N(I20)&gt;0,N(I20)&lt;TODAY()),"SEGUIMIENTO ATRASADO; ","")&amp;IF(AND(N(I20)&gt;0,N(I20)=TODAY()),"SEGUIMIENTO HOY; ","")&amp;IF(AND(OR(K20="",K20="Abierta"),N(F20)&gt;0,N(F20)&lt;TODAY()),"VENCIDA, TODAVÍA ABIERTA; ","")&amp;IF(AND(OR(K20="",K20="Abierta"),N(F20)&gt;=TODAY(),N(F20)-TODAY()&lt;=N('Ajustes'!$B$6)),"POR VENCER; ","")&amp;IF(AND(OR(K20="",K20="Abierta"),N(E20)&gt;0,N(G20)&gt;=N('Ajustes'!$B$5)),"ALTO: DECIDA; ","")&amp;IF(N(E20)=0,"SIN FECHA DE ENVÍO; ","")&amp;IF(AND(K20="Ganada",N(D20)=0),"GANADA SIN MONTO; ","")&amp;IF(AND(K20="Perdida",L20=""),"PERDIDA SIN MOTIVO; ",""),LEN(IF(AND(N(I20)&gt;0,N(I20)&lt;TODAY()),"SEGUIMIENTO ATRASADO; ","")&amp;IF(AND(N(I20)&gt;0,N(I20)=TODAY()),"SEGUIMIENTO HOY; ","")&amp;IF(AND(OR(K20="",K20="Abierta"),N(F20)&gt;0,N(F20)&lt;TODAY()),"VENCIDA, TODAVÍA ABIERTA; ","")&amp;IF(AND(OR(K20="",K20="Abierta"),N(F20)&gt;=TODAY(),N(F20)-TODAY()&lt;=N('Ajustes'!$B$6)),"POR VENCER; ","")&amp;IF(AND(OR(K20="",K20="Abierta"),N(E20)&gt;0,N(G20)&gt;=N('Ajustes'!$B$5)),"ALTO: DECIDA; ","")&amp;IF(N(E20)=0,"SIN FECHA DE ENVÍO; ","")&amp;IF(AND(K20="Ganada",N(D20)=0),"GANADA SIN MONTO; ","")&amp;IF(AND(K20="Perdida",L20=""),"PERDIDA SIN MOTIVO; ",""))-2)))</f>
        <v/>
      </c>
    </row>
    <row r="21">
      <c r="D21" s="7" t="n"/>
      <c r="E21" s="8" t="n"/>
      <c r="F21" s="8" t="n"/>
      <c r="G21">
        <f>IF(A21="","",COUNTIF('Registro de contactos'!$B$2:$B$1500,A21))</f>
        <v/>
      </c>
      <c r="H21" s="8">
        <f>IF(A21="","",IF(N(G21)=0,"",SUMPRODUCT(MAX(('Registro de contactos'!$B$2:$B$1500=A21)*N(+'Registro de contactos'!$A$2:$A$1500)))))</f>
        <v/>
      </c>
      <c r="I21" s="8">
        <f>IF(OR(NOT(OR(A21&lt;&gt;"",B21&lt;&gt;"",C21&lt;&gt;"")),N(E21)=0,NOT(OR(K21="",K21="Abierta")),N(G21)&gt;=N('Ajustes'!$B$5)),"",IF(OR(N(G21)=0,N(H21)=0),N(E21)+N('Ajustes'!$B$2),N(H21)+IF(N(G21)=1,N('Ajustes'!$B$3)-N('Ajustes'!$B$2),N('Ajustes'!$B$4)-N('Ajustes'!$B$3))))</f>
        <v/>
      </c>
      <c r="J21" s="9">
        <f>IF(OR(NOT(OR(A21&lt;&gt;"",B21&lt;&gt;"",C21&lt;&gt;"")),N(F21)=0),"",N(F21)-TODAY())</f>
        <v/>
      </c>
      <c r="M21">
        <f>IF(NOT(OR(A21&lt;&gt;"",B21&lt;&gt;"",C21&lt;&gt;"")),"",IF(IF(AND(N(I21)&gt;0,N(I21)&lt;TODAY()),"SEGUIMIENTO ATRASADO; ","")&amp;IF(AND(N(I21)&gt;0,N(I21)=TODAY()),"SEGUIMIENTO HOY; ","")&amp;IF(AND(OR(K21="",K21="Abierta"),N(F21)&gt;0,N(F21)&lt;TODAY()),"VENCIDA, TODAVÍA ABIERTA; ","")&amp;IF(AND(OR(K21="",K21="Abierta"),N(F21)&gt;=TODAY(),N(F21)-TODAY()&lt;=N('Ajustes'!$B$6)),"POR VENCER; ","")&amp;IF(AND(OR(K21="",K21="Abierta"),N(E21)&gt;0,N(G21)&gt;=N('Ajustes'!$B$5)),"ALTO: DECIDA; ","")&amp;IF(N(E21)=0,"SIN FECHA DE ENVÍO; ","")&amp;IF(AND(K21="Ganada",N(D21)=0),"GANADA SIN MONTO; ","")&amp;IF(AND(K21="Perdida",L21=""),"PERDIDA SIN MOTIVO; ","")="","",LEFT(IF(AND(N(I21)&gt;0,N(I21)&lt;TODAY()),"SEGUIMIENTO ATRASADO; ","")&amp;IF(AND(N(I21)&gt;0,N(I21)=TODAY()),"SEGUIMIENTO HOY; ","")&amp;IF(AND(OR(K21="",K21="Abierta"),N(F21)&gt;0,N(F21)&lt;TODAY()),"VENCIDA, TODAVÍA ABIERTA; ","")&amp;IF(AND(OR(K21="",K21="Abierta"),N(F21)&gt;=TODAY(),N(F21)-TODAY()&lt;=N('Ajustes'!$B$6)),"POR VENCER; ","")&amp;IF(AND(OR(K21="",K21="Abierta"),N(E21)&gt;0,N(G21)&gt;=N('Ajustes'!$B$5)),"ALTO: DECIDA; ","")&amp;IF(N(E21)=0,"SIN FECHA DE ENVÍO; ","")&amp;IF(AND(K21="Ganada",N(D21)=0),"GANADA SIN MONTO; ","")&amp;IF(AND(K21="Perdida",L21=""),"PERDIDA SIN MOTIVO; ",""),LEN(IF(AND(N(I21)&gt;0,N(I21)&lt;TODAY()),"SEGUIMIENTO ATRASADO; ","")&amp;IF(AND(N(I21)&gt;0,N(I21)=TODAY()),"SEGUIMIENTO HOY; ","")&amp;IF(AND(OR(K21="",K21="Abierta"),N(F21)&gt;0,N(F21)&lt;TODAY()),"VENCIDA, TODAVÍA ABIERTA; ","")&amp;IF(AND(OR(K21="",K21="Abierta"),N(F21)&gt;=TODAY(),N(F21)-TODAY()&lt;=N('Ajustes'!$B$6)),"POR VENCER; ","")&amp;IF(AND(OR(K21="",K21="Abierta"),N(E21)&gt;0,N(G21)&gt;=N('Ajustes'!$B$5)),"ALTO: DECIDA; ","")&amp;IF(N(E21)=0,"SIN FECHA DE ENVÍO; ","")&amp;IF(AND(K21="Ganada",N(D21)=0),"GANADA SIN MONTO; ","")&amp;IF(AND(K21="Perdida",L21=""),"PERDIDA SIN MOTIVO; ",""))-2)))</f>
        <v/>
      </c>
    </row>
    <row r="22">
      <c r="D22" s="7" t="n"/>
      <c r="E22" s="8" t="n"/>
      <c r="F22" s="8" t="n"/>
      <c r="G22">
        <f>IF(A22="","",COUNTIF('Registro de contactos'!$B$2:$B$1500,A22))</f>
        <v/>
      </c>
      <c r="H22" s="8">
        <f>IF(A22="","",IF(N(G22)=0,"",SUMPRODUCT(MAX(('Registro de contactos'!$B$2:$B$1500=A22)*N(+'Registro de contactos'!$A$2:$A$1500)))))</f>
        <v/>
      </c>
      <c r="I22" s="8">
        <f>IF(OR(NOT(OR(A22&lt;&gt;"",B22&lt;&gt;"",C22&lt;&gt;"")),N(E22)=0,NOT(OR(K22="",K22="Abierta")),N(G22)&gt;=N('Ajustes'!$B$5)),"",IF(OR(N(G22)=0,N(H22)=0),N(E22)+N('Ajustes'!$B$2),N(H22)+IF(N(G22)=1,N('Ajustes'!$B$3)-N('Ajustes'!$B$2),N('Ajustes'!$B$4)-N('Ajustes'!$B$3))))</f>
        <v/>
      </c>
      <c r="J22" s="9">
        <f>IF(OR(NOT(OR(A22&lt;&gt;"",B22&lt;&gt;"",C22&lt;&gt;"")),N(F22)=0),"",N(F22)-TODAY())</f>
        <v/>
      </c>
      <c r="M22">
        <f>IF(NOT(OR(A22&lt;&gt;"",B22&lt;&gt;"",C22&lt;&gt;"")),"",IF(IF(AND(N(I22)&gt;0,N(I22)&lt;TODAY()),"SEGUIMIENTO ATRASADO; ","")&amp;IF(AND(N(I22)&gt;0,N(I22)=TODAY()),"SEGUIMIENTO HOY; ","")&amp;IF(AND(OR(K22="",K22="Abierta"),N(F22)&gt;0,N(F22)&lt;TODAY()),"VENCIDA, TODAVÍA ABIERTA; ","")&amp;IF(AND(OR(K22="",K22="Abierta"),N(F22)&gt;=TODAY(),N(F22)-TODAY()&lt;=N('Ajustes'!$B$6)),"POR VENCER; ","")&amp;IF(AND(OR(K22="",K22="Abierta"),N(E22)&gt;0,N(G22)&gt;=N('Ajustes'!$B$5)),"ALTO: DECIDA; ","")&amp;IF(N(E22)=0,"SIN FECHA DE ENVÍO; ","")&amp;IF(AND(K22="Ganada",N(D22)=0),"GANADA SIN MONTO; ","")&amp;IF(AND(K22="Perdida",L22=""),"PERDIDA SIN MOTIVO; ","")="","",LEFT(IF(AND(N(I22)&gt;0,N(I22)&lt;TODAY()),"SEGUIMIENTO ATRASADO; ","")&amp;IF(AND(N(I22)&gt;0,N(I22)=TODAY()),"SEGUIMIENTO HOY; ","")&amp;IF(AND(OR(K22="",K22="Abierta"),N(F22)&gt;0,N(F22)&lt;TODAY()),"VENCIDA, TODAVÍA ABIERTA; ","")&amp;IF(AND(OR(K22="",K22="Abierta"),N(F22)&gt;=TODAY(),N(F22)-TODAY()&lt;=N('Ajustes'!$B$6)),"POR VENCER; ","")&amp;IF(AND(OR(K22="",K22="Abierta"),N(E22)&gt;0,N(G22)&gt;=N('Ajustes'!$B$5)),"ALTO: DECIDA; ","")&amp;IF(N(E22)=0,"SIN FECHA DE ENVÍO; ","")&amp;IF(AND(K22="Ganada",N(D22)=0),"GANADA SIN MONTO; ","")&amp;IF(AND(K22="Perdida",L22=""),"PERDIDA SIN MOTIVO; ",""),LEN(IF(AND(N(I22)&gt;0,N(I22)&lt;TODAY()),"SEGUIMIENTO ATRASADO; ","")&amp;IF(AND(N(I22)&gt;0,N(I22)=TODAY()),"SEGUIMIENTO HOY; ","")&amp;IF(AND(OR(K22="",K22="Abierta"),N(F22)&gt;0,N(F22)&lt;TODAY()),"VENCIDA, TODAVÍA ABIERTA; ","")&amp;IF(AND(OR(K22="",K22="Abierta"),N(F22)&gt;=TODAY(),N(F22)-TODAY()&lt;=N('Ajustes'!$B$6)),"POR VENCER; ","")&amp;IF(AND(OR(K22="",K22="Abierta"),N(E22)&gt;0,N(G22)&gt;=N('Ajustes'!$B$5)),"ALTO: DECIDA; ","")&amp;IF(N(E22)=0,"SIN FECHA DE ENVÍO; ","")&amp;IF(AND(K22="Ganada",N(D22)=0),"GANADA SIN MONTO; ","")&amp;IF(AND(K22="Perdida",L22=""),"PERDIDA SIN MOTIVO; ",""))-2)))</f>
        <v/>
      </c>
    </row>
    <row r="23">
      <c r="D23" s="7" t="n"/>
      <c r="E23" s="8" t="n"/>
      <c r="F23" s="8" t="n"/>
      <c r="G23">
        <f>IF(A23="","",COUNTIF('Registro de contactos'!$B$2:$B$1500,A23))</f>
        <v/>
      </c>
      <c r="H23" s="8">
        <f>IF(A23="","",IF(N(G23)=0,"",SUMPRODUCT(MAX(('Registro de contactos'!$B$2:$B$1500=A23)*N(+'Registro de contactos'!$A$2:$A$1500)))))</f>
        <v/>
      </c>
      <c r="I23" s="8">
        <f>IF(OR(NOT(OR(A23&lt;&gt;"",B23&lt;&gt;"",C23&lt;&gt;"")),N(E23)=0,NOT(OR(K23="",K23="Abierta")),N(G23)&gt;=N('Ajustes'!$B$5)),"",IF(OR(N(G23)=0,N(H23)=0),N(E23)+N('Ajustes'!$B$2),N(H23)+IF(N(G23)=1,N('Ajustes'!$B$3)-N('Ajustes'!$B$2),N('Ajustes'!$B$4)-N('Ajustes'!$B$3))))</f>
        <v/>
      </c>
      <c r="J23" s="9">
        <f>IF(OR(NOT(OR(A23&lt;&gt;"",B23&lt;&gt;"",C23&lt;&gt;"")),N(F23)=0),"",N(F23)-TODAY())</f>
        <v/>
      </c>
      <c r="M23">
        <f>IF(NOT(OR(A23&lt;&gt;"",B23&lt;&gt;"",C23&lt;&gt;"")),"",IF(IF(AND(N(I23)&gt;0,N(I23)&lt;TODAY()),"SEGUIMIENTO ATRASADO; ","")&amp;IF(AND(N(I23)&gt;0,N(I23)=TODAY()),"SEGUIMIENTO HOY; ","")&amp;IF(AND(OR(K23="",K23="Abierta"),N(F23)&gt;0,N(F23)&lt;TODAY()),"VENCIDA, TODAVÍA ABIERTA; ","")&amp;IF(AND(OR(K23="",K23="Abierta"),N(F23)&gt;=TODAY(),N(F23)-TODAY()&lt;=N('Ajustes'!$B$6)),"POR VENCER; ","")&amp;IF(AND(OR(K23="",K23="Abierta"),N(E23)&gt;0,N(G23)&gt;=N('Ajustes'!$B$5)),"ALTO: DECIDA; ","")&amp;IF(N(E23)=0,"SIN FECHA DE ENVÍO; ","")&amp;IF(AND(K23="Ganada",N(D23)=0),"GANADA SIN MONTO; ","")&amp;IF(AND(K23="Perdida",L23=""),"PERDIDA SIN MOTIVO; ","")="","",LEFT(IF(AND(N(I23)&gt;0,N(I23)&lt;TODAY()),"SEGUIMIENTO ATRASADO; ","")&amp;IF(AND(N(I23)&gt;0,N(I23)=TODAY()),"SEGUIMIENTO HOY; ","")&amp;IF(AND(OR(K23="",K23="Abierta"),N(F23)&gt;0,N(F23)&lt;TODAY()),"VENCIDA, TODAVÍA ABIERTA; ","")&amp;IF(AND(OR(K23="",K23="Abierta"),N(F23)&gt;=TODAY(),N(F23)-TODAY()&lt;=N('Ajustes'!$B$6)),"POR VENCER; ","")&amp;IF(AND(OR(K23="",K23="Abierta"),N(E23)&gt;0,N(G23)&gt;=N('Ajustes'!$B$5)),"ALTO: DECIDA; ","")&amp;IF(N(E23)=0,"SIN FECHA DE ENVÍO; ","")&amp;IF(AND(K23="Ganada",N(D23)=0),"GANADA SIN MONTO; ","")&amp;IF(AND(K23="Perdida",L23=""),"PERDIDA SIN MOTIVO; ",""),LEN(IF(AND(N(I23)&gt;0,N(I23)&lt;TODAY()),"SEGUIMIENTO ATRASADO; ","")&amp;IF(AND(N(I23)&gt;0,N(I23)=TODAY()),"SEGUIMIENTO HOY; ","")&amp;IF(AND(OR(K23="",K23="Abierta"),N(F23)&gt;0,N(F23)&lt;TODAY()),"VENCIDA, TODAVÍA ABIERTA; ","")&amp;IF(AND(OR(K23="",K23="Abierta"),N(F23)&gt;=TODAY(),N(F23)-TODAY()&lt;=N('Ajustes'!$B$6)),"POR VENCER; ","")&amp;IF(AND(OR(K23="",K23="Abierta"),N(E23)&gt;0,N(G23)&gt;=N('Ajustes'!$B$5)),"ALTO: DECIDA; ","")&amp;IF(N(E23)=0,"SIN FECHA DE ENVÍO; ","")&amp;IF(AND(K23="Ganada",N(D23)=0),"GANADA SIN MONTO; ","")&amp;IF(AND(K23="Perdida",L23=""),"PERDIDA SIN MOTIVO; ",""))-2)))</f>
        <v/>
      </c>
    </row>
    <row r="24">
      <c r="D24" s="7" t="n"/>
      <c r="E24" s="8" t="n"/>
      <c r="F24" s="8" t="n"/>
      <c r="G24">
        <f>IF(A24="","",COUNTIF('Registro de contactos'!$B$2:$B$1500,A24))</f>
        <v/>
      </c>
      <c r="H24" s="8">
        <f>IF(A24="","",IF(N(G24)=0,"",SUMPRODUCT(MAX(('Registro de contactos'!$B$2:$B$1500=A24)*N(+'Registro de contactos'!$A$2:$A$1500)))))</f>
        <v/>
      </c>
      <c r="I24" s="8">
        <f>IF(OR(NOT(OR(A24&lt;&gt;"",B24&lt;&gt;"",C24&lt;&gt;"")),N(E24)=0,NOT(OR(K24="",K24="Abierta")),N(G24)&gt;=N('Ajustes'!$B$5)),"",IF(OR(N(G24)=0,N(H24)=0),N(E24)+N('Ajustes'!$B$2),N(H24)+IF(N(G24)=1,N('Ajustes'!$B$3)-N('Ajustes'!$B$2),N('Ajustes'!$B$4)-N('Ajustes'!$B$3))))</f>
        <v/>
      </c>
      <c r="J24" s="9">
        <f>IF(OR(NOT(OR(A24&lt;&gt;"",B24&lt;&gt;"",C24&lt;&gt;"")),N(F24)=0),"",N(F24)-TODAY())</f>
        <v/>
      </c>
      <c r="M24">
        <f>IF(NOT(OR(A24&lt;&gt;"",B24&lt;&gt;"",C24&lt;&gt;"")),"",IF(IF(AND(N(I24)&gt;0,N(I24)&lt;TODAY()),"SEGUIMIENTO ATRASADO; ","")&amp;IF(AND(N(I24)&gt;0,N(I24)=TODAY()),"SEGUIMIENTO HOY; ","")&amp;IF(AND(OR(K24="",K24="Abierta"),N(F24)&gt;0,N(F24)&lt;TODAY()),"VENCIDA, TODAVÍA ABIERTA; ","")&amp;IF(AND(OR(K24="",K24="Abierta"),N(F24)&gt;=TODAY(),N(F24)-TODAY()&lt;=N('Ajustes'!$B$6)),"POR VENCER; ","")&amp;IF(AND(OR(K24="",K24="Abierta"),N(E24)&gt;0,N(G24)&gt;=N('Ajustes'!$B$5)),"ALTO: DECIDA; ","")&amp;IF(N(E24)=0,"SIN FECHA DE ENVÍO; ","")&amp;IF(AND(K24="Ganada",N(D24)=0),"GANADA SIN MONTO; ","")&amp;IF(AND(K24="Perdida",L24=""),"PERDIDA SIN MOTIVO; ","")="","",LEFT(IF(AND(N(I24)&gt;0,N(I24)&lt;TODAY()),"SEGUIMIENTO ATRASADO; ","")&amp;IF(AND(N(I24)&gt;0,N(I24)=TODAY()),"SEGUIMIENTO HOY; ","")&amp;IF(AND(OR(K24="",K24="Abierta"),N(F24)&gt;0,N(F24)&lt;TODAY()),"VENCIDA, TODAVÍA ABIERTA; ","")&amp;IF(AND(OR(K24="",K24="Abierta"),N(F24)&gt;=TODAY(),N(F24)-TODAY()&lt;=N('Ajustes'!$B$6)),"POR VENCER; ","")&amp;IF(AND(OR(K24="",K24="Abierta"),N(E24)&gt;0,N(G24)&gt;=N('Ajustes'!$B$5)),"ALTO: DECIDA; ","")&amp;IF(N(E24)=0,"SIN FECHA DE ENVÍO; ","")&amp;IF(AND(K24="Ganada",N(D24)=0),"GANADA SIN MONTO; ","")&amp;IF(AND(K24="Perdida",L24=""),"PERDIDA SIN MOTIVO; ",""),LEN(IF(AND(N(I24)&gt;0,N(I24)&lt;TODAY()),"SEGUIMIENTO ATRASADO; ","")&amp;IF(AND(N(I24)&gt;0,N(I24)=TODAY()),"SEGUIMIENTO HOY; ","")&amp;IF(AND(OR(K24="",K24="Abierta"),N(F24)&gt;0,N(F24)&lt;TODAY()),"VENCIDA, TODAVÍA ABIERTA; ","")&amp;IF(AND(OR(K24="",K24="Abierta"),N(F24)&gt;=TODAY(),N(F24)-TODAY()&lt;=N('Ajustes'!$B$6)),"POR VENCER; ","")&amp;IF(AND(OR(K24="",K24="Abierta"),N(E24)&gt;0,N(G24)&gt;=N('Ajustes'!$B$5)),"ALTO: DECIDA; ","")&amp;IF(N(E24)=0,"SIN FECHA DE ENVÍO; ","")&amp;IF(AND(K24="Ganada",N(D24)=0),"GANADA SIN MONTO; ","")&amp;IF(AND(K24="Perdida",L24=""),"PERDIDA SIN MOTIVO; ",""))-2)))</f>
        <v/>
      </c>
    </row>
    <row r="25">
      <c r="D25" s="7" t="n"/>
      <c r="E25" s="8" t="n"/>
      <c r="F25" s="8" t="n"/>
      <c r="G25">
        <f>IF(A25="","",COUNTIF('Registro de contactos'!$B$2:$B$1500,A25))</f>
        <v/>
      </c>
      <c r="H25" s="8">
        <f>IF(A25="","",IF(N(G25)=0,"",SUMPRODUCT(MAX(('Registro de contactos'!$B$2:$B$1500=A25)*N(+'Registro de contactos'!$A$2:$A$1500)))))</f>
        <v/>
      </c>
      <c r="I25" s="8">
        <f>IF(OR(NOT(OR(A25&lt;&gt;"",B25&lt;&gt;"",C25&lt;&gt;"")),N(E25)=0,NOT(OR(K25="",K25="Abierta")),N(G25)&gt;=N('Ajustes'!$B$5)),"",IF(OR(N(G25)=0,N(H25)=0),N(E25)+N('Ajustes'!$B$2),N(H25)+IF(N(G25)=1,N('Ajustes'!$B$3)-N('Ajustes'!$B$2),N('Ajustes'!$B$4)-N('Ajustes'!$B$3))))</f>
        <v/>
      </c>
      <c r="J25" s="9">
        <f>IF(OR(NOT(OR(A25&lt;&gt;"",B25&lt;&gt;"",C25&lt;&gt;"")),N(F25)=0),"",N(F25)-TODAY())</f>
        <v/>
      </c>
      <c r="M25">
        <f>IF(NOT(OR(A25&lt;&gt;"",B25&lt;&gt;"",C25&lt;&gt;"")),"",IF(IF(AND(N(I25)&gt;0,N(I25)&lt;TODAY()),"SEGUIMIENTO ATRASADO; ","")&amp;IF(AND(N(I25)&gt;0,N(I25)=TODAY()),"SEGUIMIENTO HOY; ","")&amp;IF(AND(OR(K25="",K25="Abierta"),N(F25)&gt;0,N(F25)&lt;TODAY()),"VENCIDA, TODAVÍA ABIERTA; ","")&amp;IF(AND(OR(K25="",K25="Abierta"),N(F25)&gt;=TODAY(),N(F25)-TODAY()&lt;=N('Ajustes'!$B$6)),"POR VENCER; ","")&amp;IF(AND(OR(K25="",K25="Abierta"),N(E25)&gt;0,N(G25)&gt;=N('Ajustes'!$B$5)),"ALTO: DECIDA; ","")&amp;IF(N(E25)=0,"SIN FECHA DE ENVÍO; ","")&amp;IF(AND(K25="Ganada",N(D25)=0),"GANADA SIN MONTO; ","")&amp;IF(AND(K25="Perdida",L25=""),"PERDIDA SIN MOTIVO; ","")="","",LEFT(IF(AND(N(I25)&gt;0,N(I25)&lt;TODAY()),"SEGUIMIENTO ATRASADO; ","")&amp;IF(AND(N(I25)&gt;0,N(I25)=TODAY()),"SEGUIMIENTO HOY; ","")&amp;IF(AND(OR(K25="",K25="Abierta"),N(F25)&gt;0,N(F25)&lt;TODAY()),"VENCIDA, TODAVÍA ABIERTA; ","")&amp;IF(AND(OR(K25="",K25="Abierta"),N(F25)&gt;=TODAY(),N(F25)-TODAY()&lt;=N('Ajustes'!$B$6)),"POR VENCER; ","")&amp;IF(AND(OR(K25="",K25="Abierta"),N(E25)&gt;0,N(G25)&gt;=N('Ajustes'!$B$5)),"ALTO: DECIDA; ","")&amp;IF(N(E25)=0,"SIN FECHA DE ENVÍO; ","")&amp;IF(AND(K25="Ganada",N(D25)=0),"GANADA SIN MONTO; ","")&amp;IF(AND(K25="Perdida",L25=""),"PERDIDA SIN MOTIVO; ",""),LEN(IF(AND(N(I25)&gt;0,N(I25)&lt;TODAY()),"SEGUIMIENTO ATRASADO; ","")&amp;IF(AND(N(I25)&gt;0,N(I25)=TODAY()),"SEGUIMIENTO HOY; ","")&amp;IF(AND(OR(K25="",K25="Abierta"),N(F25)&gt;0,N(F25)&lt;TODAY()),"VENCIDA, TODAVÍA ABIERTA; ","")&amp;IF(AND(OR(K25="",K25="Abierta"),N(F25)&gt;=TODAY(),N(F25)-TODAY()&lt;=N('Ajustes'!$B$6)),"POR VENCER; ","")&amp;IF(AND(OR(K25="",K25="Abierta"),N(E25)&gt;0,N(G25)&gt;=N('Ajustes'!$B$5)),"ALTO: DECIDA; ","")&amp;IF(N(E25)=0,"SIN FECHA DE ENVÍO; ","")&amp;IF(AND(K25="Ganada",N(D25)=0),"GANADA SIN MONTO; ","")&amp;IF(AND(K25="Perdida",L25=""),"PERDIDA SIN MOTIVO; ",""))-2)))</f>
        <v/>
      </c>
    </row>
    <row r="26">
      <c r="D26" s="7" t="n"/>
      <c r="E26" s="8" t="n"/>
      <c r="F26" s="8" t="n"/>
      <c r="G26">
        <f>IF(A26="","",COUNTIF('Registro de contactos'!$B$2:$B$1500,A26))</f>
        <v/>
      </c>
      <c r="H26" s="8">
        <f>IF(A26="","",IF(N(G26)=0,"",SUMPRODUCT(MAX(('Registro de contactos'!$B$2:$B$1500=A26)*N(+'Registro de contactos'!$A$2:$A$1500)))))</f>
        <v/>
      </c>
      <c r="I26" s="8">
        <f>IF(OR(NOT(OR(A26&lt;&gt;"",B26&lt;&gt;"",C26&lt;&gt;"")),N(E26)=0,NOT(OR(K26="",K26="Abierta")),N(G26)&gt;=N('Ajustes'!$B$5)),"",IF(OR(N(G26)=0,N(H26)=0),N(E26)+N('Ajustes'!$B$2),N(H26)+IF(N(G26)=1,N('Ajustes'!$B$3)-N('Ajustes'!$B$2),N('Ajustes'!$B$4)-N('Ajustes'!$B$3))))</f>
        <v/>
      </c>
      <c r="J26" s="9">
        <f>IF(OR(NOT(OR(A26&lt;&gt;"",B26&lt;&gt;"",C26&lt;&gt;"")),N(F26)=0),"",N(F26)-TODAY())</f>
        <v/>
      </c>
      <c r="M26">
        <f>IF(NOT(OR(A26&lt;&gt;"",B26&lt;&gt;"",C26&lt;&gt;"")),"",IF(IF(AND(N(I26)&gt;0,N(I26)&lt;TODAY()),"SEGUIMIENTO ATRASADO; ","")&amp;IF(AND(N(I26)&gt;0,N(I26)=TODAY()),"SEGUIMIENTO HOY; ","")&amp;IF(AND(OR(K26="",K26="Abierta"),N(F26)&gt;0,N(F26)&lt;TODAY()),"VENCIDA, TODAVÍA ABIERTA; ","")&amp;IF(AND(OR(K26="",K26="Abierta"),N(F26)&gt;=TODAY(),N(F26)-TODAY()&lt;=N('Ajustes'!$B$6)),"POR VENCER; ","")&amp;IF(AND(OR(K26="",K26="Abierta"),N(E26)&gt;0,N(G26)&gt;=N('Ajustes'!$B$5)),"ALTO: DECIDA; ","")&amp;IF(N(E26)=0,"SIN FECHA DE ENVÍO; ","")&amp;IF(AND(K26="Ganada",N(D26)=0),"GANADA SIN MONTO; ","")&amp;IF(AND(K26="Perdida",L26=""),"PERDIDA SIN MOTIVO; ","")="","",LEFT(IF(AND(N(I26)&gt;0,N(I26)&lt;TODAY()),"SEGUIMIENTO ATRASADO; ","")&amp;IF(AND(N(I26)&gt;0,N(I26)=TODAY()),"SEGUIMIENTO HOY; ","")&amp;IF(AND(OR(K26="",K26="Abierta"),N(F26)&gt;0,N(F26)&lt;TODAY()),"VENCIDA, TODAVÍA ABIERTA; ","")&amp;IF(AND(OR(K26="",K26="Abierta"),N(F26)&gt;=TODAY(),N(F26)-TODAY()&lt;=N('Ajustes'!$B$6)),"POR VENCER; ","")&amp;IF(AND(OR(K26="",K26="Abierta"),N(E26)&gt;0,N(G26)&gt;=N('Ajustes'!$B$5)),"ALTO: DECIDA; ","")&amp;IF(N(E26)=0,"SIN FECHA DE ENVÍO; ","")&amp;IF(AND(K26="Ganada",N(D26)=0),"GANADA SIN MONTO; ","")&amp;IF(AND(K26="Perdida",L26=""),"PERDIDA SIN MOTIVO; ",""),LEN(IF(AND(N(I26)&gt;0,N(I26)&lt;TODAY()),"SEGUIMIENTO ATRASADO; ","")&amp;IF(AND(N(I26)&gt;0,N(I26)=TODAY()),"SEGUIMIENTO HOY; ","")&amp;IF(AND(OR(K26="",K26="Abierta"),N(F26)&gt;0,N(F26)&lt;TODAY()),"VENCIDA, TODAVÍA ABIERTA; ","")&amp;IF(AND(OR(K26="",K26="Abierta"),N(F26)&gt;=TODAY(),N(F26)-TODAY()&lt;=N('Ajustes'!$B$6)),"POR VENCER; ","")&amp;IF(AND(OR(K26="",K26="Abierta"),N(E26)&gt;0,N(G26)&gt;=N('Ajustes'!$B$5)),"ALTO: DECIDA; ","")&amp;IF(N(E26)=0,"SIN FECHA DE ENVÍO; ","")&amp;IF(AND(K26="Ganada",N(D26)=0),"GANADA SIN MONTO; ","")&amp;IF(AND(K26="Perdida",L26=""),"PERDIDA SIN MOTIVO; ",""))-2)))</f>
        <v/>
      </c>
    </row>
    <row r="27">
      <c r="D27" s="7" t="n"/>
      <c r="E27" s="8" t="n"/>
      <c r="F27" s="8" t="n"/>
      <c r="G27">
        <f>IF(A27="","",COUNTIF('Registro de contactos'!$B$2:$B$1500,A27))</f>
        <v/>
      </c>
      <c r="H27" s="8">
        <f>IF(A27="","",IF(N(G27)=0,"",SUMPRODUCT(MAX(('Registro de contactos'!$B$2:$B$1500=A27)*N(+'Registro de contactos'!$A$2:$A$1500)))))</f>
        <v/>
      </c>
      <c r="I27" s="8">
        <f>IF(OR(NOT(OR(A27&lt;&gt;"",B27&lt;&gt;"",C27&lt;&gt;"")),N(E27)=0,NOT(OR(K27="",K27="Abierta")),N(G27)&gt;=N('Ajustes'!$B$5)),"",IF(OR(N(G27)=0,N(H27)=0),N(E27)+N('Ajustes'!$B$2),N(H27)+IF(N(G27)=1,N('Ajustes'!$B$3)-N('Ajustes'!$B$2),N('Ajustes'!$B$4)-N('Ajustes'!$B$3))))</f>
        <v/>
      </c>
      <c r="J27" s="9">
        <f>IF(OR(NOT(OR(A27&lt;&gt;"",B27&lt;&gt;"",C27&lt;&gt;"")),N(F27)=0),"",N(F27)-TODAY())</f>
        <v/>
      </c>
      <c r="M27">
        <f>IF(NOT(OR(A27&lt;&gt;"",B27&lt;&gt;"",C27&lt;&gt;"")),"",IF(IF(AND(N(I27)&gt;0,N(I27)&lt;TODAY()),"SEGUIMIENTO ATRASADO; ","")&amp;IF(AND(N(I27)&gt;0,N(I27)=TODAY()),"SEGUIMIENTO HOY; ","")&amp;IF(AND(OR(K27="",K27="Abierta"),N(F27)&gt;0,N(F27)&lt;TODAY()),"VENCIDA, TODAVÍA ABIERTA; ","")&amp;IF(AND(OR(K27="",K27="Abierta"),N(F27)&gt;=TODAY(),N(F27)-TODAY()&lt;=N('Ajustes'!$B$6)),"POR VENCER; ","")&amp;IF(AND(OR(K27="",K27="Abierta"),N(E27)&gt;0,N(G27)&gt;=N('Ajustes'!$B$5)),"ALTO: DECIDA; ","")&amp;IF(N(E27)=0,"SIN FECHA DE ENVÍO; ","")&amp;IF(AND(K27="Ganada",N(D27)=0),"GANADA SIN MONTO; ","")&amp;IF(AND(K27="Perdida",L27=""),"PERDIDA SIN MOTIVO; ","")="","",LEFT(IF(AND(N(I27)&gt;0,N(I27)&lt;TODAY()),"SEGUIMIENTO ATRASADO; ","")&amp;IF(AND(N(I27)&gt;0,N(I27)=TODAY()),"SEGUIMIENTO HOY; ","")&amp;IF(AND(OR(K27="",K27="Abierta"),N(F27)&gt;0,N(F27)&lt;TODAY()),"VENCIDA, TODAVÍA ABIERTA; ","")&amp;IF(AND(OR(K27="",K27="Abierta"),N(F27)&gt;=TODAY(),N(F27)-TODAY()&lt;=N('Ajustes'!$B$6)),"POR VENCER; ","")&amp;IF(AND(OR(K27="",K27="Abierta"),N(E27)&gt;0,N(G27)&gt;=N('Ajustes'!$B$5)),"ALTO: DECIDA; ","")&amp;IF(N(E27)=0,"SIN FECHA DE ENVÍO; ","")&amp;IF(AND(K27="Ganada",N(D27)=0),"GANADA SIN MONTO; ","")&amp;IF(AND(K27="Perdida",L27=""),"PERDIDA SIN MOTIVO; ",""),LEN(IF(AND(N(I27)&gt;0,N(I27)&lt;TODAY()),"SEGUIMIENTO ATRASADO; ","")&amp;IF(AND(N(I27)&gt;0,N(I27)=TODAY()),"SEGUIMIENTO HOY; ","")&amp;IF(AND(OR(K27="",K27="Abierta"),N(F27)&gt;0,N(F27)&lt;TODAY()),"VENCIDA, TODAVÍA ABIERTA; ","")&amp;IF(AND(OR(K27="",K27="Abierta"),N(F27)&gt;=TODAY(),N(F27)-TODAY()&lt;=N('Ajustes'!$B$6)),"POR VENCER; ","")&amp;IF(AND(OR(K27="",K27="Abierta"),N(E27)&gt;0,N(G27)&gt;=N('Ajustes'!$B$5)),"ALTO: DECIDA; ","")&amp;IF(N(E27)=0,"SIN FECHA DE ENVÍO; ","")&amp;IF(AND(K27="Ganada",N(D27)=0),"GANADA SIN MONTO; ","")&amp;IF(AND(K27="Perdida",L27=""),"PERDIDA SIN MOTIVO; ",""))-2)))</f>
        <v/>
      </c>
    </row>
    <row r="28">
      <c r="D28" s="7" t="n"/>
      <c r="E28" s="8" t="n"/>
      <c r="F28" s="8" t="n"/>
      <c r="G28">
        <f>IF(A28="","",COUNTIF('Registro de contactos'!$B$2:$B$1500,A28))</f>
        <v/>
      </c>
      <c r="H28" s="8">
        <f>IF(A28="","",IF(N(G28)=0,"",SUMPRODUCT(MAX(('Registro de contactos'!$B$2:$B$1500=A28)*N(+'Registro de contactos'!$A$2:$A$1500)))))</f>
        <v/>
      </c>
      <c r="I28" s="8">
        <f>IF(OR(NOT(OR(A28&lt;&gt;"",B28&lt;&gt;"",C28&lt;&gt;"")),N(E28)=0,NOT(OR(K28="",K28="Abierta")),N(G28)&gt;=N('Ajustes'!$B$5)),"",IF(OR(N(G28)=0,N(H28)=0),N(E28)+N('Ajustes'!$B$2),N(H28)+IF(N(G28)=1,N('Ajustes'!$B$3)-N('Ajustes'!$B$2),N('Ajustes'!$B$4)-N('Ajustes'!$B$3))))</f>
        <v/>
      </c>
      <c r="J28" s="9">
        <f>IF(OR(NOT(OR(A28&lt;&gt;"",B28&lt;&gt;"",C28&lt;&gt;"")),N(F28)=0),"",N(F28)-TODAY())</f>
        <v/>
      </c>
      <c r="M28">
        <f>IF(NOT(OR(A28&lt;&gt;"",B28&lt;&gt;"",C28&lt;&gt;"")),"",IF(IF(AND(N(I28)&gt;0,N(I28)&lt;TODAY()),"SEGUIMIENTO ATRASADO; ","")&amp;IF(AND(N(I28)&gt;0,N(I28)=TODAY()),"SEGUIMIENTO HOY; ","")&amp;IF(AND(OR(K28="",K28="Abierta"),N(F28)&gt;0,N(F28)&lt;TODAY()),"VENCIDA, TODAVÍA ABIERTA; ","")&amp;IF(AND(OR(K28="",K28="Abierta"),N(F28)&gt;=TODAY(),N(F28)-TODAY()&lt;=N('Ajustes'!$B$6)),"POR VENCER; ","")&amp;IF(AND(OR(K28="",K28="Abierta"),N(E28)&gt;0,N(G28)&gt;=N('Ajustes'!$B$5)),"ALTO: DECIDA; ","")&amp;IF(N(E28)=0,"SIN FECHA DE ENVÍO; ","")&amp;IF(AND(K28="Ganada",N(D28)=0),"GANADA SIN MONTO; ","")&amp;IF(AND(K28="Perdida",L28=""),"PERDIDA SIN MOTIVO; ","")="","",LEFT(IF(AND(N(I28)&gt;0,N(I28)&lt;TODAY()),"SEGUIMIENTO ATRASADO; ","")&amp;IF(AND(N(I28)&gt;0,N(I28)=TODAY()),"SEGUIMIENTO HOY; ","")&amp;IF(AND(OR(K28="",K28="Abierta"),N(F28)&gt;0,N(F28)&lt;TODAY()),"VENCIDA, TODAVÍA ABIERTA; ","")&amp;IF(AND(OR(K28="",K28="Abierta"),N(F28)&gt;=TODAY(),N(F28)-TODAY()&lt;=N('Ajustes'!$B$6)),"POR VENCER; ","")&amp;IF(AND(OR(K28="",K28="Abierta"),N(E28)&gt;0,N(G28)&gt;=N('Ajustes'!$B$5)),"ALTO: DECIDA; ","")&amp;IF(N(E28)=0,"SIN FECHA DE ENVÍO; ","")&amp;IF(AND(K28="Ganada",N(D28)=0),"GANADA SIN MONTO; ","")&amp;IF(AND(K28="Perdida",L28=""),"PERDIDA SIN MOTIVO; ",""),LEN(IF(AND(N(I28)&gt;0,N(I28)&lt;TODAY()),"SEGUIMIENTO ATRASADO; ","")&amp;IF(AND(N(I28)&gt;0,N(I28)=TODAY()),"SEGUIMIENTO HOY; ","")&amp;IF(AND(OR(K28="",K28="Abierta"),N(F28)&gt;0,N(F28)&lt;TODAY()),"VENCIDA, TODAVÍA ABIERTA; ","")&amp;IF(AND(OR(K28="",K28="Abierta"),N(F28)&gt;=TODAY(),N(F28)-TODAY()&lt;=N('Ajustes'!$B$6)),"POR VENCER; ","")&amp;IF(AND(OR(K28="",K28="Abierta"),N(E28)&gt;0,N(G28)&gt;=N('Ajustes'!$B$5)),"ALTO: DECIDA; ","")&amp;IF(N(E28)=0,"SIN FECHA DE ENVÍO; ","")&amp;IF(AND(K28="Ganada",N(D28)=0),"GANADA SIN MONTO; ","")&amp;IF(AND(K28="Perdida",L28=""),"PERDIDA SIN MOTIVO; ",""))-2)))</f>
        <v/>
      </c>
    </row>
    <row r="29">
      <c r="D29" s="7" t="n"/>
      <c r="E29" s="8" t="n"/>
      <c r="F29" s="8" t="n"/>
      <c r="G29">
        <f>IF(A29="","",COUNTIF('Registro de contactos'!$B$2:$B$1500,A29))</f>
        <v/>
      </c>
      <c r="H29" s="8">
        <f>IF(A29="","",IF(N(G29)=0,"",SUMPRODUCT(MAX(('Registro de contactos'!$B$2:$B$1500=A29)*N(+'Registro de contactos'!$A$2:$A$1500)))))</f>
        <v/>
      </c>
      <c r="I29" s="8">
        <f>IF(OR(NOT(OR(A29&lt;&gt;"",B29&lt;&gt;"",C29&lt;&gt;"")),N(E29)=0,NOT(OR(K29="",K29="Abierta")),N(G29)&gt;=N('Ajustes'!$B$5)),"",IF(OR(N(G29)=0,N(H29)=0),N(E29)+N('Ajustes'!$B$2),N(H29)+IF(N(G29)=1,N('Ajustes'!$B$3)-N('Ajustes'!$B$2),N('Ajustes'!$B$4)-N('Ajustes'!$B$3))))</f>
        <v/>
      </c>
      <c r="J29" s="9">
        <f>IF(OR(NOT(OR(A29&lt;&gt;"",B29&lt;&gt;"",C29&lt;&gt;"")),N(F29)=0),"",N(F29)-TODAY())</f>
        <v/>
      </c>
      <c r="M29">
        <f>IF(NOT(OR(A29&lt;&gt;"",B29&lt;&gt;"",C29&lt;&gt;"")),"",IF(IF(AND(N(I29)&gt;0,N(I29)&lt;TODAY()),"SEGUIMIENTO ATRASADO; ","")&amp;IF(AND(N(I29)&gt;0,N(I29)=TODAY()),"SEGUIMIENTO HOY; ","")&amp;IF(AND(OR(K29="",K29="Abierta"),N(F29)&gt;0,N(F29)&lt;TODAY()),"VENCIDA, TODAVÍA ABIERTA; ","")&amp;IF(AND(OR(K29="",K29="Abierta"),N(F29)&gt;=TODAY(),N(F29)-TODAY()&lt;=N('Ajustes'!$B$6)),"POR VENCER; ","")&amp;IF(AND(OR(K29="",K29="Abierta"),N(E29)&gt;0,N(G29)&gt;=N('Ajustes'!$B$5)),"ALTO: DECIDA; ","")&amp;IF(N(E29)=0,"SIN FECHA DE ENVÍO; ","")&amp;IF(AND(K29="Ganada",N(D29)=0),"GANADA SIN MONTO; ","")&amp;IF(AND(K29="Perdida",L29=""),"PERDIDA SIN MOTIVO; ","")="","",LEFT(IF(AND(N(I29)&gt;0,N(I29)&lt;TODAY()),"SEGUIMIENTO ATRASADO; ","")&amp;IF(AND(N(I29)&gt;0,N(I29)=TODAY()),"SEGUIMIENTO HOY; ","")&amp;IF(AND(OR(K29="",K29="Abierta"),N(F29)&gt;0,N(F29)&lt;TODAY()),"VENCIDA, TODAVÍA ABIERTA; ","")&amp;IF(AND(OR(K29="",K29="Abierta"),N(F29)&gt;=TODAY(),N(F29)-TODAY()&lt;=N('Ajustes'!$B$6)),"POR VENCER; ","")&amp;IF(AND(OR(K29="",K29="Abierta"),N(E29)&gt;0,N(G29)&gt;=N('Ajustes'!$B$5)),"ALTO: DECIDA; ","")&amp;IF(N(E29)=0,"SIN FECHA DE ENVÍO; ","")&amp;IF(AND(K29="Ganada",N(D29)=0),"GANADA SIN MONTO; ","")&amp;IF(AND(K29="Perdida",L29=""),"PERDIDA SIN MOTIVO; ",""),LEN(IF(AND(N(I29)&gt;0,N(I29)&lt;TODAY()),"SEGUIMIENTO ATRASADO; ","")&amp;IF(AND(N(I29)&gt;0,N(I29)=TODAY()),"SEGUIMIENTO HOY; ","")&amp;IF(AND(OR(K29="",K29="Abierta"),N(F29)&gt;0,N(F29)&lt;TODAY()),"VENCIDA, TODAVÍA ABIERTA; ","")&amp;IF(AND(OR(K29="",K29="Abierta"),N(F29)&gt;=TODAY(),N(F29)-TODAY()&lt;=N('Ajustes'!$B$6)),"POR VENCER; ","")&amp;IF(AND(OR(K29="",K29="Abierta"),N(E29)&gt;0,N(G29)&gt;=N('Ajustes'!$B$5)),"ALTO: DECIDA; ","")&amp;IF(N(E29)=0,"SIN FECHA DE ENVÍO; ","")&amp;IF(AND(K29="Ganada",N(D29)=0),"GANADA SIN MONTO; ","")&amp;IF(AND(K29="Perdida",L29=""),"PERDIDA SIN MOTIVO; ",""))-2)))</f>
        <v/>
      </c>
    </row>
    <row r="30">
      <c r="D30" s="7" t="n"/>
      <c r="E30" s="8" t="n"/>
      <c r="F30" s="8" t="n"/>
      <c r="G30">
        <f>IF(A30="","",COUNTIF('Registro de contactos'!$B$2:$B$1500,A30))</f>
        <v/>
      </c>
      <c r="H30" s="8">
        <f>IF(A30="","",IF(N(G30)=0,"",SUMPRODUCT(MAX(('Registro de contactos'!$B$2:$B$1500=A30)*N(+'Registro de contactos'!$A$2:$A$1500)))))</f>
        <v/>
      </c>
      <c r="I30" s="8">
        <f>IF(OR(NOT(OR(A30&lt;&gt;"",B30&lt;&gt;"",C30&lt;&gt;"")),N(E30)=0,NOT(OR(K30="",K30="Abierta")),N(G30)&gt;=N('Ajustes'!$B$5)),"",IF(OR(N(G30)=0,N(H30)=0),N(E30)+N('Ajustes'!$B$2),N(H30)+IF(N(G30)=1,N('Ajustes'!$B$3)-N('Ajustes'!$B$2),N('Ajustes'!$B$4)-N('Ajustes'!$B$3))))</f>
        <v/>
      </c>
      <c r="J30" s="9">
        <f>IF(OR(NOT(OR(A30&lt;&gt;"",B30&lt;&gt;"",C30&lt;&gt;"")),N(F30)=0),"",N(F30)-TODAY())</f>
        <v/>
      </c>
      <c r="M30">
        <f>IF(NOT(OR(A30&lt;&gt;"",B30&lt;&gt;"",C30&lt;&gt;"")),"",IF(IF(AND(N(I30)&gt;0,N(I30)&lt;TODAY()),"SEGUIMIENTO ATRASADO; ","")&amp;IF(AND(N(I30)&gt;0,N(I30)=TODAY()),"SEGUIMIENTO HOY; ","")&amp;IF(AND(OR(K30="",K30="Abierta"),N(F30)&gt;0,N(F30)&lt;TODAY()),"VENCIDA, TODAVÍA ABIERTA; ","")&amp;IF(AND(OR(K30="",K30="Abierta"),N(F30)&gt;=TODAY(),N(F30)-TODAY()&lt;=N('Ajustes'!$B$6)),"POR VENCER; ","")&amp;IF(AND(OR(K30="",K30="Abierta"),N(E30)&gt;0,N(G30)&gt;=N('Ajustes'!$B$5)),"ALTO: DECIDA; ","")&amp;IF(N(E30)=0,"SIN FECHA DE ENVÍO; ","")&amp;IF(AND(K30="Ganada",N(D30)=0),"GANADA SIN MONTO; ","")&amp;IF(AND(K30="Perdida",L30=""),"PERDIDA SIN MOTIVO; ","")="","",LEFT(IF(AND(N(I30)&gt;0,N(I30)&lt;TODAY()),"SEGUIMIENTO ATRASADO; ","")&amp;IF(AND(N(I30)&gt;0,N(I30)=TODAY()),"SEGUIMIENTO HOY; ","")&amp;IF(AND(OR(K30="",K30="Abierta"),N(F30)&gt;0,N(F30)&lt;TODAY()),"VENCIDA, TODAVÍA ABIERTA; ","")&amp;IF(AND(OR(K30="",K30="Abierta"),N(F30)&gt;=TODAY(),N(F30)-TODAY()&lt;=N('Ajustes'!$B$6)),"POR VENCER; ","")&amp;IF(AND(OR(K30="",K30="Abierta"),N(E30)&gt;0,N(G30)&gt;=N('Ajustes'!$B$5)),"ALTO: DECIDA; ","")&amp;IF(N(E30)=0,"SIN FECHA DE ENVÍO; ","")&amp;IF(AND(K30="Ganada",N(D30)=0),"GANADA SIN MONTO; ","")&amp;IF(AND(K30="Perdida",L30=""),"PERDIDA SIN MOTIVO; ",""),LEN(IF(AND(N(I30)&gt;0,N(I30)&lt;TODAY()),"SEGUIMIENTO ATRASADO; ","")&amp;IF(AND(N(I30)&gt;0,N(I30)=TODAY()),"SEGUIMIENTO HOY; ","")&amp;IF(AND(OR(K30="",K30="Abierta"),N(F30)&gt;0,N(F30)&lt;TODAY()),"VENCIDA, TODAVÍA ABIERTA; ","")&amp;IF(AND(OR(K30="",K30="Abierta"),N(F30)&gt;=TODAY(),N(F30)-TODAY()&lt;=N('Ajustes'!$B$6)),"POR VENCER; ","")&amp;IF(AND(OR(K30="",K30="Abierta"),N(E30)&gt;0,N(G30)&gt;=N('Ajustes'!$B$5)),"ALTO: DECIDA; ","")&amp;IF(N(E30)=0,"SIN FECHA DE ENVÍO; ","")&amp;IF(AND(K30="Ganada",N(D30)=0),"GANADA SIN MONTO; ","")&amp;IF(AND(K30="Perdida",L30=""),"PERDIDA SIN MOTIVO; ",""))-2)))</f>
        <v/>
      </c>
    </row>
    <row r="31">
      <c r="D31" s="7" t="n"/>
      <c r="E31" s="8" t="n"/>
      <c r="F31" s="8" t="n"/>
      <c r="G31">
        <f>IF(A31="","",COUNTIF('Registro de contactos'!$B$2:$B$1500,A31))</f>
        <v/>
      </c>
      <c r="H31" s="8">
        <f>IF(A31="","",IF(N(G31)=0,"",SUMPRODUCT(MAX(('Registro de contactos'!$B$2:$B$1500=A31)*N(+'Registro de contactos'!$A$2:$A$1500)))))</f>
        <v/>
      </c>
      <c r="I31" s="8">
        <f>IF(OR(NOT(OR(A31&lt;&gt;"",B31&lt;&gt;"",C31&lt;&gt;"")),N(E31)=0,NOT(OR(K31="",K31="Abierta")),N(G31)&gt;=N('Ajustes'!$B$5)),"",IF(OR(N(G31)=0,N(H31)=0),N(E31)+N('Ajustes'!$B$2),N(H31)+IF(N(G31)=1,N('Ajustes'!$B$3)-N('Ajustes'!$B$2),N('Ajustes'!$B$4)-N('Ajustes'!$B$3))))</f>
        <v/>
      </c>
      <c r="J31" s="9">
        <f>IF(OR(NOT(OR(A31&lt;&gt;"",B31&lt;&gt;"",C31&lt;&gt;"")),N(F31)=0),"",N(F31)-TODAY())</f>
        <v/>
      </c>
      <c r="M31">
        <f>IF(NOT(OR(A31&lt;&gt;"",B31&lt;&gt;"",C31&lt;&gt;"")),"",IF(IF(AND(N(I31)&gt;0,N(I31)&lt;TODAY()),"SEGUIMIENTO ATRASADO; ","")&amp;IF(AND(N(I31)&gt;0,N(I31)=TODAY()),"SEGUIMIENTO HOY; ","")&amp;IF(AND(OR(K31="",K31="Abierta"),N(F31)&gt;0,N(F31)&lt;TODAY()),"VENCIDA, TODAVÍA ABIERTA; ","")&amp;IF(AND(OR(K31="",K31="Abierta"),N(F31)&gt;=TODAY(),N(F31)-TODAY()&lt;=N('Ajustes'!$B$6)),"POR VENCER; ","")&amp;IF(AND(OR(K31="",K31="Abierta"),N(E31)&gt;0,N(G31)&gt;=N('Ajustes'!$B$5)),"ALTO: DECIDA; ","")&amp;IF(N(E31)=0,"SIN FECHA DE ENVÍO; ","")&amp;IF(AND(K31="Ganada",N(D31)=0),"GANADA SIN MONTO; ","")&amp;IF(AND(K31="Perdida",L31=""),"PERDIDA SIN MOTIVO; ","")="","",LEFT(IF(AND(N(I31)&gt;0,N(I31)&lt;TODAY()),"SEGUIMIENTO ATRASADO; ","")&amp;IF(AND(N(I31)&gt;0,N(I31)=TODAY()),"SEGUIMIENTO HOY; ","")&amp;IF(AND(OR(K31="",K31="Abierta"),N(F31)&gt;0,N(F31)&lt;TODAY()),"VENCIDA, TODAVÍA ABIERTA; ","")&amp;IF(AND(OR(K31="",K31="Abierta"),N(F31)&gt;=TODAY(),N(F31)-TODAY()&lt;=N('Ajustes'!$B$6)),"POR VENCER; ","")&amp;IF(AND(OR(K31="",K31="Abierta"),N(E31)&gt;0,N(G31)&gt;=N('Ajustes'!$B$5)),"ALTO: DECIDA; ","")&amp;IF(N(E31)=0,"SIN FECHA DE ENVÍO; ","")&amp;IF(AND(K31="Ganada",N(D31)=0),"GANADA SIN MONTO; ","")&amp;IF(AND(K31="Perdida",L31=""),"PERDIDA SIN MOTIVO; ",""),LEN(IF(AND(N(I31)&gt;0,N(I31)&lt;TODAY()),"SEGUIMIENTO ATRASADO; ","")&amp;IF(AND(N(I31)&gt;0,N(I31)=TODAY()),"SEGUIMIENTO HOY; ","")&amp;IF(AND(OR(K31="",K31="Abierta"),N(F31)&gt;0,N(F31)&lt;TODAY()),"VENCIDA, TODAVÍA ABIERTA; ","")&amp;IF(AND(OR(K31="",K31="Abierta"),N(F31)&gt;=TODAY(),N(F31)-TODAY()&lt;=N('Ajustes'!$B$6)),"POR VENCER; ","")&amp;IF(AND(OR(K31="",K31="Abierta"),N(E31)&gt;0,N(G31)&gt;=N('Ajustes'!$B$5)),"ALTO: DECIDA; ","")&amp;IF(N(E31)=0,"SIN FECHA DE ENVÍO; ","")&amp;IF(AND(K31="Ganada",N(D31)=0),"GANADA SIN MONTO; ","")&amp;IF(AND(K31="Perdida",L31=""),"PERDIDA SIN MOTIVO; ",""))-2)))</f>
        <v/>
      </c>
    </row>
    <row r="32">
      <c r="D32" s="7" t="n"/>
      <c r="E32" s="8" t="n"/>
      <c r="F32" s="8" t="n"/>
      <c r="G32">
        <f>IF(A32="","",COUNTIF('Registro de contactos'!$B$2:$B$1500,A32))</f>
        <v/>
      </c>
      <c r="H32" s="8">
        <f>IF(A32="","",IF(N(G32)=0,"",SUMPRODUCT(MAX(('Registro de contactos'!$B$2:$B$1500=A32)*N(+'Registro de contactos'!$A$2:$A$1500)))))</f>
        <v/>
      </c>
      <c r="I32" s="8">
        <f>IF(OR(NOT(OR(A32&lt;&gt;"",B32&lt;&gt;"",C32&lt;&gt;"")),N(E32)=0,NOT(OR(K32="",K32="Abierta")),N(G32)&gt;=N('Ajustes'!$B$5)),"",IF(OR(N(G32)=0,N(H32)=0),N(E32)+N('Ajustes'!$B$2),N(H32)+IF(N(G32)=1,N('Ajustes'!$B$3)-N('Ajustes'!$B$2),N('Ajustes'!$B$4)-N('Ajustes'!$B$3))))</f>
        <v/>
      </c>
      <c r="J32" s="9">
        <f>IF(OR(NOT(OR(A32&lt;&gt;"",B32&lt;&gt;"",C32&lt;&gt;"")),N(F32)=0),"",N(F32)-TODAY())</f>
        <v/>
      </c>
      <c r="M32">
        <f>IF(NOT(OR(A32&lt;&gt;"",B32&lt;&gt;"",C32&lt;&gt;"")),"",IF(IF(AND(N(I32)&gt;0,N(I32)&lt;TODAY()),"SEGUIMIENTO ATRASADO; ","")&amp;IF(AND(N(I32)&gt;0,N(I32)=TODAY()),"SEGUIMIENTO HOY; ","")&amp;IF(AND(OR(K32="",K32="Abierta"),N(F32)&gt;0,N(F32)&lt;TODAY()),"VENCIDA, TODAVÍA ABIERTA; ","")&amp;IF(AND(OR(K32="",K32="Abierta"),N(F32)&gt;=TODAY(),N(F32)-TODAY()&lt;=N('Ajustes'!$B$6)),"POR VENCER; ","")&amp;IF(AND(OR(K32="",K32="Abierta"),N(E32)&gt;0,N(G32)&gt;=N('Ajustes'!$B$5)),"ALTO: DECIDA; ","")&amp;IF(N(E32)=0,"SIN FECHA DE ENVÍO; ","")&amp;IF(AND(K32="Ganada",N(D32)=0),"GANADA SIN MONTO; ","")&amp;IF(AND(K32="Perdida",L32=""),"PERDIDA SIN MOTIVO; ","")="","",LEFT(IF(AND(N(I32)&gt;0,N(I32)&lt;TODAY()),"SEGUIMIENTO ATRASADO; ","")&amp;IF(AND(N(I32)&gt;0,N(I32)=TODAY()),"SEGUIMIENTO HOY; ","")&amp;IF(AND(OR(K32="",K32="Abierta"),N(F32)&gt;0,N(F32)&lt;TODAY()),"VENCIDA, TODAVÍA ABIERTA; ","")&amp;IF(AND(OR(K32="",K32="Abierta"),N(F32)&gt;=TODAY(),N(F32)-TODAY()&lt;=N('Ajustes'!$B$6)),"POR VENCER; ","")&amp;IF(AND(OR(K32="",K32="Abierta"),N(E32)&gt;0,N(G32)&gt;=N('Ajustes'!$B$5)),"ALTO: DECIDA; ","")&amp;IF(N(E32)=0,"SIN FECHA DE ENVÍO; ","")&amp;IF(AND(K32="Ganada",N(D32)=0),"GANADA SIN MONTO; ","")&amp;IF(AND(K32="Perdida",L32=""),"PERDIDA SIN MOTIVO; ",""),LEN(IF(AND(N(I32)&gt;0,N(I32)&lt;TODAY()),"SEGUIMIENTO ATRASADO; ","")&amp;IF(AND(N(I32)&gt;0,N(I32)=TODAY()),"SEGUIMIENTO HOY; ","")&amp;IF(AND(OR(K32="",K32="Abierta"),N(F32)&gt;0,N(F32)&lt;TODAY()),"VENCIDA, TODAVÍA ABIERTA; ","")&amp;IF(AND(OR(K32="",K32="Abierta"),N(F32)&gt;=TODAY(),N(F32)-TODAY()&lt;=N('Ajustes'!$B$6)),"POR VENCER; ","")&amp;IF(AND(OR(K32="",K32="Abierta"),N(E32)&gt;0,N(G32)&gt;=N('Ajustes'!$B$5)),"ALTO: DECIDA; ","")&amp;IF(N(E32)=0,"SIN FECHA DE ENVÍO; ","")&amp;IF(AND(K32="Ganada",N(D32)=0),"GANADA SIN MONTO; ","")&amp;IF(AND(K32="Perdida",L32=""),"PERDIDA SIN MOTIVO; ",""))-2)))</f>
        <v/>
      </c>
    </row>
    <row r="33">
      <c r="D33" s="7" t="n"/>
      <c r="E33" s="8" t="n"/>
      <c r="F33" s="8" t="n"/>
      <c r="G33">
        <f>IF(A33="","",COUNTIF('Registro de contactos'!$B$2:$B$1500,A33))</f>
        <v/>
      </c>
      <c r="H33" s="8">
        <f>IF(A33="","",IF(N(G33)=0,"",SUMPRODUCT(MAX(('Registro de contactos'!$B$2:$B$1500=A33)*N(+'Registro de contactos'!$A$2:$A$1500)))))</f>
        <v/>
      </c>
      <c r="I33" s="8">
        <f>IF(OR(NOT(OR(A33&lt;&gt;"",B33&lt;&gt;"",C33&lt;&gt;"")),N(E33)=0,NOT(OR(K33="",K33="Abierta")),N(G33)&gt;=N('Ajustes'!$B$5)),"",IF(OR(N(G33)=0,N(H33)=0),N(E33)+N('Ajustes'!$B$2),N(H33)+IF(N(G33)=1,N('Ajustes'!$B$3)-N('Ajustes'!$B$2),N('Ajustes'!$B$4)-N('Ajustes'!$B$3))))</f>
        <v/>
      </c>
      <c r="J33" s="9">
        <f>IF(OR(NOT(OR(A33&lt;&gt;"",B33&lt;&gt;"",C33&lt;&gt;"")),N(F33)=0),"",N(F33)-TODAY())</f>
        <v/>
      </c>
      <c r="M33">
        <f>IF(NOT(OR(A33&lt;&gt;"",B33&lt;&gt;"",C33&lt;&gt;"")),"",IF(IF(AND(N(I33)&gt;0,N(I33)&lt;TODAY()),"SEGUIMIENTO ATRASADO; ","")&amp;IF(AND(N(I33)&gt;0,N(I33)=TODAY()),"SEGUIMIENTO HOY; ","")&amp;IF(AND(OR(K33="",K33="Abierta"),N(F33)&gt;0,N(F33)&lt;TODAY()),"VENCIDA, TODAVÍA ABIERTA; ","")&amp;IF(AND(OR(K33="",K33="Abierta"),N(F33)&gt;=TODAY(),N(F33)-TODAY()&lt;=N('Ajustes'!$B$6)),"POR VENCER; ","")&amp;IF(AND(OR(K33="",K33="Abierta"),N(E33)&gt;0,N(G33)&gt;=N('Ajustes'!$B$5)),"ALTO: DECIDA; ","")&amp;IF(N(E33)=0,"SIN FECHA DE ENVÍO; ","")&amp;IF(AND(K33="Ganada",N(D33)=0),"GANADA SIN MONTO; ","")&amp;IF(AND(K33="Perdida",L33=""),"PERDIDA SIN MOTIVO; ","")="","",LEFT(IF(AND(N(I33)&gt;0,N(I33)&lt;TODAY()),"SEGUIMIENTO ATRASADO; ","")&amp;IF(AND(N(I33)&gt;0,N(I33)=TODAY()),"SEGUIMIENTO HOY; ","")&amp;IF(AND(OR(K33="",K33="Abierta"),N(F33)&gt;0,N(F33)&lt;TODAY()),"VENCIDA, TODAVÍA ABIERTA; ","")&amp;IF(AND(OR(K33="",K33="Abierta"),N(F33)&gt;=TODAY(),N(F33)-TODAY()&lt;=N('Ajustes'!$B$6)),"POR VENCER; ","")&amp;IF(AND(OR(K33="",K33="Abierta"),N(E33)&gt;0,N(G33)&gt;=N('Ajustes'!$B$5)),"ALTO: DECIDA; ","")&amp;IF(N(E33)=0,"SIN FECHA DE ENVÍO; ","")&amp;IF(AND(K33="Ganada",N(D33)=0),"GANADA SIN MONTO; ","")&amp;IF(AND(K33="Perdida",L33=""),"PERDIDA SIN MOTIVO; ",""),LEN(IF(AND(N(I33)&gt;0,N(I33)&lt;TODAY()),"SEGUIMIENTO ATRASADO; ","")&amp;IF(AND(N(I33)&gt;0,N(I33)=TODAY()),"SEGUIMIENTO HOY; ","")&amp;IF(AND(OR(K33="",K33="Abierta"),N(F33)&gt;0,N(F33)&lt;TODAY()),"VENCIDA, TODAVÍA ABIERTA; ","")&amp;IF(AND(OR(K33="",K33="Abierta"),N(F33)&gt;=TODAY(),N(F33)-TODAY()&lt;=N('Ajustes'!$B$6)),"POR VENCER; ","")&amp;IF(AND(OR(K33="",K33="Abierta"),N(E33)&gt;0,N(G33)&gt;=N('Ajustes'!$B$5)),"ALTO: DECIDA; ","")&amp;IF(N(E33)=0,"SIN FECHA DE ENVÍO; ","")&amp;IF(AND(K33="Ganada",N(D33)=0),"GANADA SIN MONTO; ","")&amp;IF(AND(K33="Perdida",L33=""),"PERDIDA SIN MOTIVO; ",""))-2)))</f>
        <v/>
      </c>
    </row>
    <row r="34">
      <c r="D34" s="7" t="n"/>
      <c r="E34" s="8" t="n"/>
      <c r="F34" s="8" t="n"/>
      <c r="G34">
        <f>IF(A34="","",COUNTIF('Registro de contactos'!$B$2:$B$1500,A34))</f>
        <v/>
      </c>
      <c r="H34" s="8">
        <f>IF(A34="","",IF(N(G34)=0,"",SUMPRODUCT(MAX(('Registro de contactos'!$B$2:$B$1500=A34)*N(+'Registro de contactos'!$A$2:$A$1500)))))</f>
        <v/>
      </c>
      <c r="I34" s="8">
        <f>IF(OR(NOT(OR(A34&lt;&gt;"",B34&lt;&gt;"",C34&lt;&gt;"")),N(E34)=0,NOT(OR(K34="",K34="Abierta")),N(G34)&gt;=N('Ajustes'!$B$5)),"",IF(OR(N(G34)=0,N(H34)=0),N(E34)+N('Ajustes'!$B$2),N(H34)+IF(N(G34)=1,N('Ajustes'!$B$3)-N('Ajustes'!$B$2),N('Ajustes'!$B$4)-N('Ajustes'!$B$3))))</f>
        <v/>
      </c>
      <c r="J34" s="9">
        <f>IF(OR(NOT(OR(A34&lt;&gt;"",B34&lt;&gt;"",C34&lt;&gt;"")),N(F34)=0),"",N(F34)-TODAY())</f>
        <v/>
      </c>
      <c r="M34">
        <f>IF(NOT(OR(A34&lt;&gt;"",B34&lt;&gt;"",C34&lt;&gt;"")),"",IF(IF(AND(N(I34)&gt;0,N(I34)&lt;TODAY()),"SEGUIMIENTO ATRASADO; ","")&amp;IF(AND(N(I34)&gt;0,N(I34)=TODAY()),"SEGUIMIENTO HOY; ","")&amp;IF(AND(OR(K34="",K34="Abierta"),N(F34)&gt;0,N(F34)&lt;TODAY()),"VENCIDA, TODAVÍA ABIERTA; ","")&amp;IF(AND(OR(K34="",K34="Abierta"),N(F34)&gt;=TODAY(),N(F34)-TODAY()&lt;=N('Ajustes'!$B$6)),"POR VENCER; ","")&amp;IF(AND(OR(K34="",K34="Abierta"),N(E34)&gt;0,N(G34)&gt;=N('Ajustes'!$B$5)),"ALTO: DECIDA; ","")&amp;IF(N(E34)=0,"SIN FECHA DE ENVÍO; ","")&amp;IF(AND(K34="Ganada",N(D34)=0),"GANADA SIN MONTO; ","")&amp;IF(AND(K34="Perdida",L34=""),"PERDIDA SIN MOTIVO; ","")="","",LEFT(IF(AND(N(I34)&gt;0,N(I34)&lt;TODAY()),"SEGUIMIENTO ATRASADO; ","")&amp;IF(AND(N(I34)&gt;0,N(I34)=TODAY()),"SEGUIMIENTO HOY; ","")&amp;IF(AND(OR(K34="",K34="Abierta"),N(F34)&gt;0,N(F34)&lt;TODAY()),"VENCIDA, TODAVÍA ABIERTA; ","")&amp;IF(AND(OR(K34="",K34="Abierta"),N(F34)&gt;=TODAY(),N(F34)-TODAY()&lt;=N('Ajustes'!$B$6)),"POR VENCER; ","")&amp;IF(AND(OR(K34="",K34="Abierta"),N(E34)&gt;0,N(G34)&gt;=N('Ajustes'!$B$5)),"ALTO: DECIDA; ","")&amp;IF(N(E34)=0,"SIN FECHA DE ENVÍO; ","")&amp;IF(AND(K34="Ganada",N(D34)=0),"GANADA SIN MONTO; ","")&amp;IF(AND(K34="Perdida",L34=""),"PERDIDA SIN MOTIVO; ",""),LEN(IF(AND(N(I34)&gt;0,N(I34)&lt;TODAY()),"SEGUIMIENTO ATRASADO; ","")&amp;IF(AND(N(I34)&gt;0,N(I34)=TODAY()),"SEGUIMIENTO HOY; ","")&amp;IF(AND(OR(K34="",K34="Abierta"),N(F34)&gt;0,N(F34)&lt;TODAY()),"VENCIDA, TODAVÍA ABIERTA; ","")&amp;IF(AND(OR(K34="",K34="Abierta"),N(F34)&gt;=TODAY(),N(F34)-TODAY()&lt;=N('Ajustes'!$B$6)),"POR VENCER; ","")&amp;IF(AND(OR(K34="",K34="Abierta"),N(E34)&gt;0,N(G34)&gt;=N('Ajustes'!$B$5)),"ALTO: DECIDA; ","")&amp;IF(N(E34)=0,"SIN FECHA DE ENVÍO; ","")&amp;IF(AND(K34="Ganada",N(D34)=0),"GANADA SIN MONTO; ","")&amp;IF(AND(K34="Perdida",L34=""),"PERDIDA SIN MOTIVO; ",""))-2)))</f>
        <v/>
      </c>
    </row>
    <row r="35">
      <c r="D35" s="7" t="n"/>
      <c r="E35" s="8" t="n"/>
      <c r="F35" s="8" t="n"/>
      <c r="G35">
        <f>IF(A35="","",COUNTIF('Registro de contactos'!$B$2:$B$1500,A35))</f>
        <v/>
      </c>
      <c r="H35" s="8">
        <f>IF(A35="","",IF(N(G35)=0,"",SUMPRODUCT(MAX(('Registro de contactos'!$B$2:$B$1500=A35)*N(+'Registro de contactos'!$A$2:$A$1500)))))</f>
        <v/>
      </c>
      <c r="I35" s="8">
        <f>IF(OR(NOT(OR(A35&lt;&gt;"",B35&lt;&gt;"",C35&lt;&gt;"")),N(E35)=0,NOT(OR(K35="",K35="Abierta")),N(G35)&gt;=N('Ajustes'!$B$5)),"",IF(OR(N(G35)=0,N(H35)=0),N(E35)+N('Ajustes'!$B$2),N(H35)+IF(N(G35)=1,N('Ajustes'!$B$3)-N('Ajustes'!$B$2),N('Ajustes'!$B$4)-N('Ajustes'!$B$3))))</f>
        <v/>
      </c>
      <c r="J35" s="9">
        <f>IF(OR(NOT(OR(A35&lt;&gt;"",B35&lt;&gt;"",C35&lt;&gt;"")),N(F35)=0),"",N(F35)-TODAY())</f>
        <v/>
      </c>
      <c r="M35">
        <f>IF(NOT(OR(A35&lt;&gt;"",B35&lt;&gt;"",C35&lt;&gt;"")),"",IF(IF(AND(N(I35)&gt;0,N(I35)&lt;TODAY()),"SEGUIMIENTO ATRASADO; ","")&amp;IF(AND(N(I35)&gt;0,N(I35)=TODAY()),"SEGUIMIENTO HOY; ","")&amp;IF(AND(OR(K35="",K35="Abierta"),N(F35)&gt;0,N(F35)&lt;TODAY()),"VENCIDA, TODAVÍA ABIERTA; ","")&amp;IF(AND(OR(K35="",K35="Abierta"),N(F35)&gt;=TODAY(),N(F35)-TODAY()&lt;=N('Ajustes'!$B$6)),"POR VENCER; ","")&amp;IF(AND(OR(K35="",K35="Abierta"),N(E35)&gt;0,N(G35)&gt;=N('Ajustes'!$B$5)),"ALTO: DECIDA; ","")&amp;IF(N(E35)=0,"SIN FECHA DE ENVÍO; ","")&amp;IF(AND(K35="Ganada",N(D35)=0),"GANADA SIN MONTO; ","")&amp;IF(AND(K35="Perdida",L35=""),"PERDIDA SIN MOTIVO; ","")="","",LEFT(IF(AND(N(I35)&gt;0,N(I35)&lt;TODAY()),"SEGUIMIENTO ATRASADO; ","")&amp;IF(AND(N(I35)&gt;0,N(I35)=TODAY()),"SEGUIMIENTO HOY; ","")&amp;IF(AND(OR(K35="",K35="Abierta"),N(F35)&gt;0,N(F35)&lt;TODAY()),"VENCIDA, TODAVÍA ABIERTA; ","")&amp;IF(AND(OR(K35="",K35="Abierta"),N(F35)&gt;=TODAY(),N(F35)-TODAY()&lt;=N('Ajustes'!$B$6)),"POR VENCER; ","")&amp;IF(AND(OR(K35="",K35="Abierta"),N(E35)&gt;0,N(G35)&gt;=N('Ajustes'!$B$5)),"ALTO: DECIDA; ","")&amp;IF(N(E35)=0,"SIN FECHA DE ENVÍO; ","")&amp;IF(AND(K35="Ganada",N(D35)=0),"GANADA SIN MONTO; ","")&amp;IF(AND(K35="Perdida",L35=""),"PERDIDA SIN MOTIVO; ",""),LEN(IF(AND(N(I35)&gt;0,N(I35)&lt;TODAY()),"SEGUIMIENTO ATRASADO; ","")&amp;IF(AND(N(I35)&gt;0,N(I35)=TODAY()),"SEGUIMIENTO HOY; ","")&amp;IF(AND(OR(K35="",K35="Abierta"),N(F35)&gt;0,N(F35)&lt;TODAY()),"VENCIDA, TODAVÍA ABIERTA; ","")&amp;IF(AND(OR(K35="",K35="Abierta"),N(F35)&gt;=TODAY(),N(F35)-TODAY()&lt;=N('Ajustes'!$B$6)),"POR VENCER; ","")&amp;IF(AND(OR(K35="",K35="Abierta"),N(E35)&gt;0,N(G35)&gt;=N('Ajustes'!$B$5)),"ALTO: DECIDA; ","")&amp;IF(N(E35)=0,"SIN FECHA DE ENVÍO; ","")&amp;IF(AND(K35="Ganada",N(D35)=0),"GANADA SIN MONTO; ","")&amp;IF(AND(K35="Perdida",L35=""),"PERDIDA SIN MOTIVO; ",""))-2)))</f>
        <v/>
      </c>
    </row>
    <row r="36">
      <c r="D36" s="7" t="n"/>
      <c r="E36" s="8" t="n"/>
      <c r="F36" s="8" t="n"/>
      <c r="G36">
        <f>IF(A36="","",COUNTIF('Registro de contactos'!$B$2:$B$1500,A36))</f>
        <v/>
      </c>
      <c r="H36" s="8">
        <f>IF(A36="","",IF(N(G36)=0,"",SUMPRODUCT(MAX(('Registro de contactos'!$B$2:$B$1500=A36)*N(+'Registro de contactos'!$A$2:$A$1500)))))</f>
        <v/>
      </c>
      <c r="I36" s="8">
        <f>IF(OR(NOT(OR(A36&lt;&gt;"",B36&lt;&gt;"",C36&lt;&gt;"")),N(E36)=0,NOT(OR(K36="",K36="Abierta")),N(G36)&gt;=N('Ajustes'!$B$5)),"",IF(OR(N(G36)=0,N(H36)=0),N(E36)+N('Ajustes'!$B$2),N(H36)+IF(N(G36)=1,N('Ajustes'!$B$3)-N('Ajustes'!$B$2),N('Ajustes'!$B$4)-N('Ajustes'!$B$3))))</f>
        <v/>
      </c>
      <c r="J36" s="9">
        <f>IF(OR(NOT(OR(A36&lt;&gt;"",B36&lt;&gt;"",C36&lt;&gt;"")),N(F36)=0),"",N(F36)-TODAY())</f>
        <v/>
      </c>
      <c r="M36">
        <f>IF(NOT(OR(A36&lt;&gt;"",B36&lt;&gt;"",C36&lt;&gt;"")),"",IF(IF(AND(N(I36)&gt;0,N(I36)&lt;TODAY()),"SEGUIMIENTO ATRASADO; ","")&amp;IF(AND(N(I36)&gt;0,N(I36)=TODAY()),"SEGUIMIENTO HOY; ","")&amp;IF(AND(OR(K36="",K36="Abierta"),N(F36)&gt;0,N(F36)&lt;TODAY()),"VENCIDA, TODAVÍA ABIERTA; ","")&amp;IF(AND(OR(K36="",K36="Abierta"),N(F36)&gt;=TODAY(),N(F36)-TODAY()&lt;=N('Ajustes'!$B$6)),"POR VENCER; ","")&amp;IF(AND(OR(K36="",K36="Abierta"),N(E36)&gt;0,N(G36)&gt;=N('Ajustes'!$B$5)),"ALTO: DECIDA; ","")&amp;IF(N(E36)=0,"SIN FECHA DE ENVÍO; ","")&amp;IF(AND(K36="Ganada",N(D36)=0),"GANADA SIN MONTO; ","")&amp;IF(AND(K36="Perdida",L36=""),"PERDIDA SIN MOTIVO; ","")="","",LEFT(IF(AND(N(I36)&gt;0,N(I36)&lt;TODAY()),"SEGUIMIENTO ATRASADO; ","")&amp;IF(AND(N(I36)&gt;0,N(I36)=TODAY()),"SEGUIMIENTO HOY; ","")&amp;IF(AND(OR(K36="",K36="Abierta"),N(F36)&gt;0,N(F36)&lt;TODAY()),"VENCIDA, TODAVÍA ABIERTA; ","")&amp;IF(AND(OR(K36="",K36="Abierta"),N(F36)&gt;=TODAY(),N(F36)-TODAY()&lt;=N('Ajustes'!$B$6)),"POR VENCER; ","")&amp;IF(AND(OR(K36="",K36="Abierta"),N(E36)&gt;0,N(G36)&gt;=N('Ajustes'!$B$5)),"ALTO: DECIDA; ","")&amp;IF(N(E36)=0,"SIN FECHA DE ENVÍO; ","")&amp;IF(AND(K36="Ganada",N(D36)=0),"GANADA SIN MONTO; ","")&amp;IF(AND(K36="Perdida",L36=""),"PERDIDA SIN MOTIVO; ",""),LEN(IF(AND(N(I36)&gt;0,N(I36)&lt;TODAY()),"SEGUIMIENTO ATRASADO; ","")&amp;IF(AND(N(I36)&gt;0,N(I36)=TODAY()),"SEGUIMIENTO HOY; ","")&amp;IF(AND(OR(K36="",K36="Abierta"),N(F36)&gt;0,N(F36)&lt;TODAY()),"VENCIDA, TODAVÍA ABIERTA; ","")&amp;IF(AND(OR(K36="",K36="Abierta"),N(F36)&gt;=TODAY(),N(F36)-TODAY()&lt;=N('Ajustes'!$B$6)),"POR VENCER; ","")&amp;IF(AND(OR(K36="",K36="Abierta"),N(E36)&gt;0,N(G36)&gt;=N('Ajustes'!$B$5)),"ALTO: DECIDA; ","")&amp;IF(N(E36)=0,"SIN FECHA DE ENVÍO; ","")&amp;IF(AND(K36="Ganada",N(D36)=0),"GANADA SIN MONTO; ","")&amp;IF(AND(K36="Perdida",L36=""),"PERDIDA SIN MOTIVO; ",""))-2)))</f>
        <v/>
      </c>
    </row>
    <row r="37">
      <c r="D37" s="7" t="n"/>
      <c r="E37" s="8" t="n"/>
      <c r="F37" s="8" t="n"/>
      <c r="G37">
        <f>IF(A37="","",COUNTIF('Registro de contactos'!$B$2:$B$1500,A37))</f>
        <v/>
      </c>
      <c r="H37" s="8">
        <f>IF(A37="","",IF(N(G37)=0,"",SUMPRODUCT(MAX(('Registro de contactos'!$B$2:$B$1500=A37)*N(+'Registro de contactos'!$A$2:$A$1500)))))</f>
        <v/>
      </c>
      <c r="I37" s="8">
        <f>IF(OR(NOT(OR(A37&lt;&gt;"",B37&lt;&gt;"",C37&lt;&gt;"")),N(E37)=0,NOT(OR(K37="",K37="Abierta")),N(G37)&gt;=N('Ajustes'!$B$5)),"",IF(OR(N(G37)=0,N(H37)=0),N(E37)+N('Ajustes'!$B$2),N(H37)+IF(N(G37)=1,N('Ajustes'!$B$3)-N('Ajustes'!$B$2),N('Ajustes'!$B$4)-N('Ajustes'!$B$3))))</f>
        <v/>
      </c>
      <c r="J37" s="9">
        <f>IF(OR(NOT(OR(A37&lt;&gt;"",B37&lt;&gt;"",C37&lt;&gt;"")),N(F37)=0),"",N(F37)-TODAY())</f>
        <v/>
      </c>
      <c r="M37">
        <f>IF(NOT(OR(A37&lt;&gt;"",B37&lt;&gt;"",C37&lt;&gt;"")),"",IF(IF(AND(N(I37)&gt;0,N(I37)&lt;TODAY()),"SEGUIMIENTO ATRASADO; ","")&amp;IF(AND(N(I37)&gt;0,N(I37)=TODAY()),"SEGUIMIENTO HOY; ","")&amp;IF(AND(OR(K37="",K37="Abierta"),N(F37)&gt;0,N(F37)&lt;TODAY()),"VENCIDA, TODAVÍA ABIERTA; ","")&amp;IF(AND(OR(K37="",K37="Abierta"),N(F37)&gt;=TODAY(),N(F37)-TODAY()&lt;=N('Ajustes'!$B$6)),"POR VENCER; ","")&amp;IF(AND(OR(K37="",K37="Abierta"),N(E37)&gt;0,N(G37)&gt;=N('Ajustes'!$B$5)),"ALTO: DECIDA; ","")&amp;IF(N(E37)=0,"SIN FECHA DE ENVÍO; ","")&amp;IF(AND(K37="Ganada",N(D37)=0),"GANADA SIN MONTO; ","")&amp;IF(AND(K37="Perdida",L37=""),"PERDIDA SIN MOTIVO; ","")="","",LEFT(IF(AND(N(I37)&gt;0,N(I37)&lt;TODAY()),"SEGUIMIENTO ATRASADO; ","")&amp;IF(AND(N(I37)&gt;0,N(I37)=TODAY()),"SEGUIMIENTO HOY; ","")&amp;IF(AND(OR(K37="",K37="Abierta"),N(F37)&gt;0,N(F37)&lt;TODAY()),"VENCIDA, TODAVÍA ABIERTA; ","")&amp;IF(AND(OR(K37="",K37="Abierta"),N(F37)&gt;=TODAY(),N(F37)-TODAY()&lt;=N('Ajustes'!$B$6)),"POR VENCER; ","")&amp;IF(AND(OR(K37="",K37="Abierta"),N(E37)&gt;0,N(G37)&gt;=N('Ajustes'!$B$5)),"ALTO: DECIDA; ","")&amp;IF(N(E37)=0,"SIN FECHA DE ENVÍO; ","")&amp;IF(AND(K37="Ganada",N(D37)=0),"GANADA SIN MONTO; ","")&amp;IF(AND(K37="Perdida",L37=""),"PERDIDA SIN MOTIVO; ",""),LEN(IF(AND(N(I37)&gt;0,N(I37)&lt;TODAY()),"SEGUIMIENTO ATRASADO; ","")&amp;IF(AND(N(I37)&gt;0,N(I37)=TODAY()),"SEGUIMIENTO HOY; ","")&amp;IF(AND(OR(K37="",K37="Abierta"),N(F37)&gt;0,N(F37)&lt;TODAY()),"VENCIDA, TODAVÍA ABIERTA; ","")&amp;IF(AND(OR(K37="",K37="Abierta"),N(F37)&gt;=TODAY(),N(F37)-TODAY()&lt;=N('Ajustes'!$B$6)),"POR VENCER; ","")&amp;IF(AND(OR(K37="",K37="Abierta"),N(E37)&gt;0,N(G37)&gt;=N('Ajustes'!$B$5)),"ALTO: DECIDA; ","")&amp;IF(N(E37)=0,"SIN FECHA DE ENVÍO; ","")&amp;IF(AND(K37="Ganada",N(D37)=0),"GANADA SIN MONTO; ","")&amp;IF(AND(K37="Perdida",L37=""),"PERDIDA SIN MOTIVO; ",""))-2)))</f>
        <v/>
      </c>
    </row>
    <row r="38">
      <c r="D38" s="7" t="n"/>
      <c r="E38" s="8" t="n"/>
      <c r="F38" s="8" t="n"/>
      <c r="G38">
        <f>IF(A38="","",COUNTIF('Registro de contactos'!$B$2:$B$1500,A38))</f>
        <v/>
      </c>
      <c r="H38" s="8">
        <f>IF(A38="","",IF(N(G38)=0,"",SUMPRODUCT(MAX(('Registro de contactos'!$B$2:$B$1500=A38)*N(+'Registro de contactos'!$A$2:$A$1500)))))</f>
        <v/>
      </c>
      <c r="I38" s="8">
        <f>IF(OR(NOT(OR(A38&lt;&gt;"",B38&lt;&gt;"",C38&lt;&gt;"")),N(E38)=0,NOT(OR(K38="",K38="Abierta")),N(G38)&gt;=N('Ajustes'!$B$5)),"",IF(OR(N(G38)=0,N(H38)=0),N(E38)+N('Ajustes'!$B$2),N(H38)+IF(N(G38)=1,N('Ajustes'!$B$3)-N('Ajustes'!$B$2),N('Ajustes'!$B$4)-N('Ajustes'!$B$3))))</f>
        <v/>
      </c>
      <c r="J38" s="9">
        <f>IF(OR(NOT(OR(A38&lt;&gt;"",B38&lt;&gt;"",C38&lt;&gt;"")),N(F38)=0),"",N(F38)-TODAY())</f>
        <v/>
      </c>
      <c r="M38">
        <f>IF(NOT(OR(A38&lt;&gt;"",B38&lt;&gt;"",C38&lt;&gt;"")),"",IF(IF(AND(N(I38)&gt;0,N(I38)&lt;TODAY()),"SEGUIMIENTO ATRASADO; ","")&amp;IF(AND(N(I38)&gt;0,N(I38)=TODAY()),"SEGUIMIENTO HOY; ","")&amp;IF(AND(OR(K38="",K38="Abierta"),N(F38)&gt;0,N(F38)&lt;TODAY()),"VENCIDA, TODAVÍA ABIERTA; ","")&amp;IF(AND(OR(K38="",K38="Abierta"),N(F38)&gt;=TODAY(),N(F38)-TODAY()&lt;=N('Ajustes'!$B$6)),"POR VENCER; ","")&amp;IF(AND(OR(K38="",K38="Abierta"),N(E38)&gt;0,N(G38)&gt;=N('Ajustes'!$B$5)),"ALTO: DECIDA; ","")&amp;IF(N(E38)=0,"SIN FECHA DE ENVÍO; ","")&amp;IF(AND(K38="Ganada",N(D38)=0),"GANADA SIN MONTO; ","")&amp;IF(AND(K38="Perdida",L38=""),"PERDIDA SIN MOTIVO; ","")="","",LEFT(IF(AND(N(I38)&gt;0,N(I38)&lt;TODAY()),"SEGUIMIENTO ATRASADO; ","")&amp;IF(AND(N(I38)&gt;0,N(I38)=TODAY()),"SEGUIMIENTO HOY; ","")&amp;IF(AND(OR(K38="",K38="Abierta"),N(F38)&gt;0,N(F38)&lt;TODAY()),"VENCIDA, TODAVÍA ABIERTA; ","")&amp;IF(AND(OR(K38="",K38="Abierta"),N(F38)&gt;=TODAY(),N(F38)-TODAY()&lt;=N('Ajustes'!$B$6)),"POR VENCER; ","")&amp;IF(AND(OR(K38="",K38="Abierta"),N(E38)&gt;0,N(G38)&gt;=N('Ajustes'!$B$5)),"ALTO: DECIDA; ","")&amp;IF(N(E38)=0,"SIN FECHA DE ENVÍO; ","")&amp;IF(AND(K38="Ganada",N(D38)=0),"GANADA SIN MONTO; ","")&amp;IF(AND(K38="Perdida",L38=""),"PERDIDA SIN MOTIVO; ",""),LEN(IF(AND(N(I38)&gt;0,N(I38)&lt;TODAY()),"SEGUIMIENTO ATRASADO; ","")&amp;IF(AND(N(I38)&gt;0,N(I38)=TODAY()),"SEGUIMIENTO HOY; ","")&amp;IF(AND(OR(K38="",K38="Abierta"),N(F38)&gt;0,N(F38)&lt;TODAY()),"VENCIDA, TODAVÍA ABIERTA; ","")&amp;IF(AND(OR(K38="",K38="Abierta"),N(F38)&gt;=TODAY(),N(F38)-TODAY()&lt;=N('Ajustes'!$B$6)),"POR VENCER; ","")&amp;IF(AND(OR(K38="",K38="Abierta"),N(E38)&gt;0,N(G38)&gt;=N('Ajustes'!$B$5)),"ALTO: DECIDA; ","")&amp;IF(N(E38)=0,"SIN FECHA DE ENVÍO; ","")&amp;IF(AND(K38="Ganada",N(D38)=0),"GANADA SIN MONTO; ","")&amp;IF(AND(K38="Perdida",L38=""),"PERDIDA SIN MOTIVO; ",""))-2)))</f>
        <v/>
      </c>
    </row>
    <row r="39">
      <c r="D39" s="7" t="n"/>
      <c r="E39" s="8" t="n"/>
      <c r="F39" s="8" t="n"/>
      <c r="G39">
        <f>IF(A39="","",COUNTIF('Registro de contactos'!$B$2:$B$1500,A39))</f>
        <v/>
      </c>
      <c r="H39" s="8">
        <f>IF(A39="","",IF(N(G39)=0,"",SUMPRODUCT(MAX(('Registro de contactos'!$B$2:$B$1500=A39)*N(+'Registro de contactos'!$A$2:$A$1500)))))</f>
        <v/>
      </c>
      <c r="I39" s="8">
        <f>IF(OR(NOT(OR(A39&lt;&gt;"",B39&lt;&gt;"",C39&lt;&gt;"")),N(E39)=0,NOT(OR(K39="",K39="Abierta")),N(G39)&gt;=N('Ajustes'!$B$5)),"",IF(OR(N(G39)=0,N(H39)=0),N(E39)+N('Ajustes'!$B$2),N(H39)+IF(N(G39)=1,N('Ajustes'!$B$3)-N('Ajustes'!$B$2),N('Ajustes'!$B$4)-N('Ajustes'!$B$3))))</f>
        <v/>
      </c>
      <c r="J39" s="9">
        <f>IF(OR(NOT(OR(A39&lt;&gt;"",B39&lt;&gt;"",C39&lt;&gt;"")),N(F39)=0),"",N(F39)-TODAY())</f>
        <v/>
      </c>
      <c r="M39">
        <f>IF(NOT(OR(A39&lt;&gt;"",B39&lt;&gt;"",C39&lt;&gt;"")),"",IF(IF(AND(N(I39)&gt;0,N(I39)&lt;TODAY()),"SEGUIMIENTO ATRASADO; ","")&amp;IF(AND(N(I39)&gt;0,N(I39)=TODAY()),"SEGUIMIENTO HOY; ","")&amp;IF(AND(OR(K39="",K39="Abierta"),N(F39)&gt;0,N(F39)&lt;TODAY()),"VENCIDA, TODAVÍA ABIERTA; ","")&amp;IF(AND(OR(K39="",K39="Abierta"),N(F39)&gt;=TODAY(),N(F39)-TODAY()&lt;=N('Ajustes'!$B$6)),"POR VENCER; ","")&amp;IF(AND(OR(K39="",K39="Abierta"),N(E39)&gt;0,N(G39)&gt;=N('Ajustes'!$B$5)),"ALTO: DECIDA; ","")&amp;IF(N(E39)=0,"SIN FECHA DE ENVÍO; ","")&amp;IF(AND(K39="Ganada",N(D39)=0),"GANADA SIN MONTO; ","")&amp;IF(AND(K39="Perdida",L39=""),"PERDIDA SIN MOTIVO; ","")="","",LEFT(IF(AND(N(I39)&gt;0,N(I39)&lt;TODAY()),"SEGUIMIENTO ATRASADO; ","")&amp;IF(AND(N(I39)&gt;0,N(I39)=TODAY()),"SEGUIMIENTO HOY; ","")&amp;IF(AND(OR(K39="",K39="Abierta"),N(F39)&gt;0,N(F39)&lt;TODAY()),"VENCIDA, TODAVÍA ABIERTA; ","")&amp;IF(AND(OR(K39="",K39="Abierta"),N(F39)&gt;=TODAY(),N(F39)-TODAY()&lt;=N('Ajustes'!$B$6)),"POR VENCER; ","")&amp;IF(AND(OR(K39="",K39="Abierta"),N(E39)&gt;0,N(G39)&gt;=N('Ajustes'!$B$5)),"ALTO: DECIDA; ","")&amp;IF(N(E39)=0,"SIN FECHA DE ENVÍO; ","")&amp;IF(AND(K39="Ganada",N(D39)=0),"GANADA SIN MONTO; ","")&amp;IF(AND(K39="Perdida",L39=""),"PERDIDA SIN MOTIVO; ",""),LEN(IF(AND(N(I39)&gt;0,N(I39)&lt;TODAY()),"SEGUIMIENTO ATRASADO; ","")&amp;IF(AND(N(I39)&gt;0,N(I39)=TODAY()),"SEGUIMIENTO HOY; ","")&amp;IF(AND(OR(K39="",K39="Abierta"),N(F39)&gt;0,N(F39)&lt;TODAY()),"VENCIDA, TODAVÍA ABIERTA; ","")&amp;IF(AND(OR(K39="",K39="Abierta"),N(F39)&gt;=TODAY(),N(F39)-TODAY()&lt;=N('Ajustes'!$B$6)),"POR VENCER; ","")&amp;IF(AND(OR(K39="",K39="Abierta"),N(E39)&gt;0,N(G39)&gt;=N('Ajustes'!$B$5)),"ALTO: DECIDA; ","")&amp;IF(N(E39)=0,"SIN FECHA DE ENVÍO; ","")&amp;IF(AND(K39="Ganada",N(D39)=0),"GANADA SIN MONTO; ","")&amp;IF(AND(K39="Perdida",L39=""),"PERDIDA SIN MOTIVO; ",""))-2)))</f>
        <v/>
      </c>
    </row>
    <row r="40">
      <c r="D40" s="7" t="n"/>
      <c r="E40" s="8" t="n"/>
      <c r="F40" s="8" t="n"/>
      <c r="G40">
        <f>IF(A40="","",COUNTIF('Registro de contactos'!$B$2:$B$1500,A40))</f>
        <v/>
      </c>
      <c r="H40" s="8">
        <f>IF(A40="","",IF(N(G40)=0,"",SUMPRODUCT(MAX(('Registro de contactos'!$B$2:$B$1500=A40)*N(+'Registro de contactos'!$A$2:$A$1500)))))</f>
        <v/>
      </c>
      <c r="I40" s="8">
        <f>IF(OR(NOT(OR(A40&lt;&gt;"",B40&lt;&gt;"",C40&lt;&gt;"")),N(E40)=0,NOT(OR(K40="",K40="Abierta")),N(G40)&gt;=N('Ajustes'!$B$5)),"",IF(OR(N(G40)=0,N(H40)=0),N(E40)+N('Ajustes'!$B$2),N(H40)+IF(N(G40)=1,N('Ajustes'!$B$3)-N('Ajustes'!$B$2),N('Ajustes'!$B$4)-N('Ajustes'!$B$3))))</f>
        <v/>
      </c>
      <c r="J40" s="9">
        <f>IF(OR(NOT(OR(A40&lt;&gt;"",B40&lt;&gt;"",C40&lt;&gt;"")),N(F40)=0),"",N(F40)-TODAY())</f>
        <v/>
      </c>
      <c r="M40">
        <f>IF(NOT(OR(A40&lt;&gt;"",B40&lt;&gt;"",C40&lt;&gt;"")),"",IF(IF(AND(N(I40)&gt;0,N(I40)&lt;TODAY()),"SEGUIMIENTO ATRASADO; ","")&amp;IF(AND(N(I40)&gt;0,N(I40)=TODAY()),"SEGUIMIENTO HOY; ","")&amp;IF(AND(OR(K40="",K40="Abierta"),N(F40)&gt;0,N(F40)&lt;TODAY()),"VENCIDA, TODAVÍA ABIERTA; ","")&amp;IF(AND(OR(K40="",K40="Abierta"),N(F40)&gt;=TODAY(),N(F40)-TODAY()&lt;=N('Ajustes'!$B$6)),"POR VENCER; ","")&amp;IF(AND(OR(K40="",K40="Abierta"),N(E40)&gt;0,N(G40)&gt;=N('Ajustes'!$B$5)),"ALTO: DECIDA; ","")&amp;IF(N(E40)=0,"SIN FECHA DE ENVÍO; ","")&amp;IF(AND(K40="Ganada",N(D40)=0),"GANADA SIN MONTO; ","")&amp;IF(AND(K40="Perdida",L40=""),"PERDIDA SIN MOTIVO; ","")="","",LEFT(IF(AND(N(I40)&gt;0,N(I40)&lt;TODAY()),"SEGUIMIENTO ATRASADO; ","")&amp;IF(AND(N(I40)&gt;0,N(I40)=TODAY()),"SEGUIMIENTO HOY; ","")&amp;IF(AND(OR(K40="",K40="Abierta"),N(F40)&gt;0,N(F40)&lt;TODAY()),"VENCIDA, TODAVÍA ABIERTA; ","")&amp;IF(AND(OR(K40="",K40="Abierta"),N(F40)&gt;=TODAY(),N(F40)-TODAY()&lt;=N('Ajustes'!$B$6)),"POR VENCER; ","")&amp;IF(AND(OR(K40="",K40="Abierta"),N(E40)&gt;0,N(G40)&gt;=N('Ajustes'!$B$5)),"ALTO: DECIDA; ","")&amp;IF(N(E40)=0,"SIN FECHA DE ENVÍO; ","")&amp;IF(AND(K40="Ganada",N(D40)=0),"GANADA SIN MONTO; ","")&amp;IF(AND(K40="Perdida",L40=""),"PERDIDA SIN MOTIVO; ",""),LEN(IF(AND(N(I40)&gt;0,N(I40)&lt;TODAY()),"SEGUIMIENTO ATRASADO; ","")&amp;IF(AND(N(I40)&gt;0,N(I40)=TODAY()),"SEGUIMIENTO HOY; ","")&amp;IF(AND(OR(K40="",K40="Abierta"),N(F40)&gt;0,N(F40)&lt;TODAY()),"VENCIDA, TODAVÍA ABIERTA; ","")&amp;IF(AND(OR(K40="",K40="Abierta"),N(F40)&gt;=TODAY(),N(F40)-TODAY()&lt;=N('Ajustes'!$B$6)),"POR VENCER; ","")&amp;IF(AND(OR(K40="",K40="Abierta"),N(E40)&gt;0,N(G40)&gt;=N('Ajustes'!$B$5)),"ALTO: DECIDA; ","")&amp;IF(N(E40)=0,"SIN FECHA DE ENVÍO; ","")&amp;IF(AND(K40="Ganada",N(D40)=0),"GANADA SIN MONTO; ","")&amp;IF(AND(K40="Perdida",L40=""),"PERDIDA SIN MOTIVO; ",""))-2)))</f>
        <v/>
      </c>
    </row>
    <row r="41">
      <c r="D41" s="7" t="n"/>
      <c r="E41" s="8" t="n"/>
      <c r="F41" s="8" t="n"/>
      <c r="G41">
        <f>IF(A41="","",COUNTIF('Registro de contactos'!$B$2:$B$1500,A41))</f>
        <v/>
      </c>
      <c r="H41" s="8">
        <f>IF(A41="","",IF(N(G41)=0,"",SUMPRODUCT(MAX(('Registro de contactos'!$B$2:$B$1500=A41)*N(+'Registro de contactos'!$A$2:$A$1500)))))</f>
        <v/>
      </c>
      <c r="I41" s="8">
        <f>IF(OR(NOT(OR(A41&lt;&gt;"",B41&lt;&gt;"",C41&lt;&gt;"")),N(E41)=0,NOT(OR(K41="",K41="Abierta")),N(G41)&gt;=N('Ajustes'!$B$5)),"",IF(OR(N(G41)=0,N(H41)=0),N(E41)+N('Ajustes'!$B$2),N(H41)+IF(N(G41)=1,N('Ajustes'!$B$3)-N('Ajustes'!$B$2),N('Ajustes'!$B$4)-N('Ajustes'!$B$3))))</f>
        <v/>
      </c>
      <c r="J41" s="9">
        <f>IF(OR(NOT(OR(A41&lt;&gt;"",B41&lt;&gt;"",C41&lt;&gt;"")),N(F41)=0),"",N(F41)-TODAY())</f>
        <v/>
      </c>
      <c r="M41">
        <f>IF(NOT(OR(A41&lt;&gt;"",B41&lt;&gt;"",C41&lt;&gt;"")),"",IF(IF(AND(N(I41)&gt;0,N(I41)&lt;TODAY()),"SEGUIMIENTO ATRASADO; ","")&amp;IF(AND(N(I41)&gt;0,N(I41)=TODAY()),"SEGUIMIENTO HOY; ","")&amp;IF(AND(OR(K41="",K41="Abierta"),N(F41)&gt;0,N(F41)&lt;TODAY()),"VENCIDA, TODAVÍA ABIERTA; ","")&amp;IF(AND(OR(K41="",K41="Abierta"),N(F41)&gt;=TODAY(),N(F41)-TODAY()&lt;=N('Ajustes'!$B$6)),"POR VENCER; ","")&amp;IF(AND(OR(K41="",K41="Abierta"),N(E41)&gt;0,N(G41)&gt;=N('Ajustes'!$B$5)),"ALTO: DECIDA; ","")&amp;IF(N(E41)=0,"SIN FECHA DE ENVÍO; ","")&amp;IF(AND(K41="Ganada",N(D41)=0),"GANADA SIN MONTO; ","")&amp;IF(AND(K41="Perdida",L41=""),"PERDIDA SIN MOTIVO; ","")="","",LEFT(IF(AND(N(I41)&gt;0,N(I41)&lt;TODAY()),"SEGUIMIENTO ATRASADO; ","")&amp;IF(AND(N(I41)&gt;0,N(I41)=TODAY()),"SEGUIMIENTO HOY; ","")&amp;IF(AND(OR(K41="",K41="Abierta"),N(F41)&gt;0,N(F41)&lt;TODAY()),"VENCIDA, TODAVÍA ABIERTA; ","")&amp;IF(AND(OR(K41="",K41="Abierta"),N(F41)&gt;=TODAY(),N(F41)-TODAY()&lt;=N('Ajustes'!$B$6)),"POR VENCER; ","")&amp;IF(AND(OR(K41="",K41="Abierta"),N(E41)&gt;0,N(G41)&gt;=N('Ajustes'!$B$5)),"ALTO: DECIDA; ","")&amp;IF(N(E41)=0,"SIN FECHA DE ENVÍO; ","")&amp;IF(AND(K41="Ganada",N(D41)=0),"GANADA SIN MONTO; ","")&amp;IF(AND(K41="Perdida",L41=""),"PERDIDA SIN MOTIVO; ",""),LEN(IF(AND(N(I41)&gt;0,N(I41)&lt;TODAY()),"SEGUIMIENTO ATRASADO; ","")&amp;IF(AND(N(I41)&gt;0,N(I41)=TODAY()),"SEGUIMIENTO HOY; ","")&amp;IF(AND(OR(K41="",K41="Abierta"),N(F41)&gt;0,N(F41)&lt;TODAY()),"VENCIDA, TODAVÍA ABIERTA; ","")&amp;IF(AND(OR(K41="",K41="Abierta"),N(F41)&gt;=TODAY(),N(F41)-TODAY()&lt;=N('Ajustes'!$B$6)),"POR VENCER; ","")&amp;IF(AND(OR(K41="",K41="Abierta"),N(E41)&gt;0,N(G41)&gt;=N('Ajustes'!$B$5)),"ALTO: DECIDA; ","")&amp;IF(N(E41)=0,"SIN FECHA DE ENVÍO; ","")&amp;IF(AND(K41="Ganada",N(D41)=0),"GANADA SIN MONTO; ","")&amp;IF(AND(K41="Perdida",L41=""),"PERDIDA SIN MOTIVO; ",""))-2)))</f>
        <v/>
      </c>
    </row>
    <row r="42">
      <c r="D42" s="7" t="n"/>
      <c r="E42" s="8" t="n"/>
      <c r="F42" s="8" t="n"/>
      <c r="G42">
        <f>IF(A42="","",COUNTIF('Registro de contactos'!$B$2:$B$1500,A42))</f>
        <v/>
      </c>
      <c r="H42" s="8">
        <f>IF(A42="","",IF(N(G42)=0,"",SUMPRODUCT(MAX(('Registro de contactos'!$B$2:$B$1500=A42)*N(+'Registro de contactos'!$A$2:$A$1500)))))</f>
        <v/>
      </c>
      <c r="I42" s="8">
        <f>IF(OR(NOT(OR(A42&lt;&gt;"",B42&lt;&gt;"",C42&lt;&gt;"")),N(E42)=0,NOT(OR(K42="",K42="Abierta")),N(G42)&gt;=N('Ajustes'!$B$5)),"",IF(OR(N(G42)=0,N(H42)=0),N(E42)+N('Ajustes'!$B$2),N(H42)+IF(N(G42)=1,N('Ajustes'!$B$3)-N('Ajustes'!$B$2),N('Ajustes'!$B$4)-N('Ajustes'!$B$3))))</f>
        <v/>
      </c>
      <c r="J42" s="9">
        <f>IF(OR(NOT(OR(A42&lt;&gt;"",B42&lt;&gt;"",C42&lt;&gt;"")),N(F42)=0),"",N(F42)-TODAY())</f>
        <v/>
      </c>
      <c r="M42">
        <f>IF(NOT(OR(A42&lt;&gt;"",B42&lt;&gt;"",C42&lt;&gt;"")),"",IF(IF(AND(N(I42)&gt;0,N(I42)&lt;TODAY()),"SEGUIMIENTO ATRASADO; ","")&amp;IF(AND(N(I42)&gt;0,N(I42)=TODAY()),"SEGUIMIENTO HOY; ","")&amp;IF(AND(OR(K42="",K42="Abierta"),N(F42)&gt;0,N(F42)&lt;TODAY()),"VENCIDA, TODAVÍA ABIERTA; ","")&amp;IF(AND(OR(K42="",K42="Abierta"),N(F42)&gt;=TODAY(),N(F42)-TODAY()&lt;=N('Ajustes'!$B$6)),"POR VENCER; ","")&amp;IF(AND(OR(K42="",K42="Abierta"),N(E42)&gt;0,N(G42)&gt;=N('Ajustes'!$B$5)),"ALTO: DECIDA; ","")&amp;IF(N(E42)=0,"SIN FECHA DE ENVÍO; ","")&amp;IF(AND(K42="Ganada",N(D42)=0),"GANADA SIN MONTO; ","")&amp;IF(AND(K42="Perdida",L42=""),"PERDIDA SIN MOTIVO; ","")="","",LEFT(IF(AND(N(I42)&gt;0,N(I42)&lt;TODAY()),"SEGUIMIENTO ATRASADO; ","")&amp;IF(AND(N(I42)&gt;0,N(I42)=TODAY()),"SEGUIMIENTO HOY; ","")&amp;IF(AND(OR(K42="",K42="Abierta"),N(F42)&gt;0,N(F42)&lt;TODAY()),"VENCIDA, TODAVÍA ABIERTA; ","")&amp;IF(AND(OR(K42="",K42="Abierta"),N(F42)&gt;=TODAY(),N(F42)-TODAY()&lt;=N('Ajustes'!$B$6)),"POR VENCER; ","")&amp;IF(AND(OR(K42="",K42="Abierta"),N(E42)&gt;0,N(G42)&gt;=N('Ajustes'!$B$5)),"ALTO: DECIDA; ","")&amp;IF(N(E42)=0,"SIN FECHA DE ENVÍO; ","")&amp;IF(AND(K42="Ganada",N(D42)=0),"GANADA SIN MONTO; ","")&amp;IF(AND(K42="Perdida",L42=""),"PERDIDA SIN MOTIVO; ",""),LEN(IF(AND(N(I42)&gt;0,N(I42)&lt;TODAY()),"SEGUIMIENTO ATRASADO; ","")&amp;IF(AND(N(I42)&gt;0,N(I42)=TODAY()),"SEGUIMIENTO HOY; ","")&amp;IF(AND(OR(K42="",K42="Abierta"),N(F42)&gt;0,N(F42)&lt;TODAY()),"VENCIDA, TODAVÍA ABIERTA; ","")&amp;IF(AND(OR(K42="",K42="Abierta"),N(F42)&gt;=TODAY(),N(F42)-TODAY()&lt;=N('Ajustes'!$B$6)),"POR VENCER; ","")&amp;IF(AND(OR(K42="",K42="Abierta"),N(E42)&gt;0,N(G42)&gt;=N('Ajustes'!$B$5)),"ALTO: DECIDA; ","")&amp;IF(N(E42)=0,"SIN FECHA DE ENVÍO; ","")&amp;IF(AND(K42="Ganada",N(D42)=0),"GANADA SIN MONTO; ","")&amp;IF(AND(K42="Perdida",L42=""),"PERDIDA SIN MOTIVO; ",""))-2)))</f>
        <v/>
      </c>
    </row>
    <row r="43">
      <c r="D43" s="7" t="n"/>
      <c r="E43" s="8" t="n"/>
      <c r="F43" s="8" t="n"/>
      <c r="G43">
        <f>IF(A43="","",COUNTIF('Registro de contactos'!$B$2:$B$1500,A43))</f>
        <v/>
      </c>
      <c r="H43" s="8">
        <f>IF(A43="","",IF(N(G43)=0,"",SUMPRODUCT(MAX(('Registro de contactos'!$B$2:$B$1500=A43)*N(+'Registro de contactos'!$A$2:$A$1500)))))</f>
        <v/>
      </c>
      <c r="I43" s="8">
        <f>IF(OR(NOT(OR(A43&lt;&gt;"",B43&lt;&gt;"",C43&lt;&gt;"")),N(E43)=0,NOT(OR(K43="",K43="Abierta")),N(G43)&gt;=N('Ajustes'!$B$5)),"",IF(OR(N(G43)=0,N(H43)=0),N(E43)+N('Ajustes'!$B$2),N(H43)+IF(N(G43)=1,N('Ajustes'!$B$3)-N('Ajustes'!$B$2),N('Ajustes'!$B$4)-N('Ajustes'!$B$3))))</f>
        <v/>
      </c>
      <c r="J43" s="9">
        <f>IF(OR(NOT(OR(A43&lt;&gt;"",B43&lt;&gt;"",C43&lt;&gt;"")),N(F43)=0),"",N(F43)-TODAY())</f>
        <v/>
      </c>
      <c r="M43">
        <f>IF(NOT(OR(A43&lt;&gt;"",B43&lt;&gt;"",C43&lt;&gt;"")),"",IF(IF(AND(N(I43)&gt;0,N(I43)&lt;TODAY()),"SEGUIMIENTO ATRASADO; ","")&amp;IF(AND(N(I43)&gt;0,N(I43)=TODAY()),"SEGUIMIENTO HOY; ","")&amp;IF(AND(OR(K43="",K43="Abierta"),N(F43)&gt;0,N(F43)&lt;TODAY()),"VENCIDA, TODAVÍA ABIERTA; ","")&amp;IF(AND(OR(K43="",K43="Abierta"),N(F43)&gt;=TODAY(),N(F43)-TODAY()&lt;=N('Ajustes'!$B$6)),"POR VENCER; ","")&amp;IF(AND(OR(K43="",K43="Abierta"),N(E43)&gt;0,N(G43)&gt;=N('Ajustes'!$B$5)),"ALTO: DECIDA; ","")&amp;IF(N(E43)=0,"SIN FECHA DE ENVÍO; ","")&amp;IF(AND(K43="Ganada",N(D43)=0),"GANADA SIN MONTO; ","")&amp;IF(AND(K43="Perdida",L43=""),"PERDIDA SIN MOTIVO; ","")="","",LEFT(IF(AND(N(I43)&gt;0,N(I43)&lt;TODAY()),"SEGUIMIENTO ATRASADO; ","")&amp;IF(AND(N(I43)&gt;0,N(I43)=TODAY()),"SEGUIMIENTO HOY; ","")&amp;IF(AND(OR(K43="",K43="Abierta"),N(F43)&gt;0,N(F43)&lt;TODAY()),"VENCIDA, TODAVÍA ABIERTA; ","")&amp;IF(AND(OR(K43="",K43="Abierta"),N(F43)&gt;=TODAY(),N(F43)-TODAY()&lt;=N('Ajustes'!$B$6)),"POR VENCER; ","")&amp;IF(AND(OR(K43="",K43="Abierta"),N(E43)&gt;0,N(G43)&gt;=N('Ajustes'!$B$5)),"ALTO: DECIDA; ","")&amp;IF(N(E43)=0,"SIN FECHA DE ENVÍO; ","")&amp;IF(AND(K43="Ganada",N(D43)=0),"GANADA SIN MONTO; ","")&amp;IF(AND(K43="Perdida",L43=""),"PERDIDA SIN MOTIVO; ",""),LEN(IF(AND(N(I43)&gt;0,N(I43)&lt;TODAY()),"SEGUIMIENTO ATRASADO; ","")&amp;IF(AND(N(I43)&gt;0,N(I43)=TODAY()),"SEGUIMIENTO HOY; ","")&amp;IF(AND(OR(K43="",K43="Abierta"),N(F43)&gt;0,N(F43)&lt;TODAY()),"VENCIDA, TODAVÍA ABIERTA; ","")&amp;IF(AND(OR(K43="",K43="Abierta"),N(F43)&gt;=TODAY(),N(F43)-TODAY()&lt;=N('Ajustes'!$B$6)),"POR VENCER; ","")&amp;IF(AND(OR(K43="",K43="Abierta"),N(E43)&gt;0,N(G43)&gt;=N('Ajustes'!$B$5)),"ALTO: DECIDA; ","")&amp;IF(N(E43)=0,"SIN FECHA DE ENVÍO; ","")&amp;IF(AND(K43="Ganada",N(D43)=0),"GANADA SIN MONTO; ","")&amp;IF(AND(K43="Perdida",L43=""),"PERDIDA SIN MOTIVO; ",""))-2)))</f>
        <v/>
      </c>
    </row>
    <row r="44">
      <c r="D44" s="7" t="n"/>
      <c r="E44" s="8" t="n"/>
      <c r="F44" s="8" t="n"/>
      <c r="G44">
        <f>IF(A44="","",COUNTIF('Registro de contactos'!$B$2:$B$1500,A44))</f>
        <v/>
      </c>
      <c r="H44" s="8">
        <f>IF(A44="","",IF(N(G44)=0,"",SUMPRODUCT(MAX(('Registro de contactos'!$B$2:$B$1500=A44)*N(+'Registro de contactos'!$A$2:$A$1500)))))</f>
        <v/>
      </c>
      <c r="I44" s="8">
        <f>IF(OR(NOT(OR(A44&lt;&gt;"",B44&lt;&gt;"",C44&lt;&gt;"")),N(E44)=0,NOT(OR(K44="",K44="Abierta")),N(G44)&gt;=N('Ajustes'!$B$5)),"",IF(OR(N(G44)=0,N(H44)=0),N(E44)+N('Ajustes'!$B$2),N(H44)+IF(N(G44)=1,N('Ajustes'!$B$3)-N('Ajustes'!$B$2),N('Ajustes'!$B$4)-N('Ajustes'!$B$3))))</f>
        <v/>
      </c>
      <c r="J44" s="9">
        <f>IF(OR(NOT(OR(A44&lt;&gt;"",B44&lt;&gt;"",C44&lt;&gt;"")),N(F44)=0),"",N(F44)-TODAY())</f>
        <v/>
      </c>
      <c r="M44">
        <f>IF(NOT(OR(A44&lt;&gt;"",B44&lt;&gt;"",C44&lt;&gt;"")),"",IF(IF(AND(N(I44)&gt;0,N(I44)&lt;TODAY()),"SEGUIMIENTO ATRASADO; ","")&amp;IF(AND(N(I44)&gt;0,N(I44)=TODAY()),"SEGUIMIENTO HOY; ","")&amp;IF(AND(OR(K44="",K44="Abierta"),N(F44)&gt;0,N(F44)&lt;TODAY()),"VENCIDA, TODAVÍA ABIERTA; ","")&amp;IF(AND(OR(K44="",K44="Abierta"),N(F44)&gt;=TODAY(),N(F44)-TODAY()&lt;=N('Ajustes'!$B$6)),"POR VENCER; ","")&amp;IF(AND(OR(K44="",K44="Abierta"),N(E44)&gt;0,N(G44)&gt;=N('Ajustes'!$B$5)),"ALTO: DECIDA; ","")&amp;IF(N(E44)=0,"SIN FECHA DE ENVÍO; ","")&amp;IF(AND(K44="Ganada",N(D44)=0),"GANADA SIN MONTO; ","")&amp;IF(AND(K44="Perdida",L44=""),"PERDIDA SIN MOTIVO; ","")="","",LEFT(IF(AND(N(I44)&gt;0,N(I44)&lt;TODAY()),"SEGUIMIENTO ATRASADO; ","")&amp;IF(AND(N(I44)&gt;0,N(I44)=TODAY()),"SEGUIMIENTO HOY; ","")&amp;IF(AND(OR(K44="",K44="Abierta"),N(F44)&gt;0,N(F44)&lt;TODAY()),"VENCIDA, TODAVÍA ABIERTA; ","")&amp;IF(AND(OR(K44="",K44="Abierta"),N(F44)&gt;=TODAY(),N(F44)-TODAY()&lt;=N('Ajustes'!$B$6)),"POR VENCER; ","")&amp;IF(AND(OR(K44="",K44="Abierta"),N(E44)&gt;0,N(G44)&gt;=N('Ajustes'!$B$5)),"ALTO: DECIDA; ","")&amp;IF(N(E44)=0,"SIN FECHA DE ENVÍO; ","")&amp;IF(AND(K44="Ganada",N(D44)=0),"GANADA SIN MONTO; ","")&amp;IF(AND(K44="Perdida",L44=""),"PERDIDA SIN MOTIVO; ",""),LEN(IF(AND(N(I44)&gt;0,N(I44)&lt;TODAY()),"SEGUIMIENTO ATRASADO; ","")&amp;IF(AND(N(I44)&gt;0,N(I44)=TODAY()),"SEGUIMIENTO HOY; ","")&amp;IF(AND(OR(K44="",K44="Abierta"),N(F44)&gt;0,N(F44)&lt;TODAY()),"VENCIDA, TODAVÍA ABIERTA; ","")&amp;IF(AND(OR(K44="",K44="Abierta"),N(F44)&gt;=TODAY(),N(F44)-TODAY()&lt;=N('Ajustes'!$B$6)),"POR VENCER; ","")&amp;IF(AND(OR(K44="",K44="Abierta"),N(E44)&gt;0,N(G44)&gt;=N('Ajustes'!$B$5)),"ALTO: DECIDA; ","")&amp;IF(N(E44)=0,"SIN FECHA DE ENVÍO; ","")&amp;IF(AND(K44="Ganada",N(D44)=0),"GANADA SIN MONTO; ","")&amp;IF(AND(K44="Perdida",L44=""),"PERDIDA SIN MOTIVO; ",""))-2)))</f>
        <v/>
      </c>
    </row>
    <row r="45">
      <c r="D45" s="7" t="n"/>
      <c r="E45" s="8" t="n"/>
      <c r="F45" s="8" t="n"/>
      <c r="G45">
        <f>IF(A45="","",COUNTIF('Registro de contactos'!$B$2:$B$1500,A45))</f>
        <v/>
      </c>
      <c r="H45" s="8">
        <f>IF(A45="","",IF(N(G45)=0,"",SUMPRODUCT(MAX(('Registro de contactos'!$B$2:$B$1500=A45)*N(+'Registro de contactos'!$A$2:$A$1500)))))</f>
        <v/>
      </c>
      <c r="I45" s="8">
        <f>IF(OR(NOT(OR(A45&lt;&gt;"",B45&lt;&gt;"",C45&lt;&gt;"")),N(E45)=0,NOT(OR(K45="",K45="Abierta")),N(G45)&gt;=N('Ajustes'!$B$5)),"",IF(OR(N(G45)=0,N(H45)=0),N(E45)+N('Ajustes'!$B$2),N(H45)+IF(N(G45)=1,N('Ajustes'!$B$3)-N('Ajustes'!$B$2),N('Ajustes'!$B$4)-N('Ajustes'!$B$3))))</f>
        <v/>
      </c>
      <c r="J45" s="9">
        <f>IF(OR(NOT(OR(A45&lt;&gt;"",B45&lt;&gt;"",C45&lt;&gt;"")),N(F45)=0),"",N(F45)-TODAY())</f>
        <v/>
      </c>
      <c r="M45">
        <f>IF(NOT(OR(A45&lt;&gt;"",B45&lt;&gt;"",C45&lt;&gt;"")),"",IF(IF(AND(N(I45)&gt;0,N(I45)&lt;TODAY()),"SEGUIMIENTO ATRASADO; ","")&amp;IF(AND(N(I45)&gt;0,N(I45)=TODAY()),"SEGUIMIENTO HOY; ","")&amp;IF(AND(OR(K45="",K45="Abierta"),N(F45)&gt;0,N(F45)&lt;TODAY()),"VENCIDA, TODAVÍA ABIERTA; ","")&amp;IF(AND(OR(K45="",K45="Abierta"),N(F45)&gt;=TODAY(),N(F45)-TODAY()&lt;=N('Ajustes'!$B$6)),"POR VENCER; ","")&amp;IF(AND(OR(K45="",K45="Abierta"),N(E45)&gt;0,N(G45)&gt;=N('Ajustes'!$B$5)),"ALTO: DECIDA; ","")&amp;IF(N(E45)=0,"SIN FECHA DE ENVÍO; ","")&amp;IF(AND(K45="Ganada",N(D45)=0),"GANADA SIN MONTO; ","")&amp;IF(AND(K45="Perdida",L45=""),"PERDIDA SIN MOTIVO; ","")="","",LEFT(IF(AND(N(I45)&gt;0,N(I45)&lt;TODAY()),"SEGUIMIENTO ATRASADO; ","")&amp;IF(AND(N(I45)&gt;0,N(I45)=TODAY()),"SEGUIMIENTO HOY; ","")&amp;IF(AND(OR(K45="",K45="Abierta"),N(F45)&gt;0,N(F45)&lt;TODAY()),"VENCIDA, TODAVÍA ABIERTA; ","")&amp;IF(AND(OR(K45="",K45="Abierta"),N(F45)&gt;=TODAY(),N(F45)-TODAY()&lt;=N('Ajustes'!$B$6)),"POR VENCER; ","")&amp;IF(AND(OR(K45="",K45="Abierta"),N(E45)&gt;0,N(G45)&gt;=N('Ajustes'!$B$5)),"ALTO: DECIDA; ","")&amp;IF(N(E45)=0,"SIN FECHA DE ENVÍO; ","")&amp;IF(AND(K45="Ganada",N(D45)=0),"GANADA SIN MONTO; ","")&amp;IF(AND(K45="Perdida",L45=""),"PERDIDA SIN MOTIVO; ",""),LEN(IF(AND(N(I45)&gt;0,N(I45)&lt;TODAY()),"SEGUIMIENTO ATRASADO; ","")&amp;IF(AND(N(I45)&gt;0,N(I45)=TODAY()),"SEGUIMIENTO HOY; ","")&amp;IF(AND(OR(K45="",K45="Abierta"),N(F45)&gt;0,N(F45)&lt;TODAY()),"VENCIDA, TODAVÍA ABIERTA; ","")&amp;IF(AND(OR(K45="",K45="Abierta"),N(F45)&gt;=TODAY(),N(F45)-TODAY()&lt;=N('Ajustes'!$B$6)),"POR VENCER; ","")&amp;IF(AND(OR(K45="",K45="Abierta"),N(E45)&gt;0,N(G45)&gt;=N('Ajustes'!$B$5)),"ALTO: DECIDA; ","")&amp;IF(N(E45)=0,"SIN FECHA DE ENVÍO; ","")&amp;IF(AND(K45="Ganada",N(D45)=0),"GANADA SIN MONTO; ","")&amp;IF(AND(K45="Perdida",L45=""),"PERDIDA SIN MOTIVO; ",""))-2)))</f>
        <v/>
      </c>
    </row>
    <row r="46">
      <c r="D46" s="7" t="n"/>
      <c r="E46" s="8" t="n"/>
      <c r="F46" s="8" t="n"/>
      <c r="G46">
        <f>IF(A46="","",COUNTIF('Registro de contactos'!$B$2:$B$1500,A46))</f>
        <v/>
      </c>
      <c r="H46" s="8">
        <f>IF(A46="","",IF(N(G46)=0,"",SUMPRODUCT(MAX(('Registro de contactos'!$B$2:$B$1500=A46)*N(+'Registro de contactos'!$A$2:$A$1500)))))</f>
        <v/>
      </c>
      <c r="I46" s="8">
        <f>IF(OR(NOT(OR(A46&lt;&gt;"",B46&lt;&gt;"",C46&lt;&gt;"")),N(E46)=0,NOT(OR(K46="",K46="Abierta")),N(G46)&gt;=N('Ajustes'!$B$5)),"",IF(OR(N(G46)=0,N(H46)=0),N(E46)+N('Ajustes'!$B$2),N(H46)+IF(N(G46)=1,N('Ajustes'!$B$3)-N('Ajustes'!$B$2),N('Ajustes'!$B$4)-N('Ajustes'!$B$3))))</f>
        <v/>
      </c>
      <c r="J46" s="9">
        <f>IF(OR(NOT(OR(A46&lt;&gt;"",B46&lt;&gt;"",C46&lt;&gt;"")),N(F46)=0),"",N(F46)-TODAY())</f>
        <v/>
      </c>
      <c r="M46">
        <f>IF(NOT(OR(A46&lt;&gt;"",B46&lt;&gt;"",C46&lt;&gt;"")),"",IF(IF(AND(N(I46)&gt;0,N(I46)&lt;TODAY()),"SEGUIMIENTO ATRASADO; ","")&amp;IF(AND(N(I46)&gt;0,N(I46)=TODAY()),"SEGUIMIENTO HOY; ","")&amp;IF(AND(OR(K46="",K46="Abierta"),N(F46)&gt;0,N(F46)&lt;TODAY()),"VENCIDA, TODAVÍA ABIERTA; ","")&amp;IF(AND(OR(K46="",K46="Abierta"),N(F46)&gt;=TODAY(),N(F46)-TODAY()&lt;=N('Ajustes'!$B$6)),"POR VENCER; ","")&amp;IF(AND(OR(K46="",K46="Abierta"),N(E46)&gt;0,N(G46)&gt;=N('Ajustes'!$B$5)),"ALTO: DECIDA; ","")&amp;IF(N(E46)=0,"SIN FECHA DE ENVÍO; ","")&amp;IF(AND(K46="Ganada",N(D46)=0),"GANADA SIN MONTO; ","")&amp;IF(AND(K46="Perdida",L46=""),"PERDIDA SIN MOTIVO; ","")="","",LEFT(IF(AND(N(I46)&gt;0,N(I46)&lt;TODAY()),"SEGUIMIENTO ATRASADO; ","")&amp;IF(AND(N(I46)&gt;0,N(I46)=TODAY()),"SEGUIMIENTO HOY; ","")&amp;IF(AND(OR(K46="",K46="Abierta"),N(F46)&gt;0,N(F46)&lt;TODAY()),"VENCIDA, TODAVÍA ABIERTA; ","")&amp;IF(AND(OR(K46="",K46="Abierta"),N(F46)&gt;=TODAY(),N(F46)-TODAY()&lt;=N('Ajustes'!$B$6)),"POR VENCER; ","")&amp;IF(AND(OR(K46="",K46="Abierta"),N(E46)&gt;0,N(G46)&gt;=N('Ajustes'!$B$5)),"ALTO: DECIDA; ","")&amp;IF(N(E46)=0,"SIN FECHA DE ENVÍO; ","")&amp;IF(AND(K46="Ganada",N(D46)=0),"GANADA SIN MONTO; ","")&amp;IF(AND(K46="Perdida",L46=""),"PERDIDA SIN MOTIVO; ",""),LEN(IF(AND(N(I46)&gt;0,N(I46)&lt;TODAY()),"SEGUIMIENTO ATRASADO; ","")&amp;IF(AND(N(I46)&gt;0,N(I46)=TODAY()),"SEGUIMIENTO HOY; ","")&amp;IF(AND(OR(K46="",K46="Abierta"),N(F46)&gt;0,N(F46)&lt;TODAY()),"VENCIDA, TODAVÍA ABIERTA; ","")&amp;IF(AND(OR(K46="",K46="Abierta"),N(F46)&gt;=TODAY(),N(F46)-TODAY()&lt;=N('Ajustes'!$B$6)),"POR VENCER; ","")&amp;IF(AND(OR(K46="",K46="Abierta"),N(E46)&gt;0,N(G46)&gt;=N('Ajustes'!$B$5)),"ALTO: DECIDA; ","")&amp;IF(N(E46)=0,"SIN FECHA DE ENVÍO; ","")&amp;IF(AND(K46="Ganada",N(D46)=0),"GANADA SIN MONTO; ","")&amp;IF(AND(K46="Perdida",L46=""),"PERDIDA SIN MOTIVO; ",""))-2)))</f>
        <v/>
      </c>
    </row>
    <row r="47">
      <c r="D47" s="7" t="n"/>
      <c r="E47" s="8" t="n"/>
      <c r="F47" s="8" t="n"/>
      <c r="G47">
        <f>IF(A47="","",COUNTIF('Registro de contactos'!$B$2:$B$1500,A47))</f>
        <v/>
      </c>
      <c r="H47" s="8">
        <f>IF(A47="","",IF(N(G47)=0,"",SUMPRODUCT(MAX(('Registro de contactos'!$B$2:$B$1500=A47)*N(+'Registro de contactos'!$A$2:$A$1500)))))</f>
        <v/>
      </c>
      <c r="I47" s="8">
        <f>IF(OR(NOT(OR(A47&lt;&gt;"",B47&lt;&gt;"",C47&lt;&gt;"")),N(E47)=0,NOT(OR(K47="",K47="Abierta")),N(G47)&gt;=N('Ajustes'!$B$5)),"",IF(OR(N(G47)=0,N(H47)=0),N(E47)+N('Ajustes'!$B$2),N(H47)+IF(N(G47)=1,N('Ajustes'!$B$3)-N('Ajustes'!$B$2),N('Ajustes'!$B$4)-N('Ajustes'!$B$3))))</f>
        <v/>
      </c>
      <c r="J47" s="9">
        <f>IF(OR(NOT(OR(A47&lt;&gt;"",B47&lt;&gt;"",C47&lt;&gt;"")),N(F47)=0),"",N(F47)-TODAY())</f>
        <v/>
      </c>
      <c r="M47">
        <f>IF(NOT(OR(A47&lt;&gt;"",B47&lt;&gt;"",C47&lt;&gt;"")),"",IF(IF(AND(N(I47)&gt;0,N(I47)&lt;TODAY()),"SEGUIMIENTO ATRASADO; ","")&amp;IF(AND(N(I47)&gt;0,N(I47)=TODAY()),"SEGUIMIENTO HOY; ","")&amp;IF(AND(OR(K47="",K47="Abierta"),N(F47)&gt;0,N(F47)&lt;TODAY()),"VENCIDA, TODAVÍA ABIERTA; ","")&amp;IF(AND(OR(K47="",K47="Abierta"),N(F47)&gt;=TODAY(),N(F47)-TODAY()&lt;=N('Ajustes'!$B$6)),"POR VENCER; ","")&amp;IF(AND(OR(K47="",K47="Abierta"),N(E47)&gt;0,N(G47)&gt;=N('Ajustes'!$B$5)),"ALTO: DECIDA; ","")&amp;IF(N(E47)=0,"SIN FECHA DE ENVÍO; ","")&amp;IF(AND(K47="Ganada",N(D47)=0),"GANADA SIN MONTO; ","")&amp;IF(AND(K47="Perdida",L47=""),"PERDIDA SIN MOTIVO; ","")="","",LEFT(IF(AND(N(I47)&gt;0,N(I47)&lt;TODAY()),"SEGUIMIENTO ATRASADO; ","")&amp;IF(AND(N(I47)&gt;0,N(I47)=TODAY()),"SEGUIMIENTO HOY; ","")&amp;IF(AND(OR(K47="",K47="Abierta"),N(F47)&gt;0,N(F47)&lt;TODAY()),"VENCIDA, TODAVÍA ABIERTA; ","")&amp;IF(AND(OR(K47="",K47="Abierta"),N(F47)&gt;=TODAY(),N(F47)-TODAY()&lt;=N('Ajustes'!$B$6)),"POR VENCER; ","")&amp;IF(AND(OR(K47="",K47="Abierta"),N(E47)&gt;0,N(G47)&gt;=N('Ajustes'!$B$5)),"ALTO: DECIDA; ","")&amp;IF(N(E47)=0,"SIN FECHA DE ENVÍO; ","")&amp;IF(AND(K47="Ganada",N(D47)=0),"GANADA SIN MONTO; ","")&amp;IF(AND(K47="Perdida",L47=""),"PERDIDA SIN MOTIVO; ",""),LEN(IF(AND(N(I47)&gt;0,N(I47)&lt;TODAY()),"SEGUIMIENTO ATRASADO; ","")&amp;IF(AND(N(I47)&gt;0,N(I47)=TODAY()),"SEGUIMIENTO HOY; ","")&amp;IF(AND(OR(K47="",K47="Abierta"),N(F47)&gt;0,N(F47)&lt;TODAY()),"VENCIDA, TODAVÍA ABIERTA; ","")&amp;IF(AND(OR(K47="",K47="Abierta"),N(F47)&gt;=TODAY(),N(F47)-TODAY()&lt;=N('Ajustes'!$B$6)),"POR VENCER; ","")&amp;IF(AND(OR(K47="",K47="Abierta"),N(E47)&gt;0,N(G47)&gt;=N('Ajustes'!$B$5)),"ALTO: DECIDA; ","")&amp;IF(N(E47)=0,"SIN FECHA DE ENVÍO; ","")&amp;IF(AND(K47="Ganada",N(D47)=0),"GANADA SIN MONTO; ","")&amp;IF(AND(K47="Perdida",L47=""),"PERDIDA SIN MOTIVO; ",""))-2)))</f>
        <v/>
      </c>
    </row>
    <row r="48">
      <c r="D48" s="7" t="n"/>
      <c r="E48" s="8" t="n"/>
      <c r="F48" s="8" t="n"/>
      <c r="G48">
        <f>IF(A48="","",COUNTIF('Registro de contactos'!$B$2:$B$1500,A48))</f>
        <v/>
      </c>
      <c r="H48" s="8">
        <f>IF(A48="","",IF(N(G48)=0,"",SUMPRODUCT(MAX(('Registro de contactos'!$B$2:$B$1500=A48)*N(+'Registro de contactos'!$A$2:$A$1500)))))</f>
        <v/>
      </c>
      <c r="I48" s="8">
        <f>IF(OR(NOT(OR(A48&lt;&gt;"",B48&lt;&gt;"",C48&lt;&gt;"")),N(E48)=0,NOT(OR(K48="",K48="Abierta")),N(G48)&gt;=N('Ajustes'!$B$5)),"",IF(OR(N(G48)=0,N(H48)=0),N(E48)+N('Ajustes'!$B$2),N(H48)+IF(N(G48)=1,N('Ajustes'!$B$3)-N('Ajustes'!$B$2),N('Ajustes'!$B$4)-N('Ajustes'!$B$3))))</f>
        <v/>
      </c>
      <c r="J48" s="9">
        <f>IF(OR(NOT(OR(A48&lt;&gt;"",B48&lt;&gt;"",C48&lt;&gt;"")),N(F48)=0),"",N(F48)-TODAY())</f>
        <v/>
      </c>
      <c r="M48">
        <f>IF(NOT(OR(A48&lt;&gt;"",B48&lt;&gt;"",C48&lt;&gt;"")),"",IF(IF(AND(N(I48)&gt;0,N(I48)&lt;TODAY()),"SEGUIMIENTO ATRASADO; ","")&amp;IF(AND(N(I48)&gt;0,N(I48)=TODAY()),"SEGUIMIENTO HOY; ","")&amp;IF(AND(OR(K48="",K48="Abierta"),N(F48)&gt;0,N(F48)&lt;TODAY()),"VENCIDA, TODAVÍA ABIERTA; ","")&amp;IF(AND(OR(K48="",K48="Abierta"),N(F48)&gt;=TODAY(),N(F48)-TODAY()&lt;=N('Ajustes'!$B$6)),"POR VENCER; ","")&amp;IF(AND(OR(K48="",K48="Abierta"),N(E48)&gt;0,N(G48)&gt;=N('Ajustes'!$B$5)),"ALTO: DECIDA; ","")&amp;IF(N(E48)=0,"SIN FECHA DE ENVÍO; ","")&amp;IF(AND(K48="Ganada",N(D48)=0),"GANADA SIN MONTO; ","")&amp;IF(AND(K48="Perdida",L48=""),"PERDIDA SIN MOTIVO; ","")="","",LEFT(IF(AND(N(I48)&gt;0,N(I48)&lt;TODAY()),"SEGUIMIENTO ATRASADO; ","")&amp;IF(AND(N(I48)&gt;0,N(I48)=TODAY()),"SEGUIMIENTO HOY; ","")&amp;IF(AND(OR(K48="",K48="Abierta"),N(F48)&gt;0,N(F48)&lt;TODAY()),"VENCIDA, TODAVÍA ABIERTA; ","")&amp;IF(AND(OR(K48="",K48="Abierta"),N(F48)&gt;=TODAY(),N(F48)-TODAY()&lt;=N('Ajustes'!$B$6)),"POR VENCER; ","")&amp;IF(AND(OR(K48="",K48="Abierta"),N(E48)&gt;0,N(G48)&gt;=N('Ajustes'!$B$5)),"ALTO: DECIDA; ","")&amp;IF(N(E48)=0,"SIN FECHA DE ENVÍO; ","")&amp;IF(AND(K48="Ganada",N(D48)=0),"GANADA SIN MONTO; ","")&amp;IF(AND(K48="Perdida",L48=""),"PERDIDA SIN MOTIVO; ",""),LEN(IF(AND(N(I48)&gt;0,N(I48)&lt;TODAY()),"SEGUIMIENTO ATRASADO; ","")&amp;IF(AND(N(I48)&gt;0,N(I48)=TODAY()),"SEGUIMIENTO HOY; ","")&amp;IF(AND(OR(K48="",K48="Abierta"),N(F48)&gt;0,N(F48)&lt;TODAY()),"VENCIDA, TODAVÍA ABIERTA; ","")&amp;IF(AND(OR(K48="",K48="Abierta"),N(F48)&gt;=TODAY(),N(F48)-TODAY()&lt;=N('Ajustes'!$B$6)),"POR VENCER; ","")&amp;IF(AND(OR(K48="",K48="Abierta"),N(E48)&gt;0,N(G48)&gt;=N('Ajustes'!$B$5)),"ALTO: DECIDA; ","")&amp;IF(N(E48)=0,"SIN FECHA DE ENVÍO; ","")&amp;IF(AND(K48="Ganada",N(D48)=0),"GANADA SIN MONTO; ","")&amp;IF(AND(K48="Perdida",L48=""),"PERDIDA SIN MOTIVO; ",""))-2)))</f>
        <v/>
      </c>
    </row>
    <row r="49">
      <c r="D49" s="7" t="n"/>
      <c r="E49" s="8" t="n"/>
      <c r="F49" s="8" t="n"/>
      <c r="G49">
        <f>IF(A49="","",COUNTIF('Registro de contactos'!$B$2:$B$1500,A49))</f>
        <v/>
      </c>
      <c r="H49" s="8">
        <f>IF(A49="","",IF(N(G49)=0,"",SUMPRODUCT(MAX(('Registro de contactos'!$B$2:$B$1500=A49)*N(+'Registro de contactos'!$A$2:$A$1500)))))</f>
        <v/>
      </c>
      <c r="I49" s="8">
        <f>IF(OR(NOT(OR(A49&lt;&gt;"",B49&lt;&gt;"",C49&lt;&gt;"")),N(E49)=0,NOT(OR(K49="",K49="Abierta")),N(G49)&gt;=N('Ajustes'!$B$5)),"",IF(OR(N(G49)=0,N(H49)=0),N(E49)+N('Ajustes'!$B$2),N(H49)+IF(N(G49)=1,N('Ajustes'!$B$3)-N('Ajustes'!$B$2),N('Ajustes'!$B$4)-N('Ajustes'!$B$3))))</f>
        <v/>
      </c>
      <c r="J49" s="9">
        <f>IF(OR(NOT(OR(A49&lt;&gt;"",B49&lt;&gt;"",C49&lt;&gt;"")),N(F49)=0),"",N(F49)-TODAY())</f>
        <v/>
      </c>
      <c r="M49">
        <f>IF(NOT(OR(A49&lt;&gt;"",B49&lt;&gt;"",C49&lt;&gt;"")),"",IF(IF(AND(N(I49)&gt;0,N(I49)&lt;TODAY()),"SEGUIMIENTO ATRASADO; ","")&amp;IF(AND(N(I49)&gt;0,N(I49)=TODAY()),"SEGUIMIENTO HOY; ","")&amp;IF(AND(OR(K49="",K49="Abierta"),N(F49)&gt;0,N(F49)&lt;TODAY()),"VENCIDA, TODAVÍA ABIERTA; ","")&amp;IF(AND(OR(K49="",K49="Abierta"),N(F49)&gt;=TODAY(),N(F49)-TODAY()&lt;=N('Ajustes'!$B$6)),"POR VENCER; ","")&amp;IF(AND(OR(K49="",K49="Abierta"),N(E49)&gt;0,N(G49)&gt;=N('Ajustes'!$B$5)),"ALTO: DECIDA; ","")&amp;IF(N(E49)=0,"SIN FECHA DE ENVÍO; ","")&amp;IF(AND(K49="Ganada",N(D49)=0),"GANADA SIN MONTO; ","")&amp;IF(AND(K49="Perdida",L49=""),"PERDIDA SIN MOTIVO; ","")="","",LEFT(IF(AND(N(I49)&gt;0,N(I49)&lt;TODAY()),"SEGUIMIENTO ATRASADO; ","")&amp;IF(AND(N(I49)&gt;0,N(I49)=TODAY()),"SEGUIMIENTO HOY; ","")&amp;IF(AND(OR(K49="",K49="Abierta"),N(F49)&gt;0,N(F49)&lt;TODAY()),"VENCIDA, TODAVÍA ABIERTA; ","")&amp;IF(AND(OR(K49="",K49="Abierta"),N(F49)&gt;=TODAY(),N(F49)-TODAY()&lt;=N('Ajustes'!$B$6)),"POR VENCER; ","")&amp;IF(AND(OR(K49="",K49="Abierta"),N(E49)&gt;0,N(G49)&gt;=N('Ajustes'!$B$5)),"ALTO: DECIDA; ","")&amp;IF(N(E49)=0,"SIN FECHA DE ENVÍO; ","")&amp;IF(AND(K49="Ganada",N(D49)=0),"GANADA SIN MONTO; ","")&amp;IF(AND(K49="Perdida",L49=""),"PERDIDA SIN MOTIVO; ",""),LEN(IF(AND(N(I49)&gt;0,N(I49)&lt;TODAY()),"SEGUIMIENTO ATRASADO; ","")&amp;IF(AND(N(I49)&gt;0,N(I49)=TODAY()),"SEGUIMIENTO HOY; ","")&amp;IF(AND(OR(K49="",K49="Abierta"),N(F49)&gt;0,N(F49)&lt;TODAY()),"VENCIDA, TODAVÍA ABIERTA; ","")&amp;IF(AND(OR(K49="",K49="Abierta"),N(F49)&gt;=TODAY(),N(F49)-TODAY()&lt;=N('Ajustes'!$B$6)),"POR VENCER; ","")&amp;IF(AND(OR(K49="",K49="Abierta"),N(E49)&gt;0,N(G49)&gt;=N('Ajustes'!$B$5)),"ALTO: DECIDA; ","")&amp;IF(N(E49)=0,"SIN FECHA DE ENVÍO; ","")&amp;IF(AND(K49="Ganada",N(D49)=0),"GANADA SIN MONTO; ","")&amp;IF(AND(K49="Perdida",L49=""),"PERDIDA SIN MOTIVO; ",""))-2)))</f>
        <v/>
      </c>
    </row>
    <row r="50">
      <c r="D50" s="7" t="n"/>
      <c r="E50" s="8" t="n"/>
      <c r="F50" s="8" t="n"/>
      <c r="G50">
        <f>IF(A50="","",COUNTIF('Registro de contactos'!$B$2:$B$1500,A50))</f>
        <v/>
      </c>
      <c r="H50" s="8">
        <f>IF(A50="","",IF(N(G50)=0,"",SUMPRODUCT(MAX(('Registro de contactos'!$B$2:$B$1500=A50)*N(+'Registro de contactos'!$A$2:$A$1500)))))</f>
        <v/>
      </c>
      <c r="I50" s="8">
        <f>IF(OR(NOT(OR(A50&lt;&gt;"",B50&lt;&gt;"",C50&lt;&gt;"")),N(E50)=0,NOT(OR(K50="",K50="Abierta")),N(G50)&gt;=N('Ajustes'!$B$5)),"",IF(OR(N(G50)=0,N(H50)=0),N(E50)+N('Ajustes'!$B$2),N(H50)+IF(N(G50)=1,N('Ajustes'!$B$3)-N('Ajustes'!$B$2),N('Ajustes'!$B$4)-N('Ajustes'!$B$3))))</f>
        <v/>
      </c>
      <c r="J50" s="9">
        <f>IF(OR(NOT(OR(A50&lt;&gt;"",B50&lt;&gt;"",C50&lt;&gt;"")),N(F50)=0),"",N(F50)-TODAY())</f>
        <v/>
      </c>
      <c r="M50">
        <f>IF(NOT(OR(A50&lt;&gt;"",B50&lt;&gt;"",C50&lt;&gt;"")),"",IF(IF(AND(N(I50)&gt;0,N(I50)&lt;TODAY()),"SEGUIMIENTO ATRASADO; ","")&amp;IF(AND(N(I50)&gt;0,N(I50)=TODAY()),"SEGUIMIENTO HOY; ","")&amp;IF(AND(OR(K50="",K50="Abierta"),N(F50)&gt;0,N(F50)&lt;TODAY()),"VENCIDA, TODAVÍA ABIERTA; ","")&amp;IF(AND(OR(K50="",K50="Abierta"),N(F50)&gt;=TODAY(),N(F50)-TODAY()&lt;=N('Ajustes'!$B$6)),"POR VENCER; ","")&amp;IF(AND(OR(K50="",K50="Abierta"),N(E50)&gt;0,N(G50)&gt;=N('Ajustes'!$B$5)),"ALTO: DECIDA; ","")&amp;IF(N(E50)=0,"SIN FECHA DE ENVÍO; ","")&amp;IF(AND(K50="Ganada",N(D50)=0),"GANADA SIN MONTO; ","")&amp;IF(AND(K50="Perdida",L50=""),"PERDIDA SIN MOTIVO; ","")="","",LEFT(IF(AND(N(I50)&gt;0,N(I50)&lt;TODAY()),"SEGUIMIENTO ATRASADO; ","")&amp;IF(AND(N(I50)&gt;0,N(I50)=TODAY()),"SEGUIMIENTO HOY; ","")&amp;IF(AND(OR(K50="",K50="Abierta"),N(F50)&gt;0,N(F50)&lt;TODAY()),"VENCIDA, TODAVÍA ABIERTA; ","")&amp;IF(AND(OR(K50="",K50="Abierta"),N(F50)&gt;=TODAY(),N(F50)-TODAY()&lt;=N('Ajustes'!$B$6)),"POR VENCER; ","")&amp;IF(AND(OR(K50="",K50="Abierta"),N(E50)&gt;0,N(G50)&gt;=N('Ajustes'!$B$5)),"ALTO: DECIDA; ","")&amp;IF(N(E50)=0,"SIN FECHA DE ENVÍO; ","")&amp;IF(AND(K50="Ganada",N(D50)=0),"GANADA SIN MONTO; ","")&amp;IF(AND(K50="Perdida",L50=""),"PERDIDA SIN MOTIVO; ",""),LEN(IF(AND(N(I50)&gt;0,N(I50)&lt;TODAY()),"SEGUIMIENTO ATRASADO; ","")&amp;IF(AND(N(I50)&gt;0,N(I50)=TODAY()),"SEGUIMIENTO HOY; ","")&amp;IF(AND(OR(K50="",K50="Abierta"),N(F50)&gt;0,N(F50)&lt;TODAY()),"VENCIDA, TODAVÍA ABIERTA; ","")&amp;IF(AND(OR(K50="",K50="Abierta"),N(F50)&gt;=TODAY(),N(F50)-TODAY()&lt;=N('Ajustes'!$B$6)),"POR VENCER; ","")&amp;IF(AND(OR(K50="",K50="Abierta"),N(E50)&gt;0,N(G50)&gt;=N('Ajustes'!$B$5)),"ALTO: DECIDA; ","")&amp;IF(N(E50)=0,"SIN FECHA DE ENVÍO; ","")&amp;IF(AND(K50="Ganada",N(D50)=0),"GANADA SIN MONTO; ","")&amp;IF(AND(K50="Perdida",L50=""),"PERDIDA SIN MOTIVO; ",""))-2)))</f>
        <v/>
      </c>
    </row>
    <row r="51">
      <c r="D51" s="7" t="n"/>
      <c r="E51" s="8" t="n"/>
      <c r="F51" s="8" t="n"/>
      <c r="G51">
        <f>IF(A51="","",COUNTIF('Registro de contactos'!$B$2:$B$1500,A51))</f>
        <v/>
      </c>
      <c r="H51" s="8">
        <f>IF(A51="","",IF(N(G51)=0,"",SUMPRODUCT(MAX(('Registro de contactos'!$B$2:$B$1500=A51)*N(+'Registro de contactos'!$A$2:$A$1500)))))</f>
        <v/>
      </c>
      <c r="I51" s="8">
        <f>IF(OR(NOT(OR(A51&lt;&gt;"",B51&lt;&gt;"",C51&lt;&gt;"")),N(E51)=0,NOT(OR(K51="",K51="Abierta")),N(G51)&gt;=N('Ajustes'!$B$5)),"",IF(OR(N(G51)=0,N(H51)=0),N(E51)+N('Ajustes'!$B$2),N(H51)+IF(N(G51)=1,N('Ajustes'!$B$3)-N('Ajustes'!$B$2),N('Ajustes'!$B$4)-N('Ajustes'!$B$3))))</f>
        <v/>
      </c>
      <c r="J51" s="9">
        <f>IF(OR(NOT(OR(A51&lt;&gt;"",B51&lt;&gt;"",C51&lt;&gt;"")),N(F51)=0),"",N(F51)-TODAY())</f>
        <v/>
      </c>
      <c r="M51">
        <f>IF(NOT(OR(A51&lt;&gt;"",B51&lt;&gt;"",C51&lt;&gt;"")),"",IF(IF(AND(N(I51)&gt;0,N(I51)&lt;TODAY()),"SEGUIMIENTO ATRASADO; ","")&amp;IF(AND(N(I51)&gt;0,N(I51)=TODAY()),"SEGUIMIENTO HOY; ","")&amp;IF(AND(OR(K51="",K51="Abierta"),N(F51)&gt;0,N(F51)&lt;TODAY()),"VENCIDA, TODAVÍA ABIERTA; ","")&amp;IF(AND(OR(K51="",K51="Abierta"),N(F51)&gt;=TODAY(),N(F51)-TODAY()&lt;=N('Ajustes'!$B$6)),"POR VENCER; ","")&amp;IF(AND(OR(K51="",K51="Abierta"),N(E51)&gt;0,N(G51)&gt;=N('Ajustes'!$B$5)),"ALTO: DECIDA; ","")&amp;IF(N(E51)=0,"SIN FECHA DE ENVÍO; ","")&amp;IF(AND(K51="Ganada",N(D51)=0),"GANADA SIN MONTO; ","")&amp;IF(AND(K51="Perdida",L51=""),"PERDIDA SIN MOTIVO; ","")="","",LEFT(IF(AND(N(I51)&gt;0,N(I51)&lt;TODAY()),"SEGUIMIENTO ATRASADO; ","")&amp;IF(AND(N(I51)&gt;0,N(I51)=TODAY()),"SEGUIMIENTO HOY; ","")&amp;IF(AND(OR(K51="",K51="Abierta"),N(F51)&gt;0,N(F51)&lt;TODAY()),"VENCIDA, TODAVÍA ABIERTA; ","")&amp;IF(AND(OR(K51="",K51="Abierta"),N(F51)&gt;=TODAY(),N(F51)-TODAY()&lt;=N('Ajustes'!$B$6)),"POR VENCER; ","")&amp;IF(AND(OR(K51="",K51="Abierta"),N(E51)&gt;0,N(G51)&gt;=N('Ajustes'!$B$5)),"ALTO: DECIDA; ","")&amp;IF(N(E51)=0,"SIN FECHA DE ENVÍO; ","")&amp;IF(AND(K51="Ganada",N(D51)=0),"GANADA SIN MONTO; ","")&amp;IF(AND(K51="Perdida",L51=""),"PERDIDA SIN MOTIVO; ",""),LEN(IF(AND(N(I51)&gt;0,N(I51)&lt;TODAY()),"SEGUIMIENTO ATRASADO; ","")&amp;IF(AND(N(I51)&gt;0,N(I51)=TODAY()),"SEGUIMIENTO HOY; ","")&amp;IF(AND(OR(K51="",K51="Abierta"),N(F51)&gt;0,N(F51)&lt;TODAY()),"VENCIDA, TODAVÍA ABIERTA; ","")&amp;IF(AND(OR(K51="",K51="Abierta"),N(F51)&gt;=TODAY(),N(F51)-TODAY()&lt;=N('Ajustes'!$B$6)),"POR VENCER; ","")&amp;IF(AND(OR(K51="",K51="Abierta"),N(E51)&gt;0,N(G51)&gt;=N('Ajustes'!$B$5)),"ALTO: DECIDA; ","")&amp;IF(N(E51)=0,"SIN FECHA DE ENVÍO; ","")&amp;IF(AND(K51="Ganada",N(D51)=0),"GANADA SIN MONTO; ","")&amp;IF(AND(K51="Perdida",L51=""),"PERDIDA SIN MOTIVO; ",""))-2)))</f>
        <v/>
      </c>
    </row>
    <row r="52">
      <c r="D52" s="7" t="n"/>
      <c r="E52" s="8" t="n"/>
      <c r="F52" s="8" t="n"/>
      <c r="G52">
        <f>IF(A52="","",COUNTIF('Registro de contactos'!$B$2:$B$1500,A52))</f>
        <v/>
      </c>
      <c r="H52" s="8">
        <f>IF(A52="","",IF(N(G52)=0,"",SUMPRODUCT(MAX(('Registro de contactos'!$B$2:$B$1500=A52)*N(+'Registro de contactos'!$A$2:$A$1500)))))</f>
        <v/>
      </c>
      <c r="I52" s="8">
        <f>IF(OR(NOT(OR(A52&lt;&gt;"",B52&lt;&gt;"",C52&lt;&gt;"")),N(E52)=0,NOT(OR(K52="",K52="Abierta")),N(G52)&gt;=N('Ajustes'!$B$5)),"",IF(OR(N(G52)=0,N(H52)=0),N(E52)+N('Ajustes'!$B$2),N(H52)+IF(N(G52)=1,N('Ajustes'!$B$3)-N('Ajustes'!$B$2),N('Ajustes'!$B$4)-N('Ajustes'!$B$3))))</f>
        <v/>
      </c>
      <c r="J52" s="9">
        <f>IF(OR(NOT(OR(A52&lt;&gt;"",B52&lt;&gt;"",C52&lt;&gt;"")),N(F52)=0),"",N(F52)-TODAY())</f>
        <v/>
      </c>
      <c r="M52">
        <f>IF(NOT(OR(A52&lt;&gt;"",B52&lt;&gt;"",C52&lt;&gt;"")),"",IF(IF(AND(N(I52)&gt;0,N(I52)&lt;TODAY()),"SEGUIMIENTO ATRASADO; ","")&amp;IF(AND(N(I52)&gt;0,N(I52)=TODAY()),"SEGUIMIENTO HOY; ","")&amp;IF(AND(OR(K52="",K52="Abierta"),N(F52)&gt;0,N(F52)&lt;TODAY()),"VENCIDA, TODAVÍA ABIERTA; ","")&amp;IF(AND(OR(K52="",K52="Abierta"),N(F52)&gt;=TODAY(),N(F52)-TODAY()&lt;=N('Ajustes'!$B$6)),"POR VENCER; ","")&amp;IF(AND(OR(K52="",K52="Abierta"),N(E52)&gt;0,N(G52)&gt;=N('Ajustes'!$B$5)),"ALTO: DECIDA; ","")&amp;IF(N(E52)=0,"SIN FECHA DE ENVÍO; ","")&amp;IF(AND(K52="Ganada",N(D52)=0),"GANADA SIN MONTO; ","")&amp;IF(AND(K52="Perdida",L52=""),"PERDIDA SIN MOTIVO; ","")="","",LEFT(IF(AND(N(I52)&gt;0,N(I52)&lt;TODAY()),"SEGUIMIENTO ATRASADO; ","")&amp;IF(AND(N(I52)&gt;0,N(I52)=TODAY()),"SEGUIMIENTO HOY; ","")&amp;IF(AND(OR(K52="",K52="Abierta"),N(F52)&gt;0,N(F52)&lt;TODAY()),"VENCIDA, TODAVÍA ABIERTA; ","")&amp;IF(AND(OR(K52="",K52="Abierta"),N(F52)&gt;=TODAY(),N(F52)-TODAY()&lt;=N('Ajustes'!$B$6)),"POR VENCER; ","")&amp;IF(AND(OR(K52="",K52="Abierta"),N(E52)&gt;0,N(G52)&gt;=N('Ajustes'!$B$5)),"ALTO: DECIDA; ","")&amp;IF(N(E52)=0,"SIN FECHA DE ENVÍO; ","")&amp;IF(AND(K52="Ganada",N(D52)=0),"GANADA SIN MONTO; ","")&amp;IF(AND(K52="Perdida",L52=""),"PERDIDA SIN MOTIVO; ",""),LEN(IF(AND(N(I52)&gt;0,N(I52)&lt;TODAY()),"SEGUIMIENTO ATRASADO; ","")&amp;IF(AND(N(I52)&gt;0,N(I52)=TODAY()),"SEGUIMIENTO HOY; ","")&amp;IF(AND(OR(K52="",K52="Abierta"),N(F52)&gt;0,N(F52)&lt;TODAY()),"VENCIDA, TODAVÍA ABIERTA; ","")&amp;IF(AND(OR(K52="",K52="Abierta"),N(F52)&gt;=TODAY(),N(F52)-TODAY()&lt;=N('Ajustes'!$B$6)),"POR VENCER; ","")&amp;IF(AND(OR(K52="",K52="Abierta"),N(E52)&gt;0,N(G52)&gt;=N('Ajustes'!$B$5)),"ALTO: DECIDA; ","")&amp;IF(N(E52)=0,"SIN FECHA DE ENVÍO; ","")&amp;IF(AND(K52="Ganada",N(D52)=0),"GANADA SIN MONTO; ","")&amp;IF(AND(K52="Perdida",L52=""),"PERDIDA SIN MOTIVO; ",""))-2)))</f>
        <v/>
      </c>
    </row>
    <row r="53">
      <c r="D53" s="7" t="n"/>
      <c r="E53" s="8" t="n"/>
      <c r="F53" s="8" t="n"/>
      <c r="G53">
        <f>IF(A53="","",COUNTIF('Registro de contactos'!$B$2:$B$1500,A53))</f>
        <v/>
      </c>
      <c r="H53" s="8">
        <f>IF(A53="","",IF(N(G53)=0,"",SUMPRODUCT(MAX(('Registro de contactos'!$B$2:$B$1500=A53)*N(+'Registro de contactos'!$A$2:$A$1500)))))</f>
        <v/>
      </c>
      <c r="I53" s="8">
        <f>IF(OR(NOT(OR(A53&lt;&gt;"",B53&lt;&gt;"",C53&lt;&gt;"")),N(E53)=0,NOT(OR(K53="",K53="Abierta")),N(G53)&gt;=N('Ajustes'!$B$5)),"",IF(OR(N(G53)=0,N(H53)=0),N(E53)+N('Ajustes'!$B$2),N(H53)+IF(N(G53)=1,N('Ajustes'!$B$3)-N('Ajustes'!$B$2),N('Ajustes'!$B$4)-N('Ajustes'!$B$3))))</f>
        <v/>
      </c>
      <c r="J53" s="9">
        <f>IF(OR(NOT(OR(A53&lt;&gt;"",B53&lt;&gt;"",C53&lt;&gt;"")),N(F53)=0),"",N(F53)-TODAY())</f>
        <v/>
      </c>
      <c r="M53">
        <f>IF(NOT(OR(A53&lt;&gt;"",B53&lt;&gt;"",C53&lt;&gt;"")),"",IF(IF(AND(N(I53)&gt;0,N(I53)&lt;TODAY()),"SEGUIMIENTO ATRASADO; ","")&amp;IF(AND(N(I53)&gt;0,N(I53)=TODAY()),"SEGUIMIENTO HOY; ","")&amp;IF(AND(OR(K53="",K53="Abierta"),N(F53)&gt;0,N(F53)&lt;TODAY()),"VENCIDA, TODAVÍA ABIERTA; ","")&amp;IF(AND(OR(K53="",K53="Abierta"),N(F53)&gt;=TODAY(),N(F53)-TODAY()&lt;=N('Ajustes'!$B$6)),"POR VENCER; ","")&amp;IF(AND(OR(K53="",K53="Abierta"),N(E53)&gt;0,N(G53)&gt;=N('Ajustes'!$B$5)),"ALTO: DECIDA; ","")&amp;IF(N(E53)=0,"SIN FECHA DE ENVÍO; ","")&amp;IF(AND(K53="Ganada",N(D53)=0),"GANADA SIN MONTO; ","")&amp;IF(AND(K53="Perdida",L53=""),"PERDIDA SIN MOTIVO; ","")="","",LEFT(IF(AND(N(I53)&gt;0,N(I53)&lt;TODAY()),"SEGUIMIENTO ATRASADO; ","")&amp;IF(AND(N(I53)&gt;0,N(I53)=TODAY()),"SEGUIMIENTO HOY; ","")&amp;IF(AND(OR(K53="",K53="Abierta"),N(F53)&gt;0,N(F53)&lt;TODAY()),"VENCIDA, TODAVÍA ABIERTA; ","")&amp;IF(AND(OR(K53="",K53="Abierta"),N(F53)&gt;=TODAY(),N(F53)-TODAY()&lt;=N('Ajustes'!$B$6)),"POR VENCER; ","")&amp;IF(AND(OR(K53="",K53="Abierta"),N(E53)&gt;0,N(G53)&gt;=N('Ajustes'!$B$5)),"ALTO: DECIDA; ","")&amp;IF(N(E53)=0,"SIN FECHA DE ENVÍO; ","")&amp;IF(AND(K53="Ganada",N(D53)=0),"GANADA SIN MONTO; ","")&amp;IF(AND(K53="Perdida",L53=""),"PERDIDA SIN MOTIVO; ",""),LEN(IF(AND(N(I53)&gt;0,N(I53)&lt;TODAY()),"SEGUIMIENTO ATRASADO; ","")&amp;IF(AND(N(I53)&gt;0,N(I53)=TODAY()),"SEGUIMIENTO HOY; ","")&amp;IF(AND(OR(K53="",K53="Abierta"),N(F53)&gt;0,N(F53)&lt;TODAY()),"VENCIDA, TODAVÍA ABIERTA; ","")&amp;IF(AND(OR(K53="",K53="Abierta"),N(F53)&gt;=TODAY(),N(F53)-TODAY()&lt;=N('Ajustes'!$B$6)),"POR VENCER; ","")&amp;IF(AND(OR(K53="",K53="Abierta"),N(E53)&gt;0,N(G53)&gt;=N('Ajustes'!$B$5)),"ALTO: DECIDA; ","")&amp;IF(N(E53)=0,"SIN FECHA DE ENVÍO; ","")&amp;IF(AND(K53="Ganada",N(D53)=0),"GANADA SIN MONTO; ","")&amp;IF(AND(K53="Perdida",L53=""),"PERDIDA SIN MOTIVO; ",""))-2)))</f>
        <v/>
      </c>
    </row>
    <row r="54">
      <c r="D54" s="7" t="n"/>
      <c r="E54" s="8" t="n"/>
      <c r="F54" s="8" t="n"/>
      <c r="G54">
        <f>IF(A54="","",COUNTIF('Registro de contactos'!$B$2:$B$1500,A54))</f>
        <v/>
      </c>
      <c r="H54" s="8">
        <f>IF(A54="","",IF(N(G54)=0,"",SUMPRODUCT(MAX(('Registro de contactos'!$B$2:$B$1500=A54)*N(+'Registro de contactos'!$A$2:$A$1500)))))</f>
        <v/>
      </c>
      <c r="I54" s="8">
        <f>IF(OR(NOT(OR(A54&lt;&gt;"",B54&lt;&gt;"",C54&lt;&gt;"")),N(E54)=0,NOT(OR(K54="",K54="Abierta")),N(G54)&gt;=N('Ajustes'!$B$5)),"",IF(OR(N(G54)=0,N(H54)=0),N(E54)+N('Ajustes'!$B$2),N(H54)+IF(N(G54)=1,N('Ajustes'!$B$3)-N('Ajustes'!$B$2),N('Ajustes'!$B$4)-N('Ajustes'!$B$3))))</f>
        <v/>
      </c>
      <c r="J54" s="9">
        <f>IF(OR(NOT(OR(A54&lt;&gt;"",B54&lt;&gt;"",C54&lt;&gt;"")),N(F54)=0),"",N(F54)-TODAY())</f>
        <v/>
      </c>
      <c r="M54">
        <f>IF(NOT(OR(A54&lt;&gt;"",B54&lt;&gt;"",C54&lt;&gt;"")),"",IF(IF(AND(N(I54)&gt;0,N(I54)&lt;TODAY()),"SEGUIMIENTO ATRASADO; ","")&amp;IF(AND(N(I54)&gt;0,N(I54)=TODAY()),"SEGUIMIENTO HOY; ","")&amp;IF(AND(OR(K54="",K54="Abierta"),N(F54)&gt;0,N(F54)&lt;TODAY()),"VENCIDA, TODAVÍA ABIERTA; ","")&amp;IF(AND(OR(K54="",K54="Abierta"),N(F54)&gt;=TODAY(),N(F54)-TODAY()&lt;=N('Ajustes'!$B$6)),"POR VENCER; ","")&amp;IF(AND(OR(K54="",K54="Abierta"),N(E54)&gt;0,N(G54)&gt;=N('Ajustes'!$B$5)),"ALTO: DECIDA; ","")&amp;IF(N(E54)=0,"SIN FECHA DE ENVÍO; ","")&amp;IF(AND(K54="Ganada",N(D54)=0),"GANADA SIN MONTO; ","")&amp;IF(AND(K54="Perdida",L54=""),"PERDIDA SIN MOTIVO; ","")="","",LEFT(IF(AND(N(I54)&gt;0,N(I54)&lt;TODAY()),"SEGUIMIENTO ATRASADO; ","")&amp;IF(AND(N(I54)&gt;0,N(I54)=TODAY()),"SEGUIMIENTO HOY; ","")&amp;IF(AND(OR(K54="",K54="Abierta"),N(F54)&gt;0,N(F54)&lt;TODAY()),"VENCIDA, TODAVÍA ABIERTA; ","")&amp;IF(AND(OR(K54="",K54="Abierta"),N(F54)&gt;=TODAY(),N(F54)-TODAY()&lt;=N('Ajustes'!$B$6)),"POR VENCER; ","")&amp;IF(AND(OR(K54="",K54="Abierta"),N(E54)&gt;0,N(G54)&gt;=N('Ajustes'!$B$5)),"ALTO: DECIDA; ","")&amp;IF(N(E54)=0,"SIN FECHA DE ENVÍO; ","")&amp;IF(AND(K54="Ganada",N(D54)=0),"GANADA SIN MONTO; ","")&amp;IF(AND(K54="Perdida",L54=""),"PERDIDA SIN MOTIVO; ",""),LEN(IF(AND(N(I54)&gt;0,N(I54)&lt;TODAY()),"SEGUIMIENTO ATRASADO; ","")&amp;IF(AND(N(I54)&gt;0,N(I54)=TODAY()),"SEGUIMIENTO HOY; ","")&amp;IF(AND(OR(K54="",K54="Abierta"),N(F54)&gt;0,N(F54)&lt;TODAY()),"VENCIDA, TODAVÍA ABIERTA; ","")&amp;IF(AND(OR(K54="",K54="Abierta"),N(F54)&gt;=TODAY(),N(F54)-TODAY()&lt;=N('Ajustes'!$B$6)),"POR VENCER; ","")&amp;IF(AND(OR(K54="",K54="Abierta"),N(E54)&gt;0,N(G54)&gt;=N('Ajustes'!$B$5)),"ALTO: DECIDA; ","")&amp;IF(N(E54)=0,"SIN FECHA DE ENVÍO; ","")&amp;IF(AND(K54="Ganada",N(D54)=0),"GANADA SIN MONTO; ","")&amp;IF(AND(K54="Perdida",L54=""),"PERDIDA SIN MOTIVO; ",""))-2)))</f>
        <v/>
      </c>
    </row>
    <row r="55">
      <c r="D55" s="7" t="n"/>
      <c r="E55" s="8" t="n"/>
      <c r="F55" s="8" t="n"/>
      <c r="G55">
        <f>IF(A55="","",COUNTIF('Registro de contactos'!$B$2:$B$1500,A55))</f>
        <v/>
      </c>
      <c r="H55" s="8">
        <f>IF(A55="","",IF(N(G55)=0,"",SUMPRODUCT(MAX(('Registro de contactos'!$B$2:$B$1500=A55)*N(+'Registro de contactos'!$A$2:$A$1500)))))</f>
        <v/>
      </c>
      <c r="I55" s="8">
        <f>IF(OR(NOT(OR(A55&lt;&gt;"",B55&lt;&gt;"",C55&lt;&gt;"")),N(E55)=0,NOT(OR(K55="",K55="Abierta")),N(G55)&gt;=N('Ajustes'!$B$5)),"",IF(OR(N(G55)=0,N(H55)=0),N(E55)+N('Ajustes'!$B$2),N(H55)+IF(N(G55)=1,N('Ajustes'!$B$3)-N('Ajustes'!$B$2),N('Ajustes'!$B$4)-N('Ajustes'!$B$3))))</f>
        <v/>
      </c>
      <c r="J55" s="9">
        <f>IF(OR(NOT(OR(A55&lt;&gt;"",B55&lt;&gt;"",C55&lt;&gt;"")),N(F55)=0),"",N(F55)-TODAY())</f>
        <v/>
      </c>
      <c r="M55">
        <f>IF(NOT(OR(A55&lt;&gt;"",B55&lt;&gt;"",C55&lt;&gt;"")),"",IF(IF(AND(N(I55)&gt;0,N(I55)&lt;TODAY()),"SEGUIMIENTO ATRASADO; ","")&amp;IF(AND(N(I55)&gt;0,N(I55)=TODAY()),"SEGUIMIENTO HOY; ","")&amp;IF(AND(OR(K55="",K55="Abierta"),N(F55)&gt;0,N(F55)&lt;TODAY()),"VENCIDA, TODAVÍA ABIERTA; ","")&amp;IF(AND(OR(K55="",K55="Abierta"),N(F55)&gt;=TODAY(),N(F55)-TODAY()&lt;=N('Ajustes'!$B$6)),"POR VENCER; ","")&amp;IF(AND(OR(K55="",K55="Abierta"),N(E55)&gt;0,N(G55)&gt;=N('Ajustes'!$B$5)),"ALTO: DECIDA; ","")&amp;IF(N(E55)=0,"SIN FECHA DE ENVÍO; ","")&amp;IF(AND(K55="Ganada",N(D55)=0),"GANADA SIN MONTO; ","")&amp;IF(AND(K55="Perdida",L55=""),"PERDIDA SIN MOTIVO; ","")="","",LEFT(IF(AND(N(I55)&gt;0,N(I55)&lt;TODAY()),"SEGUIMIENTO ATRASADO; ","")&amp;IF(AND(N(I55)&gt;0,N(I55)=TODAY()),"SEGUIMIENTO HOY; ","")&amp;IF(AND(OR(K55="",K55="Abierta"),N(F55)&gt;0,N(F55)&lt;TODAY()),"VENCIDA, TODAVÍA ABIERTA; ","")&amp;IF(AND(OR(K55="",K55="Abierta"),N(F55)&gt;=TODAY(),N(F55)-TODAY()&lt;=N('Ajustes'!$B$6)),"POR VENCER; ","")&amp;IF(AND(OR(K55="",K55="Abierta"),N(E55)&gt;0,N(G55)&gt;=N('Ajustes'!$B$5)),"ALTO: DECIDA; ","")&amp;IF(N(E55)=0,"SIN FECHA DE ENVÍO; ","")&amp;IF(AND(K55="Ganada",N(D55)=0),"GANADA SIN MONTO; ","")&amp;IF(AND(K55="Perdida",L55=""),"PERDIDA SIN MOTIVO; ",""),LEN(IF(AND(N(I55)&gt;0,N(I55)&lt;TODAY()),"SEGUIMIENTO ATRASADO; ","")&amp;IF(AND(N(I55)&gt;0,N(I55)=TODAY()),"SEGUIMIENTO HOY; ","")&amp;IF(AND(OR(K55="",K55="Abierta"),N(F55)&gt;0,N(F55)&lt;TODAY()),"VENCIDA, TODAVÍA ABIERTA; ","")&amp;IF(AND(OR(K55="",K55="Abierta"),N(F55)&gt;=TODAY(),N(F55)-TODAY()&lt;=N('Ajustes'!$B$6)),"POR VENCER; ","")&amp;IF(AND(OR(K55="",K55="Abierta"),N(E55)&gt;0,N(G55)&gt;=N('Ajustes'!$B$5)),"ALTO: DECIDA; ","")&amp;IF(N(E55)=0,"SIN FECHA DE ENVÍO; ","")&amp;IF(AND(K55="Ganada",N(D55)=0),"GANADA SIN MONTO; ","")&amp;IF(AND(K55="Perdida",L55=""),"PERDIDA SIN MOTIVO; ",""))-2)))</f>
        <v/>
      </c>
    </row>
    <row r="56">
      <c r="D56" s="7" t="n"/>
      <c r="E56" s="8" t="n"/>
      <c r="F56" s="8" t="n"/>
      <c r="G56">
        <f>IF(A56="","",COUNTIF('Registro de contactos'!$B$2:$B$1500,A56))</f>
        <v/>
      </c>
      <c r="H56" s="8">
        <f>IF(A56="","",IF(N(G56)=0,"",SUMPRODUCT(MAX(('Registro de contactos'!$B$2:$B$1500=A56)*N(+'Registro de contactos'!$A$2:$A$1500)))))</f>
        <v/>
      </c>
      <c r="I56" s="8">
        <f>IF(OR(NOT(OR(A56&lt;&gt;"",B56&lt;&gt;"",C56&lt;&gt;"")),N(E56)=0,NOT(OR(K56="",K56="Abierta")),N(G56)&gt;=N('Ajustes'!$B$5)),"",IF(OR(N(G56)=0,N(H56)=0),N(E56)+N('Ajustes'!$B$2),N(H56)+IF(N(G56)=1,N('Ajustes'!$B$3)-N('Ajustes'!$B$2),N('Ajustes'!$B$4)-N('Ajustes'!$B$3))))</f>
        <v/>
      </c>
      <c r="J56" s="9">
        <f>IF(OR(NOT(OR(A56&lt;&gt;"",B56&lt;&gt;"",C56&lt;&gt;"")),N(F56)=0),"",N(F56)-TODAY())</f>
        <v/>
      </c>
      <c r="M56">
        <f>IF(NOT(OR(A56&lt;&gt;"",B56&lt;&gt;"",C56&lt;&gt;"")),"",IF(IF(AND(N(I56)&gt;0,N(I56)&lt;TODAY()),"SEGUIMIENTO ATRASADO; ","")&amp;IF(AND(N(I56)&gt;0,N(I56)=TODAY()),"SEGUIMIENTO HOY; ","")&amp;IF(AND(OR(K56="",K56="Abierta"),N(F56)&gt;0,N(F56)&lt;TODAY()),"VENCIDA, TODAVÍA ABIERTA; ","")&amp;IF(AND(OR(K56="",K56="Abierta"),N(F56)&gt;=TODAY(),N(F56)-TODAY()&lt;=N('Ajustes'!$B$6)),"POR VENCER; ","")&amp;IF(AND(OR(K56="",K56="Abierta"),N(E56)&gt;0,N(G56)&gt;=N('Ajustes'!$B$5)),"ALTO: DECIDA; ","")&amp;IF(N(E56)=0,"SIN FECHA DE ENVÍO; ","")&amp;IF(AND(K56="Ganada",N(D56)=0),"GANADA SIN MONTO; ","")&amp;IF(AND(K56="Perdida",L56=""),"PERDIDA SIN MOTIVO; ","")="","",LEFT(IF(AND(N(I56)&gt;0,N(I56)&lt;TODAY()),"SEGUIMIENTO ATRASADO; ","")&amp;IF(AND(N(I56)&gt;0,N(I56)=TODAY()),"SEGUIMIENTO HOY; ","")&amp;IF(AND(OR(K56="",K56="Abierta"),N(F56)&gt;0,N(F56)&lt;TODAY()),"VENCIDA, TODAVÍA ABIERTA; ","")&amp;IF(AND(OR(K56="",K56="Abierta"),N(F56)&gt;=TODAY(),N(F56)-TODAY()&lt;=N('Ajustes'!$B$6)),"POR VENCER; ","")&amp;IF(AND(OR(K56="",K56="Abierta"),N(E56)&gt;0,N(G56)&gt;=N('Ajustes'!$B$5)),"ALTO: DECIDA; ","")&amp;IF(N(E56)=0,"SIN FECHA DE ENVÍO; ","")&amp;IF(AND(K56="Ganada",N(D56)=0),"GANADA SIN MONTO; ","")&amp;IF(AND(K56="Perdida",L56=""),"PERDIDA SIN MOTIVO; ",""),LEN(IF(AND(N(I56)&gt;0,N(I56)&lt;TODAY()),"SEGUIMIENTO ATRASADO; ","")&amp;IF(AND(N(I56)&gt;0,N(I56)=TODAY()),"SEGUIMIENTO HOY; ","")&amp;IF(AND(OR(K56="",K56="Abierta"),N(F56)&gt;0,N(F56)&lt;TODAY()),"VENCIDA, TODAVÍA ABIERTA; ","")&amp;IF(AND(OR(K56="",K56="Abierta"),N(F56)&gt;=TODAY(),N(F56)-TODAY()&lt;=N('Ajustes'!$B$6)),"POR VENCER; ","")&amp;IF(AND(OR(K56="",K56="Abierta"),N(E56)&gt;0,N(G56)&gt;=N('Ajustes'!$B$5)),"ALTO: DECIDA; ","")&amp;IF(N(E56)=0,"SIN FECHA DE ENVÍO; ","")&amp;IF(AND(K56="Ganada",N(D56)=0),"GANADA SIN MONTO; ","")&amp;IF(AND(K56="Perdida",L56=""),"PERDIDA SIN MOTIVO; ",""))-2)))</f>
        <v/>
      </c>
    </row>
    <row r="57">
      <c r="D57" s="7" t="n"/>
      <c r="E57" s="8" t="n"/>
      <c r="F57" s="8" t="n"/>
      <c r="G57">
        <f>IF(A57="","",COUNTIF('Registro de contactos'!$B$2:$B$1500,A57))</f>
        <v/>
      </c>
      <c r="H57" s="8">
        <f>IF(A57="","",IF(N(G57)=0,"",SUMPRODUCT(MAX(('Registro de contactos'!$B$2:$B$1500=A57)*N(+'Registro de contactos'!$A$2:$A$1500)))))</f>
        <v/>
      </c>
      <c r="I57" s="8">
        <f>IF(OR(NOT(OR(A57&lt;&gt;"",B57&lt;&gt;"",C57&lt;&gt;"")),N(E57)=0,NOT(OR(K57="",K57="Abierta")),N(G57)&gt;=N('Ajustes'!$B$5)),"",IF(OR(N(G57)=0,N(H57)=0),N(E57)+N('Ajustes'!$B$2),N(H57)+IF(N(G57)=1,N('Ajustes'!$B$3)-N('Ajustes'!$B$2),N('Ajustes'!$B$4)-N('Ajustes'!$B$3))))</f>
        <v/>
      </c>
      <c r="J57" s="9">
        <f>IF(OR(NOT(OR(A57&lt;&gt;"",B57&lt;&gt;"",C57&lt;&gt;"")),N(F57)=0),"",N(F57)-TODAY())</f>
        <v/>
      </c>
      <c r="M57">
        <f>IF(NOT(OR(A57&lt;&gt;"",B57&lt;&gt;"",C57&lt;&gt;"")),"",IF(IF(AND(N(I57)&gt;0,N(I57)&lt;TODAY()),"SEGUIMIENTO ATRASADO; ","")&amp;IF(AND(N(I57)&gt;0,N(I57)=TODAY()),"SEGUIMIENTO HOY; ","")&amp;IF(AND(OR(K57="",K57="Abierta"),N(F57)&gt;0,N(F57)&lt;TODAY()),"VENCIDA, TODAVÍA ABIERTA; ","")&amp;IF(AND(OR(K57="",K57="Abierta"),N(F57)&gt;=TODAY(),N(F57)-TODAY()&lt;=N('Ajustes'!$B$6)),"POR VENCER; ","")&amp;IF(AND(OR(K57="",K57="Abierta"),N(E57)&gt;0,N(G57)&gt;=N('Ajustes'!$B$5)),"ALTO: DECIDA; ","")&amp;IF(N(E57)=0,"SIN FECHA DE ENVÍO; ","")&amp;IF(AND(K57="Ganada",N(D57)=0),"GANADA SIN MONTO; ","")&amp;IF(AND(K57="Perdida",L57=""),"PERDIDA SIN MOTIVO; ","")="","",LEFT(IF(AND(N(I57)&gt;0,N(I57)&lt;TODAY()),"SEGUIMIENTO ATRASADO; ","")&amp;IF(AND(N(I57)&gt;0,N(I57)=TODAY()),"SEGUIMIENTO HOY; ","")&amp;IF(AND(OR(K57="",K57="Abierta"),N(F57)&gt;0,N(F57)&lt;TODAY()),"VENCIDA, TODAVÍA ABIERTA; ","")&amp;IF(AND(OR(K57="",K57="Abierta"),N(F57)&gt;=TODAY(),N(F57)-TODAY()&lt;=N('Ajustes'!$B$6)),"POR VENCER; ","")&amp;IF(AND(OR(K57="",K57="Abierta"),N(E57)&gt;0,N(G57)&gt;=N('Ajustes'!$B$5)),"ALTO: DECIDA; ","")&amp;IF(N(E57)=0,"SIN FECHA DE ENVÍO; ","")&amp;IF(AND(K57="Ganada",N(D57)=0),"GANADA SIN MONTO; ","")&amp;IF(AND(K57="Perdida",L57=""),"PERDIDA SIN MOTIVO; ",""),LEN(IF(AND(N(I57)&gt;0,N(I57)&lt;TODAY()),"SEGUIMIENTO ATRASADO; ","")&amp;IF(AND(N(I57)&gt;0,N(I57)=TODAY()),"SEGUIMIENTO HOY; ","")&amp;IF(AND(OR(K57="",K57="Abierta"),N(F57)&gt;0,N(F57)&lt;TODAY()),"VENCIDA, TODAVÍA ABIERTA; ","")&amp;IF(AND(OR(K57="",K57="Abierta"),N(F57)&gt;=TODAY(),N(F57)-TODAY()&lt;=N('Ajustes'!$B$6)),"POR VENCER; ","")&amp;IF(AND(OR(K57="",K57="Abierta"),N(E57)&gt;0,N(G57)&gt;=N('Ajustes'!$B$5)),"ALTO: DECIDA; ","")&amp;IF(N(E57)=0,"SIN FECHA DE ENVÍO; ","")&amp;IF(AND(K57="Ganada",N(D57)=0),"GANADA SIN MONTO; ","")&amp;IF(AND(K57="Perdida",L57=""),"PERDIDA SIN MOTIVO; ",""))-2)))</f>
        <v/>
      </c>
    </row>
    <row r="58">
      <c r="D58" s="7" t="n"/>
      <c r="E58" s="8" t="n"/>
      <c r="F58" s="8" t="n"/>
      <c r="G58">
        <f>IF(A58="","",COUNTIF('Registro de contactos'!$B$2:$B$1500,A58))</f>
        <v/>
      </c>
      <c r="H58" s="8">
        <f>IF(A58="","",IF(N(G58)=0,"",SUMPRODUCT(MAX(('Registro de contactos'!$B$2:$B$1500=A58)*N(+'Registro de contactos'!$A$2:$A$1500)))))</f>
        <v/>
      </c>
      <c r="I58" s="8">
        <f>IF(OR(NOT(OR(A58&lt;&gt;"",B58&lt;&gt;"",C58&lt;&gt;"")),N(E58)=0,NOT(OR(K58="",K58="Abierta")),N(G58)&gt;=N('Ajustes'!$B$5)),"",IF(OR(N(G58)=0,N(H58)=0),N(E58)+N('Ajustes'!$B$2),N(H58)+IF(N(G58)=1,N('Ajustes'!$B$3)-N('Ajustes'!$B$2),N('Ajustes'!$B$4)-N('Ajustes'!$B$3))))</f>
        <v/>
      </c>
      <c r="J58" s="9">
        <f>IF(OR(NOT(OR(A58&lt;&gt;"",B58&lt;&gt;"",C58&lt;&gt;"")),N(F58)=0),"",N(F58)-TODAY())</f>
        <v/>
      </c>
      <c r="M58">
        <f>IF(NOT(OR(A58&lt;&gt;"",B58&lt;&gt;"",C58&lt;&gt;"")),"",IF(IF(AND(N(I58)&gt;0,N(I58)&lt;TODAY()),"SEGUIMIENTO ATRASADO; ","")&amp;IF(AND(N(I58)&gt;0,N(I58)=TODAY()),"SEGUIMIENTO HOY; ","")&amp;IF(AND(OR(K58="",K58="Abierta"),N(F58)&gt;0,N(F58)&lt;TODAY()),"VENCIDA, TODAVÍA ABIERTA; ","")&amp;IF(AND(OR(K58="",K58="Abierta"),N(F58)&gt;=TODAY(),N(F58)-TODAY()&lt;=N('Ajustes'!$B$6)),"POR VENCER; ","")&amp;IF(AND(OR(K58="",K58="Abierta"),N(E58)&gt;0,N(G58)&gt;=N('Ajustes'!$B$5)),"ALTO: DECIDA; ","")&amp;IF(N(E58)=0,"SIN FECHA DE ENVÍO; ","")&amp;IF(AND(K58="Ganada",N(D58)=0),"GANADA SIN MONTO; ","")&amp;IF(AND(K58="Perdida",L58=""),"PERDIDA SIN MOTIVO; ","")="","",LEFT(IF(AND(N(I58)&gt;0,N(I58)&lt;TODAY()),"SEGUIMIENTO ATRASADO; ","")&amp;IF(AND(N(I58)&gt;0,N(I58)=TODAY()),"SEGUIMIENTO HOY; ","")&amp;IF(AND(OR(K58="",K58="Abierta"),N(F58)&gt;0,N(F58)&lt;TODAY()),"VENCIDA, TODAVÍA ABIERTA; ","")&amp;IF(AND(OR(K58="",K58="Abierta"),N(F58)&gt;=TODAY(),N(F58)-TODAY()&lt;=N('Ajustes'!$B$6)),"POR VENCER; ","")&amp;IF(AND(OR(K58="",K58="Abierta"),N(E58)&gt;0,N(G58)&gt;=N('Ajustes'!$B$5)),"ALTO: DECIDA; ","")&amp;IF(N(E58)=0,"SIN FECHA DE ENVÍO; ","")&amp;IF(AND(K58="Ganada",N(D58)=0),"GANADA SIN MONTO; ","")&amp;IF(AND(K58="Perdida",L58=""),"PERDIDA SIN MOTIVO; ",""),LEN(IF(AND(N(I58)&gt;0,N(I58)&lt;TODAY()),"SEGUIMIENTO ATRASADO; ","")&amp;IF(AND(N(I58)&gt;0,N(I58)=TODAY()),"SEGUIMIENTO HOY; ","")&amp;IF(AND(OR(K58="",K58="Abierta"),N(F58)&gt;0,N(F58)&lt;TODAY()),"VENCIDA, TODAVÍA ABIERTA; ","")&amp;IF(AND(OR(K58="",K58="Abierta"),N(F58)&gt;=TODAY(),N(F58)-TODAY()&lt;=N('Ajustes'!$B$6)),"POR VENCER; ","")&amp;IF(AND(OR(K58="",K58="Abierta"),N(E58)&gt;0,N(G58)&gt;=N('Ajustes'!$B$5)),"ALTO: DECIDA; ","")&amp;IF(N(E58)=0,"SIN FECHA DE ENVÍO; ","")&amp;IF(AND(K58="Ganada",N(D58)=0),"GANADA SIN MONTO; ","")&amp;IF(AND(K58="Perdida",L58=""),"PERDIDA SIN MOTIVO; ",""))-2)))</f>
        <v/>
      </c>
    </row>
    <row r="59">
      <c r="D59" s="7" t="n"/>
      <c r="E59" s="8" t="n"/>
      <c r="F59" s="8" t="n"/>
      <c r="G59">
        <f>IF(A59="","",COUNTIF('Registro de contactos'!$B$2:$B$1500,A59))</f>
        <v/>
      </c>
      <c r="H59" s="8">
        <f>IF(A59="","",IF(N(G59)=0,"",SUMPRODUCT(MAX(('Registro de contactos'!$B$2:$B$1500=A59)*N(+'Registro de contactos'!$A$2:$A$1500)))))</f>
        <v/>
      </c>
      <c r="I59" s="8">
        <f>IF(OR(NOT(OR(A59&lt;&gt;"",B59&lt;&gt;"",C59&lt;&gt;"")),N(E59)=0,NOT(OR(K59="",K59="Abierta")),N(G59)&gt;=N('Ajustes'!$B$5)),"",IF(OR(N(G59)=0,N(H59)=0),N(E59)+N('Ajustes'!$B$2),N(H59)+IF(N(G59)=1,N('Ajustes'!$B$3)-N('Ajustes'!$B$2),N('Ajustes'!$B$4)-N('Ajustes'!$B$3))))</f>
        <v/>
      </c>
      <c r="J59" s="9">
        <f>IF(OR(NOT(OR(A59&lt;&gt;"",B59&lt;&gt;"",C59&lt;&gt;"")),N(F59)=0),"",N(F59)-TODAY())</f>
        <v/>
      </c>
      <c r="M59">
        <f>IF(NOT(OR(A59&lt;&gt;"",B59&lt;&gt;"",C59&lt;&gt;"")),"",IF(IF(AND(N(I59)&gt;0,N(I59)&lt;TODAY()),"SEGUIMIENTO ATRASADO; ","")&amp;IF(AND(N(I59)&gt;0,N(I59)=TODAY()),"SEGUIMIENTO HOY; ","")&amp;IF(AND(OR(K59="",K59="Abierta"),N(F59)&gt;0,N(F59)&lt;TODAY()),"VENCIDA, TODAVÍA ABIERTA; ","")&amp;IF(AND(OR(K59="",K59="Abierta"),N(F59)&gt;=TODAY(),N(F59)-TODAY()&lt;=N('Ajustes'!$B$6)),"POR VENCER; ","")&amp;IF(AND(OR(K59="",K59="Abierta"),N(E59)&gt;0,N(G59)&gt;=N('Ajustes'!$B$5)),"ALTO: DECIDA; ","")&amp;IF(N(E59)=0,"SIN FECHA DE ENVÍO; ","")&amp;IF(AND(K59="Ganada",N(D59)=0),"GANADA SIN MONTO; ","")&amp;IF(AND(K59="Perdida",L59=""),"PERDIDA SIN MOTIVO; ","")="","",LEFT(IF(AND(N(I59)&gt;0,N(I59)&lt;TODAY()),"SEGUIMIENTO ATRASADO; ","")&amp;IF(AND(N(I59)&gt;0,N(I59)=TODAY()),"SEGUIMIENTO HOY; ","")&amp;IF(AND(OR(K59="",K59="Abierta"),N(F59)&gt;0,N(F59)&lt;TODAY()),"VENCIDA, TODAVÍA ABIERTA; ","")&amp;IF(AND(OR(K59="",K59="Abierta"),N(F59)&gt;=TODAY(),N(F59)-TODAY()&lt;=N('Ajustes'!$B$6)),"POR VENCER; ","")&amp;IF(AND(OR(K59="",K59="Abierta"),N(E59)&gt;0,N(G59)&gt;=N('Ajustes'!$B$5)),"ALTO: DECIDA; ","")&amp;IF(N(E59)=0,"SIN FECHA DE ENVÍO; ","")&amp;IF(AND(K59="Ganada",N(D59)=0),"GANADA SIN MONTO; ","")&amp;IF(AND(K59="Perdida",L59=""),"PERDIDA SIN MOTIVO; ",""),LEN(IF(AND(N(I59)&gt;0,N(I59)&lt;TODAY()),"SEGUIMIENTO ATRASADO; ","")&amp;IF(AND(N(I59)&gt;0,N(I59)=TODAY()),"SEGUIMIENTO HOY; ","")&amp;IF(AND(OR(K59="",K59="Abierta"),N(F59)&gt;0,N(F59)&lt;TODAY()),"VENCIDA, TODAVÍA ABIERTA; ","")&amp;IF(AND(OR(K59="",K59="Abierta"),N(F59)&gt;=TODAY(),N(F59)-TODAY()&lt;=N('Ajustes'!$B$6)),"POR VENCER; ","")&amp;IF(AND(OR(K59="",K59="Abierta"),N(E59)&gt;0,N(G59)&gt;=N('Ajustes'!$B$5)),"ALTO: DECIDA; ","")&amp;IF(N(E59)=0,"SIN FECHA DE ENVÍO; ","")&amp;IF(AND(K59="Ganada",N(D59)=0),"GANADA SIN MONTO; ","")&amp;IF(AND(K59="Perdida",L59=""),"PERDIDA SIN MOTIVO; ",""))-2)))</f>
        <v/>
      </c>
    </row>
    <row r="60">
      <c r="D60" s="7" t="n"/>
      <c r="E60" s="8" t="n"/>
      <c r="F60" s="8" t="n"/>
      <c r="G60">
        <f>IF(A60="","",COUNTIF('Registro de contactos'!$B$2:$B$1500,A60))</f>
        <v/>
      </c>
      <c r="H60" s="8">
        <f>IF(A60="","",IF(N(G60)=0,"",SUMPRODUCT(MAX(('Registro de contactos'!$B$2:$B$1500=A60)*N(+'Registro de contactos'!$A$2:$A$1500)))))</f>
        <v/>
      </c>
      <c r="I60" s="8">
        <f>IF(OR(NOT(OR(A60&lt;&gt;"",B60&lt;&gt;"",C60&lt;&gt;"")),N(E60)=0,NOT(OR(K60="",K60="Abierta")),N(G60)&gt;=N('Ajustes'!$B$5)),"",IF(OR(N(G60)=0,N(H60)=0),N(E60)+N('Ajustes'!$B$2),N(H60)+IF(N(G60)=1,N('Ajustes'!$B$3)-N('Ajustes'!$B$2),N('Ajustes'!$B$4)-N('Ajustes'!$B$3))))</f>
        <v/>
      </c>
      <c r="J60" s="9">
        <f>IF(OR(NOT(OR(A60&lt;&gt;"",B60&lt;&gt;"",C60&lt;&gt;"")),N(F60)=0),"",N(F60)-TODAY())</f>
        <v/>
      </c>
      <c r="M60">
        <f>IF(NOT(OR(A60&lt;&gt;"",B60&lt;&gt;"",C60&lt;&gt;"")),"",IF(IF(AND(N(I60)&gt;0,N(I60)&lt;TODAY()),"SEGUIMIENTO ATRASADO; ","")&amp;IF(AND(N(I60)&gt;0,N(I60)=TODAY()),"SEGUIMIENTO HOY; ","")&amp;IF(AND(OR(K60="",K60="Abierta"),N(F60)&gt;0,N(F60)&lt;TODAY()),"VENCIDA, TODAVÍA ABIERTA; ","")&amp;IF(AND(OR(K60="",K60="Abierta"),N(F60)&gt;=TODAY(),N(F60)-TODAY()&lt;=N('Ajustes'!$B$6)),"POR VENCER; ","")&amp;IF(AND(OR(K60="",K60="Abierta"),N(E60)&gt;0,N(G60)&gt;=N('Ajustes'!$B$5)),"ALTO: DECIDA; ","")&amp;IF(N(E60)=0,"SIN FECHA DE ENVÍO; ","")&amp;IF(AND(K60="Ganada",N(D60)=0),"GANADA SIN MONTO; ","")&amp;IF(AND(K60="Perdida",L60=""),"PERDIDA SIN MOTIVO; ","")="","",LEFT(IF(AND(N(I60)&gt;0,N(I60)&lt;TODAY()),"SEGUIMIENTO ATRASADO; ","")&amp;IF(AND(N(I60)&gt;0,N(I60)=TODAY()),"SEGUIMIENTO HOY; ","")&amp;IF(AND(OR(K60="",K60="Abierta"),N(F60)&gt;0,N(F60)&lt;TODAY()),"VENCIDA, TODAVÍA ABIERTA; ","")&amp;IF(AND(OR(K60="",K60="Abierta"),N(F60)&gt;=TODAY(),N(F60)-TODAY()&lt;=N('Ajustes'!$B$6)),"POR VENCER; ","")&amp;IF(AND(OR(K60="",K60="Abierta"),N(E60)&gt;0,N(G60)&gt;=N('Ajustes'!$B$5)),"ALTO: DECIDA; ","")&amp;IF(N(E60)=0,"SIN FECHA DE ENVÍO; ","")&amp;IF(AND(K60="Ganada",N(D60)=0),"GANADA SIN MONTO; ","")&amp;IF(AND(K60="Perdida",L60=""),"PERDIDA SIN MOTIVO; ",""),LEN(IF(AND(N(I60)&gt;0,N(I60)&lt;TODAY()),"SEGUIMIENTO ATRASADO; ","")&amp;IF(AND(N(I60)&gt;0,N(I60)=TODAY()),"SEGUIMIENTO HOY; ","")&amp;IF(AND(OR(K60="",K60="Abierta"),N(F60)&gt;0,N(F60)&lt;TODAY()),"VENCIDA, TODAVÍA ABIERTA; ","")&amp;IF(AND(OR(K60="",K60="Abierta"),N(F60)&gt;=TODAY(),N(F60)-TODAY()&lt;=N('Ajustes'!$B$6)),"POR VENCER; ","")&amp;IF(AND(OR(K60="",K60="Abierta"),N(E60)&gt;0,N(G60)&gt;=N('Ajustes'!$B$5)),"ALTO: DECIDA; ","")&amp;IF(N(E60)=0,"SIN FECHA DE ENVÍO; ","")&amp;IF(AND(K60="Ganada",N(D60)=0),"GANADA SIN MONTO; ","")&amp;IF(AND(K60="Perdida",L60=""),"PERDIDA SIN MOTIVO; ",""))-2)))</f>
        <v/>
      </c>
    </row>
    <row r="61">
      <c r="D61" s="7" t="n"/>
      <c r="E61" s="8" t="n"/>
      <c r="F61" s="8" t="n"/>
      <c r="G61">
        <f>IF(A61="","",COUNTIF('Registro de contactos'!$B$2:$B$1500,A61))</f>
        <v/>
      </c>
      <c r="H61" s="8">
        <f>IF(A61="","",IF(N(G61)=0,"",SUMPRODUCT(MAX(('Registro de contactos'!$B$2:$B$1500=A61)*N(+'Registro de contactos'!$A$2:$A$1500)))))</f>
        <v/>
      </c>
      <c r="I61" s="8">
        <f>IF(OR(NOT(OR(A61&lt;&gt;"",B61&lt;&gt;"",C61&lt;&gt;"")),N(E61)=0,NOT(OR(K61="",K61="Abierta")),N(G61)&gt;=N('Ajustes'!$B$5)),"",IF(OR(N(G61)=0,N(H61)=0),N(E61)+N('Ajustes'!$B$2),N(H61)+IF(N(G61)=1,N('Ajustes'!$B$3)-N('Ajustes'!$B$2),N('Ajustes'!$B$4)-N('Ajustes'!$B$3))))</f>
        <v/>
      </c>
      <c r="J61" s="9">
        <f>IF(OR(NOT(OR(A61&lt;&gt;"",B61&lt;&gt;"",C61&lt;&gt;"")),N(F61)=0),"",N(F61)-TODAY())</f>
        <v/>
      </c>
      <c r="M61">
        <f>IF(NOT(OR(A61&lt;&gt;"",B61&lt;&gt;"",C61&lt;&gt;"")),"",IF(IF(AND(N(I61)&gt;0,N(I61)&lt;TODAY()),"SEGUIMIENTO ATRASADO; ","")&amp;IF(AND(N(I61)&gt;0,N(I61)=TODAY()),"SEGUIMIENTO HOY; ","")&amp;IF(AND(OR(K61="",K61="Abierta"),N(F61)&gt;0,N(F61)&lt;TODAY()),"VENCIDA, TODAVÍA ABIERTA; ","")&amp;IF(AND(OR(K61="",K61="Abierta"),N(F61)&gt;=TODAY(),N(F61)-TODAY()&lt;=N('Ajustes'!$B$6)),"POR VENCER; ","")&amp;IF(AND(OR(K61="",K61="Abierta"),N(E61)&gt;0,N(G61)&gt;=N('Ajustes'!$B$5)),"ALTO: DECIDA; ","")&amp;IF(N(E61)=0,"SIN FECHA DE ENVÍO; ","")&amp;IF(AND(K61="Ganada",N(D61)=0),"GANADA SIN MONTO; ","")&amp;IF(AND(K61="Perdida",L61=""),"PERDIDA SIN MOTIVO; ","")="","",LEFT(IF(AND(N(I61)&gt;0,N(I61)&lt;TODAY()),"SEGUIMIENTO ATRASADO; ","")&amp;IF(AND(N(I61)&gt;0,N(I61)=TODAY()),"SEGUIMIENTO HOY; ","")&amp;IF(AND(OR(K61="",K61="Abierta"),N(F61)&gt;0,N(F61)&lt;TODAY()),"VENCIDA, TODAVÍA ABIERTA; ","")&amp;IF(AND(OR(K61="",K61="Abierta"),N(F61)&gt;=TODAY(),N(F61)-TODAY()&lt;=N('Ajustes'!$B$6)),"POR VENCER; ","")&amp;IF(AND(OR(K61="",K61="Abierta"),N(E61)&gt;0,N(G61)&gt;=N('Ajustes'!$B$5)),"ALTO: DECIDA; ","")&amp;IF(N(E61)=0,"SIN FECHA DE ENVÍO; ","")&amp;IF(AND(K61="Ganada",N(D61)=0),"GANADA SIN MONTO; ","")&amp;IF(AND(K61="Perdida",L61=""),"PERDIDA SIN MOTIVO; ",""),LEN(IF(AND(N(I61)&gt;0,N(I61)&lt;TODAY()),"SEGUIMIENTO ATRASADO; ","")&amp;IF(AND(N(I61)&gt;0,N(I61)=TODAY()),"SEGUIMIENTO HOY; ","")&amp;IF(AND(OR(K61="",K61="Abierta"),N(F61)&gt;0,N(F61)&lt;TODAY()),"VENCIDA, TODAVÍA ABIERTA; ","")&amp;IF(AND(OR(K61="",K61="Abierta"),N(F61)&gt;=TODAY(),N(F61)-TODAY()&lt;=N('Ajustes'!$B$6)),"POR VENCER; ","")&amp;IF(AND(OR(K61="",K61="Abierta"),N(E61)&gt;0,N(G61)&gt;=N('Ajustes'!$B$5)),"ALTO: DECIDA; ","")&amp;IF(N(E61)=0,"SIN FECHA DE ENVÍO; ","")&amp;IF(AND(K61="Ganada",N(D61)=0),"GANADA SIN MONTO; ","")&amp;IF(AND(K61="Perdida",L61=""),"PERDIDA SIN MOTIVO; ",""))-2)))</f>
        <v/>
      </c>
    </row>
    <row r="62">
      <c r="D62" s="7" t="n"/>
      <c r="E62" s="8" t="n"/>
      <c r="F62" s="8" t="n"/>
      <c r="G62">
        <f>IF(A62="","",COUNTIF('Registro de contactos'!$B$2:$B$1500,A62))</f>
        <v/>
      </c>
      <c r="H62" s="8">
        <f>IF(A62="","",IF(N(G62)=0,"",SUMPRODUCT(MAX(('Registro de contactos'!$B$2:$B$1500=A62)*N(+'Registro de contactos'!$A$2:$A$1500)))))</f>
        <v/>
      </c>
      <c r="I62" s="8">
        <f>IF(OR(NOT(OR(A62&lt;&gt;"",B62&lt;&gt;"",C62&lt;&gt;"")),N(E62)=0,NOT(OR(K62="",K62="Abierta")),N(G62)&gt;=N('Ajustes'!$B$5)),"",IF(OR(N(G62)=0,N(H62)=0),N(E62)+N('Ajustes'!$B$2),N(H62)+IF(N(G62)=1,N('Ajustes'!$B$3)-N('Ajustes'!$B$2),N('Ajustes'!$B$4)-N('Ajustes'!$B$3))))</f>
        <v/>
      </c>
      <c r="J62" s="9">
        <f>IF(OR(NOT(OR(A62&lt;&gt;"",B62&lt;&gt;"",C62&lt;&gt;"")),N(F62)=0),"",N(F62)-TODAY())</f>
        <v/>
      </c>
      <c r="M62">
        <f>IF(NOT(OR(A62&lt;&gt;"",B62&lt;&gt;"",C62&lt;&gt;"")),"",IF(IF(AND(N(I62)&gt;0,N(I62)&lt;TODAY()),"SEGUIMIENTO ATRASADO; ","")&amp;IF(AND(N(I62)&gt;0,N(I62)=TODAY()),"SEGUIMIENTO HOY; ","")&amp;IF(AND(OR(K62="",K62="Abierta"),N(F62)&gt;0,N(F62)&lt;TODAY()),"VENCIDA, TODAVÍA ABIERTA; ","")&amp;IF(AND(OR(K62="",K62="Abierta"),N(F62)&gt;=TODAY(),N(F62)-TODAY()&lt;=N('Ajustes'!$B$6)),"POR VENCER; ","")&amp;IF(AND(OR(K62="",K62="Abierta"),N(E62)&gt;0,N(G62)&gt;=N('Ajustes'!$B$5)),"ALTO: DECIDA; ","")&amp;IF(N(E62)=0,"SIN FECHA DE ENVÍO; ","")&amp;IF(AND(K62="Ganada",N(D62)=0),"GANADA SIN MONTO; ","")&amp;IF(AND(K62="Perdida",L62=""),"PERDIDA SIN MOTIVO; ","")="","",LEFT(IF(AND(N(I62)&gt;0,N(I62)&lt;TODAY()),"SEGUIMIENTO ATRASADO; ","")&amp;IF(AND(N(I62)&gt;0,N(I62)=TODAY()),"SEGUIMIENTO HOY; ","")&amp;IF(AND(OR(K62="",K62="Abierta"),N(F62)&gt;0,N(F62)&lt;TODAY()),"VENCIDA, TODAVÍA ABIERTA; ","")&amp;IF(AND(OR(K62="",K62="Abierta"),N(F62)&gt;=TODAY(),N(F62)-TODAY()&lt;=N('Ajustes'!$B$6)),"POR VENCER; ","")&amp;IF(AND(OR(K62="",K62="Abierta"),N(E62)&gt;0,N(G62)&gt;=N('Ajustes'!$B$5)),"ALTO: DECIDA; ","")&amp;IF(N(E62)=0,"SIN FECHA DE ENVÍO; ","")&amp;IF(AND(K62="Ganada",N(D62)=0),"GANADA SIN MONTO; ","")&amp;IF(AND(K62="Perdida",L62=""),"PERDIDA SIN MOTIVO; ",""),LEN(IF(AND(N(I62)&gt;0,N(I62)&lt;TODAY()),"SEGUIMIENTO ATRASADO; ","")&amp;IF(AND(N(I62)&gt;0,N(I62)=TODAY()),"SEGUIMIENTO HOY; ","")&amp;IF(AND(OR(K62="",K62="Abierta"),N(F62)&gt;0,N(F62)&lt;TODAY()),"VENCIDA, TODAVÍA ABIERTA; ","")&amp;IF(AND(OR(K62="",K62="Abierta"),N(F62)&gt;=TODAY(),N(F62)-TODAY()&lt;=N('Ajustes'!$B$6)),"POR VENCER; ","")&amp;IF(AND(OR(K62="",K62="Abierta"),N(E62)&gt;0,N(G62)&gt;=N('Ajustes'!$B$5)),"ALTO: DECIDA; ","")&amp;IF(N(E62)=0,"SIN FECHA DE ENVÍO; ","")&amp;IF(AND(K62="Ganada",N(D62)=0),"GANADA SIN MONTO; ","")&amp;IF(AND(K62="Perdida",L62=""),"PERDIDA SIN MOTIVO; ",""))-2)))</f>
        <v/>
      </c>
    </row>
    <row r="63">
      <c r="D63" s="7" t="n"/>
      <c r="E63" s="8" t="n"/>
      <c r="F63" s="8" t="n"/>
      <c r="G63">
        <f>IF(A63="","",COUNTIF('Registro de contactos'!$B$2:$B$1500,A63))</f>
        <v/>
      </c>
      <c r="H63" s="8">
        <f>IF(A63="","",IF(N(G63)=0,"",SUMPRODUCT(MAX(('Registro de contactos'!$B$2:$B$1500=A63)*N(+'Registro de contactos'!$A$2:$A$1500)))))</f>
        <v/>
      </c>
      <c r="I63" s="8">
        <f>IF(OR(NOT(OR(A63&lt;&gt;"",B63&lt;&gt;"",C63&lt;&gt;"")),N(E63)=0,NOT(OR(K63="",K63="Abierta")),N(G63)&gt;=N('Ajustes'!$B$5)),"",IF(OR(N(G63)=0,N(H63)=0),N(E63)+N('Ajustes'!$B$2),N(H63)+IF(N(G63)=1,N('Ajustes'!$B$3)-N('Ajustes'!$B$2),N('Ajustes'!$B$4)-N('Ajustes'!$B$3))))</f>
        <v/>
      </c>
      <c r="J63" s="9">
        <f>IF(OR(NOT(OR(A63&lt;&gt;"",B63&lt;&gt;"",C63&lt;&gt;"")),N(F63)=0),"",N(F63)-TODAY())</f>
        <v/>
      </c>
      <c r="M63">
        <f>IF(NOT(OR(A63&lt;&gt;"",B63&lt;&gt;"",C63&lt;&gt;"")),"",IF(IF(AND(N(I63)&gt;0,N(I63)&lt;TODAY()),"SEGUIMIENTO ATRASADO; ","")&amp;IF(AND(N(I63)&gt;0,N(I63)=TODAY()),"SEGUIMIENTO HOY; ","")&amp;IF(AND(OR(K63="",K63="Abierta"),N(F63)&gt;0,N(F63)&lt;TODAY()),"VENCIDA, TODAVÍA ABIERTA; ","")&amp;IF(AND(OR(K63="",K63="Abierta"),N(F63)&gt;=TODAY(),N(F63)-TODAY()&lt;=N('Ajustes'!$B$6)),"POR VENCER; ","")&amp;IF(AND(OR(K63="",K63="Abierta"),N(E63)&gt;0,N(G63)&gt;=N('Ajustes'!$B$5)),"ALTO: DECIDA; ","")&amp;IF(N(E63)=0,"SIN FECHA DE ENVÍO; ","")&amp;IF(AND(K63="Ganada",N(D63)=0),"GANADA SIN MONTO; ","")&amp;IF(AND(K63="Perdida",L63=""),"PERDIDA SIN MOTIVO; ","")="","",LEFT(IF(AND(N(I63)&gt;0,N(I63)&lt;TODAY()),"SEGUIMIENTO ATRASADO; ","")&amp;IF(AND(N(I63)&gt;0,N(I63)=TODAY()),"SEGUIMIENTO HOY; ","")&amp;IF(AND(OR(K63="",K63="Abierta"),N(F63)&gt;0,N(F63)&lt;TODAY()),"VENCIDA, TODAVÍA ABIERTA; ","")&amp;IF(AND(OR(K63="",K63="Abierta"),N(F63)&gt;=TODAY(),N(F63)-TODAY()&lt;=N('Ajustes'!$B$6)),"POR VENCER; ","")&amp;IF(AND(OR(K63="",K63="Abierta"),N(E63)&gt;0,N(G63)&gt;=N('Ajustes'!$B$5)),"ALTO: DECIDA; ","")&amp;IF(N(E63)=0,"SIN FECHA DE ENVÍO; ","")&amp;IF(AND(K63="Ganada",N(D63)=0),"GANADA SIN MONTO; ","")&amp;IF(AND(K63="Perdida",L63=""),"PERDIDA SIN MOTIVO; ",""),LEN(IF(AND(N(I63)&gt;0,N(I63)&lt;TODAY()),"SEGUIMIENTO ATRASADO; ","")&amp;IF(AND(N(I63)&gt;0,N(I63)=TODAY()),"SEGUIMIENTO HOY; ","")&amp;IF(AND(OR(K63="",K63="Abierta"),N(F63)&gt;0,N(F63)&lt;TODAY()),"VENCIDA, TODAVÍA ABIERTA; ","")&amp;IF(AND(OR(K63="",K63="Abierta"),N(F63)&gt;=TODAY(),N(F63)-TODAY()&lt;=N('Ajustes'!$B$6)),"POR VENCER; ","")&amp;IF(AND(OR(K63="",K63="Abierta"),N(E63)&gt;0,N(G63)&gt;=N('Ajustes'!$B$5)),"ALTO: DECIDA; ","")&amp;IF(N(E63)=0,"SIN FECHA DE ENVÍO; ","")&amp;IF(AND(K63="Ganada",N(D63)=0),"GANADA SIN MONTO; ","")&amp;IF(AND(K63="Perdida",L63=""),"PERDIDA SIN MOTIVO; ",""))-2)))</f>
        <v/>
      </c>
    </row>
    <row r="64">
      <c r="D64" s="7" t="n"/>
      <c r="E64" s="8" t="n"/>
      <c r="F64" s="8" t="n"/>
      <c r="G64">
        <f>IF(A64="","",COUNTIF('Registro de contactos'!$B$2:$B$1500,A64))</f>
        <v/>
      </c>
      <c r="H64" s="8">
        <f>IF(A64="","",IF(N(G64)=0,"",SUMPRODUCT(MAX(('Registro de contactos'!$B$2:$B$1500=A64)*N(+'Registro de contactos'!$A$2:$A$1500)))))</f>
        <v/>
      </c>
      <c r="I64" s="8">
        <f>IF(OR(NOT(OR(A64&lt;&gt;"",B64&lt;&gt;"",C64&lt;&gt;"")),N(E64)=0,NOT(OR(K64="",K64="Abierta")),N(G64)&gt;=N('Ajustes'!$B$5)),"",IF(OR(N(G64)=0,N(H64)=0),N(E64)+N('Ajustes'!$B$2),N(H64)+IF(N(G64)=1,N('Ajustes'!$B$3)-N('Ajustes'!$B$2),N('Ajustes'!$B$4)-N('Ajustes'!$B$3))))</f>
        <v/>
      </c>
      <c r="J64" s="9">
        <f>IF(OR(NOT(OR(A64&lt;&gt;"",B64&lt;&gt;"",C64&lt;&gt;"")),N(F64)=0),"",N(F64)-TODAY())</f>
        <v/>
      </c>
      <c r="M64">
        <f>IF(NOT(OR(A64&lt;&gt;"",B64&lt;&gt;"",C64&lt;&gt;"")),"",IF(IF(AND(N(I64)&gt;0,N(I64)&lt;TODAY()),"SEGUIMIENTO ATRASADO; ","")&amp;IF(AND(N(I64)&gt;0,N(I64)=TODAY()),"SEGUIMIENTO HOY; ","")&amp;IF(AND(OR(K64="",K64="Abierta"),N(F64)&gt;0,N(F64)&lt;TODAY()),"VENCIDA, TODAVÍA ABIERTA; ","")&amp;IF(AND(OR(K64="",K64="Abierta"),N(F64)&gt;=TODAY(),N(F64)-TODAY()&lt;=N('Ajustes'!$B$6)),"POR VENCER; ","")&amp;IF(AND(OR(K64="",K64="Abierta"),N(E64)&gt;0,N(G64)&gt;=N('Ajustes'!$B$5)),"ALTO: DECIDA; ","")&amp;IF(N(E64)=0,"SIN FECHA DE ENVÍO; ","")&amp;IF(AND(K64="Ganada",N(D64)=0),"GANADA SIN MONTO; ","")&amp;IF(AND(K64="Perdida",L64=""),"PERDIDA SIN MOTIVO; ","")="","",LEFT(IF(AND(N(I64)&gt;0,N(I64)&lt;TODAY()),"SEGUIMIENTO ATRASADO; ","")&amp;IF(AND(N(I64)&gt;0,N(I64)=TODAY()),"SEGUIMIENTO HOY; ","")&amp;IF(AND(OR(K64="",K64="Abierta"),N(F64)&gt;0,N(F64)&lt;TODAY()),"VENCIDA, TODAVÍA ABIERTA; ","")&amp;IF(AND(OR(K64="",K64="Abierta"),N(F64)&gt;=TODAY(),N(F64)-TODAY()&lt;=N('Ajustes'!$B$6)),"POR VENCER; ","")&amp;IF(AND(OR(K64="",K64="Abierta"),N(E64)&gt;0,N(G64)&gt;=N('Ajustes'!$B$5)),"ALTO: DECIDA; ","")&amp;IF(N(E64)=0,"SIN FECHA DE ENVÍO; ","")&amp;IF(AND(K64="Ganada",N(D64)=0),"GANADA SIN MONTO; ","")&amp;IF(AND(K64="Perdida",L64=""),"PERDIDA SIN MOTIVO; ",""),LEN(IF(AND(N(I64)&gt;0,N(I64)&lt;TODAY()),"SEGUIMIENTO ATRASADO; ","")&amp;IF(AND(N(I64)&gt;0,N(I64)=TODAY()),"SEGUIMIENTO HOY; ","")&amp;IF(AND(OR(K64="",K64="Abierta"),N(F64)&gt;0,N(F64)&lt;TODAY()),"VENCIDA, TODAVÍA ABIERTA; ","")&amp;IF(AND(OR(K64="",K64="Abierta"),N(F64)&gt;=TODAY(),N(F64)-TODAY()&lt;=N('Ajustes'!$B$6)),"POR VENCER; ","")&amp;IF(AND(OR(K64="",K64="Abierta"),N(E64)&gt;0,N(G64)&gt;=N('Ajustes'!$B$5)),"ALTO: DECIDA; ","")&amp;IF(N(E64)=0,"SIN FECHA DE ENVÍO; ","")&amp;IF(AND(K64="Ganada",N(D64)=0),"GANADA SIN MONTO; ","")&amp;IF(AND(K64="Perdida",L64=""),"PERDIDA SIN MOTIVO; ",""))-2)))</f>
        <v/>
      </c>
    </row>
    <row r="65">
      <c r="D65" s="7" t="n"/>
      <c r="E65" s="8" t="n"/>
      <c r="F65" s="8" t="n"/>
      <c r="G65">
        <f>IF(A65="","",COUNTIF('Registro de contactos'!$B$2:$B$1500,A65))</f>
        <v/>
      </c>
      <c r="H65" s="8">
        <f>IF(A65="","",IF(N(G65)=0,"",SUMPRODUCT(MAX(('Registro de contactos'!$B$2:$B$1500=A65)*N(+'Registro de contactos'!$A$2:$A$1500)))))</f>
        <v/>
      </c>
      <c r="I65" s="8">
        <f>IF(OR(NOT(OR(A65&lt;&gt;"",B65&lt;&gt;"",C65&lt;&gt;"")),N(E65)=0,NOT(OR(K65="",K65="Abierta")),N(G65)&gt;=N('Ajustes'!$B$5)),"",IF(OR(N(G65)=0,N(H65)=0),N(E65)+N('Ajustes'!$B$2),N(H65)+IF(N(G65)=1,N('Ajustes'!$B$3)-N('Ajustes'!$B$2),N('Ajustes'!$B$4)-N('Ajustes'!$B$3))))</f>
        <v/>
      </c>
      <c r="J65" s="9">
        <f>IF(OR(NOT(OR(A65&lt;&gt;"",B65&lt;&gt;"",C65&lt;&gt;"")),N(F65)=0),"",N(F65)-TODAY())</f>
        <v/>
      </c>
      <c r="M65">
        <f>IF(NOT(OR(A65&lt;&gt;"",B65&lt;&gt;"",C65&lt;&gt;"")),"",IF(IF(AND(N(I65)&gt;0,N(I65)&lt;TODAY()),"SEGUIMIENTO ATRASADO; ","")&amp;IF(AND(N(I65)&gt;0,N(I65)=TODAY()),"SEGUIMIENTO HOY; ","")&amp;IF(AND(OR(K65="",K65="Abierta"),N(F65)&gt;0,N(F65)&lt;TODAY()),"VENCIDA, TODAVÍA ABIERTA; ","")&amp;IF(AND(OR(K65="",K65="Abierta"),N(F65)&gt;=TODAY(),N(F65)-TODAY()&lt;=N('Ajustes'!$B$6)),"POR VENCER; ","")&amp;IF(AND(OR(K65="",K65="Abierta"),N(E65)&gt;0,N(G65)&gt;=N('Ajustes'!$B$5)),"ALTO: DECIDA; ","")&amp;IF(N(E65)=0,"SIN FECHA DE ENVÍO; ","")&amp;IF(AND(K65="Ganada",N(D65)=0),"GANADA SIN MONTO; ","")&amp;IF(AND(K65="Perdida",L65=""),"PERDIDA SIN MOTIVO; ","")="","",LEFT(IF(AND(N(I65)&gt;0,N(I65)&lt;TODAY()),"SEGUIMIENTO ATRASADO; ","")&amp;IF(AND(N(I65)&gt;0,N(I65)=TODAY()),"SEGUIMIENTO HOY; ","")&amp;IF(AND(OR(K65="",K65="Abierta"),N(F65)&gt;0,N(F65)&lt;TODAY()),"VENCIDA, TODAVÍA ABIERTA; ","")&amp;IF(AND(OR(K65="",K65="Abierta"),N(F65)&gt;=TODAY(),N(F65)-TODAY()&lt;=N('Ajustes'!$B$6)),"POR VENCER; ","")&amp;IF(AND(OR(K65="",K65="Abierta"),N(E65)&gt;0,N(G65)&gt;=N('Ajustes'!$B$5)),"ALTO: DECIDA; ","")&amp;IF(N(E65)=0,"SIN FECHA DE ENVÍO; ","")&amp;IF(AND(K65="Ganada",N(D65)=0),"GANADA SIN MONTO; ","")&amp;IF(AND(K65="Perdida",L65=""),"PERDIDA SIN MOTIVO; ",""),LEN(IF(AND(N(I65)&gt;0,N(I65)&lt;TODAY()),"SEGUIMIENTO ATRASADO; ","")&amp;IF(AND(N(I65)&gt;0,N(I65)=TODAY()),"SEGUIMIENTO HOY; ","")&amp;IF(AND(OR(K65="",K65="Abierta"),N(F65)&gt;0,N(F65)&lt;TODAY()),"VENCIDA, TODAVÍA ABIERTA; ","")&amp;IF(AND(OR(K65="",K65="Abierta"),N(F65)&gt;=TODAY(),N(F65)-TODAY()&lt;=N('Ajustes'!$B$6)),"POR VENCER; ","")&amp;IF(AND(OR(K65="",K65="Abierta"),N(E65)&gt;0,N(G65)&gt;=N('Ajustes'!$B$5)),"ALTO: DECIDA; ","")&amp;IF(N(E65)=0,"SIN FECHA DE ENVÍO; ","")&amp;IF(AND(K65="Ganada",N(D65)=0),"GANADA SIN MONTO; ","")&amp;IF(AND(K65="Perdida",L65=""),"PERDIDA SIN MOTIVO; ",""))-2)))</f>
        <v/>
      </c>
    </row>
    <row r="66">
      <c r="D66" s="7" t="n"/>
      <c r="E66" s="8" t="n"/>
      <c r="F66" s="8" t="n"/>
      <c r="G66">
        <f>IF(A66="","",COUNTIF('Registro de contactos'!$B$2:$B$1500,A66))</f>
        <v/>
      </c>
      <c r="H66" s="8">
        <f>IF(A66="","",IF(N(G66)=0,"",SUMPRODUCT(MAX(('Registro de contactos'!$B$2:$B$1500=A66)*N(+'Registro de contactos'!$A$2:$A$1500)))))</f>
        <v/>
      </c>
      <c r="I66" s="8">
        <f>IF(OR(NOT(OR(A66&lt;&gt;"",B66&lt;&gt;"",C66&lt;&gt;"")),N(E66)=0,NOT(OR(K66="",K66="Abierta")),N(G66)&gt;=N('Ajustes'!$B$5)),"",IF(OR(N(G66)=0,N(H66)=0),N(E66)+N('Ajustes'!$B$2),N(H66)+IF(N(G66)=1,N('Ajustes'!$B$3)-N('Ajustes'!$B$2),N('Ajustes'!$B$4)-N('Ajustes'!$B$3))))</f>
        <v/>
      </c>
      <c r="J66" s="9">
        <f>IF(OR(NOT(OR(A66&lt;&gt;"",B66&lt;&gt;"",C66&lt;&gt;"")),N(F66)=0),"",N(F66)-TODAY())</f>
        <v/>
      </c>
      <c r="M66">
        <f>IF(NOT(OR(A66&lt;&gt;"",B66&lt;&gt;"",C66&lt;&gt;"")),"",IF(IF(AND(N(I66)&gt;0,N(I66)&lt;TODAY()),"SEGUIMIENTO ATRASADO; ","")&amp;IF(AND(N(I66)&gt;0,N(I66)=TODAY()),"SEGUIMIENTO HOY; ","")&amp;IF(AND(OR(K66="",K66="Abierta"),N(F66)&gt;0,N(F66)&lt;TODAY()),"VENCIDA, TODAVÍA ABIERTA; ","")&amp;IF(AND(OR(K66="",K66="Abierta"),N(F66)&gt;=TODAY(),N(F66)-TODAY()&lt;=N('Ajustes'!$B$6)),"POR VENCER; ","")&amp;IF(AND(OR(K66="",K66="Abierta"),N(E66)&gt;0,N(G66)&gt;=N('Ajustes'!$B$5)),"ALTO: DECIDA; ","")&amp;IF(N(E66)=0,"SIN FECHA DE ENVÍO; ","")&amp;IF(AND(K66="Ganada",N(D66)=0),"GANADA SIN MONTO; ","")&amp;IF(AND(K66="Perdida",L66=""),"PERDIDA SIN MOTIVO; ","")="","",LEFT(IF(AND(N(I66)&gt;0,N(I66)&lt;TODAY()),"SEGUIMIENTO ATRASADO; ","")&amp;IF(AND(N(I66)&gt;0,N(I66)=TODAY()),"SEGUIMIENTO HOY; ","")&amp;IF(AND(OR(K66="",K66="Abierta"),N(F66)&gt;0,N(F66)&lt;TODAY()),"VENCIDA, TODAVÍA ABIERTA; ","")&amp;IF(AND(OR(K66="",K66="Abierta"),N(F66)&gt;=TODAY(),N(F66)-TODAY()&lt;=N('Ajustes'!$B$6)),"POR VENCER; ","")&amp;IF(AND(OR(K66="",K66="Abierta"),N(E66)&gt;0,N(G66)&gt;=N('Ajustes'!$B$5)),"ALTO: DECIDA; ","")&amp;IF(N(E66)=0,"SIN FECHA DE ENVÍO; ","")&amp;IF(AND(K66="Ganada",N(D66)=0),"GANADA SIN MONTO; ","")&amp;IF(AND(K66="Perdida",L66=""),"PERDIDA SIN MOTIVO; ",""),LEN(IF(AND(N(I66)&gt;0,N(I66)&lt;TODAY()),"SEGUIMIENTO ATRASADO; ","")&amp;IF(AND(N(I66)&gt;0,N(I66)=TODAY()),"SEGUIMIENTO HOY; ","")&amp;IF(AND(OR(K66="",K66="Abierta"),N(F66)&gt;0,N(F66)&lt;TODAY()),"VENCIDA, TODAVÍA ABIERTA; ","")&amp;IF(AND(OR(K66="",K66="Abierta"),N(F66)&gt;=TODAY(),N(F66)-TODAY()&lt;=N('Ajustes'!$B$6)),"POR VENCER; ","")&amp;IF(AND(OR(K66="",K66="Abierta"),N(E66)&gt;0,N(G66)&gt;=N('Ajustes'!$B$5)),"ALTO: DECIDA; ","")&amp;IF(N(E66)=0,"SIN FECHA DE ENVÍO; ","")&amp;IF(AND(K66="Ganada",N(D66)=0),"GANADA SIN MONTO; ","")&amp;IF(AND(K66="Perdida",L66=""),"PERDIDA SIN MOTIVO; ",""))-2)))</f>
        <v/>
      </c>
    </row>
    <row r="67">
      <c r="D67" s="7" t="n"/>
      <c r="E67" s="8" t="n"/>
      <c r="F67" s="8" t="n"/>
      <c r="G67">
        <f>IF(A67="","",COUNTIF('Registro de contactos'!$B$2:$B$1500,A67))</f>
        <v/>
      </c>
      <c r="H67" s="8">
        <f>IF(A67="","",IF(N(G67)=0,"",SUMPRODUCT(MAX(('Registro de contactos'!$B$2:$B$1500=A67)*N(+'Registro de contactos'!$A$2:$A$1500)))))</f>
        <v/>
      </c>
      <c r="I67" s="8">
        <f>IF(OR(NOT(OR(A67&lt;&gt;"",B67&lt;&gt;"",C67&lt;&gt;"")),N(E67)=0,NOT(OR(K67="",K67="Abierta")),N(G67)&gt;=N('Ajustes'!$B$5)),"",IF(OR(N(G67)=0,N(H67)=0),N(E67)+N('Ajustes'!$B$2),N(H67)+IF(N(G67)=1,N('Ajustes'!$B$3)-N('Ajustes'!$B$2),N('Ajustes'!$B$4)-N('Ajustes'!$B$3))))</f>
        <v/>
      </c>
      <c r="J67" s="9">
        <f>IF(OR(NOT(OR(A67&lt;&gt;"",B67&lt;&gt;"",C67&lt;&gt;"")),N(F67)=0),"",N(F67)-TODAY())</f>
        <v/>
      </c>
      <c r="M67">
        <f>IF(NOT(OR(A67&lt;&gt;"",B67&lt;&gt;"",C67&lt;&gt;"")),"",IF(IF(AND(N(I67)&gt;0,N(I67)&lt;TODAY()),"SEGUIMIENTO ATRASADO; ","")&amp;IF(AND(N(I67)&gt;0,N(I67)=TODAY()),"SEGUIMIENTO HOY; ","")&amp;IF(AND(OR(K67="",K67="Abierta"),N(F67)&gt;0,N(F67)&lt;TODAY()),"VENCIDA, TODAVÍA ABIERTA; ","")&amp;IF(AND(OR(K67="",K67="Abierta"),N(F67)&gt;=TODAY(),N(F67)-TODAY()&lt;=N('Ajustes'!$B$6)),"POR VENCER; ","")&amp;IF(AND(OR(K67="",K67="Abierta"),N(E67)&gt;0,N(G67)&gt;=N('Ajustes'!$B$5)),"ALTO: DECIDA; ","")&amp;IF(N(E67)=0,"SIN FECHA DE ENVÍO; ","")&amp;IF(AND(K67="Ganada",N(D67)=0),"GANADA SIN MONTO; ","")&amp;IF(AND(K67="Perdida",L67=""),"PERDIDA SIN MOTIVO; ","")="","",LEFT(IF(AND(N(I67)&gt;0,N(I67)&lt;TODAY()),"SEGUIMIENTO ATRASADO; ","")&amp;IF(AND(N(I67)&gt;0,N(I67)=TODAY()),"SEGUIMIENTO HOY; ","")&amp;IF(AND(OR(K67="",K67="Abierta"),N(F67)&gt;0,N(F67)&lt;TODAY()),"VENCIDA, TODAVÍA ABIERTA; ","")&amp;IF(AND(OR(K67="",K67="Abierta"),N(F67)&gt;=TODAY(),N(F67)-TODAY()&lt;=N('Ajustes'!$B$6)),"POR VENCER; ","")&amp;IF(AND(OR(K67="",K67="Abierta"),N(E67)&gt;0,N(G67)&gt;=N('Ajustes'!$B$5)),"ALTO: DECIDA; ","")&amp;IF(N(E67)=0,"SIN FECHA DE ENVÍO; ","")&amp;IF(AND(K67="Ganada",N(D67)=0),"GANADA SIN MONTO; ","")&amp;IF(AND(K67="Perdida",L67=""),"PERDIDA SIN MOTIVO; ",""),LEN(IF(AND(N(I67)&gt;0,N(I67)&lt;TODAY()),"SEGUIMIENTO ATRASADO; ","")&amp;IF(AND(N(I67)&gt;0,N(I67)=TODAY()),"SEGUIMIENTO HOY; ","")&amp;IF(AND(OR(K67="",K67="Abierta"),N(F67)&gt;0,N(F67)&lt;TODAY()),"VENCIDA, TODAVÍA ABIERTA; ","")&amp;IF(AND(OR(K67="",K67="Abierta"),N(F67)&gt;=TODAY(),N(F67)-TODAY()&lt;=N('Ajustes'!$B$6)),"POR VENCER; ","")&amp;IF(AND(OR(K67="",K67="Abierta"),N(E67)&gt;0,N(G67)&gt;=N('Ajustes'!$B$5)),"ALTO: DECIDA; ","")&amp;IF(N(E67)=0,"SIN FECHA DE ENVÍO; ","")&amp;IF(AND(K67="Ganada",N(D67)=0),"GANADA SIN MONTO; ","")&amp;IF(AND(K67="Perdida",L67=""),"PERDIDA SIN MOTIVO; ",""))-2)))</f>
        <v/>
      </c>
    </row>
    <row r="68">
      <c r="D68" s="7" t="n"/>
      <c r="E68" s="8" t="n"/>
      <c r="F68" s="8" t="n"/>
      <c r="G68">
        <f>IF(A68="","",COUNTIF('Registro de contactos'!$B$2:$B$1500,A68))</f>
        <v/>
      </c>
      <c r="H68" s="8">
        <f>IF(A68="","",IF(N(G68)=0,"",SUMPRODUCT(MAX(('Registro de contactos'!$B$2:$B$1500=A68)*N(+'Registro de contactos'!$A$2:$A$1500)))))</f>
        <v/>
      </c>
      <c r="I68" s="8">
        <f>IF(OR(NOT(OR(A68&lt;&gt;"",B68&lt;&gt;"",C68&lt;&gt;"")),N(E68)=0,NOT(OR(K68="",K68="Abierta")),N(G68)&gt;=N('Ajustes'!$B$5)),"",IF(OR(N(G68)=0,N(H68)=0),N(E68)+N('Ajustes'!$B$2),N(H68)+IF(N(G68)=1,N('Ajustes'!$B$3)-N('Ajustes'!$B$2),N('Ajustes'!$B$4)-N('Ajustes'!$B$3))))</f>
        <v/>
      </c>
      <c r="J68" s="9">
        <f>IF(OR(NOT(OR(A68&lt;&gt;"",B68&lt;&gt;"",C68&lt;&gt;"")),N(F68)=0),"",N(F68)-TODAY())</f>
        <v/>
      </c>
      <c r="M68">
        <f>IF(NOT(OR(A68&lt;&gt;"",B68&lt;&gt;"",C68&lt;&gt;"")),"",IF(IF(AND(N(I68)&gt;0,N(I68)&lt;TODAY()),"SEGUIMIENTO ATRASADO; ","")&amp;IF(AND(N(I68)&gt;0,N(I68)=TODAY()),"SEGUIMIENTO HOY; ","")&amp;IF(AND(OR(K68="",K68="Abierta"),N(F68)&gt;0,N(F68)&lt;TODAY()),"VENCIDA, TODAVÍA ABIERTA; ","")&amp;IF(AND(OR(K68="",K68="Abierta"),N(F68)&gt;=TODAY(),N(F68)-TODAY()&lt;=N('Ajustes'!$B$6)),"POR VENCER; ","")&amp;IF(AND(OR(K68="",K68="Abierta"),N(E68)&gt;0,N(G68)&gt;=N('Ajustes'!$B$5)),"ALTO: DECIDA; ","")&amp;IF(N(E68)=0,"SIN FECHA DE ENVÍO; ","")&amp;IF(AND(K68="Ganada",N(D68)=0),"GANADA SIN MONTO; ","")&amp;IF(AND(K68="Perdida",L68=""),"PERDIDA SIN MOTIVO; ","")="","",LEFT(IF(AND(N(I68)&gt;0,N(I68)&lt;TODAY()),"SEGUIMIENTO ATRASADO; ","")&amp;IF(AND(N(I68)&gt;0,N(I68)=TODAY()),"SEGUIMIENTO HOY; ","")&amp;IF(AND(OR(K68="",K68="Abierta"),N(F68)&gt;0,N(F68)&lt;TODAY()),"VENCIDA, TODAVÍA ABIERTA; ","")&amp;IF(AND(OR(K68="",K68="Abierta"),N(F68)&gt;=TODAY(),N(F68)-TODAY()&lt;=N('Ajustes'!$B$6)),"POR VENCER; ","")&amp;IF(AND(OR(K68="",K68="Abierta"),N(E68)&gt;0,N(G68)&gt;=N('Ajustes'!$B$5)),"ALTO: DECIDA; ","")&amp;IF(N(E68)=0,"SIN FECHA DE ENVÍO; ","")&amp;IF(AND(K68="Ganada",N(D68)=0),"GANADA SIN MONTO; ","")&amp;IF(AND(K68="Perdida",L68=""),"PERDIDA SIN MOTIVO; ",""),LEN(IF(AND(N(I68)&gt;0,N(I68)&lt;TODAY()),"SEGUIMIENTO ATRASADO; ","")&amp;IF(AND(N(I68)&gt;0,N(I68)=TODAY()),"SEGUIMIENTO HOY; ","")&amp;IF(AND(OR(K68="",K68="Abierta"),N(F68)&gt;0,N(F68)&lt;TODAY()),"VENCIDA, TODAVÍA ABIERTA; ","")&amp;IF(AND(OR(K68="",K68="Abierta"),N(F68)&gt;=TODAY(),N(F68)-TODAY()&lt;=N('Ajustes'!$B$6)),"POR VENCER; ","")&amp;IF(AND(OR(K68="",K68="Abierta"),N(E68)&gt;0,N(G68)&gt;=N('Ajustes'!$B$5)),"ALTO: DECIDA; ","")&amp;IF(N(E68)=0,"SIN FECHA DE ENVÍO; ","")&amp;IF(AND(K68="Ganada",N(D68)=0),"GANADA SIN MONTO; ","")&amp;IF(AND(K68="Perdida",L68=""),"PERDIDA SIN MOTIVO; ",""))-2)))</f>
        <v/>
      </c>
    </row>
    <row r="69">
      <c r="D69" s="7" t="n"/>
      <c r="E69" s="8" t="n"/>
      <c r="F69" s="8" t="n"/>
      <c r="G69">
        <f>IF(A69="","",COUNTIF('Registro de contactos'!$B$2:$B$1500,A69))</f>
        <v/>
      </c>
      <c r="H69" s="8">
        <f>IF(A69="","",IF(N(G69)=0,"",SUMPRODUCT(MAX(('Registro de contactos'!$B$2:$B$1500=A69)*N(+'Registro de contactos'!$A$2:$A$1500)))))</f>
        <v/>
      </c>
      <c r="I69" s="8">
        <f>IF(OR(NOT(OR(A69&lt;&gt;"",B69&lt;&gt;"",C69&lt;&gt;"")),N(E69)=0,NOT(OR(K69="",K69="Abierta")),N(G69)&gt;=N('Ajustes'!$B$5)),"",IF(OR(N(G69)=0,N(H69)=0),N(E69)+N('Ajustes'!$B$2),N(H69)+IF(N(G69)=1,N('Ajustes'!$B$3)-N('Ajustes'!$B$2),N('Ajustes'!$B$4)-N('Ajustes'!$B$3))))</f>
        <v/>
      </c>
      <c r="J69" s="9">
        <f>IF(OR(NOT(OR(A69&lt;&gt;"",B69&lt;&gt;"",C69&lt;&gt;"")),N(F69)=0),"",N(F69)-TODAY())</f>
        <v/>
      </c>
      <c r="M69">
        <f>IF(NOT(OR(A69&lt;&gt;"",B69&lt;&gt;"",C69&lt;&gt;"")),"",IF(IF(AND(N(I69)&gt;0,N(I69)&lt;TODAY()),"SEGUIMIENTO ATRASADO; ","")&amp;IF(AND(N(I69)&gt;0,N(I69)=TODAY()),"SEGUIMIENTO HOY; ","")&amp;IF(AND(OR(K69="",K69="Abierta"),N(F69)&gt;0,N(F69)&lt;TODAY()),"VENCIDA, TODAVÍA ABIERTA; ","")&amp;IF(AND(OR(K69="",K69="Abierta"),N(F69)&gt;=TODAY(),N(F69)-TODAY()&lt;=N('Ajustes'!$B$6)),"POR VENCER; ","")&amp;IF(AND(OR(K69="",K69="Abierta"),N(E69)&gt;0,N(G69)&gt;=N('Ajustes'!$B$5)),"ALTO: DECIDA; ","")&amp;IF(N(E69)=0,"SIN FECHA DE ENVÍO; ","")&amp;IF(AND(K69="Ganada",N(D69)=0),"GANADA SIN MONTO; ","")&amp;IF(AND(K69="Perdida",L69=""),"PERDIDA SIN MOTIVO; ","")="","",LEFT(IF(AND(N(I69)&gt;0,N(I69)&lt;TODAY()),"SEGUIMIENTO ATRASADO; ","")&amp;IF(AND(N(I69)&gt;0,N(I69)=TODAY()),"SEGUIMIENTO HOY; ","")&amp;IF(AND(OR(K69="",K69="Abierta"),N(F69)&gt;0,N(F69)&lt;TODAY()),"VENCIDA, TODAVÍA ABIERTA; ","")&amp;IF(AND(OR(K69="",K69="Abierta"),N(F69)&gt;=TODAY(),N(F69)-TODAY()&lt;=N('Ajustes'!$B$6)),"POR VENCER; ","")&amp;IF(AND(OR(K69="",K69="Abierta"),N(E69)&gt;0,N(G69)&gt;=N('Ajustes'!$B$5)),"ALTO: DECIDA; ","")&amp;IF(N(E69)=0,"SIN FECHA DE ENVÍO; ","")&amp;IF(AND(K69="Ganada",N(D69)=0),"GANADA SIN MONTO; ","")&amp;IF(AND(K69="Perdida",L69=""),"PERDIDA SIN MOTIVO; ",""),LEN(IF(AND(N(I69)&gt;0,N(I69)&lt;TODAY()),"SEGUIMIENTO ATRASADO; ","")&amp;IF(AND(N(I69)&gt;0,N(I69)=TODAY()),"SEGUIMIENTO HOY; ","")&amp;IF(AND(OR(K69="",K69="Abierta"),N(F69)&gt;0,N(F69)&lt;TODAY()),"VENCIDA, TODAVÍA ABIERTA; ","")&amp;IF(AND(OR(K69="",K69="Abierta"),N(F69)&gt;=TODAY(),N(F69)-TODAY()&lt;=N('Ajustes'!$B$6)),"POR VENCER; ","")&amp;IF(AND(OR(K69="",K69="Abierta"),N(E69)&gt;0,N(G69)&gt;=N('Ajustes'!$B$5)),"ALTO: DECIDA; ","")&amp;IF(N(E69)=0,"SIN FECHA DE ENVÍO; ","")&amp;IF(AND(K69="Ganada",N(D69)=0),"GANADA SIN MONTO; ","")&amp;IF(AND(K69="Perdida",L69=""),"PERDIDA SIN MOTIVO; ",""))-2)))</f>
        <v/>
      </c>
    </row>
    <row r="70">
      <c r="D70" s="7" t="n"/>
      <c r="E70" s="8" t="n"/>
      <c r="F70" s="8" t="n"/>
      <c r="G70">
        <f>IF(A70="","",COUNTIF('Registro de contactos'!$B$2:$B$1500,A70))</f>
        <v/>
      </c>
      <c r="H70" s="8">
        <f>IF(A70="","",IF(N(G70)=0,"",SUMPRODUCT(MAX(('Registro de contactos'!$B$2:$B$1500=A70)*N(+'Registro de contactos'!$A$2:$A$1500)))))</f>
        <v/>
      </c>
      <c r="I70" s="8">
        <f>IF(OR(NOT(OR(A70&lt;&gt;"",B70&lt;&gt;"",C70&lt;&gt;"")),N(E70)=0,NOT(OR(K70="",K70="Abierta")),N(G70)&gt;=N('Ajustes'!$B$5)),"",IF(OR(N(G70)=0,N(H70)=0),N(E70)+N('Ajustes'!$B$2),N(H70)+IF(N(G70)=1,N('Ajustes'!$B$3)-N('Ajustes'!$B$2),N('Ajustes'!$B$4)-N('Ajustes'!$B$3))))</f>
        <v/>
      </c>
      <c r="J70" s="9">
        <f>IF(OR(NOT(OR(A70&lt;&gt;"",B70&lt;&gt;"",C70&lt;&gt;"")),N(F70)=0),"",N(F70)-TODAY())</f>
        <v/>
      </c>
      <c r="M70">
        <f>IF(NOT(OR(A70&lt;&gt;"",B70&lt;&gt;"",C70&lt;&gt;"")),"",IF(IF(AND(N(I70)&gt;0,N(I70)&lt;TODAY()),"SEGUIMIENTO ATRASADO; ","")&amp;IF(AND(N(I70)&gt;0,N(I70)=TODAY()),"SEGUIMIENTO HOY; ","")&amp;IF(AND(OR(K70="",K70="Abierta"),N(F70)&gt;0,N(F70)&lt;TODAY()),"VENCIDA, TODAVÍA ABIERTA; ","")&amp;IF(AND(OR(K70="",K70="Abierta"),N(F70)&gt;=TODAY(),N(F70)-TODAY()&lt;=N('Ajustes'!$B$6)),"POR VENCER; ","")&amp;IF(AND(OR(K70="",K70="Abierta"),N(E70)&gt;0,N(G70)&gt;=N('Ajustes'!$B$5)),"ALTO: DECIDA; ","")&amp;IF(N(E70)=0,"SIN FECHA DE ENVÍO; ","")&amp;IF(AND(K70="Ganada",N(D70)=0),"GANADA SIN MONTO; ","")&amp;IF(AND(K70="Perdida",L70=""),"PERDIDA SIN MOTIVO; ","")="","",LEFT(IF(AND(N(I70)&gt;0,N(I70)&lt;TODAY()),"SEGUIMIENTO ATRASADO; ","")&amp;IF(AND(N(I70)&gt;0,N(I70)=TODAY()),"SEGUIMIENTO HOY; ","")&amp;IF(AND(OR(K70="",K70="Abierta"),N(F70)&gt;0,N(F70)&lt;TODAY()),"VENCIDA, TODAVÍA ABIERTA; ","")&amp;IF(AND(OR(K70="",K70="Abierta"),N(F70)&gt;=TODAY(),N(F70)-TODAY()&lt;=N('Ajustes'!$B$6)),"POR VENCER; ","")&amp;IF(AND(OR(K70="",K70="Abierta"),N(E70)&gt;0,N(G70)&gt;=N('Ajustes'!$B$5)),"ALTO: DECIDA; ","")&amp;IF(N(E70)=0,"SIN FECHA DE ENVÍO; ","")&amp;IF(AND(K70="Ganada",N(D70)=0),"GANADA SIN MONTO; ","")&amp;IF(AND(K70="Perdida",L70=""),"PERDIDA SIN MOTIVO; ",""),LEN(IF(AND(N(I70)&gt;0,N(I70)&lt;TODAY()),"SEGUIMIENTO ATRASADO; ","")&amp;IF(AND(N(I70)&gt;0,N(I70)=TODAY()),"SEGUIMIENTO HOY; ","")&amp;IF(AND(OR(K70="",K70="Abierta"),N(F70)&gt;0,N(F70)&lt;TODAY()),"VENCIDA, TODAVÍA ABIERTA; ","")&amp;IF(AND(OR(K70="",K70="Abierta"),N(F70)&gt;=TODAY(),N(F70)-TODAY()&lt;=N('Ajustes'!$B$6)),"POR VENCER; ","")&amp;IF(AND(OR(K70="",K70="Abierta"),N(E70)&gt;0,N(G70)&gt;=N('Ajustes'!$B$5)),"ALTO: DECIDA; ","")&amp;IF(N(E70)=0,"SIN FECHA DE ENVÍO; ","")&amp;IF(AND(K70="Ganada",N(D70)=0),"GANADA SIN MONTO; ","")&amp;IF(AND(K70="Perdida",L70=""),"PERDIDA SIN MOTIVO; ",""))-2)))</f>
        <v/>
      </c>
    </row>
    <row r="71">
      <c r="D71" s="7" t="n"/>
      <c r="E71" s="8" t="n"/>
      <c r="F71" s="8" t="n"/>
      <c r="G71">
        <f>IF(A71="","",COUNTIF('Registro de contactos'!$B$2:$B$1500,A71))</f>
        <v/>
      </c>
      <c r="H71" s="8">
        <f>IF(A71="","",IF(N(G71)=0,"",SUMPRODUCT(MAX(('Registro de contactos'!$B$2:$B$1500=A71)*N(+'Registro de contactos'!$A$2:$A$1500)))))</f>
        <v/>
      </c>
      <c r="I71" s="8">
        <f>IF(OR(NOT(OR(A71&lt;&gt;"",B71&lt;&gt;"",C71&lt;&gt;"")),N(E71)=0,NOT(OR(K71="",K71="Abierta")),N(G71)&gt;=N('Ajustes'!$B$5)),"",IF(OR(N(G71)=0,N(H71)=0),N(E71)+N('Ajustes'!$B$2),N(H71)+IF(N(G71)=1,N('Ajustes'!$B$3)-N('Ajustes'!$B$2),N('Ajustes'!$B$4)-N('Ajustes'!$B$3))))</f>
        <v/>
      </c>
      <c r="J71" s="9">
        <f>IF(OR(NOT(OR(A71&lt;&gt;"",B71&lt;&gt;"",C71&lt;&gt;"")),N(F71)=0),"",N(F71)-TODAY())</f>
        <v/>
      </c>
      <c r="M71">
        <f>IF(NOT(OR(A71&lt;&gt;"",B71&lt;&gt;"",C71&lt;&gt;"")),"",IF(IF(AND(N(I71)&gt;0,N(I71)&lt;TODAY()),"SEGUIMIENTO ATRASADO; ","")&amp;IF(AND(N(I71)&gt;0,N(I71)=TODAY()),"SEGUIMIENTO HOY; ","")&amp;IF(AND(OR(K71="",K71="Abierta"),N(F71)&gt;0,N(F71)&lt;TODAY()),"VENCIDA, TODAVÍA ABIERTA; ","")&amp;IF(AND(OR(K71="",K71="Abierta"),N(F71)&gt;=TODAY(),N(F71)-TODAY()&lt;=N('Ajustes'!$B$6)),"POR VENCER; ","")&amp;IF(AND(OR(K71="",K71="Abierta"),N(E71)&gt;0,N(G71)&gt;=N('Ajustes'!$B$5)),"ALTO: DECIDA; ","")&amp;IF(N(E71)=0,"SIN FECHA DE ENVÍO; ","")&amp;IF(AND(K71="Ganada",N(D71)=0),"GANADA SIN MONTO; ","")&amp;IF(AND(K71="Perdida",L71=""),"PERDIDA SIN MOTIVO; ","")="","",LEFT(IF(AND(N(I71)&gt;0,N(I71)&lt;TODAY()),"SEGUIMIENTO ATRASADO; ","")&amp;IF(AND(N(I71)&gt;0,N(I71)=TODAY()),"SEGUIMIENTO HOY; ","")&amp;IF(AND(OR(K71="",K71="Abierta"),N(F71)&gt;0,N(F71)&lt;TODAY()),"VENCIDA, TODAVÍA ABIERTA; ","")&amp;IF(AND(OR(K71="",K71="Abierta"),N(F71)&gt;=TODAY(),N(F71)-TODAY()&lt;=N('Ajustes'!$B$6)),"POR VENCER; ","")&amp;IF(AND(OR(K71="",K71="Abierta"),N(E71)&gt;0,N(G71)&gt;=N('Ajustes'!$B$5)),"ALTO: DECIDA; ","")&amp;IF(N(E71)=0,"SIN FECHA DE ENVÍO; ","")&amp;IF(AND(K71="Ganada",N(D71)=0),"GANADA SIN MONTO; ","")&amp;IF(AND(K71="Perdida",L71=""),"PERDIDA SIN MOTIVO; ",""),LEN(IF(AND(N(I71)&gt;0,N(I71)&lt;TODAY()),"SEGUIMIENTO ATRASADO; ","")&amp;IF(AND(N(I71)&gt;0,N(I71)=TODAY()),"SEGUIMIENTO HOY; ","")&amp;IF(AND(OR(K71="",K71="Abierta"),N(F71)&gt;0,N(F71)&lt;TODAY()),"VENCIDA, TODAVÍA ABIERTA; ","")&amp;IF(AND(OR(K71="",K71="Abierta"),N(F71)&gt;=TODAY(),N(F71)-TODAY()&lt;=N('Ajustes'!$B$6)),"POR VENCER; ","")&amp;IF(AND(OR(K71="",K71="Abierta"),N(E71)&gt;0,N(G71)&gt;=N('Ajustes'!$B$5)),"ALTO: DECIDA; ","")&amp;IF(N(E71)=0,"SIN FECHA DE ENVÍO; ","")&amp;IF(AND(K71="Ganada",N(D71)=0),"GANADA SIN MONTO; ","")&amp;IF(AND(K71="Perdida",L71=""),"PERDIDA SIN MOTIVO; ",""))-2)))</f>
        <v/>
      </c>
    </row>
    <row r="72">
      <c r="D72" s="7" t="n"/>
      <c r="E72" s="8" t="n"/>
      <c r="F72" s="8" t="n"/>
      <c r="G72">
        <f>IF(A72="","",COUNTIF('Registro de contactos'!$B$2:$B$1500,A72))</f>
        <v/>
      </c>
      <c r="H72" s="8">
        <f>IF(A72="","",IF(N(G72)=0,"",SUMPRODUCT(MAX(('Registro de contactos'!$B$2:$B$1500=A72)*N(+'Registro de contactos'!$A$2:$A$1500)))))</f>
        <v/>
      </c>
      <c r="I72" s="8">
        <f>IF(OR(NOT(OR(A72&lt;&gt;"",B72&lt;&gt;"",C72&lt;&gt;"")),N(E72)=0,NOT(OR(K72="",K72="Abierta")),N(G72)&gt;=N('Ajustes'!$B$5)),"",IF(OR(N(G72)=0,N(H72)=0),N(E72)+N('Ajustes'!$B$2),N(H72)+IF(N(G72)=1,N('Ajustes'!$B$3)-N('Ajustes'!$B$2),N('Ajustes'!$B$4)-N('Ajustes'!$B$3))))</f>
        <v/>
      </c>
      <c r="J72" s="9">
        <f>IF(OR(NOT(OR(A72&lt;&gt;"",B72&lt;&gt;"",C72&lt;&gt;"")),N(F72)=0),"",N(F72)-TODAY())</f>
        <v/>
      </c>
      <c r="M72">
        <f>IF(NOT(OR(A72&lt;&gt;"",B72&lt;&gt;"",C72&lt;&gt;"")),"",IF(IF(AND(N(I72)&gt;0,N(I72)&lt;TODAY()),"SEGUIMIENTO ATRASADO; ","")&amp;IF(AND(N(I72)&gt;0,N(I72)=TODAY()),"SEGUIMIENTO HOY; ","")&amp;IF(AND(OR(K72="",K72="Abierta"),N(F72)&gt;0,N(F72)&lt;TODAY()),"VENCIDA, TODAVÍA ABIERTA; ","")&amp;IF(AND(OR(K72="",K72="Abierta"),N(F72)&gt;=TODAY(),N(F72)-TODAY()&lt;=N('Ajustes'!$B$6)),"POR VENCER; ","")&amp;IF(AND(OR(K72="",K72="Abierta"),N(E72)&gt;0,N(G72)&gt;=N('Ajustes'!$B$5)),"ALTO: DECIDA; ","")&amp;IF(N(E72)=0,"SIN FECHA DE ENVÍO; ","")&amp;IF(AND(K72="Ganada",N(D72)=0),"GANADA SIN MONTO; ","")&amp;IF(AND(K72="Perdida",L72=""),"PERDIDA SIN MOTIVO; ","")="","",LEFT(IF(AND(N(I72)&gt;0,N(I72)&lt;TODAY()),"SEGUIMIENTO ATRASADO; ","")&amp;IF(AND(N(I72)&gt;0,N(I72)=TODAY()),"SEGUIMIENTO HOY; ","")&amp;IF(AND(OR(K72="",K72="Abierta"),N(F72)&gt;0,N(F72)&lt;TODAY()),"VENCIDA, TODAVÍA ABIERTA; ","")&amp;IF(AND(OR(K72="",K72="Abierta"),N(F72)&gt;=TODAY(),N(F72)-TODAY()&lt;=N('Ajustes'!$B$6)),"POR VENCER; ","")&amp;IF(AND(OR(K72="",K72="Abierta"),N(E72)&gt;0,N(G72)&gt;=N('Ajustes'!$B$5)),"ALTO: DECIDA; ","")&amp;IF(N(E72)=0,"SIN FECHA DE ENVÍO; ","")&amp;IF(AND(K72="Ganada",N(D72)=0),"GANADA SIN MONTO; ","")&amp;IF(AND(K72="Perdida",L72=""),"PERDIDA SIN MOTIVO; ",""),LEN(IF(AND(N(I72)&gt;0,N(I72)&lt;TODAY()),"SEGUIMIENTO ATRASADO; ","")&amp;IF(AND(N(I72)&gt;0,N(I72)=TODAY()),"SEGUIMIENTO HOY; ","")&amp;IF(AND(OR(K72="",K72="Abierta"),N(F72)&gt;0,N(F72)&lt;TODAY()),"VENCIDA, TODAVÍA ABIERTA; ","")&amp;IF(AND(OR(K72="",K72="Abierta"),N(F72)&gt;=TODAY(),N(F72)-TODAY()&lt;=N('Ajustes'!$B$6)),"POR VENCER; ","")&amp;IF(AND(OR(K72="",K72="Abierta"),N(E72)&gt;0,N(G72)&gt;=N('Ajustes'!$B$5)),"ALTO: DECIDA; ","")&amp;IF(N(E72)=0,"SIN FECHA DE ENVÍO; ","")&amp;IF(AND(K72="Ganada",N(D72)=0),"GANADA SIN MONTO; ","")&amp;IF(AND(K72="Perdida",L72=""),"PERDIDA SIN MOTIVO; ",""))-2)))</f>
        <v/>
      </c>
    </row>
    <row r="73">
      <c r="D73" s="7" t="n"/>
      <c r="E73" s="8" t="n"/>
      <c r="F73" s="8" t="n"/>
      <c r="G73">
        <f>IF(A73="","",COUNTIF('Registro de contactos'!$B$2:$B$1500,A73))</f>
        <v/>
      </c>
      <c r="H73" s="8">
        <f>IF(A73="","",IF(N(G73)=0,"",SUMPRODUCT(MAX(('Registro de contactos'!$B$2:$B$1500=A73)*N(+'Registro de contactos'!$A$2:$A$1500)))))</f>
        <v/>
      </c>
      <c r="I73" s="8">
        <f>IF(OR(NOT(OR(A73&lt;&gt;"",B73&lt;&gt;"",C73&lt;&gt;"")),N(E73)=0,NOT(OR(K73="",K73="Abierta")),N(G73)&gt;=N('Ajustes'!$B$5)),"",IF(OR(N(G73)=0,N(H73)=0),N(E73)+N('Ajustes'!$B$2),N(H73)+IF(N(G73)=1,N('Ajustes'!$B$3)-N('Ajustes'!$B$2),N('Ajustes'!$B$4)-N('Ajustes'!$B$3))))</f>
        <v/>
      </c>
      <c r="J73" s="9">
        <f>IF(OR(NOT(OR(A73&lt;&gt;"",B73&lt;&gt;"",C73&lt;&gt;"")),N(F73)=0),"",N(F73)-TODAY())</f>
        <v/>
      </c>
      <c r="M73">
        <f>IF(NOT(OR(A73&lt;&gt;"",B73&lt;&gt;"",C73&lt;&gt;"")),"",IF(IF(AND(N(I73)&gt;0,N(I73)&lt;TODAY()),"SEGUIMIENTO ATRASADO; ","")&amp;IF(AND(N(I73)&gt;0,N(I73)=TODAY()),"SEGUIMIENTO HOY; ","")&amp;IF(AND(OR(K73="",K73="Abierta"),N(F73)&gt;0,N(F73)&lt;TODAY()),"VENCIDA, TODAVÍA ABIERTA; ","")&amp;IF(AND(OR(K73="",K73="Abierta"),N(F73)&gt;=TODAY(),N(F73)-TODAY()&lt;=N('Ajustes'!$B$6)),"POR VENCER; ","")&amp;IF(AND(OR(K73="",K73="Abierta"),N(E73)&gt;0,N(G73)&gt;=N('Ajustes'!$B$5)),"ALTO: DECIDA; ","")&amp;IF(N(E73)=0,"SIN FECHA DE ENVÍO; ","")&amp;IF(AND(K73="Ganada",N(D73)=0),"GANADA SIN MONTO; ","")&amp;IF(AND(K73="Perdida",L73=""),"PERDIDA SIN MOTIVO; ","")="","",LEFT(IF(AND(N(I73)&gt;0,N(I73)&lt;TODAY()),"SEGUIMIENTO ATRASADO; ","")&amp;IF(AND(N(I73)&gt;0,N(I73)=TODAY()),"SEGUIMIENTO HOY; ","")&amp;IF(AND(OR(K73="",K73="Abierta"),N(F73)&gt;0,N(F73)&lt;TODAY()),"VENCIDA, TODAVÍA ABIERTA; ","")&amp;IF(AND(OR(K73="",K73="Abierta"),N(F73)&gt;=TODAY(),N(F73)-TODAY()&lt;=N('Ajustes'!$B$6)),"POR VENCER; ","")&amp;IF(AND(OR(K73="",K73="Abierta"),N(E73)&gt;0,N(G73)&gt;=N('Ajustes'!$B$5)),"ALTO: DECIDA; ","")&amp;IF(N(E73)=0,"SIN FECHA DE ENVÍO; ","")&amp;IF(AND(K73="Ganada",N(D73)=0),"GANADA SIN MONTO; ","")&amp;IF(AND(K73="Perdida",L73=""),"PERDIDA SIN MOTIVO; ",""),LEN(IF(AND(N(I73)&gt;0,N(I73)&lt;TODAY()),"SEGUIMIENTO ATRASADO; ","")&amp;IF(AND(N(I73)&gt;0,N(I73)=TODAY()),"SEGUIMIENTO HOY; ","")&amp;IF(AND(OR(K73="",K73="Abierta"),N(F73)&gt;0,N(F73)&lt;TODAY()),"VENCIDA, TODAVÍA ABIERTA; ","")&amp;IF(AND(OR(K73="",K73="Abierta"),N(F73)&gt;=TODAY(),N(F73)-TODAY()&lt;=N('Ajustes'!$B$6)),"POR VENCER; ","")&amp;IF(AND(OR(K73="",K73="Abierta"),N(E73)&gt;0,N(G73)&gt;=N('Ajustes'!$B$5)),"ALTO: DECIDA; ","")&amp;IF(N(E73)=0,"SIN FECHA DE ENVÍO; ","")&amp;IF(AND(K73="Ganada",N(D73)=0),"GANADA SIN MONTO; ","")&amp;IF(AND(K73="Perdida",L73=""),"PERDIDA SIN MOTIVO; ",""))-2)))</f>
        <v/>
      </c>
    </row>
    <row r="74">
      <c r="D74" s="7" t="n"/>
      <c r="E74" s="8" t="n"/>
      <c r="F74" s="8" t="n"/>
      <c r="G74">
        <f>IF(A74="","",COUNTIF('Registro de contactos'!$B$2:$B$1500,A74))</f>
        <v/>
      </c>
      <c r="H74" s="8">
        <f>IF(A74="","",IF(N(G74)=0,"",SUMPRODUCT(MAX(('Registro de contactos'!$B$2:$B$1500=A74)*N(+'Registro de contactos'!$A$2:$A$1500)))))</f>
        <v/>
      </c>
      <c r="I74" s="8">
        <f>IF(OR(NOT(OR(A74&lt;&gt;"",B74&lt;&gt;"",C74&lt;&gt;"")),N(E74)=0,NOT(OR(K74="",K74="Abierta")),N(G74)&gt;=N('Ajustes'!$B$5)),"",IF(OR(N(G74)=0,N(H74)=0),N(E74)+N('Ajustes'!$B$2),N(H74)+IF(N(G74)=1,N('Ajustes'!$B$3)-N('Ajustes'!$B$2),N('Ajustes'!$B$4)-N('Ajustes'!$B$3))))</f>
        <v/>
      </c>
      <c r="J74" s="9">
        <f>IF(OR(NOT(OR(A74&lt;&gt;"",B74&lt;&gt;"",C74&lt;&gt;"")),N(F74)=0),"",N(F74)-TODAY())</f>
        <v/>
      </c>
      <c r="M74">
        <f>IF(NOT(OR(A74&lt;&gt;"",B74&lt;&gt;"",C74&lt;&gt;"")),"",IF(IF(AND(N(I74)&gt;0,N(I74)&lt;TODAY()),"SEGUIMIENTO ATRASADO; ","")&amp;IF(AND(N(I74)&gt;0,N(I74)=TODAY()),"SEGUIMIENTO HOY; ","")&amp;IF(AND(OR(K74="",K74="Abierta"),N(F74)&gt;0,N(F74)&lt;TODAY()),"VENCIDA, TODAVÍA ABIERTA; ","")&amp;IF(AND(OR(K74="",K74="Abierta"),N(F74)&gt;=TODAY(),N(F74)-TODAY()&lt;=N('Ajustes'!$B$6)),"POR VENCER; ","")&amp;IF(AND(OR(K74="",K74="Abierta"),N(E74)&gt;0,N(G74)&gt;=N('Ajustes'!$B$5)),"ALTO: DECIDA; ","")&amp;IF(N(E74)=0,"SIN FECHA DE ENVÍO; ","")&amp;IF(AND(K74="Ganada",N(D74)=0),"GANADA SIN MONTO; ","")&amp;IF(AND(K74="Perdida",L74=""),"PERDIDA SIN MOTIVO; ","")="","",LEFT(IF(AND(N(I74)&gt;0,N(I74)&lt;TODAY()),"SEGUIMIENTO ATRASADO; ","")&amp;IF(AND(N(I74)&gt;0,N(I74)=TODAY()),"SEGUIMIENTO HOY; ","")&amp;IF(AND(OR(K74="",K74="Abierta"),N(F74)&gt;0,N(F74)&lt;TODAY()),"VENCIDA, TODAVÍA ABIERTA; ","")&amp;IF(AND(OR(K74="",K74="Abierta"),N(F74)&gt;=TODAY(),N(F74)-TODAY()&lt;=N('Ajustes'!$B$6)),"POR VENCER; ","")&amp;IF(AND(OR(K74="",K74="Abierta"),N(E74)&gt;0,N(G74)&gt;=N('Ajustes'!$B$5)),"ALTO: DECIDA; ","")&amp;IF(N(E74)=0,"SIN FECHA DE ENVÍO; ","")&amp;IF(AND(K74="Ganada",N(D74)=0),"GANADA SIN MONTO; ","")&amp;IF(AND(K74="Perdida",L74=""),"PERDIDA SIN MOTIVO; ",""),LEN(IF(AND(N(I74)&gt;0,N(I74)&lt;TODAY()),"SEGUIMIENTO ATRASADO; ","")&amp;IF(AND(N(I74)&gt;0,N(I74)=TODAY()),"SEGUIMIENTO HOY; ","")&amp;IF(AND(OR(K74="",K74="Abierta"),N(F74)&gt;0,N(F74)&lt;TODAY()),"VENCIDA, TODAVÍA ABIERTA; ","")&amp;IF(AND(OR(K74="",K74="Abierta"),N(F74)&gt;=TODAY(),N(F74)-TODAY()&lt;=N('Ajustes'!$B$6)),"POR VENCER; ","")&amp;IF(AND(OR(K74="",K74="Abierta"),N(E74)&gt;0,N(G74)&gt;=N('Ajustes'!$B$5)),"ALTO: DECIDA; ","")&amp;IF(N(E74)=0,"SIN FECHA DE ENVÍO; ","")&amp;IF(AND(K74="Ganada",N(D74)=0),"GANADA SIN MONTO; ","")&amp;IF(AND(K74="Perdida",L74=""),"PERDIDA SIN MOTIVO; ",""))-2)))</f>
        <v/>
      </c>
    </row>
    <row r="75">
      <c r="D75" s="7" t="n"/>
      <c r="E75" s="8" t="n"/>
      <c r="F75" s="8" t="n"/>
      <c r="G75">
        <f>IF(A75="","",COUNTIF('Registro de contactos'!$B$2:$B$1500,A75))</f>
        <v/>
      </c>
      <c r="H75" s="8">
        <f>IF(A75="","",IF(N(G75)=0,"",SUMPRODUCT(MAX(('Registro de contactos'!$B$2:$B$1500=A75)*N(+'Registro de contactos'!$A$2:$A$1500)))))</f>
        <v/>
      </c>
      <c r="I75" s="8">
        <f>IF(OR(NOT(OR(A75&lt;&gt;"",B75&lt;&gt;"",C75&lt;&gt;"")),N(E75)=0,NOT(OR(K75="",K75="Abierta")),N(G75)&gt;=N('Ajustes'!$B$5)),"",IF(OR(N(G75)=0,N(H75)=0),N(E75)+N('Ajustes'!$B$2),N(H75)+IF(N(G75)=1,N('Ajustes'!$B$3)-N('Ajustes'!$B$2),N('Ajustes'!$B$4)-N('Ajustes'!$B$3))))</f>
        <v/>
      </c>
      <c r="J75" s="9">
        <f>IF(OR(NOT(OR(A75&lt;&gt;"",B75&lt;&gt;"",C75&lt;&gt;"")),N(F75)=0),"",N(F75)-TODAY())</f>
        <v/>
      </c>
      <c r="M75">
        <f>IF(NOT(OR(A75&lt;&gt;"",B75&lt;&gt;"",C75&lt;&gt;"")),"",IF(IF(AND(N(I75)&gt;0,N(I75)&lt;TODAY()),"SEGUIMIENTO ATRASADO; ","")&amp;IF(AND(N(I75)&gt;0,N(I75)=TODAY()),"SEGUIMIENTO HOY; ","")&amp;IF(AND(OR(K75="",K75="Abierta"),N(F75)&gt;0,N(F75)&lt;TODAY()),"VENCIDA, TODAVÍA ABIERTA; ","")&amp;IF(AND(OR(K75="",K75="Abierta"),N(F75)&gt;=TODAY(),N(F75)-TODAY()&lt;=N('Ajustes'!$B$6)),"POR VENCER; ","")&amp;IF(AND(OR(K75="",K75="Abierta"),N(E75)&gt;0,N(G75)&gt;=N('Ajustes'!$B$5)),"ALTO: DECIDA; ","")&amp;IF(N(E75)=0,"SIN FECHA DE ENVÍO; ","")&amp;IF(AND(K75="Ganada",N(D75)=0),"GANADA SIN MONTO; ","")&amp;IF(AND(K75="Perdida",L75=""),"PERDIDA SIN MOTIVO; ","")="","",LEFT(IF(AND(N(I75)&gt;0,N(I75)&lt;TODAY()),"SEGUIMIENTO ATRASADO; ","")&amp;IF(AND(N(I75)&gt;0,N(I75)=TODAY()),"SEGUIMIENTO HOY; ","")&amp;IF(AND(OR(K75="",K75="Abierta"),N(F75)&gt;0,N(F75)&lt;TODAY()),"VENCIDA, TODAVÍA ABIERTA; ","")&amp;IF(AND(OR(K75="",K75="Abierta"),N(F75)&gt;=TODAY(),N(F75)-TODAY()&lt;=N('Ajustes'!$B$6)),"POR VENCER; ","")&amp;IF(AND(OR(K75="",K75="Abierta"),N(E75)&gt;0,N(G75)&gt;=N('Ajustes'!$B$5)),"ALTO: DECIDA; ","")&amp;IF(N(E75)=0,"SIN FECHA DE ENVÍO; ","")&amp;IF(AND(K75="Ganada",N(D75)=0),"GANADA SIN MONTO; ","")&amp;IF(AND(K75="Perdida",L75=""),"PERDIDA SIN MOTIVO; ",""),LEN(IF(AND(N(I75)&gt;0,N(I75)&lt;TODAY()),"SEGUIMIENTO ATRASADO; ","")&amp;IF(AND(N(I75)&gt;0,N(I75)=TODAY()),"SEGUIMIENTO HOY; ","")&amp;IF(AND(OR(K75="",K75="Abierta"),N(F75)&gt;0,N(F75)&lt;TODAY()),"VENCIDA, TODAVÍA ABIERTA; ","")&amp;IF(AND(OR(K75="",K75="Abierta"),N(F75)&gt;=TODAY(),N(F75)-TODAY()&lt;=N('Ajustes'!$B$6)),"POR VENCER; ","")&amp;IF(AND(OR(K75="",K75="Abierta"),N(E75)&gt;0,N(G75)&gt;=N('Ajustes'!$B$5)),"ALTO: DECIDA; ","")&amp;IF(N(E75)=0,"SIN FECHA DE ENVÍO; ","")&amp;IF(AND(K75="Ganada",N(D75)=0),"GANADA SIN MONTO; ","")&amp;IF(AND(K75="Perdida",L75=""),"PERDIDA SIN MOTIVO; ",""))-2)))</f>
        <v/>
      </c>
    </row>
    <row r="76">
      <c r="D76" s="7" t="n"/>
      <c r="E76" s="8" t="n"/>
      <c r="F76" s="8" t="n"/>
      <c r="G76">
        <f>IF(A76="","",COUNTIF('Registro de contactos'!$B$2:$B$1500,A76))</f>
        <v/>
      </c>
      <c r="H76" s="8">
        <f>IF(A76="","",IF(N(G76)=0,"",SUMPRODUCT(MAX(('Registro de contactos'!$B$2:$B$1500=A76)*N(+'Registro de contactos'!$A$2:$A$1500)))))</f>
        <v/>
      </c>
      <c r="I76" s="8">
        <f>IF(OR(NOT(OR(A76&lt;&gt;"",B76&lt;&gt;"",C76&lt;&gt;"")),N(E76)=0,NOT(OR(K76="",K76="Abierta")),N(G76)&gt;=N('Ajustes'!$B$5)),"",IF(OR(N(G76)=0,N(H76)=0),N(E76)+N('Ajustes'!$B$2),N(H76)+IF(N(G76)=1,N('Ajustes'!$B$3)-N('Ajustes'!$B$2),N('Ajustes'!$B$4)-N('Ajustes'!$B$3))))</f>
        <v/>
      </c>
      <c r="J76" s="9">
        <f>IF(OR(NOT(OR(A76&lt;&gt;"",B76&lt;&gt;"",C76&lt;&gt;"")),N(F76)=0),"",N(F76)-TODAY())</f>
        <v/>
      </c>
      <c r="M76">
        <f>IF(NOT(OR(A76&lt;&gt;"",B76&lt;&gt;"",C76&lt;&gt;"")),"",IF(IF(AND(N(I76)&gt;0,N(I76)&lt;TODAY()),"SEGUIMIENTO ATRASADO; ","")&amp;IF(AND(N(I76)&gt;0,N(I76)=TODAY()),"SEGUIMIENTO HOY; ","")&amp;IF(AND(OR(K76="",K76="Abierta"),N(F76)&gt;0,N(F76)&lt;TODAY()),"VENCIDA, TODAVÍA ABIERTA; ","")&amp;IF(AND(OR(K76="",K76="Abierta"),N(F76)&gt;=TODAY(),N(F76)-TODAY()&lt;=N('Ajustes'!$B$6)),"POR VENCER; ","")&amp;IF(AND(OR(K76="",K76="Abierta"),N(E76)&gt;0,N(G76)&gt;=N('Ajustes'!$B$5)),"ALTO: DECIDA; ","")&amp;IF(N(E76)=0,"SIN FECHA DE ENVÍO; ","")&amp;IF(AND(K76="Ganada",N(D76)=0),"GANADA SIN MONTO; ","")&amp;IF(AND(K76="Perdida",L76=""),"PERDIDA SIN MOTIVO; ","")="","",LEFT(IF(AND(N(I76)&gt;0,N(I76)&lt;TODAY()),"SEGUIMIENTO ATRASADO; ","")&amp;IF(AND(N(I76)&gt;0,N(I76)=TODAY()),"SEGUIMIENTO HOY; ","")&amp;IF(AND(OR(K76="",K76="Abierta"),N(F76)&gt;0,N(F76)&lt;TODAY()),"VENCIDA, TODAVÍA ABIERTA; ","")&amp;IF(AND(OR(K76="",K76="Abierta"),N(F76)&gt;=TODAY(),N(F76)-TODAY()&lt;=N('Ajustes'!$B$6)),"POR VENCER; ","")&amp;IF(AND(OR(K76="",K76="Abierta"),N(E76)&gt;0,N(G76)&gt;=N('Ajustes'!$B$5)),"ALTO: DECIDA; ","")&amp;IF(N(E76)=0,"SIN FECHA DE ENVÍO; ","")&amp;IF(AND(K76="Ganada",N(D76)=0),"GANADA SIN MONTO; ","")&amp;IF(AND(K76="Perdida",L76=""),"PERDIDA SIN MOTIVO; ",""),LEN(IF(AND(N(I76)&gt;0,N(I76)&lt;TODAY()),"SEGUIMIENTO ATRASADO; ","")&amp;IF(AND(N(I76)&gt;0,N(I76)=TODAY()),"SEGUIMIENTO HOY; ","")&amp;IF(AND(OR(K76="",K76="Abierta"),N(F76)&gt;0,N(F76)&lt;TODAY()),"VENCIDA, TODAVÍA ABIERTA; ","")&amp;IF(AND(OR(K76="",K76="Abierta"),N(F76)&gt;=TODAY(),N(F76)-TODAY()&lt;=N('Ajustes'!$B$6)),"POR VENCER; ","")&amp;IF(AND(OR(K76="",K76="Abierta"),N(E76)&gt;0,N(G76)&gt;=N('Ajustes'!$B$5)),"ALTO: DECIDA; ","")&amp;IF(N(E76)=0,"SIN FECHA DE ENVÍO; ","")&amp;IF(AND(K76="Ganada",N(D76)=0),"GANADA SIN MONTO; ","")&amp;IF(AND(K76="Perdida",L76=""),"PERDIDA SIN MOTIVO; ",""))-2)))</f>
        <v/>
      </c>
    </row>
    <row r="77">
      <c r="D77" s="7" t="n"/>
      <c r="E77" s="8" t="n"/>
      <c r="F77" s="8" t="n"/>
      <c r="G77">
        <f>IF(A77="","",COUNTIF('Registro de contactos'!$B$2:$B$1500,A77))</f>
        <v/>
      </c>
      <c r="H77" s="8">
        <f>IF(A77="","",IF(N(G77)=0,"",SUMPRODUCT(MAX(('Registro de contactos'!$B$2:$B$1500=A77)*N(+'Registro de contactos'!$A$2:$A$1500)))))</f>
        <v/>
      </c>
      <c r="I77" s="8">
        <f>IF(OR(NOT(OR(A77&lt;&gt;"",B77&lt;&gt;"",C77&lt;&gt;"")),N(E77)=0,NOT(OR(K77="",K77="Abierta")),N(G77)&gt;=N('Ajustes'!$B$5)),"",IF(OR(N(G77)=0,N(H77)=0),N(E77)+N('Ajustes'!$B$2),N(H77)+IF(N(G77)=1,N('Ajustes'!$B$3)-N('Ajustes'!$B$2),N('Ajustes'!$B$4)-N('Ajustes'!$B$3))))</f>
        <v/>
      </c>
      <c r="J77" s="9">
        <f>IF(OR(NOT(OR(A77&lt;&gt;"",B77&lt;&gt;"",C77&lt;&gt;"")),N(F77)=0),"",N(F77)-TODAY())</f>
        <v/>
      </c>
      <c r="M77">
        <f>IF(NOT(OR(A77&lt;&gt;"",B77&lt;&gt;"",C77&lt;&gt;"")),"",IF(IF(AND(N(I77)&gt;0,N(I77)&lt;TODAY()),"SEGUIMIENTO ATRASADO; ","")&amp;IF(AND(N(I77)&gt;0,N(I77)=TODAY()),"SEGUIMIENTO HOY; ","")&amp;IF(AND(OR(K77="",K77="Abierta"),N(F77)&gt;0,N(F77)&lt;TODAY()),"VENCIDA, TODAVÍA ABIERTA; ","")&amp;IF(AND(OR(K77="",K77="Abierta"),N(F77)&gt;=TODAY(),N(F77)-TODAY()&lt;=N('Ajustes'!$B$6)),"POR VENCER; ","")&amp;IF(AND(OR(K77="",K77="Abierta"),N(E77)&gt;0,N(G77)&gt;=N('Ajustes'!$B$5)),"ALTO: DECIDA; ","")&amp;IF(N(E77)=0,"SIN FECHA DE ENVÍO; ","")&amp;IF(AND(K77="Ganada",N(D77)=0),"GANADA SIN MONTO; ","")&amp;IF(AND(K77="Perdida",L77=""),"PERDIDA SIN MOTIVO; ","")="","",LEFT(IF(AND(N(I77)&gt;0,N(I77)&lt;TODAY()),"SEGUIMIENTO ATRASADO; ","")&amp;IF(AND(N(I77)&gt;0,N(I77)=TODAY()),"SEGUIMIENTO HOY; ","")&amp;IF(AND(OR(K77="",K77="Abierta"),N(F77)&gt;0,N(F77)&lt;TODAY()),"VENCIDA, TODAVÍA ABIERTA; ","")&amp;IF(AND(OR(K77="",K77="Abierta"),N(F77)&gt;=TODAY(),N(F77)-TODAY()&lt;=N('Ajustes'!$B$6)),"POR VENCER; ","")&amp;IF(AND(OR(K77="",K77="Abierta"),N(E77)&gt;0,N(G77)&gt;=N('Ajustes'!$B$5)),"ALTO: DECIDA; ","")&amp;IF(N(E77)=0,"SIN FECHA DE ENVÍO; ","")&amp;IF(AND(K77="Ganada",N(D77)=0),"GANADA SIN MONTO; ","")&amp;IF(AND(K77="Perdida",L77=""),"PERDIDA SIN MOTIVO; ",""),LEN(IF(AND(N(I77)&gt;0,N(I77)&lt;TODAY()),"SEGUIMIENTO ATRASADO; ","")&amp;IF(AND(N(I77)&gt;0,N(I77)=TODAY()),"SEGUIMIENTO HOY; ","")&amp;IF(AND(OR(K77="",K77="Abierta"),N(F77)&gt;0,N(F77)&lt;TODAY()),"VENCIDA, TODAVÍA ABIERTA; ","")&amp;IF(AND(OR(K77="",K77="Abierta"),N(F77)&gt;=TODAY(),N(F77)-TODAY()&lt;=N('Ajustes'!$B$6)),"POR VENCER; ","")&amp;IF(AND(OR(K77="",K77="Abierta"),N(E77)&gt;0,N(G77)&gt;=N('Ajustes'!$B$5)),"ALTO: DECIDA; ","")&amp;IF(N(E77)=0,"SIN FECHA DE ENVÍO; ","")&amp;IF(AND(K77="Ganada",N(D77)=0),"GANADA SIN MONTO; ","")&amp;IF(AND(K77="Perdida",L77=""),"PERDIDA SIN MOTIVO; ",""))-2)))</f>
        <v/>
      </c>
    </row>
    <row r="78">
      <c r="D78" s="7" t="n"/>
      <c r="E78" s="8" t="n"/>
      <c r="F78" s="8" t="n"/>
      <c r="G78">
        <f>IF(A78="","",COUNTIF('Registro de contactos'!$B$2:$B$1500,A78))</f>
        <v/>
      </c>
      <c r="H78" s="8">
        <f>IF(A78="","",IF(N(G78)=0,"",SUMPRODUCT(MAX(('Registro de contactos'!$B$2:$B$1500=A78)*N(+'Registro de contactos'!$A$2:$A$1500)))))</f>
        <v/>
      </c>
      <c r="I78" s="8">
        <f>IF(OR(NOT(OR(A78&lt;&gt;"",B78&lt;&gt;"",C78&lt;&gt;"")),N(E78)=0,NOT(OR(K78="",K78="Abierta")),N(G78)&gt;=N('Ajustes'!$B$5)),"",IF(OR(N(G78)=0,N(H78)=0),N(E78)+N('Ajustes'!$B$2),N(H78)+IF(N(G78)=1,N('Ajustes'!$B$3)-N('Ajustes'!$B$2),N('Ajustes'!$B$4)-N('Ajustes'!$B$3))))</f>
        <v/>
      </c>
      <c r="J78" s="9">
        <f>IF(OR(NOT(OR(A78&lt;&gt;"",B78&lt;&gt;"",C78&lt;&gt;"")),N(F78)=0),"",N(F78)-TODAY())</f>
        <v/>
      </c>
      <c r="M78">
        <f>IF(NOT(OR(A78&lt;&gt;"",B78&lt;&gt;"",C78&lt;&gt;"")),"",IF(IF(AND(N(I78)&gt;0,N(I78)&lt;TODAY()),"SEGUIMIENTO ATRASADO; ","")&amp;IF(AND(N(I78)&gt;0,N(I78)=TODAY()),"SEGUIMIENTO HOY; ","")&amp;IF(AND(OR(K78="",K78="Abierta"),N(F78)&gt;0,N(F78)&lt;TODAY()),"VENCIDA, TODAVÍA ABIERTA; ","")&amp;IF(AND(OR(K78="",K78="Abierta"),N(F78)&gt;=TODAY(),N(F78)-TODAY()&lt;=N('Ajustes'!$B$6)),"POR VENCER; ","")&amp;IF(AND(OR(K78="",K78="Abierta"),N(E78)&gt;0,N(G78)&gt;=N('Ajustes'!$B$5)),"ALTO: DECIDA; ","")&amp;IF(N(E78)=0,"SIN FECHA DE ENVÍO; ","")&amp;IF(AND(K78="Ganada",N(D78)=0),"GANADA SIN MONTO; ","")&amp;IF(AND(K78="Perdida",L78=""),"PERDIDA SIN MOTIVO; ","")="","",LEFT(IF(AND(N(I78)&gt;0,N(I78)&lt;TODAY()),"SEGUIMIENTO ATRASADO; ","")&amp;IF(AND(N(I78)&gt;0,N(I78)=TODAY()),"SEGUIMIENTO HOY; ","")&amp;IF(AND(OR(K78="",K78="Abierta"),N(F78)&gt;0,N(F78)&lt;TODAY()),"VENCIDA, TODAVÍA ABIERTA; ","")&amp;IF(AND(OR(K78="",K78="Abierta"),N(F78)&gt;=TODAY(),N(F78)-TODAY()&lt;=N('Ajustes'!$B$6)),"POR VENCER; ","")&amp;IF(AND(OR(K78="",K78="Abierta"),N(E78)&gt;0,N(G78)&gt;=N('Ajustes'!$B$5)),"ALTO: DECIDA; ","")&amp;IF(N(E78)=0,"SIN FECHA DE ENVÍO; ","")&amp;IF(AND(K78="Ganada",N(D78)=0),"GANADA SIN MONTO; ","")&amp;IF(AND(K78="Perdida",L78=""),"PERDIDA SIN MOTIVO; ",""),LEN(IF(AND(N(I78)&gt;0,N(I78)&lt;TODAY()),"SEGUIMIENTO ATRASADO; ","")&amp;IF(AND(N(I78)&gt;0,N(I78)=TODAY()),"SEGUIMIENTO HOY; ","")&amp;IF(AND(OR(K78="",K78="Abierta"),N(F78)&gt;0,N(F78)&lt;TODAY()),"VENCIDA, TODAVÍA ABIERTA; ","")&amp;IF(AND(OR(K78="",K78="Abierta"),N(F78)&gt;=TODAY(),N(F78)-TODAY()&lt;=N('Ajustes'!$B$6)),"POR VENCER; ","")&amp;IF(AND(OR(K78="",K78="Abierta"),N(E78)&gt;0,N(G78)&gt;=N('Ajustes'!$B$5)),"ALTO: DECIDA; ","")&amp;IF(N(E78)=0,"SIN FECHA DE ENVÍO; ","")&amp;IF(AND(K78="Ganada",N(D78)=0),"GANADA SIN MONTO; ","")&amp;IF(AND(K78="Perdida",L78=""),"PERDIDA SIN MOTIVO; ",""))-2)))</f>
        <v/>
      </c>
    </row>
    <row r="79">
      <c r="D79" s="7" t="n"/>
      <c r="E79" s="8" t="n"/>
      <c r="F79" s="8" t="n"/>
      <c r="G79">
        <f>IF(A79="","",COUNTIF('Registro de contactos'!$B$2:$B$1500,A79))</f>
        <v/>
      </c>
      <c r="H79" s="8">
        <f>IF(A79="","",IF(N(G79)=0,"",SUMPRODUCT(MAX(('Registro de contactos'!$B$2:$B$1500=A79)*N(+'Registro de contactos'!$A$2:$A$1500)))))</f>
        <v/>
      </c>
      <c r="I79" s="8">
        <f>IF(OR(NOT(OR(A79&lt;&gt;"",B79&lt;&gt;"",C79&lt;&gt;"")),N(E79)=0,NOT(OR(K79="",K79="Abierta")),N(G79)&gt;=N('Ajustes'!$B$5)),"",IF(OR(N(G79)=0,N(H79)=0),N(E79)+N('Ajustes'!$B$2),N(H79)+IF(N(G79)=1,N('Ajustes'!$B$3)-N('Ajustes'!$B$2),N('Ajustes'!$B$4)-N('Ajustes'!$B$3))))</f>
        <v/>
      </c>
      <c r="J79" s="9">
        <f>IF(OR(NOT(OR(A79&lt;&gt;"",B79&lt;&gt;"",C79&lt;&gt;"")),N(F79)=0),"",N(F79)-TODAY())</f>
        <v/>
      </c>
      <c r="M79">
        <f>IF(NOT(OR(A79&lt;&gt;"",B79&lt;&gt;"",C79&lt;&gt;"")),"",IF(IF(AND(N(I79)&gt;0,N(I79)&lt;TODAY()),"SEGUIMIENTO ATRASADO; ","")&amp;IF(AND(N(I79)&gt;0,N(I79)=TODAY()),"SEGUIMIENTO HOY; ","")&amp;IF(AND(OR(K79="",K79="Abierta"),N(F79)&gt;0,N(F79)&lt;TODAY()),"VENCIDA, TODAVÍA ABIERTA; ","")&amp;IF(AND(OR(K79="",K79="Abierta"),N(F79)&gt;=TODAY(),N(F79)-TODAY()&lt;=N('Ajustes'!$B$6)),"POR VENCER; ","")&amp;IF(AND(OR(K79="",K79="Abierta"),N(E79)&gt;0,N(G79)&gt;=N('Ajustes'!$B$5)),"ALTO: DECIDA; ","")&amp;IF(N(E79)=0,"SIN FECHA DE ENVÍO; ","")&amp;IF(AND(K79="Ganada",N(D79)=0),"GANADA SIN MONTO; ","")&amp;IF(AND(K79="Perdida",L79=""),"PERDIDA SIN MOTIVO; ","")="","",LEFT(IF(AND(N(I79)&gt;0,N(I79)&lt;TODAY()),"SEGUIMIENTO ATRASADO; ","")&amp;IF(AND(N(I79)&gt;0,N(I79)=TODAY()),"SEGUIMIENTO HOY; ","")&amp;IF(AND(OR(K79="",K79="Abierta"),N(F79)&gt;0,N(F79)&lt;TODAY()),"VENCIDA, TODAVÍA ABIERTA; ","")&amp;IF(AND(OR(K79="",K79="Abierta"),N(F79)&gt;=TODAY(),N(F79)-TODAY()&lt;=N('Ajustes'!$B$6)),"POR VENCER; ","")&amp;IF(AND(OR(K79="",K79="Abierta"),N(E79)&gt;0,N(G79)&gt;=N('Ajustes'!$B$5)),"ALTO: DECIDA; ","")&amp;IF(N(E79)=0,"SIN FECHA DE ENVÍO; ","")&amp;IF(AND(K79="Ganada",N(D79)=0),"GANADA SIN MONTO; ","")&amp;IF(AND(K79="Perdida",L79=""),"PERDIDA SIN MOTIVO; ",""),LEN(IF(AND(N(I79)&gt;0,N(I79)&lt;TODAY()),"SEGUIMIENTO ATRASADO; ","")&amp;IF(AND(N(I79)&gt;0,N(I79)=TODAY()),"SEGUIMIENTO HOY; ","")&amp;IF(AND(OR(K79="",K79="Abierta"),N(F79)&gt;0,N(F79)&lt;TODAY()),"VENCIDA, TODAVÍA ABIERTA; ","")&amp;IF(AND(OR(K79="",K79="Abierta"),N(F79)&gt;=TODAY(),N(F79)-TODAY()&lt;=N('Ajustes'!$B$6)),"POR VENCER; ","")&amp;IF(AND(OR(K79="",K79="Abierta"),N(E79)&gt;0,N(G79)&gt;=N('Ajustes'!$B$5)),"ALTO: DECIDA; ","")&amp;IF(N(E79)=0,"SIN FECHA DE ENVÍO; ","")&amp;IF(AND(K79="Ganada",N(D79)=0),"GANADA SIN MONTO; ","")&amp;IF(AND(K79="Perdida",L79=""),"PERDIDA SIN MOTIVO; ",""))-2)))</f>
        <v/>
      </c>
    </row>
    <row r="80">
      <c r="D80" s="7" t="n"/>
      <c r="E80" s="8" t="n"/>
      <c r="F80" s="8" t="n"/>
      <c r="G80">
        <f>IF(A80="","",COUNTIF('Registro de contactos'!$B$2:$B$1500,A80))</f>
        <v/>
      </c>
      <c r="H80" s="8">
        <f>IF(A80="","",IF(N(G80)=0,"",SUMPRODUCT(MAX(('Registro de contactos'!$B$2:$B$1500=A80)*N(+'Registro de contactos'!$A$2:$A$1500)))))</f>
        <v/>
      </c>
      <c r="I80" s="8">
        <f>IF(OR(NOT(OR(A80&lt;&gt;"",B80&lt;&gt;"",C80&lt;&gt;"")),N(E80)=0,NOT(OR(K80="",K80="Abierta")),N(G80)&gt;=N('Ajustes'!$B$5)),"",IF(OR(N(G80)=0,N(H80)=0),N(E80)+N('Ajustes'!$B$2),N(H80)+IF(N(G80)=1,N('Ajustes'!$B$3)-N('Ajustes'!$B$2),N('Ajustes'!$B$4)-N('Ajustes'!$B$3))))</f>
        <v/>
      </c>
      <c r="J80" s="9">
        <f>IF(OR(NOT(OR(A80&lt;&gt;"",B80&lt;&gt;"",C80&lt;&gt;"")),N(F80)=0),"",N(F80)-TODAY())</f>
        <v/>
      </c>
      <c r="M80">
        <f>IF(NOT(OR(A80&lt;&gt;"",B80&lt;&gt;"",C80&lt;&gt;"")),"",IF(IF(AND(N(I80)&gt;0,N(I80)&lt;TODAY()),"SEGUIMIENTO ATRASADO; ","")&amp;IF(AND(N(I80)&gt;0,N(I80)=TODAY()),"SEGUIMIENTO HOY; ","")&amp;IF(AND(OR(K80="",K80="Abierta"),N(F80)&gt;0,N(F80)&lt;TODAY()),"VENCIDA, TODAVÍA ABIERTA; ","")&amp;IF(AND(OR(K80="",K80="Abierta"),N(F80)&gt;=TODAY(),N(F80)-TODAY()&lt;=N('Ajustes'!$B$6)),"POR VENCER; ","")&amp;IF(AND(OR(K80="",K80="Abierta"),N(E80)&gt;0,N(G80)&gt;=N('Ajustes'!$B$5)),"ALTO: DECIDA; ","")&amp;IF(N(E80)=0,"SIN FECHA DE ENVÍO; ","")&amp;IF(AND(K80="Ganada",N(D80)=0),"GANADA SIN MONTO; ","")&amp;IF(AND(K80="Perdida",L80=""),"PERDIDA SIN MOTIVO; ","")="","",LEFT(IF(AND(N(I80)&gt;0,N(I80)&lt;TODAY()),"SEGUIMIENTO ATRASADO; ","")&amp;IF(AND(N(I80)&gt;0,N(I80)=TODAY()),"SEGUIMIENTO HOY; ","")&amp;IF(AND(OR(K80="",K80="Abierta"),N(F80)&gt;0,N(F80)&lt;TODAY()),"VENCIDA, TODAVÍA ABIERTA; ","")&amp;IF(AND(OR(K80="",K80="Abierta"),N(F80)&gt;=TODAY(),N(F80)-TODAY()&lt;=N('Ajustes'!$B$6)),"POR VENCER; ","")&amp;IF(AND(OR(K80="",K80="Abierta"),N(E80)&gt;0,N(G80)&gt;=N('Ajustes'!$B$5)),"ALTO: DECIDA; ","")&amp;IF(N(E80)=0,"SIN FECHA DE ENVÍO; ","")&amp;IF(AND(K80="Ganada",N(D80)=0),"GANADA SIN MONTO; ","")&amp;IF(AND(K80="Perdida",L80=""),"PERDIDA SIN MOTIVO; ",""),LEN(IF(AND(N(I80)&gt;0,N(I80)&lt;TODAY()),"SEGUIMIENTO ATRASADO; ","")&amp;IF(AND(N(I80)&gt;0,N(I80)=TODAY()),"SEGUIMIENTO HOY; ","")&amp;IF(AND(OR(K80="",K80="Abierta"),N(F80)&gt;0,N(F80)&lt;TODAY()),"VENCIDA, TODAVÍA ABIERTA; ","")&amp;IF(AND(OR(K80="",K80="Abierta"),N(F80)&gt;=TODAY(),N(F80)-TODAY()&lt;=N('Ajustes'!$B$6)),"POR VENCER; ","")&amp;IF(AND(OR(K80="",K80="Abierta"),N(E80)&gt;0,N(G80)&gt;=N('Ajustes'!$B$5)),"ALTO: DECIDA; ","")&amp;IF(N(E80)=0,"SIN FECHA DE ENVÍO; ","")&amp;IF(AND(K80="Ganada",N(D80)=0),"GANADA SIN MONTO; ","")&amp;IF(AND(K80="Perdida",L80=""),"PERDIDA SIN MOTIVO; ",""))-2)))</f>
        <v/>
      </c>
    </row>
    <row r="81">
      <c r="D81" s="7" t="n"/>
      <c r="E81" s="8" t="n"/>
      <c r="F81" s="8" t="n"/>
      <c r="G81">
        <f>IF(A81="","",COUNTIF('Registro de contactos'!$B$2:$B$1500,A81))</f>
        <v/>
      </c>
      <c r="H81" s="8">
        <f>IF(A81="","",IF(N(G81)=0,"",SUMPRODUCT(MAX(('Registro de contactos'!$B$2:$B$1500=A81)*N(+'Registro de contactos'!$A$2:$A$1500)))))</f>
        <v/>
      </c>
      <c r="I81" s="8">
        <f>IF(OR(NOT(OR(A81&lt;&gt;"",B81&lt;&gt;"",C81&lt;&gt;"")),N(E81)=0,NOT(OR(K81="",K81="Abierta")),N(G81)&gt;=N('Ajustes'!$B$5)),"",IF(OR(N(G81)=0,N(H81)=0),N(E81)+N('Ajustes'!$B$2),N(H81)+IF(N(G81)=1,N('Ajustes'!$B$3)-N('Ajustes'!$B$2),N('Ajustes'!$B$4)-N('Ajustes'!$B$3))))</f>
        <v/>
      </c>
      <c r="J81" s="9">
        <f>IF(OR(NOT(OR(A81&lt;&gt;"",B81&lt;&gt;"",C81&lt;&gt;"")),N(F81)=0),"",N(F81)-TODAY())</f>
        <v/>
      </c>
      <c r="M81">
        <f>IF(NOT(OR(A81&lt;&gt;"",B81&lt;&gt;"",C81&lt;&gt;"")),"",IF(IF(AND(N(I81)&gt;0,N(I81)&lt;TODAY()),"SEGUIMIENTO ATRASADO; ","")&amp;IF(AND(N(I81)&gt;0,N(I81)=TODAY()),"SEGUIMIENTO HOY; ","")&amp;IF(AND(OR(K81="",K81="Abierta"),N(F81)&gt;0,N(F81)&lt;TODAY()),"VENCIDA, TODAVÍA ABIERTA; ","")&amp;IF(AND(OR(K81="",K81="Abierta"),N(F81)&gt;=TODAY(),N(F81)-TODAY()&lt;=N('Ajustes'!$B$6)),"POR VENCER; ","")&amp;IF(AND(OR(K81="",K81="Abierta"),N(E81)&gt;0,N(G81)&gt;=N('Ajustes'!$B$5)),"ALTO: DECIDA; ","")&amp;IF(N(E81)=0,"SIN FECHA DE ENVÍO; ","")&amp;IF(AND(K81="Ganada",N(D81)=0),"GANADA SIN MONTO; ","")&amp;IF(AND(K81="Perdida",L81=""),"PERDIDA SIN MOTIVO; ","")="","",LEFT(IF(AND(N(I81)&gt;0,N(I81)&lt;TODAY()),"SEGUIMIENTO ATRASADO; ","")&amp;IF(AND(N(I81)&gt;0,N(I81)=TODAY()),"SEGUIMIENTO HOY; ","")&amp;IF(AND(OR(K81="",K81="Abierta"),N(F81)&gt;0,N(F81)&lt;TODAY()),"VENCIDA, TODAVÍA ABIERTA; ","")&amp;IF(AND(OR(K81="",K81="Abierta"),N(F81)&gt;=TODAY(),N(F81)-TODAY()&lt;=N('Ajustes'!$B$6)),"POR VENCER; ","")&amp;IF(AND(OR(K81="",K81="Abierta"),N(E81)&gt;0,N(G81)&gt;=N('Ajustes'!$B$5)),"ALTO: DECIDA; ","")&amp;IF(N(E81)=0,"SIN FECHA DE ENVÍO; ","")&amp;IF(AND(K81="Ganada",N(D81)=0),"GANADA SIN MONTO; ","")&amp;IF(AND(K81="Perdida",L81=""),"PERDIDA SIN MOTIVO; ",""),LEN(IF(AND(N(I81)&gt;0,N(I81)&lt;TODAY()),"SEGUIMIENTO ATRASADO; ","")&amp;IF(AND(N(I81)&gt;0,N(I81)=TODAY()),"SEGUIMIENTO HOY; ","")&amp;IF(AND(OR(K81="",K81="Abierta"),N(F81)&gt;0,N(F81)&lt;TODAY()),"VENCIDA, TODAVÍA ABIERTA; ","")&amp;IF(AND(OR(K81="",K81="Abierta"),N(F81)&gt;=TODAY(),N(F81)-TODAY()&lt;=N('Ajustes'!$B$6)),"POR VENCER; ","")&amp;IF(AND(OR(K81="",K81="Abierta"),N(E81)&gt;0,N(G81)&gt;=N('Ajustes'!$B$5)),"ALTO: DECIDA; ","")&amp;IF(N(E81)=0,"SIN FECHA DE ENVÍO; ","")&amp;IF(AND(K81="Ganada",N(D81)=0),"GANADA SIN MONTO; ","")&amp;IF(AND(K81="Perdida",L81=""),"PERDIDA SIN MOTIVO; ",""))-2)))</f>
        <v/>
      </c>
    </row>
    <row r="82">
      <c r="D82" s="7" t="n"/>
      <c r="E82" s="8" t="n"/>
      <c r="F82" s="8" t="n"/>
      <c r="G82">
        <f>IF(A82="","",COUNTIF('Registro de contactos'!$B$2:$B$1500,A82))</f>
        <v/>
      </c>
      <c r="H82" s="8">
        <f>IF(A82="","",IF(N(G82)=0,"",SUMPRODUCT(MAX(('Registro de contactos'!$B$2:$B$1500=A82)*N(+'Registro de contactos'!$A$2:$A$1500)))))</f>
        <v/>
      </c>
      <c r="I82" s="8">
        <f>IF(OR(NOT(OR(A82&lt;&gt;"",B82&lt;&gt;"",C82&lt;&gt;"")),N(E82)=0,NOT(OR(K82="",K82="Abierta")),N(G82)&gt;=N('Ajustes'!$B$5)),"",IF(OR(N(G82)=0,N(H82)=0),N(E82)+N('Ajustes'!$B$2),N(H82)+IF(N(G82)=1,N('Ajustes'!$B$3)-N('Ajustes'!$B$2),N('Ajustes'!$B$4)-N('Ajustes'!$B$3))))</f>
        <v/>
      </c>
      <c r="J82" s="9">
        <f>IF(OR(NOT(OR(A82&lt;&gt;"",B82&lt;&gt;"",C82&lt;&gt;"")),N(F82)=0),"",N(F82)-TODAY())</f>
        <v/>
      </c>
      <c r="M82">
        <f>IF(NOT(OR(A82&lt;&gt;"",B82&lt;&gt;"",C82&lt;&gt;"")),"",IF(IF(AND(N(I82)&gt;0,N(I82)&lt;TODAY()),"SEGUIMIENTO ATRASADO; ","")&amp;IF(AND(N(I82)&gt;0,N(I82)=TODAY()),"SEGUIMIENTO HOY; ","")&amp;IF(AND(OR(K82="",K82="Abierta"),N(F82)&gt;0,N(F82)&lt;TODAY()),"VENCIDA, TODAVÍA ABIERTA; ","")&amp;IF(AND(OR(K82="",K82="Abierta"),N(F82)&gt;=TODAY(),N(F82)-TODAY()&lt;=N('Ajustes'!$B$6)),"POR VENCER; ","")&amp;IF(AND(OR(K82="",K82="Abierta"),N(E82)&gt;0,N(G82)&gt;=N('Ajustes'!$B$5)),"ALTO: DECIDA; ","")&amp;IF(N(E82)=0,"SIN FECHA DE ENVÍO; ","")&amp;IF(AND(K82="Ganada",N(D82)=0),"GANADA SIN MONTO; ","")&amp;IF(AND(K82="Perdida",L82=""),"PERDIDA SIN MOTIVO; ","")="","",LEFT(IF(AND(N(I82)&gt;0,N(I82)&lt;TODAY()),"SEGUIMIENTO ATRASADO; ","")&amp;IF(AND(N(I82)&gt;0,N(I82)=TODAY()),"SEGUIMIENTO HOY; ","")&amp;IF(AND(OR(K82="",K82="Abierta"),N(F82)&gt;0,N(F82)&lt;TODAY()),"VENCIDA, TODAVÍA ABIERTA; ","")&amp;IF(AND(OR(K82="",K82="Abierta"),N(F82)&gt;=TODAY(),N(F82)-TODAY()&lt;=N('Ajustes'!$B$6)),"POR VENCER; ","")&amp;IF(AND(OR(K82="",K82="Abierta"),N(E82)&gt;0,N(G82)&gt;=N('Ajustes'!$B$5)),"ALTO: DECIDA; ","")&amp;IF(N(E82)=0,"SIN FECHA DE ENVÍO; ","")&amp;IF(AND(K82="Ganada",N(D82)=0),"GANADA SIN MONTO; ","")&amp;IF(AND(K82="Perdida",L82=""),"PERDIDA SIN MOTIVO; ",""),LEN(IF(AND(N(I82)&gt;0,N(I82)&lt;TODAY()),"SEGUIMIENTO ATRASADO; ","")&amp;IF(AND(N(I82)&gt;0,N(I82)=TODAY()),"SEGUIMIENTO HOY; ","")&amp;IF(AND(OR(K82="",K82="Abierta"),N(F82)&gt;0,N(F82)&lt;TODAY()),"VENCIDA, TODAVÍA ABIERTA; ","")&amp;IF(AND(OR(K82="",K82="Abierta"),N(F82)&gt;=TODAY(),N(F82)-TODAY()&lt;=N('Ajustes'!$B$6)),"POR VENCER; ","")&amp;IF(AND(OR(K82="",K82="Abierta"),N(E82)&gt;0,N(G82)&gt;=N('Ajustes'!$B$5)),"ALTO: DECIDA; ","")&amp;IF(N(E82)=0,"SIN FECHA DE ENVÍO; ","")&amp;IF(AND(K82="Ganada",N(D82)=0),"GANADA SIN MONTO; ","")&amp;IF(AND(K82="Perdida",L82=""),"PERDIDA SIN MOTIVO; ",""))-2)))</f>
        <v/>
      </c>
    </row>
    <row r="83">
      <c r="D83" s="7" t="n"/>
      <c r="E83" s="8" t="n"/>
      <c r="F83" s="8" t="n"/>
      <c r="G83">
        <f>IF(A83="","",COUNTIF('Registro de contactos'!$B$2:$B$1500,A83))</f>
        <v/>
      </c>
      <c r="H83" s="8">
        <f>IF(A83="","",IF(N(G83)=0,"",SUMPRODUCT(MAX(('Registro de contactos'!$B$2:$B$1500=A83)*N(+'Registro de contactos'!$A$2:$A$1500)))))</f>
        <v/>
      </c>
      <c r="I83" s="8">
        <f>IF(OR(NOT(OR(A83&lt;&gt;"",B83&lt;&gt;"",C83&lt;&gt;"")),N(E83)=0,NOT(OR(K83="",K83="Abierta")),N(G83)&gt;=N('Ajustes'!$B$5)),"",IF(OR(N(G83)=0,N(H83)=0),N(E83)+N('Ajustes'!$B$2),N(H83)+IF(N(G83)=1,N('Ajustes'!$B$3)-N('Ajustes'!$B$2),N('Ajustes'!$B$4)-N('Ajustes'!$B$3))))</f>
        <v/>
      </c>
      <c r="J83" s="9">
        <f>IF(OR(NOT(OR(A83&lt;&gt;"",B83&lt;&gt;"",C83&lt;&gt;"")),N(F83)=0),"",N(F83)-TODAY())</f>
        <v/>
      </c>
      <c r="M83">
        <f>IF(NOT(OR(A83&lt;&gt;"",B83&lt;&gt;"",C83&lt;&gt;"")),"",IF(IF(AND(N(I83)&gt;0,N(I83)&lt;TODAY()),"SEGUIMIENTO ATRASADO; ","")&amp;IF(AND(N(I83)&gt;0,N(I83)=TODAY()),"SEGUIMIENTO HOY; ","")&amp;IF(AND(OR(K83="",K83="Abierta"),N(F83)&gt;0,N(F83)&lt;TODAY()),"VENCIDA, TODAVÍA ABIERTA; ","")&amp;IF(AND(OR(K83="",K83="Abierta"),N(F83)&gt;=TODAY(),N(F83)-TODAY()&lt;=N('Ajustes'!$B$6)),"POR VENCER; ","")&amp;IF(AND(OR(K83="",K83="Abierta"),N(E83)&gt;0,N(G83)&gt;=N('Ajustes'!$B$5)),"ALTO: DECIDA; ","")&amp;IF(N(E83)=0,"SIN FECHA DE ENVÍO; ","")&amp;IF(AND(K83="Ganada",N(D83)=0),"GANADA SIN MONTO; ","")&amp;IF(AND(K83="Perdida",L83=""),"PERDIDA SIN MOTIVO; ","")="","",LEFT(IF(AND(N(I83)&gt;0,N(I83)&lt;TODAY()),"SEGUIMIENTO ATRASADO; ","")&amp;IF(AND(N(I83)&gt;0,N(I83)=TODAY()),"SEGUIMIENTO HOY; ","")&amp;IF(AND(OR(K83="",K83="Abierta"),N(F83)&gt;0,N(F83)&lt;TODAY()),"VENCIDA, TODAVÍA ABIERTA; ","")&amp;IF(AND(OR(K83="",K83="Abierta"),N(F83)&gt;=TODAY(),N(F83)-TODAY()&lt;=N('Ajustes'!$B$6)),"POR VENCER; ","")&amp;IF(AND(OR(K83="",K83="Abierta"),N(E83)&gt;0,N(G83)&gt;=N('Ajustes'!$B$5)),"ALTO: DECIDA; ","")&amp;IF(N(E83)=0,"SIN FECHA DE ENVÍO; ","")&amp;IF(AND(K83="Ganada",N(D83)=0),"GANADA SIN MONTO; ","")&amp;IF(AND(K83="Perdida",L83=""),"PERDIDA SIN MOTIVO; ",""),LEN(IF(AND(N(I83)&gt;0,N(I83)&lt;TODAY()),"SEGUIMIENTO ATRASADO; ","")&amp;IF(AND(N(I83)&gt;0,N(I83)=TODAY()),"SEGUIMIENTO HOY; ","")&amp;IF(AND(OR(K83="",K83="Abierta"),N(F83)&gt;0,N(F83)&lt;TODAY()),"VENCIDA, TODAVÍA ABIERTA; ","")&amp;IF(AND(OR(K83="",K83="Abierta"),N(F83)&gt;=TODAY(),N(F83)-TODAY()&lt;=N('Ajustes'!$B$6)),"POR VENCER; ","")&amp;IF(AND(OR(K83="",K83="Abierta"),N(E83)&gt;0,N(G83)&gt;=N('Ajustes'!$B$5)),"ALTO: DECIDA; ","")&amp;IF(N(E83)=0,"SIN FECHA DE ENVÍO; ","")&amp;IF(AND(K83="Ganada",N(D83)=0),"GANADA SIN MONTO; ","")&amp;IF(AND(K83="Perdida",L83=""),"PERDIDA SIN MOTIVO; ",""))-2)))</f>
        <v/>
      </c>
    </row>
    <row r="84">
      <c r="D84" s="7" t="n"/>
      <c r="E84" s="8" t="n"/>
      <c r="F84" s="8" t="n"/>
      <c r="G84">
        <f>IF(A84="","",COUNTIF('Registro de contactos'!$B$2:$B$1500,A84))</f>
        <v/>
      </c>
      <c r="H84" s="8">
        <f>IF(A84="","",IF(N(G84)=0,"",SUMPRODUCT(MAX(('Registro de contactos'!$B$2:$B$1500=A84)*N(+'Registro de contactos'!$A$2:$A$1500)))))</f>
        <v/>
      </c>
      <c r="I84" s="8">
        <f>IF(OR(NOT(OR(A84&lt;&gt;"",B84&lt;&gt;"",C84&lt;&gt;"")),N(E84)=0,NOT(OR(K84="",K84="Abierta")),N(G84)&gt;=N('Ajustes'!$B$5)),"",IF(OR(N(G84)=0,N(H84)=0),N(E84)+N('Ajustes'!$B$2),N(H84)+IF(N(G84)=1,N('Ajustes'!$B$3)-N('Ajustes'!$B$2),N('Ajustes'!$B$4)-N('Ajustes'!$B$3))))</f>
        <v/>
      </c>
      <c r="J84" s="9">
        <f>IF(OR(NOT(OR(A84&lt;&gt;"",B84&lt;&gt;"",C84&lt;&gt;"")),N(F84)=0),"",N(F84)-TODAY())</f>
        <v/>
      </c>
      <c r="M84">
        <f>IF(NOT(OR(A84&lt;&gt;"",B84&lt;&gt;"",C84&lt;&gt;"")),"",IF(IF(AND(N(I84)&gt;0,N(I84)&lt;TODAY()),"SEGUIMIENTO ATRASADO; ","")&amp;IF(AND(N(I84)&gt;0,N(I84)=TODAY()),"SEGUIMIENTO HOY; ","")&amp;IF(AND(OR(K84="",K84="Abierta"),N(F84)&gt;0,N(F84)&lt;TODAY()),"VENCIDA, TODAVÍA ABIERTA; ","")&amp;IF(AND(OR(K84="",K84="Abierta"),N(F84)&gt;=TODAY(),N(F84)-TODAY()&lt;=N('Ajustes'!$B$6)),"POR VENCER; ","")&amp;IF(AND(OR(K84="",K84="Abierta"),N(E84)&gt;0,N(G84)&gt;=N('Ajustes'!$B$5)),"ALTO: DECIDA; ","")&amp;IF(N(E84)=0,"SIN FECHA DE ENVÍO; ","")&amp;IF(AND(K84="Ganada",N(D84)=0),"GANADA SIN MONTO; ","")&amp;IF(AND(K84="Perdida",L84=""),"PERDIDA SIN MOTIVO; ","")="","",LEFT(IF(AND(N(I84)&gt;0,N(I84)&lt;TODAY()),"SEGUIMIENTO ATRASADO; ","")&amp;IF(AND(N(I84)&gt;0,N(I84)=TODAY()),"SEGUIMIENTO HOY; ","")&amp;IF(AND(OR(K84="",K84="Abierta"),N(F84)&gt;0,N(F84)&lt;TODAY()),"VENCIDA, TODAVÍA ABIERTA; ","")&amp;IF(AND(OR(K84="",K84="Abierta"),N(F84)&gt;=TODAY(),N(F84)-TODAY()&lt;=N('Ajustes'!$B$6)),"POR VENCER; ","")&amp;IF(AND(OR(K84="",K84="Abierta"),N(E84)&gt;0,N(G84)&gt;=N('Ajustes'!$B$5)),"ALTO: DECIDA; ","")&amp;IF(N(E84)=0,"SIN FECHA DE ENVÍO; ","")&amp;IF(AND(K84="Ganada",N(D84)=0),"GANADA SIN MONTO; ","")&amp;IF(AND(K84="Perdida",L84=""),"PERDIDA SIN MOTIVO; ",""),LEN(IF(AND(N(I84)&gt;0,N(I84)&lt;TODAY()),"SEGUIMIENTO ATRASADO; ","")&amp;IF(AND(N(I84)&gt;0,N(I84)=TODAY()),"SEGUIMIENTO HOY; ","")&amp;IF(AND(OR(K84="",K84="Abierta"),N(F84)&gt;0,N(F84)&lt;TODAY()),"VENCIDA, TODAVÍA ABIERTA; ","")&amp;IF(AND(OR(K84="",K84="Abierta"),N(F84)&gt;=TODAY(),N(F84)-TODAY()&lt;=N('Ajustes'!$B$6)),"POR VENCER; ","")&amp;IF(AND(OR(K84="",K84="Abierta"),N(E84)&gt;0,N(G84)&gt;=N('Ajustes'!$B$5)),"ALTO: DECIDA; ","")&amp;IF(N(E84)=0,"SIN FECHA DE ENVÍO; ","")&amp;IF(AND(K84="Ganada",N(D84)=0),"GANADA SIN MONTO; ","")&amp;IF(AND(K84="Perdida",L84=""),"PERDIDA SIN MOTIVO; ",""))-2)))</f>
        <v/>
      </c>
    </row>
    <row r="85">
      <c r="D85" s="7" t="n"/>
      <c r="E85" s="8" t="n"/>
      <c r="F85" s="8" t="n"/>
      <c r="G85">
        <f>IF(A85="","",COUNTIF('Registro de contactos'!$B$2:$B$1500,A85))</f>
        <v/>
      </c>
      <c r="H85" s="8">
        <f>IF(A85="","",IF(N(G85)=0,"",SUMPRODUCT(MAX(('Registro de contactos'!$B$2:$B$1500=A85)*N(+'Registro de contactos'!$A$2:$A$1500)))))</f>
        <v/>
      </c>
      <c r="I85" s="8">
        <f>IF(OR(NOT(OR(A85&lt;&gt;"",B85&lt;&gt;"",C85&lt;&gt;"")),N(E85)=0,NOT(OR(K85="",K85="Abierta")),N(G85)&gt;=N('Ajustes'!$B$5)),"",IF(OR(N(G85)=0,N(H85)=0),N(E85)+N('Ajustes'!$B$2),N(H85)+IF(N(G85)=1,N('Ajustes'!$B$3)-N('Ajustes'!$B$2),N('Ajustes'!$B$4)-N('Ajustes'!$B$3))))</f>
        <v/>
      </c>
      <c r="J85" s="9">
        <f>IF(OR(NOT(OR(A85&lt;&gt;"",B85&lt;&gt;"",C85&lt;&gt;"")),N(F85)=0),"",N(F85)-TODAY())</f>
        <v/>
      </c>
      <c r="M85">
        <f>IF(NOT(OR(A85&lt;&gt;"",B85&lt;&gt;"",C85&lt;&gt;"")),"",IF(IF(AND(N(I85)&gt;0,N(I85)&lt;TODAY()),"SEGUIMIENTO ATRASADO; ","")&amp;IF(AND(N(I85)&gt;0,N(I85)=TODAY()),"SEGUIMIENTO HOY; ","")&amp;IF(AND(OR(K85="",K85="Abierta"),N(F85)&gt;0,N(F85)&lt;TODAY()),"VENCIDA, TODAVÍA ABIERTA; ","")&amp;IF(AND(OR(K85="",K85="Abierta"),N(F85)&gt;=TODAY(),N(F85)-TODAY()&lt;=N('Ajustes'!$B$6)),"POR VENCER; ","")&amp;IF(AND(OR(K85="",K85="Abierta"),N(E85)&gt;0,N(G85)&gt;=N('Ajustes'!$B$5)),"ALTO: DECIDA; ","")&amp;IF(N(E85)=0,"SIN FECHA DE ENVÍO; ","")&amp;IF(AND(K85="Ganada",N(D85)=0),"GANADA SIN MONTO; ","")&amp;IF(AND(K85="Perdida",L85=""),"PERDIDA SIN MOTIVO; ","")="","",LEFT(IF(AND(N(I85)&gt;0,N(I85)&lt;TODAY()),"SEGUIMIENTO ATRASADO; ","")&amp;IF(AND(N(I85)&gt;0,N(I85)=TODAY()),"SEGUIMIENTO HOY; ","")&amp;IF(AND(OR(K85="",K85="Abierta"),N(F85)&gt;0,N(F85)&lt;TODAY()),"VENCIDA, TODAVÍA ABIERTA; ","")&amp;IF(AND(OR(K85="",K85="Abierta"),N(F85)&gt;=TODAY(),N(F85)-TODAY()&lt;=N('Ajustes'!$B$6)),"POR VENCER; ","")&amp;IF(AND(OR(K85="",K85="Abierta"),N(E85)&gt;0,N(G85)&gt;=N('Ajustes'!$B$5)),"ALTO: DECIDA; ","")&amp;IF(N(E85)=0,"SIN FECHA DE ENVÍO; ","")&amp;IF(AND(K85="Ganada",N(D85)=0),"GANADA SIN MONTO; ","")&amp;IF(AND(K85="Perdida",L85=""),"PERDIDA SIN MOTIVO; ",""),LEN(IF(AND(N(I85)&gt;0,N(I85)&lt;TODAY()),"SEGUIMIENTO ATRASADO; ","")&amp;IF(AND(N(I85)&gt;0,N(I85)=TODAY()),"SEGUIMIENTO HOY; ","")&amp;IF(AND(OR(K85="",K85="Abierta"),N(F85)&gt;0,N(F85)&lt;TODAY()),"VENCIDA, TODAVÍA ABIERTA; ","")&amp;IF(AND(OR(K85="",K85="Abierta"),N(F85)&gt;=TODAY(),N(F85)-TODAY()&lt;=N('Ajustes'!$B$6)),"POR VENCER; ","")&amp;IF(AND(OR(K85="",K85="Abierta"),N(E85)&gt;0,N(G85)&gt;=N('Ajustes'!$B$5)),"ALTO: DECIDA; ","")&amp;IF(N(E85)=0,"SIN FECHA DE ENVÍO; ","")&amp;IF(AND(K85="Ganada",N(D85)=0),"GANADA SIN MONTO; ","")&amp;IF(AND(K85="Perdida",L85=""),"PERDIDA SIN MOTIVO; ",""))-2)))</f>
        <v/>
      </c>
    </row>
    <row r="86">
      <c r="D86" s="7" t="n"/>
      <c r="E86" s="8" t="n"/>
      <c r="F86" s="8" t="n"/>
      <c r="G86">
        <f>IF(A86="","",COUNTIF('Registro de contactos'!$B$2:$B$1500,A86))</f>
        <v/>
      </c>
      <c r="H86" s="8">
        <f>IF(A86="","",IF(N(G86)=0,"",SUMPRODUCT(MAX(('Registro de contactos'!$B$2:$B$1500=A86)*N(+'Registro de contactos'!$A$2:$A$1500)))))</f>
        <v/>
      </c>
      <c r="I86" s="8">
        <f>IF(OR(NOT(OR(A86&lt;&gt;"",B86&lt;&gt;"",C86&lt;&gt;"")),N(E86)=0,NOT(OR(K86="",K86="Abierta")),N(G86)&gt;=N('Ajustes'!$B$5)),"",IF(OR(N(G86)=0,N(H86)=0),N(E86)+N('Ajustes'!$B$2),N(H86)+IF(N(G86)=1,N('Ajustes'!$B$3)-N('Ajustes'!$B$2),N('Ajustes'!$B$4)-N('Ajustes'!$B$3))))</f>
        <v/>
      </c>
      <c r="J86" s="9">
        <f>IF(OR(NOT(OR(A86&lt;&gt;"",B86&lt;&gt;"",C86&lt;&gt;"")),N(F86)=0),"",N(F86)-TODAY())</f>
        <v/>
      </c>
      <c r="M86">
        <f>IF(NOT(OR(A86&lt;&gt;"",B86&lt;&gt;"",C86&lt;&gt;"")),"",IF(IF(AND(N(I86)&gt;0,N(I86)&lt;TODAY()),"SEGUIMIENTO ATRASADO; ","")&amp;IF(AND(N(I86)&gt;0,N(I86)=TODAY()),"SEGUIMIENTO HOY; ","")&amp;IF(AND(OR(K86="",K86="Abierta"),N(F86)&gt;0,N(F86)&lt;TODAY()),"VENCIDA, TODAVÍA ABIERTA; ","")&amp;IF(AND(OR(K86="",K86="Abierta"),N(F86)&gt;=TODAY(),N(F86)-TODAY()&lt;=N('Ajustes'!$B$6)),"POR VENCER; ","")&amp;IF(AND(OR(K86="",K86="Abierta"),N(E86)&gt;0,N(G86)&gt;=N('Ajustes'!$B$5)),"ALTO: DECIDA; ","")&amp;IF(N(E86)=0,"SIN FECHA DE ENVÍO; ","")&amp;IF(AND(K86="Ganada",N(D86)=0),"GANADA SIN MONTO; ","")&amp;IF(AND(K86="Perdida",L86=""),"PERDIDA SIN MOTIVO; ","")="","",LEFT(IF(AND(N(I86)&gt;0,N(I86)&lt;TODAY()),"SEGUIMIENTO ATRASADO; ","")&amp;IF(AND(N(I86)&gt;0,N(I86)=TODAY()),"SEGUIMIENTO HOY; ","")&amp;IF(AND(OR(K86="",K86="Abierta"),N(F86)&gt;0,N(F86)&lt;TODAY()),"VENCIDA, TODAVÍA ABIERTA; ","")&amp;IF(AND(OR(K86="",K86="Abierta"),N(F86)&gt;=TODAY(),N(F86)-TODAY()&lt;=N('Ajustes'!$B$6)),"POR VENCER; ","")&amp;IF(AND(OR(K86="",K86="Abierta"),N(E86)&gt;0,N(G86)&gt;=N('Ajustes'!$B$5)),"ALTO: DECIDA; ","")&amp;IF(N(E86)=0,"SIN FECHA DE ENVÍO; ","")&amp;IF(AND(K86="Ganada",N(D86)=0),"GANADA SIN MONTO; ","")&amp;IF(AND(K86="Perdida",L86=""),"PERDIDA SIN MOTIVO; ",""),LEN(IF(AND(N(I86)&gt;0,N(I86)&lt;TODAY()),"SEGUIMIENTO ATRASADO; ","")&amp;IF(AND(N(I86)&gt;0,N(I86)=TODAY()),"SEGUIMIENTO HOY; ","")&amp;IF(AND(OR(K86="",K86="Abierta"),N(F86)&gt;0,N(F86)&lt;TODAY()),"VENCIDA, TODAVÍA ABIERTA; ","")&amp;IF(AND(OR(K86="",K86="Abierta"),N(F86)&gt;=TODAY(),N(F86)-TODAY()&lt;=N('Ajustes'!$B$6)),"POR VENCER; ","")&amp;IF(AND(OR(K86="",K86="Abierta"),N(E86)&gt;0,N(G86)&gt;=N('Ajustes'!$B$5)),"ALTO: DECIDA; ","")&amp;IF(N(E86)=0,"SIN FECHA DE ENVÍO; ","")&amp;IF(AND(K86="Ganada",N(D86)=0),"GANADA SIN MONTO; ","")&amp;IF(AND(K86="Perdida",L86=""),"PERDIDA SIN MOTIVO; ",""))-2)))</f>
        <v/>
      </c>
    </row>
    <row r="87">
      <c r="D87" s="7" t="n"/>
      <c r="E87" s="8" t="n"/>
      <c r="F87" s="8" t="n"/>
      <c r="G87">
        <f>IF(A87="","",COUNTIF('Registro de contactos'!$B$2:$B$1500,A87))</f>
        <v/>
      </c>
      <c r="H87" s="8">
        <f>IF(A87="","",IF(N(G87)=0,"",SUMPRODUCT(MAX(('Registro de contactos'!$B$2:$B$1500=A87)*N(+'Registro de contactos'!$A$2:$A$1500)))))</f>
        <v/>
      </c>
      <c r="I87" s="8">
        <f>IF(OR(NOT(OR(A87&lt;&gt;"",B87&lt;&gt;"",C87&lt;&gt;"")),N(E87)=0,NOT(OR(K87="",K87="Abierta")),N(G87)&gt;=N('Ajustes'!$B$5)),"",IF(OR(N(G87)=0,N(H87)=0),N(E87)+N('Ajustes'!$B$2),N(H87)+IF(N(G87)=1,N('Ajustes'!$B$3)-N('Ajustes'!$B$2),N('Ajustes'!$B$4)-N('Ajustes'!$B$3))))</f>
        <v/>
      </c>
      <c r="J87" s="9">
        <f>IF(OR(NOT(OR(A87&lt;&gt;"",B87&lt;&gt;"",C87&lt;&gt;"")),N(F87)=0),"",N(F87)-TODAY())</f>
        <v/>
      </c>
      <c r="M87">
        <f>IF(NOT(OR(A87&lt;&gt;"",B87&lt;&gt;"",C87&lt;&gt;"")),"",IF(IF(AND(N(I87)&gt;0,N(I87)&lt;TODAY()),"SEGUIMIENTO ATRASADO; ","")&amp;IF(AND(N(I87)&gt;0,N(I87)=TODAY()),"SEGUIMIENTO HOY; ","")&amp;IF(AND(OR(K87="",K87="Abierta"),N(F87)&gt;0,N(F87)&lt;TODAY()),"VENCIDA, TODAVÍA ABIERTA; ","")&amp;IF(AND(OR(K87="",K87="Abierta"),N(F87)&gt;=TODAY(),N(F87)-TODAY()&lt;=N('Ajustes'!$B$6)),"POR VENCER; ","")&amp;IF(AND(OR(K87="",K87="Abierta"),N(E87)&gt;0,N(G87)&gt;=N('Ajustes'!$B$5)),"ALTO: DECIDA; ","")&amp;IF(N(E87)=0,"SIN FECHA DE ENVÍO; ","")&amp;IF(AND(K87="Ganada",N(D87)=0),"GANADA SIN MONTO; ","")&amp;IF(AND(K87="Perdida",L87=""),"PERDIDA SIN MOTIVO; ","")="","",LEFT(IF(AND(N(I87)&gt;0,N(I87)&lt;TODAY()),"SEGUIMIENTO ATRASADO; ","")&amp;IF(AND(N(I87)&gt;0,N(I87)=TODAY()),"SEGUIMIENTO HOY; ","")&amp;IF(AND(OR(K87="",K87="Abierta"),N(F87)&gt;0,N(F87)&lt;TODAY()),"VENCIDA, TODAVÍA ABIERTA; ","")&amp;IF(AND(OR(K87="",K87="Abierta"),N(F87)&gt;=TODAY(),N(F87)-TODAY()&lt;=N('Ajustes'!$B$6)),"POR VENCER; ","")&amp;IF(AND(OR(K87="",K87="Abierta"),N(E87)&gt;0,N(G87)&gt;=N('Ajustes'!$B$5)),"ALTO: DECIDA; ","")&amp;IF(N(E87)=0,"SIN FECHA DE ENVÍO; ","")&amp;IF(AND(K87="Ganada",N(D87)=0),"GANADA SIN MONTO; ","")&amp;IF(AND(K87="Perdida",L87=""),"PERDIDA SIN MOTIVO; ",""),LEN(IF(AND(N(I87)&gt;0,N(I87)&lt;TODAY()),"SEGUIMIENTO ATRASADO; ","")&amp;IF(AND(N(I87)&gt;0,N(I87)=TODAY()),"SEGUIMIENTO HOY; ","")&amp;IF(AND(OR(K87="",K87="Abierta"),N(F87)&gt;0,N(F87)&lt;TODAY()),"VENCIDA, TODAVÍA ABIERTA; ","")&amp;IF(AND(OR(K87="",K87="Abierta"),N(F87)&gt;=TODAY(),N(F87)-TODAY()&lt;=N('Ajustes'!$B$6)),"POR VENCER; ","")&amp;IF(AND(OR(K87="",K87="Abierta"),N(E87)&gt;0,N(G87)&gt;=N('Ajustes'!$B$5)),"ALTO: DECIDA; ","")&amp;IF(N(E87)=0,"SIN FECHA DE ENVÍO; ","")&amp;IF(AND(K87="Ganada",N(D87)=0),"GANADA SIN MONTO; ","")&amp;IF(AND(K87="Perdida",L87=""),"PERDIDA SIN MOTIVO; ",""))-2)))</f>
        <v/>
      </c>
    </row>
    <row r="88">
      <c r="D88" s="7" t="n"/>
      <c r="E88" s="8" t="n"/>
      <c r="F88" s="8" t="n"/>
      <c r="G88">
        <f>IF(A88="","",COUNTIF('Registro de contactos'!$B$2:$B$1500,A88))</f>
        <v/>
      </c>
      <c r="H88" s="8">
        <f>IF(A88="","",IF(N(G88)=0,"",SUMPRODUCT(MAX(('Registro de contactos'!$B$2:$B$1500=A88)*N(+'Registro de contactos'!$A$2:$A$1500)))))</f>
        <v/>
      </c>
      <c r="I88" s="8">
        <f>IF(OR(NOT(OR(A88&lt;&gt;"",B88&lt;&gt;"",C88&lt;&gt;"")),N(E88)=0,NOT(OR(K88="",K88="Abierta")),N(G88)&gt;=N('Ajustes'!$B$5)),"",IF(OR(N(G88)=0,N(H88)=0),N(E88)+N('Ajustes'!$B$2),N(H88)+IF(N(G88)=1,N('Ajustes'!$B$3)-N('Ajustes'!$B$2),N('Ajustes'!$B$4)-N('Ajustes'!$B$3))))</f>
        <v/>
      </c>
      <c r="J88" s="9">
        <f>IF(OR(NOT(OR(A88&lt;&gt;"",B88&lt;&gt;"",C88&lt;&gt;"")),N(F88)=0),"",N(F88)-TODAY())</f>
        <v/>
      </c>
      <c r="M88">
        <f>IF(NOT(OR(A88&lt;&gt;"",B88&lt;&gt;"",C88&lt;&gt;"")),"",IF(IF(AND(N(I88)&gt;0,N(I88)&lt;TODAY()),"SEGUIMIENTO ATRASADO; ","")&amp;IF(AND(N(I88)&gt;0,N(I88)=TODAY()),"SEGUIMIENTO HOY; ","")&amp;IF(AND(OR(K88="",K88="Abierta"),N(F88)&gt;0,N(F88)&lt;TODAY()),"VENCIDA, TODAVÍA ABIERTA; ","")&amp;IF(AND(OR(K88="",K88="Abierta"),N(F88)&gt;=TODAY(),N(F88)-TODAY()&lt;=N('Ajustes'!$B$6)),"POR VENCER; ","")&amp;IF(AND(OR(K88="",K88="Abierta"),N(E88)&gt;0,N(G88)&gt;=N('Ajustes'!$B$5)),"ALTO: DECIDA; ","")&amp;IF(N(E88)=0,"SIN FECHA DE ENVÍO; ","")&amp;IF(AND(K88="Ganada",N(D88)=0),"GANADA SIN MONTO; ","")&amp;IF(AND(K88="Perdida",L88=""),"PERDIDA SIN MOTIVO; ","")="","",LEFT(IF(AND(N(I88)&gt;0,N(I88)&lt;TODAY()),"SEGUIMIENTO ATRASADO; ","")&amp;IF(AND(N(I88)&gt;0,N(I88)=TODAY()),"SEGUIMIENTO HOY; ","")&amp;IF(AND(OR(K88="",K88="Abierta"),N(F88)&gt;0,N(F88)&lt;TODAY()),"VENCIDA, TODAVÍA ABIERTA; ","")&amp;IF(AND(OR(K88="",K88="Abierta"),N(F88)&gt;=TODAY(),N(F88)-TODAY()&lt;=N('Ajustes'!$B$6)),"POR VENCER; ","")&amp;IF(AND(OR(K88="",K88="Abierta"),N(E88)&gt;0,N(G88)&gt;=N('Ajustes'!$B$5)),"ALTO: DECIDA; ","")&amp;IF(N(E88)=0,"SIN FECHA DE ENVÍO; ","")&amp;IF(AND(K88="Ganada",N(D88)=0),"GANADA SIN MONTO; ","")&amp;IF(AND(K88="Perdida",L88=""),"PERDIDA SIN MOTIVO; ",""),LEN(IF(AND(N(I88)&gt;0,N(I88)&lt;TODAY()),"SEGUIMIENTO ATRASADO; ","")&amp;IF(AND(N(I88)&gt;0,N(I88)=TODAY()),"SEGUIMIENTO HOY; ","")&amp;IF(AND(OR(K88="",K88="Abierta"),N(F88)&gt;0,N(F88)&lt;TODAY()),"VENCIDA, TODAVÍA ABIERTA; ","")&amp;IF(AND(OR(K88="",K88="Abierta"),N(F88)&gt;=TODAY(),N(F88)-TODAY()&lt;=N('Ajustes'!$B$6)),"POR VENCER; ","")&amp;IF(AND(OR(K88="",K88="Abierta"),N(E88)&gt;0,N(G88)&gt;=N('Ajustes'!$B$5)),"ALTO: DECIDA; ","")&amp;IF(N(E88)=0,"SIN FECHA DE ENVÍO; ","")&amp;IF(AND(K88="Ganada",N(D88)=0),"GANADA SIN MONTO; ","")&amp;IF(AND(K88="Perdida",L88=""),"PERDIDA SIN MOTIVO; ",""))-2)))</f>
        <v/>
      </c>
    </row>
    <row r="89">
      <c r="D89" s="7" t="n"/>
      <c r="E89" s="8" t="n"/>
      <c r="F89" s="8" t="n"/>
      <c r="G89">
        <f>IF(A89="","",COUNTIF('Registro de contactos'!$B$2:$B$1500,A89))</f>
        <v/>
      </c>
      <c r="H89" s="8">
        <f>IF(A89="","",IF(N(G89)=0,"",SUMPRODUCT(MAX(('Registro de contactos'!$B$2:$B$1500=A89)*N(+'Registro de contactos'!$A$2:$A$1500)))))</f>
        <v/>
      </c>
      <c r="I89" s="8">
        <f>IF(OR(NOT(OR(A89&lt;&gt;"",B89&lt;&gt;"",C89&lt;&gt;"")),N(E89)=0,NOT(OR(K89="",K89="Abierta")),N(G89)&gt;=N('Ajustes'!$B$5)),"",IF(OR(N(G89)=0,N(H89)=0),N(E89)+N('Ajustes'!$B$2),N(H89)+IF(N(G89)=1,N('Ajustes'!$B$3)-N('Ajustes'!$B$2),N('Ajustes'!$B$4)-N('Ajustes'!$B$3))))</f>
        <v/>
      </c>
      <c r="J89" s="9">
        <f>IF(OR(NOT(OR(A89&lt;&gt;"",B89&lt;&gt;"",C89&lt;&gt;"")),N(F89)=0),"",N(F89)-TODAY())</f>
        <v/>
      </c>
      <c r="M89">
        <f>IF(NOT(OR(A89&lt;&gt;"",B89&lt;&gt;"",C89&lt;&gt;"")),"",IF(IF(AND(N(I89)&gt;0,N(I89)&lt;TODAY()),"SEGUIMIENTO ATRASADO; ","")&amp;IF(AND(N(I89)&gt;0,N(I89)=TODAY()),"SEGUIMIENTO HOY; ","")&amp;IF(AND(OR(K89="",K89="Abierta"),N(F89)&gt;0,N(F89)&lt;TODAY()),"VENCIDA, TODAVÍA ABIERTA; ","")&amp;IF(AND(OR(K89="",K89="Abierta"),N(F89)&gt;=TODAY(),N(F89)-TODAY()&lt;=N('Ajustes'!$B$6)),"POR VENCER; ","")&amp;IF(AND(OR(K89="",K89="Abierta"),N(E89)&gt;0,N(G89)&gt;=N('Ajustes'!$B$5)),"ALTO: DECIDA; ","")&amp;IF(N(E89)=0,"SIN FECHA DE ENVÍO; ","")&amp;IF(AND(K89="Ganada",N(D89)=0),"GANADA SIN MONTO; ","")&amp;IF(AND(K89="Perdida",L89=""),"PERDIDA SIN MOTIVO; ","")="","",LEFT(IF(AND(N(I89)&gt;0,N(I89)&lt;TODAY()),"SEGUIMIENTO ATRASADO; ","")&amp;IF(AND(N(I89)&gt;0,N(I89)=TODAY()),"SEGUIMIENTO HOY; ","")&amp;IF(AND(OR(K89="",K89="Abierta"),N(F89)&gt;0,N(F89)&lt;TODAY()),"VENCIDA, TODAVÍA ABIERTA; ","")&amp;IF(AND(OR(K89="",K89="Abierta"),N(F89)&gt;=TODAY(),N(F89)-TODAY()&lt;=N('Ajustes'!$B$6)),"POR VENCER; ","")&amp;IF(AND(OR(K89="",K89="Abierta"),N(E89)&gt;0,N(G89)&gt;=N('Ajustes'!$B$5)),"ALTO: DECIDA; ","")&amp;IF(N(E89)=0,"SIN FECHA DE ENVÍO; ","")&amp;IF(AND(K89="Ganada",N(D89)=0),"GANADA SIN MONTO; ","")&amp;IF(AND(K89="Perdida",L89=""),"PERDIDA SIN MOTIVO; ",""),LEN(IF(AND(N(I89)&gt;0,N(I89)&lt;TODAY()),"SEGUIMIENTO ATRASADO; ","")&amp;IF(AND(N(I89)&gt;0,N(I89)=TODAY()),"SEGUIMIENTO HOY; ","")&amp;IF(AND(OR(K89="",K89="Abierta"),N(F89)&gt;0,N(F89)&lt;TODAY()),"VENCIDA, TODAVÍA ABIERTA; ","")&amp;IF(AND(OR(K89="",K89="Abierta"),N(F89)&gt;=TODAY(),N(F89)-TODAY()&lt;=N('Ajustes'!$B$6)),"POR VENCER; ","")&amp;IF(AND(OR(K89="",K89="Abierta"),N(E89)&gt;0,N(G89)&gt;=N('Ajustes'!$B$5)),"ALTO: DECIDA; ","")&amp;IF(N(E89)=0,"SIN FECHA DE ENVÍO; ","")&amp;IF(AND(K89="Ganada",N(D89)=0),"GANADA SIN MONTO; ","")&amp;IF(AND(K89="Perdida",L89=""),"PERDIDA SIN MOTIVO; ",""))-2)))</f>
        <v/>
      </c>
    </row>
    <row r="90">
      <c r="D90" s="7" t="n"/>
      <c r="E90" s="8" t="n"/>
      <c r="F90" s="8" t="n"/>
      <c r="G90">
        <f>IF(A90="","",COUNTIF('Registro de contactos'!$B$2:$B$1500,A90))</f>
        <v/>
      </c>
      <c r="H90" s="8">
        <f>IF(A90="","",IF(N(G90)=0,"",SUMPRODUCT(MAX(('Registro de contactos'!$B$2:$B$1500=A90)*N(+'Registro de contactos'!$A$2:$A$1500)))))</f>
        <v/>
      </c>
      <c r="I90" s="8">
        <f>IF(OR(NOT(OR(A90&lt;&gt;"",B90&lt;&gt;"",C90&lt;&gt;"")),N(E90)=0,NOT(OR(K90="",K90="Abierta")),N(G90)&gt;=N('Ajustes'!$B$5)),"",IF(OR(N(G90)=0,N(H90)=0),N(E90)+N('Ajustes'!$B$2),N(H90)+IF(N(G90)=1,N('Ajustes'!$B$3)-N('Ajustes'!$B$2),N('Ajustes'!$B$4)-N('Ajustes'!$B$3))))</f>
        <v/>
      </c>
      <c r="J90" s="9">
        <f>IF(OR(NOT(OR(A90&lt;&gt;"",B90&lt;&gt;"",C90&lt;&gt;"")),N(F90)=0),"",N(F90)-TODAY())</f>
        <v/>
      </c>
      <c r="M90">
        <f>IF(NOT(OR(A90&lt;&gt;"",B90&lt;&gt;"",C90&lt;&gt;"")),"",IF(IF(AND(N(I90)&gt;0,N(I90)&lt;TODAY()),"SEGUIMIENTO ATRASADO; ","")&amp;IF(AND(N(I90)&gt;0,N(I90)=TODAY()),"SEGUIMIENTO HOY; ","")&amp;IF(AND(OR(K90="",K90="Abierta"),N(F90)&gt;0,N(F90)&lt;TODAY()),"VENCIDA, TODAVÍA ABIERTA; ","")&amp;IF(AND(OR(K90="",K90="Abierta"),N(F90)&gt;=TODAY(),N(F90)-TODAY()&lt;=N('Ajustes'!$B$6)),"POR VENCER; ","")&amp;IF(AND(OR(K90="",K90="Abierta"),N(E90)&gt;0,N(G90)&gt;=N('Ajustes'!$B$5)),"ALTO: DECIDA; ","")&amp;IF(N(E90)=0,"SIN FECHA DE ENVÍO; ","")&amp;IF(AND(K90="Ganada",N(D90)=0),"GANADA SIN MONTO; ","")&amp;IF(AND(K90="Perdida",L90=""),"PERDIDA SIN MOTIVO; ","")="","",LEFT(IF(AND(N(I90)&gt;0,N(I90)&lt;TODAY()),"SEGUIMIENTO ATRASADO; ","")&amp;IF(AND(N(I90)&gt;0,N(I90)=TODAY()),"SEGUIMIENTO HOY; ","")&amp;IF(AND(OR(K90="",K90="Abierta"),N(F90)&gt;0,N(F90)&lt;TODAY()),"VENCIDA, TODAVÍA ABIERTA; ","")&amp;IF(AND(OR(K90="",K90="Abierta"),N(F90)&gt;=TODAY(),N(F90)-TODAY()&lt;=N('Ajustes'!$B$6)),"POR VENCER; ","")&amp;IF(AND(OR(K90="",K90="Abierta"),N(E90)&gt;0,N(G90)&gt;=N('Ajustes'!$B$5)),"ALTO: DECIDA; ","")&amp;IF(N(E90)=0,"SIN FECHA DE ENVÍO; ","")&amp;IF(AND(K90="Ganada",N(D90)=0),"GANADA SIN MONTO; ","")&amp;IF(AND(K90="Perdida",L90=""),"PERDIDA SIN MOTIVO; ",""),LEN(IF(AND(N(I90)&gt;0,N(I90)&lt;TODAY()),"SEGUIMIENTO ATRASADO; ","")&amp;IF(AND(N(I90)&gt;0,N(I90)=TODAY()),"SEGUIMIENTO HOY; ","")&amp;IF(AND(OR(K90="",K90="Abierta"),N(F90)&gt;0,N(F90)&lt;TODAY()),"VENCIDA, TODAVÍA ABIERTA; ","")&amp;IF(AND(OR(K90="",K90="Abierta"),N(F90)&gt;=TODAY(),N(F90)-TODAY()&lt;=N('Ajustes'!$B$6)),"POR VENCER; ","")&amp;IF(AND(OR(K90="",K90="Abierta"),N(E90)&gt;0,N(G90)&gt;=N('Ajustes'!$B$5)),"ALTO: DECIDA; ","")&amp;IF(N(E90)=0,"SIN FECHA DE ENVÍO; ","")&amp;IF(AND(K90="Ganada",N(D90)=0),"GANADA SIN MONTO; ","")&amp;IF(AND(K90="Perdida",L90=""),"PERDIDA SIN MOTIVO; ",""))-2)))</f>
        <v/>
      </c>
    </row>
    <row r="91">
      <c r="D91" s="7" t="n"/>
      <c r="E91" s="8" t="n"/>
      <c r="F91" s="8" t="n"/>
      <c r="G91">
        <f>IF(A91="","",COUNTIF('Registro de contactos'!$B$2:$B$1500,A91))</f>
        <v/>
      </c>
      <c r="H91" s="8">
        <f>IF(A91="","",IF(N(G91)=0,"",SUMPRODUCT(MAX(('Registro de contactos'!$B$2:$B$1500=A91)*N(+'Registro de contactos'!$A$2:$A$1500)))))</f>
        <v/>
      </c>
      <c r="I91" s="8">
        <f>IF(OR(NOT(OR(A91&lt;&gt;"",B91&lt;&gt;"",C91&lt;&gt;"")),N(E91)=0,NOT(OR(K91="",K91="Abierta")),N(G91)&gt;=N('Ajustes'!$B$5)),"",IF(OR(N(G91)=0,N(H91)=0),N(E91)+N('Ajustes'!$B$2),N(H91)+IF(N(G91)=1,N('Ajustes'!$B$3)-N('Ajustes'!$B$2),N('Ajustes'!$B$4)-N('Ajustes'!$B$3))))</f>
        <v/>
      </c>
      <c r="J91" s="9">
        <f>IF(OR(NOT(OR(A91&lt;&gt;"",B91&lt;&gt;"",C91&lt;&gt;"")),N(F91)=0),"",N(F91)-TODAY())</f>
        <v/>
      </c>
      <c r="M91">
        <f>IF(NOT(OR(A91&lt;&gt;"",B91&lt;&gt;"",C91&lt;&gt;"")),"",IF(IF(AND(N(I91)&gt;0,N(I91)&lt;TODAY()),"SEGUIMIENTO ATRASADO; ","")&amp;IF(AND(N(I91)&gt;0,N(I91)=TODAY()),"SEGUIMIENTO HOY; ","")&amp;IF(AND(OR(K91="",K91="Abierta"),N(F91)&gt;0,N(F91)&lt;TODAY()),"VENCIDA, TODAVÍA ABIERTA; ","")&amp;IF(AND(OR(K91="",K91="Abierta"),N(F91)&gt;=TODAY(),N(F91)-TODAY()&lt;=N('Ajustes'!$B$6)),"POR VENCER; ","")&amp;IF(AND(OR(K91="",K91="Abierta"),N(E91)&gt;0,N(G91)&gt;=N('Ajustes'!$B$5)),"ALTO: DECIDA; ","")&amp;IF(N(E91)=0,"SIN FECHA DE ENVÍO; ","")&amp;IF(AND(K91="Ganada",N(D91)=0),"GANADA SIN MONTO; ","")&amp;IF(AND(K91="Perdida",L91=""),"PERDIDA SIN MOTIVO; ","")="","",LEFT(IF(AND(N(I91)&gt;0,N(I91)&lt;TODAY()),"SEGUIMIENTO ATRASADO; ","")&amp;IF(AND(N(I91)&gt;0,N(I91)=TODAY()),"SEGUIMIENTO HOY; ","")&amp;IF(AND(OR(K91="",K91="Abierta"),N(F91)&gt;0,N(F91)&lt;TODAY()),"VENCIDA, TODAVÍA ABIERTA; ","")&amp;IF(AND(OR(K91="",K91="Abierta"),N(F91)&gt;=TODAY(),N(F91)-TODAY()&lt;=N('Ajustes'!$B$6)),"POR VENCER; ","")&amp;IF(AND(OR(K91="",K91="Abierta"),N(E91)&gt;0,N(G91)&gt;=N('Ajustes'!$B$5)),"ALTO: DECIDA; ","")&amp;IF(N(E91)=0,"SIN FECHA DE ENVÍO; ","")&amp;IF(AND(K91="Ganada",N(D91)=0),"GANADA SIN MONTO; ","")&amp;IF(AND(K91="Perdida",L91=""),"PERDIDA SIN MOTIVO; ",""),LEN(IF(AND(N(I91)&gt;0,N(I91)&lt;TODAY()),"SEGUIMIENTO ATRASADO; ","")&amp;IF(AND(N(I91)&gt;0,N(I91)=TODAY()),"SEGUIMIENTO HOY; ","")&amp;IF(AND(OR(K91="",K91="Abierta"),N(F91)&gt;0,N(F91)&lt;TODAY()),"VENCIDA, TODAVÍA ABIERTA; ","")&amp;IF(AND(OR(K91="",K91="Abierta"),N(F91)&gt;=TODAY(),N(F91)-TODAY()&lt;=N('Ajustes'!$B$6)),"POR VENCER; ","")&amp;IF(AND(OR(K91="",K91="Abierta"),N(E91)&gt;0,N(G91)&gt;=N('Ajustes'!$B$5)),"ALTO: DECIDA; ","")&amp;IF(N(E91)=0,"SIN FECHA DE ENVÍO; ","")&amp;IF(AND(K91="Ganada",N(D91)=0),"GANADA SIN MONTO; ","")&amp;IF(AND(K91="Perdida",L91=""),"PERDIDA SIN MOTIVO; ",""))-2)))</f>
        <v/>
      </c>
    </row>
    <row r="92">
      <c r="D92" s="7" t="n"/>
      <c r="E92" s="8" t="n"/>
      <c r="F92" s="8" t="n"/>
      <c r="G92">
        <f>IF(A92="","",COUNTIF('Registro de contactos'!$B$2:$B$1500,A92))</f>
        <v/>
      </c>
      <c r="H92" s="8">
        <f>IF(A92="","",IF(N(G92)=0,"",SUMPRODUCT(MAX(('Registro de contactos'!$B$2:$B$1500=A92)*N(+'Registro de contactos'!$A$2:$A$1500)))))</f>
        <v/>
      </c>
      <c r="I92" s="8">
        <f>IF(OR(NOT(OR(A92&lt;&gt;"",B92&lt;&gt;"",C92&lt;&gt;"")),N(E92)=0,NOT(OR(K92="",K92="Abierta")),N(G92)&gt;=N('Ajustes'!$B$5)),"",IF(OR(N(G92)=0,N(H92)=0),N(E92)+N('Ajustes'!$B$2),N(H92)+IF(N(G92)=1,N('Ajustes'!$B$3)-N('Ajustes'!$B$2),N('Ajustes'!$B$4)-N('Ajustes'!$B$3))))</f>
        <v/>
      </c>
      <c r="J92" s="9">
        <f>IF(OR(NOT(OR(A92&lt;&gt;"",B92&lt;&gt;"",C92&lt;&gt;"")),N(F92)=0),"",N(F92)-TODAY())</f>
        <v/>
      </c>
      <c r="M92">
        <f>IF(NOT(OR(A92&lt;&gt;"",B92&lt;&gt;"",C92&lt;&gt;"")),"",IF(IF(AND(N(I92)&gt;0,N(I92)&lt;TODAY()),"SEGUIMIENTO ATRASADO; ","")&amp;IF(AND(N(I92)&gt;0,N(I92)=TODAY()),"SEGUIMIENTO HOY; ","")&amp;IF(AND(OR(K92="",K92="Abierta"),N(F92)&gt;0,N(F92)&lt;TODAY()),"VENCIDA, TODAVÍA ABIERTA; ","")&amp;IF(AND(OR(K92="",K92="Abierta"),N(F92)&gt;=TODAY(),N(F92)-TODAY()&lt;=N('Ajustes'!$B$6)),"POR VENCER; ","")&amp;IF(AND(OR(K92="",K92="Abierta"),N(E92)&gt;0,N(G92)&gt;=N('Ajustes'!$B$5)),"ALTO: DECIDA; ","")&amp;IF(N(E92)=0,"SIN FECHA DE ENVÍO; ","")&amp;IF(AND(K92="Ganada",N(D92)=0),"GANADA SIN MONTO; ","")&amp;IF(AND(K92="Perdida",L92=""),"PERDIDA SIN MOTIVO; ","")="","",LEFT(IF(AND(N(I92)&gt;0,N(I92)&lt;TODAY()),"SEGUIMIENTO ATRASADO; ","")&amp;IF(AND(N(I92)&gt;0,N(I92)=TODAY()),"SEGUIMIENTO HOY; ","")&amp;IF(AND(OR(K92="",K92="Abierta"),N(F92)&gt;0,N(F92)&lt;TODAY()),"VENCIDA, TODAVÍA ABIERTA; ","")&amp;IF(AND(OR(K92="",K92="Abierta"),N(F92)&gt;=TODAY(),N(F92)-TODAY()&lt;=N('Ajustes'!$B$6)),"POR VENCER; ","")&amp;IF(AND(OR(K92="",K92="Abierta"),N(E92)&gt;0,N(G92)&gt;=N('Ajustes'!$B$5)),"ALTO: DECIDA; ","")&amp;IF(N(E92)=0,"SIN FECHA DE ENVÍO; ","")&amp;IF(AND(K92="Ganada",N(D92)=0),"GANADA SIN MONTO; ","")&amp;IF(AND(K92="Perdida",L92=""),"PERDIDA SIN MOTIVO; ",""),LEN(IF(AND(N(I92)&gt;0,N(I92)&lt;TODAY()),"SEGUIMIENTO ATRASADO; ","")&amp;IF(AND(N(I92)&gt;0,N(I92)=TODAY()),"SEGUIMIENTO HOY; ","")&amp;IF(AND(OR(K92="",K92="Abierta"),N(F92)&gt;0,N(F92)&lt;TODAY()),"VENCIDA, TODAVÍA ABIERTA; ","")&amp;IF(AND(OR(K92="",K92="Abierta"),N(F92)&gt;=TODAY(),N(F92)-TODAY()&lt;=N('Ajustes'!$B$6)),"POR VENCER; ","")&amp;IF(AND(OR(K92="",K92="Abierta"),N(E92)&gt;0,N(G92)&gt;=N('Ajustes'!$B$5)),"ALTO: DECIDA; ","")&amp;IF(N(E92)=0,"SIN FECHA DE ENVÍO; ","")&amp;IF(AND(K92="Ganada",N(D92)=0),"GANADA SIN MONTO; ","")&amp;IF(AND(K92="Perdida",L92=""),"PERDIDA SIN MOTIVO; ",""))-2)))</f>
        <v/>
      </c>
    </row>
    <row r="93">
      <c r="D93" s="7" t="n"/>
      <c r="E93" s="8" t="n"/>
      <c r="F93" s="8" t="n"/>
      <c r="G93">
        <f>IF(A93="","",COUNTIF('Registro de contactos'!$B$2:$B$1500,A93))</f>
        <v/>
      </c>
      <c r="H93" s="8">
        <f>IF(A93="","",IF(N(G93)=0,"",SUMPRODUCT(MAX(('Registro de contactos'!$B$2:$B$1500=A93)*N(+'Registro de contactos'!$A$2:$A$1500)))))</f>
        <v/>
      </c>
      <c r="I93" s="8">
        <f>IF(OR(NOT(OR(A93&lt;&gt;"",B93&lt;&gt;"",C93&lt;&gt;"")),N(E93)=0,NOT(OR(K93="",K93="Abierta")),N(G93)&gt;=N('Ajustes'!$B$5)),"",IF(OR(N(G93)=0,N(H93)=0),N(E93)+N('Ajustes'!$B$2),N(H93)+IF(N(G93)=1,N('Ajustes'!$B$3)-N('Ajustes'!$B$2),N('Ajustes'!$B$4)-N('Ajustes'!$B$3))))</f>
        <v/>
      </c>
      <c r="J93" s="9">
        <f>IF(OR(NOT(OR(A93&lt;&gt;"",B93&lt;&gt;"",C93&lt;&gt;"")),N(F93)=0),"",N(F93)-TODAY())</f>
        <v/>
      </c>
      <c r="M93">
        <f>IF(NOT(OR(A93&lt;&gt;"",B93&lt;&gt;"",C93&lt;&gt;"")),"",IF(IF(AND(N(I93)&gt;0,N(I93)&lt;TODAY()),"SEGUIMIENTO ATRASADO; ","")&amp;IF(AND(N(I93)&gt;0,N(I93)=TODAY()),"SEGUIMIENTO HOY; ","")&amp;IF(AND(OR(K93="",K93="Abierta"),N(F93)&gt;0,N(F93)&lt;TODAY()),"VENCIDA, TODAVÍA ABIERTA; ","")&amp;IF(AND(OR(K93="",K93="Abierta"),N(F93)&gt;=TODAY(),N(F93)-TODAY()&lt;=N('Ajustes'!$B$6)),"POR VENCER; ","")&amp;IF(AND(OR(K93="",K93="Abierta"),N(E93)&gt;0,N(G93)&gt;=N('Ajustes'!$B$5)),"ALTO: DECIDA; ","")&amp;IF(N(E93)=0,"SIN FECHA DE ENVÍO; ","")&amp;IF(AND(K93="Ganada",N(D93)=0),"GANADA SIN MONTO; ","")&amp;IF(AND(K93="Perdida",L93=""),"PERDIDA SIN MOTIVO; ","")="","",LEFT(IF(AND(N(I93)&gt;0,N(I93)&lt;TODAY()),"SEGUIMIENTO ATRASADO; ","")&amp;IF(AND(N(I93)&gt;0,N(I93)=TODAY()),"SEGUIMIENTO HOY; ","")&amp;IF(AND(OR(K93="",K93="Abierta"),N(F93)&gt;0,N(F93)&lt;TODAY()),"VENCIDA, TODAVÍA ABIERTA; ","")&amp;IF(AND(OR(K93="",K93="Abierta"),N(F93)&gt;=TODAY(),N(F93)-TODAY()&lt;=N('Ajustes'!$B$6)),"POR VENCER; ","")&amp;IF(AND(OR(K93="",K93="Abierta"),N(E93)&gt;0,N(G93)&gt;=N('Ajustes'!$B$5)),"ALTO: DECIDA; ","")&amp;IF(N(E93)=0,"SIN FECHA DE ENVÍO; ","")&amp;IF(AND(K93="Ganada",N(D93)=0),"GANADA SIN MONTO; ","")&amp;IF(AND(K93="Perdida",L93=""),"PERDIDA SIN MOTIVO; ",""),LEN(IF(AND(N(I93)&gt;0,N(I93)&lt;TODAY()),"SEGUIMIENTO ATRASADO; ","")&amp;IF(AND(N(I93)&gt;0,N(I93)=TODAY()),"SEGUIMIENTO HOY; ","")&amp;IF(AND(OR(K93="",K93="Abierta"),N(F93)&gt;0,N(F93)&lt;TODAY()),"VENCIDA, TODAVÍA ABIERTA; ","")&amp;IF(AND(OR(K93="",K93="Abierta"),N(F93)&gt;=TODAY(),N(F93)-TODAY()&lt;=N('Ajustes'!$B$6)),"POR VENCER; ","")&amp;IF(AND(OR(K93="",K93="Abierta"),N(E93)&gt;0,N(G93)&gt;=N('Ajustes'!$B$5)),"ALTO: DECIDA; ","")&amp;IF(N(E93)=0,"SIN FECHA DE ENVÍO; ","")&amp;IF(AND(K93="Ganada",N(D93)=0),"GANADA SIN MONTO; ","")&amp;IF(AND(K93="Perdida",L93=""),"PERDIDA SIN MOTIVO; ",""))-2)))</f>
        <v/>
      </c>
    </row>
    <row r="94">
      <c r="D94" s="7" t="n"/>
      <c r="E94" s="8" t="n"/>
      <c r="F94" s="8" t="n"/>
      <c r="G94">
        <f>IF(A94="","",COUNTIF('Registro de contactos'!$B$2:$B$1500,A94))</f>
        <v/>
      </c>
      <c r="H94" s="8">
        <f>IF(A94="","",IF(N(G94)=0,"",SUMPRODUCT(MAX(('Registro de contactos'!$B$2:$B$1500=A94)*N(+'Registro de contactos'!$A$2:$A$1500)))))</f>
        <v/>
      </c>
      <c r="I94" s="8">
        <f>IF(OR(NOT(OR(A94&lt;&gt;"",B94&lt;&gt;"",C94&lt;&gt;"")),N(E94)=0,NOT(OR(K94="",K94="Abierta")),N(G94)&gt;=N('Ajustes'!$B$5)),"",IF(OR(N(G94)=0,N(H94)=0),N(E94)+N('Ajustes'!$B$2),N(H94)+IF(N(G94)=1,N('Ajustes'!$B$3)-N('Ajustes'!$B$2),N('Ajustes'!$B$4)-N('Ajustes'!$B$3))))</f>
        <v/>
      </c>
      <c r="J94" s="9">
        <f>IF(OR(NOT(OR(A94&lt;&gt;"",B94&lt;&gt;"",C94&lt;&gt;"")),N(F94)=0),"",N(F94)-TODAY())</f>
        <v/>
      </c>
      <c r="M94">
        <f>IF(NOT(OR(A94&lt;&gt;"",B94&lt;&gt;"",C94&lt;&gt;"")),"",IF(IF(AND(N(I94)&gt;0,N(I94)&lt;TODAY()),"SEGUIMIENTO ATRASADO; ","")&amp;IF(AND(N(I94)&gt;0,N(I94)=TODAY()),"SEGUIMIENTO HOY; ","")&amp;IF(AND(OR(K94="",K94="Abierta"),N(F94)&gt;0,N(F94)&lt;TODAY()),"VENCIDA, TODAVÍA ABIERTA; ","")&amp;IF(AND(OR(K94="",K94="Abierta"),N(F94)&gt;=TODAY(),N(F94)-TODAY()&lt;=N('Ajustes'!$B$6)),"POR VENCER; ","")&amp;IF(AND(OR(K94="",K94="Abierta"),N(E94)&gt;0,N(G94)&gt;=N('Ajustes'!$B$5)),"ALTO: DECIDA; ","")&amp;IF(N(E94)=0,"SIN FECHA DE ENVÍO; ","")&amp;IF(AND(K94="Ganada",N(D94)=0),"GANADA SIN MONTO; ","")&amp;IF(AND(K94="Perdida",L94=""),"PERDIDA SIN MOTIVO; ","")="","",LEFT(IF(AND(N(I94)&gt;0,N(I94)&lt;TODAY()),"SEGUIMIENTO ATRASADO; ","")&amp;IF(AND(N(I94)&gt;0,N(I94)=TODAY()),"SEGUIMIENTO HOY; ","")&amp;IF(AND(OR(K94="",K94="Abierta"),N(F94)&gt;0,N(F94)&lt;TODAY()),"VENCIDA, TODAVÍA ABIERTA; ","")&amp;IF(AND(OR(K94="",K94="Abierta"),N(F94)&gt;=TODAY(),N(F94)-TODAY()&lt;=N('Ajustes'!$B$6)),"POR VENCER; ","")&amp;IF(AND(OR(K94="",K94="Abierta"),N(E94)&gt;0,N(G94)&gt;=N('Ajustes'!$B$5)),"ALTO: DECIDA; ","")&amp;IF(N(E94)=0,"SIN FECHA DE ENVÍO; ","")&amp;IF(AND(K94="Ganada",N(D94)=0),"GANADA SIN MONTO; ","")&amp;IF(AND(K94="Perdida",L94=""),"PERDIDA SIN MOTIVO; ",""),LEN(IF(AND(N(I94)&gt;0,N(I94)&lt;TODAY()),"SEGUIMIENTO ATRASADO; ","")&amp;IF(AND(N(I94)&gt;0,N(I94)=TODAY()),"SEGUIMIENTO HOY; ","")&amp;IF(AND(OR(K94="",K94="Abierta"),N(F94)&gt;0,N(F94)&lt;TODAY()),"VENCIDA, TODAVÍA ABIERTA; ","")&amp;IF(AND(OR(K94="",K94="Abierta"),N(F94)&gt;=TODAY(),N(F94)-TODAY()&lt;=N('Ajustes'!$B$6)),"POR VENCER; ","")&amp;IF(AND(OR(K94="",K94="Abierta"),N(E94)&gt;0,N(G94)&gt;=N('Ajustes'!$B$5)),"ALTO: DECIDA; ","")&amp;IF(N(E94)=0,"SIN FECHA DE ENVÍO; ","")&amp;IF(AND(K94="Ganada",N(D94)=0),"GANADA SIN MONTO; ","")&amp;IF(AND(K94="Perdida",L94=""),"PERDIDA SIN MOTIVO; ",""))-2)))</f>
        <v/>
      </c>
    </row>
    <row r="95">
      <c r="D95" s="7" t="n"/>
      <c r="E95" s="8" t="n"/>
      <c r="F95" s="8" t="n"/>
      <c r="G95">
        <f>IF(A95="","",COUNTIF('Registro de contactos'!$B$2:$B$1500,A95))</f>
        <v/>
      </c>
      <c r="H95" s="8">
        <f>IF(A95="","",IF(N(G95)=0,"",SUMPRODUCT(MAX(('Registro de contactos'!$B$2:$B$1500=A95)*N(+'Registro de contactos'!$A$2:$A$1500)))))</f>
        <v/>
      </c>
      <c r="I95" s="8">
        <f>IF(OR(NOT(OR(A95&lt;&gt;"",B95&lt;&gt;"",C95&lt;&gt;"")),N(E95)=0,NOT(OR(K95="",K95="Abierta")),N(G95)&gt;=N('Ajustes'!$B$5)),"",IF(OR(N(G95)=0,N(H95)=0),N(E95)+N('Ajustes'!$B$2),N(H95)+IF(N(G95)=1,N('Ajustes'!$B$3)-N('Ajustes'!$B$2),N('Ajustes'!$B$4)-N('Ajustes'!$B$3))))</f>
        <v/>
      </c>
      <c r="J95" s="9">
        <f>IF(OR(NOT(OR(A95&lt;&gt;"",B95&lt;&gt;"",C95&lt;&gt;"")),N(F95)=0),"",N(F95)-TODAY())</f>
        <v/>
      </c>
      <c r="M95">
        <f>IF(NOT(OR(A95&lt;&gt;"",B95&lt;&gt;"",C95&lt;&gt;"")),"",IF(IF(AND(N(I95)&gt;0,N(I95)&lt;TODAY()),"SEGUIMIENTO ATRASADO; ","")&amp;IF(AND(N(I95)&gt;0,N(I95)=TODAY()),"SEGUIMIENTO HOY; ","")&amp;IF(AND(OR(K95="",K95="Abierta"),N(F95)&gt;0,N(F95)&lt;TODAY()),"VENCIDA, TODAVÍA ABIERTA; ","")&amp;IF(AND(OR(K95="",K95="Abierta"),N(F95)&gt;=TODAY(),N(F95)-TODAY()&lt;=N('Ajustes'!$B$6)),"POR VENCER; ","")&amp;IF(AND(OR(K95="",K95="Abierta"),N(E95)&gt;0,N(G95)&gt;=N('Ajustes'!$B$5)),"ALTO: DECIDA; ","")&amp;IF(N(E95)=0,"SIN FECHA DE ENVÍO; ","")&amp;IF(AND(K95="Ganada",N(D95)=0),"GANADA SIN MONTO; ","")&amp;IF(AND(K95="Perdida",L95=""),"PERDIDA SIN MOTIVO; ","")="","",LEFT(IF(AND(N(I95)&gt;0,N(I95)&lt;TODAY()),"SEGUIMIENTO ATRASADO; ","")&amp;IF(AND(N(I95)&gt;0,N(I95)=TODAY()),"SEGUIMIENTO HOY; ","")&amp;IF(AND(OR(K95="",K95="Abierta"),N(F95)&gt;0,N(F95)&lt;TODAY()),"VENCIDA, TODAVÍA ABIERTA; ","")&amp;IF(AND(OR(K95="",K95="Abierta"),N(F95)&gt;=TODAY(),N(F95)-TODAY()&lt;=N('Ajustes'!$B$6)),"POR VENCER; ","")&amp;IF(AND(OR(K95="",K95="Abierta"),N(E95)&gt;0,N(G95)&gt;=N('Ajustes'!$B$5)),"ALTO: DECIDA; ","")&amp;IF(N(E95)=0,"SIN FECHA DE ENVÍO; ","")&amp;IF(AND(K95="Ganada",N(D95)=0),"GANADA SIN MONTO; ","")&amp;IF(AND(K95="Perdida",L95=""),"PERDIDA SIN MOTIVO; ",""),LEN(IF(AND(N(I95)&gt;0,N(I95)&lt;TODAY()),"SEGUIMIENTO ATRASADO; ","")&amp;IF(AND(N(I95)&gt;0,N(I95)=TODAY()),"SEGUIMIENTO HOY; ","")&amp;IF(AND(OR(K95="",K95="Abierta"),N(F95)&gt;0,N(F95)&lt;TODAY()),"VENCIDA, TODAVÍA ABIERTA; ","")&amp;IF(AND(OR(K95="",K95="Abierta"),N(F95)&gt;=TODAY(),N(F95)-TODAY()&lt;=N('Ajustes'!$B$6)),"POR VENCER; ","")&amp;IF(AND(OR(K95="",K95="Abierta"),N(E95)&gt;0,N(G95)&gt;=N('Ajustes'!$B$5)),"ALTO: DECIDA; ","")&amp;IF(N(E95)=0,"SIN FECHA DE ENVÍO; ","")&amp;IF(AND(K95="Ganada",N(D95)=0),"GANADA SIN MONTO; ","")&amp;IF(AND(K95="Perdida",L95=""),"PERDIDA SIN MOTIVO; ",""))-2)))</f>
        <v/>
      </c>
    </row>
    <row r="96">
      <c r="D96" s="7" t="n"/>
      <c r="E96" s="8" t="n"/>
      <c r="F96" s="8" t="n"/>
      <c r="G96">
        <f>IF(A96="","",COUNTIF('Registro de contactos'!$B$2:$B$1500,A96))</f>
        <v/>
      </c>
      <c r="H96" s="8">
        <f>IF(A96="","",IF(N(G96)=0,"",SUMPRODUCT(MAX(('Registro de contactos'!$B$2:$B$1500=A96)*N(+'Registro de contactos'!$A$2:$A$1500)))))</f>
        <v/>
      </c>
      <c r="I96" s="8">
        <f>IF(OR(NOT(OR(A96&lt;&gt;"",B96&lt;&gt;"",C96&lt;&gt;"")),N(E96)=0,NOT(OR(K96="",K96="Abierta")),N(G96)&gt;=N('Ajustes'!$B$5)),"",IF(OR(N(G96)=0,N(H96)=0),N(E96)+N('Ajustes'!$B$2),N(H96)+IF(N(G96)=1,N('Ajustes'!$B$3)-N('Ajustes'!$B$2),N('Ajustes'!$B$4)-N('Ajustes'!$B$3))))</f>
        <v/>
      </c>
      <c r="J96" s="9">
        <f>IF(OR(NOT(OR(A96&lt;&gt;"",B96&lt;&gt;"",C96&lt;&gt;"")),N(F96)=0),"",N(F96)-TODAY())</f>
        <v/>
      </c>
      <c r="M96">
        <f>IF(NOT(OR(A96&lt;&gt;"",B96&lt;&gt;"",C96&lt;&gt;"")),"",IF(IF(AND(N(I96)&gt;0,N(I96)&lt;TODAY()),"SEGUIMIENTO ATRASADO; ","")&amp;IF(AND(N(I96)&gt;0,N(I96)=TODAY()),"SEGUIMIENTO HOY; ","")&amp;IF(AND(OR(K96="",K96="Abierta"),N(F96)&gt;0,N(F96)&lt;TODAY()),"VENCIDA, TODAVÍA ABIERTA; ","")&amp;IF(AND(OR(K96="",K96="Abierta"),N(F96)&gt;=TODAY(),N(F96)-TODAY()&lt;=N('Ajustes'!$B$6)),"POR VENCER; ","")&amp;IF(AND(OR(K96="",K96="Abierta"),N(E96)&gt;0,N(G96)&gt;=N('Ajustes'!$B$5)),"ALTO: DECIDA; ","")&amp;IF(N(E96)=0,"SIN FECHA DE ENVÍO; ","")&amp;IF(AND(K96="Ganada",N(D96)=0),"GANADA SIN MONTO; ","")&amp;IF(AND(K96="Perdida",L96=""),"PERDIDA SIN MOTIVO; ","")="","",LEFT(IF(AND(N(I96)&gt;0,N(I96)&lt;TODAY()),"SEGUIMIENTO ATRASADO; ","")&amp;IF(AND(N(I96)&gt;0,N(I96)=TODAY()),"SEGUIMIENTO HOY; ","")&amp;IF(AND(OR(K96="",K96="Abierta"),N(F96)&gt;0,N(F96)&lt;TODAY()),"VENCIDA, TODAVÍA ABIERTA; ","")&amp;IF(AND(OR(K96="",K96="Abierta"),N(F96)&gt;=TODAY(),N(F96)-TODAY()&lt;=N('Ajustes'!$B$6)),"POR VENCER; ","")&amp;IF(AND(OR(K96="",K96="Abierta"),N(E96)&gt;0,N(G96)&gt;=N('Ajustes'!$B$5)),"ALTO: DECIDA; ","")&amp;IF(N(E96)=0,"SIN FECHA DE ENVÍO; ","")&amp;IF(AND(K96="Ganada",N(D96)=0),"GANADA SIN MONTO; ","")&amp;IF(AND(K96="Perdida",L96=""),"PERDIDA SIN MOTIVO; ",""),LEN(IF(AND(N(I96)&gt;0,N(I96)&lt;TODAY()),"SEGUIMIENTO ATRASADO; ","")&amp;IF(AND(N(I96)&gt;0,N(I96)=TODAY()),"SEGUIMIENTO HOY; ","")&amp;IF(AND(OR(K96="",K96="Abierta"),N(F96)&gt;0,N(F96)&lt;TODAY()),"VENCIDA, TODAVÍA ABIERTA; ","")&amp;IF(AND(OR(K96="",K96="Abierta"),N(F96)&gt;=TODAY(),N(F96)-TODAY()&lt;=N('Ajustes'!$B$6)),"POR VENCER; ","")&amp;IF(AND(OR(K96="",K96="Abierta"),N(E96)&gt;0,N(G96)&gt;=N('Ajustes'!$B$5)),"ALTO: DECIDA; ","")&amp;IF(N(E96)=0,"SIN FECHA DE ENVÍO; ","")&amp;IF(AND(K96="Ganada",N(D96)=0),"GANADA SIN MONTO; ","")&amp;IF(AND(K96="Perdida",L96=""),"PERDIDA SIN MOTIVO; ",""))-2)))</f>
        <v/>
      </c>
    </row>
    <row r="97">
      <c r="D97" s="7" t="n"/>
      <c r="E97" s="8" t="n"/>
      <c r="F97" s="8" t="n"/>
      <c r="G97">
        <f>IF(A97="","",COUNTIF('Registro de contactos'!$B$2:$B$1500,A97))</f>
        <v/>
      </c>
      <c r="H97" s="8">
        <f>IF(A97="","",IF(N(G97)=0,"",SUMPRODUCT(MAX(('Registro de contactos'!$B$2:$B$1500=A97)*N(+'Registro de contactos'!$A$2:$A$1500)))))</f>
        <v/>
      </c>
      <c r="I97" s="8">
        <f>IF(OR(NOT(OR(A97&lt;&gt;"",B97&lt;&gt;"",C97&lt;&gt;"")),N(E97)=0,NOT(OR(K97="",K97="Abierta")),N(G97)&gt;=N('Ajustes'!$B$5)),"",IF(OR(N(G97)=0,N(H97)=0),N(E97)+N('Ajustes'!$B$2),N(H97)+IF(N(G97)=1,N('Ajustes'!$B$3)-N('Ajustes'!$B$2),N('Ajustes'!$B$4)-N('Ajustes'!$B$3))))</f>
        <v/>
      </c>
      <c r="J97" s="9">
        <f>IF(OR(NOT(OR(A97&lt;&gt;"",B97&lt;&gt;"",C97&lt;&gt;"")),N(F97)=0),"",N(F97)-TODAY())</f>
        <v/>
      </c>
      <c r="M97">
        <f>IF(NOT(OR(A97&lt;&gt;"",B97&lt;&gt;"",C97&lt;&gt;"")),"",IF(IF(AND(N(I97)&gt;0,N(I97)&lt;TODAY()),"SEGUIMIENTO ATRASADO; ","")&amp;IF(AND(N(I97)&gt;0,N(I97)=TODAY()),"SEGUIMIENTO HOY; ","")&amp;IF(AND(OR(K97="",K97="Abierta"),N(F97)&gt;0,N(F97)&lt;TODAY()),"VENCIDA, TODAVÍA ABIERTA; ","")&amp;IF(AND(OR(K97="",K97="Abierta"),N(F97)&gt;=TODAY(),N(F97)-TODAY()&lt;=N('Ajustes'!$B$6)),"POR VENCER; ","")&amp;IF(AND(OR(K97="",K97="Abierta"),N(E97)&gt;0,N(G97)&gt;=N('Ajustes'!$B$5)),"ALTO: DECIDA; ","")&amp;IF(N(E97)=0,"SIN FECHA DE ENVÍO; ","")&amp;IF(AND(K97="Ganada",N(D97)=0),"GANADA SIN MONTO; ","")&amp;IF(AND(K97="Perdida",L97=""),"PERDIDA SIN MOTIVO; ","")="","",LEFT(IF(AND(N(I97)&gt;0,N(I97)&lt;TODAY()),"SEGUIMIENTO ATRASADO; ","")&amp;IF(AND(N(I97)&gt;0,N(I97)=TODAY()),"SEGUIMIENTO HOY; ","")&amp;IF(AND(OR(K97="",K97="Abierta"),N(F97)&gt;0,N(F97)&lt;TODAY()),"VENCIDA, TODAVÍA ABIERTA; ","")&amp;IF(AND(OR(K97="",K97="Abierta"),N(F97)&gt;=TODAY(),N(F97)-TODAY()&lt;=N('Ajustes'!$B$6)),"POR VENCER; ","")&amp;IF(AND(OR(K97="",K97="Abierta"),N(E97)&gt;0,N(G97)&gt;=N('Ajustes'!$B$5)),"ALTO: DECIDA; ","")&amp;IF(N(E97)=0,"SIN FECHA DE ENVÍO; ","")&amp;IF(AND(K97="Ganada",N(D97)=0),"GANADA SIN MONTO; ","")&amp;IF(AND(K97="Perdida",L97=""),"PERDIDA SIN MOTIVO; ",""),LEN(IF(AND(N(I97)&gt;0,N(I97)&lt;TODAY()),"SEGUIMIENTO ATRASADO; ","")&amp;IF(AND(N(I97)&gt;0,N(I97)=TODAY()),"SEGUIMIENTO HOY; ","")&amp;IF(AND(OR(K97="",K97="Abierta"),N(F97)&gt;0,N(F97)&lt;TODAY()),"VENCIDA, TODAVÍA ABIERTA; ","")&amp;IF(AND(OR(K97="",K97="Abierta"),N(F97)&gt;=TODAY(),N(F97)-TODAY()&lt;=N('Ajustes'!$B$6)),"POR VENCER; ","")&amp;IF(AND(OR(K97="",K97="Abierta"),N(E97)&gt;0,N(G97)&gt;=N('Ajustes'!$B$5)),"ALTO: DECIDA; ","")&amp;IF(N(E97)=0,"SIN FECHA DE ENVÍO; ","")&amp;IF(AND(K97="Ganada",N(D97)=0),"GANADA SIN MONTO; ","")&amp;IF(AND(K97="Perdida",L97=""),"PERDIDA SIN MOTIVO; ",""))-2)))</f>
        <v/>
      </c>
    </row>
    <row r="98">
      <c r="D98" s="7" t="n"/>
      <c r="E98" s="8" t="n"/>
      <c r="F98" s="8" t="n"/>
      <c r="G98">
        <f>IF(A98="","",COUNTIF('Registro de contactos'!$B$2:$B$1500,A98))</f>
        <v/>
      </c>
      <c r="H98" s="8">
        <f>IF(A98="","",IF(N(G98)=0,"",SUMPRODUCT(MAX(('Registro de contactos'!$B$2:$B$1500=A98)*N(+'Registro de contactos'!$A$2:$A$1500)))))</f>
        <v/>
      </c>
      <c r="I98" s="8">
        <f>IF(OR(NOT(OR(A98&lt;&gt;"",B98&lt;&gt;"",C98&lt;&gt;"")),N(E98)=0,NOT(OR(K98="",K98="Abierta")),N(G98)&gt;=N('Ajustes'!$B$5)),"",IF(OR(N(G98)=0,N(H98)=0),N(E98)+N('Ajustes'!$B$2),N(H98)+IF(N(G98)=1,N('Ajustes'!$B$3)-N('Ajustes'!$B$2),N('Ajustes'!$B$4)-N('Ajustes'!$B$3))))</f>
        <v/>
      </c>
      <c r="J98" s="9">
        <f>IF(OR(NOT(OR(A98&lt;&gt;"",B98&lt;&gt;"",C98&lt;&gt;"")),N(F98)=0),"",N(F98)-TODAY())</f>
        <v/>
      </c>
      <c r="M98">
        <f>IF(NOT(OR(A98&lt;&gt;"",B98&lt;&gt;"",C98&lt;&gt;"")),"",IF(IF(AND(N(I98)&gt;0,N(I98)&lt;TODAY()),"SEGUIMIENTO ATRASADO; ","")&amp;IF(AND(N(I98)&gt;0,N(I98)=TODAY()),"SEGUIMIENTO HOY; ","")&amp;IF(AND(OR(K98="",K98="Abierta"),N(F98)&gt;0,N(F98)&lt;TODAY()),"VENCIDA, TODAVÍA ABIERTA; ","")&amp;IF(AND(OR(K98="",K98="Abierta"),N(F98)&gt;=TODAY(),N(F98)-TODAY()&lt;=N('Ajustes'!$B$6)),"POR VENCER; ","")&amp;IF(AND(OR(K98="",K98="Abierta"),N(E98)&gt;0,N(G98)&gt;=N('Ajustes'!$B$5)),"ALTO: DECIDA; ","")&amp;IF(N(E98)=0,"SIN FECHA DE ENVÍO; ","")&amp;IF(AND(K98="Ganada",N(D98)=0),"GANADA SIN MONTO; ","")&amp;IF(AND(K98="Perdida",L98=""),"PERDIDA SIN MOTIVO; ","")="","",LEFT(IF(AND(N(I98)&gt;0,N(I98)&lt;TODAY()),"SEGUIMIENTO ATRASADO; ","")&amp;IF(AND(N(I98)&gt;0,N(I98)=TODAY()),"SEGUIMIENTO HOY; ","")&amp;IF(AND(OR(K98="",K98="Abierta"),N(F98)&gt;0,N(F98)&lt;TODAY()),"VENCIDA, TODAVÍA ABIERTA; ","")&amp;IF(AND(OR(K98="",K98="Abierta"),N(F98)&gt;=TODAY(),N(F98)-TODAY()&lt;=N('Ajustes'!$B$6)),"POR VENCER; ","")&amp;IF(AND(OR(K98="",K98="Abierta"),N(E98)&gt;0,N(G98)&gt;=N('Ajustes'!$B$5)),"ALTO: DECIDA; ","")&amp;IF(N(E98)=0,"SIN FECHA DE ENVÍO; ","")&amp;IF(AND(K98="Ganada",N(D98)=0),"GANADA SIN MONTO; ","")&amp;IF(AND(K98="Perdida",L98=""),"PERDIDA SIN MOTIVO; ",""),LEN(IF(AND(N(I98)&gt;0,N(I98)&lt;TODAY()),"SEGUIMIENTO ATRASADO; ","")&amp;IF(AND(N(I98)&gt;0,N(I98)=TODAY()),"SEGUIMIENTO HOY; ","")&amp;IF(AND(OR(K98="",K98="Abierta"),N(F98)&gt;0,N(F98)&lt;TODAY()),"VENCIDA, TODAVÍA ABIERTA; ","")&amp;IF(AND(OR(K98="",K98="Abierta"),N(F98)&gt;=TODAY(),N(F98)-TODAY()&lt;=N('Ajustes'!$B$6)),"POR VENCER; ","")&amp;IF(AND(OR(K98="",K98="Abierta"),N(E98)&gt;0,N(G98)&gt;=N('Ajustes'!$B$5)),"ALTO: DECIDA; ","")&amp;IF(N(E98)=0,"SIN FECHA DE ENVÍO; ","")&amp;IF(AND(K98="Ganada",N(D98)=0),"GANADA SIN MONTO; ","")&amp;IF(AND(K98="Perdida",L98=""),"PERDIDA SIN MOTIVO; ",""))-2)))</f>
        <v/>
      </c>
    </row>
    <row r="99">
      <c r="D99" s="7" t="n"/>
      <c r="E99" s="8" t="n"/>
      <c r="F99" s="8" t="n"/>
      <c r="G99">
        <f>IF(A99="","",COUNTIF('Registro de contactos'!$B$2:$B$1500,A99))</f>
        <v/>
      </c>
      <c r="H99" s="8">
        <f>IF(A99="","",IF(N(G99)=0,"",SUMPRODUCT(MAX(('Registro de contactos'!$B$2:$B$1500=A99)*N(+'Registro de contactos'!$A$2:$A$1500)))))</f>
        <v/>
      </c>
      <c r="I99" s="8">
        <f>IF(OR(NOT(OR(A99&lt;&gt;"",B99&lt;&gt;"",C99&lt;&gt;"")),N(E99)=0,NOT(OR(K99="",K99="Abierta")),N(G99)&gt;=N('Ajustes'!$B$5)),"",IF(OR(N(G99)=0,N(H99)=0),N(E99)+N('Ajustes'!$B$2),N(H99)+IF(N(G99)=1,N('Ajustes'!$B$3)-N('Ajustes'!$B$2),N('Ajustes'!$B$4)-N('Ajustes'!$B$3))))</f>
        <v/>
      </c>
      <c r="J99" s="9">
        <f>IF(OR(NOT(OR(A99&lt;&gt;"",B99&lt;&gt;"",C99&lt;&gt;"")),N(F99)=0),"",N(F99)-TODAY())</f>
        <v/>
      </c>
      <c r="M99">
        <f>IF(NOT(OR(A99&lt;&gt;"",B99&lt;&gt;"",C99&lt;&gt;"")),"",IF(IF(AND(N(I99)&gt;0,N(I99)&lt;TODAY()),"SEGUIMIENTO ATRASADO; ","")&amp;IF(AND(N(I99)&gt;0,N(I99)=TODAY()),"SEGUIMIENTO HOY; ","")&amp;IF(AND(OR(K99="",K99="Abierta"),N(F99)&gt;0,N(F99)&lt;TODAY()),"VENCIDA, TODAVÍA ABIERTA; ","")&amp;IF(AND(OR(K99="",K99="Abierta"),N(F99)&gt;=TODAY(),N(F99)-TODAY()&lt;=N('Ajustes'!$B$6)),"POR VENCER; ","")&amp;IF(AND(OR(K99="",K99="Abierta"),N(E99)&gt;0,N(G99)&gt;=N('Ajustes'!$B$5)),"ALTO: DECIDA; ","")&amp;IF(N(E99)=0,"SIN FECHA DE ENVÍO; ","")&amp;IF(AND(K99="Ganada",N(D99)=0),"GANADA SIN MONTO; ","")&amp;IF(AND(K99="Perdida",L99=""),"PERDIDA SIN MOTIVO; ","")="","",LEFT(IF(AND(N(I99)&gt;0,N(I99)&lt;TODAY()),"SEGUIMIENTO ATRASADO; ","")&amp;IF(AND(N(I99)&gt;0,N(I99)=TODAY()),"SEGUIMIENTO HOY; ","")&amp;IF(AND(OR(K99="",K99="Abierta"),N(F99)&gt;0,N(F99)&lt;TODAY()),"VENCIDA, TODAVÍA ABIERTA; ","")&amp;IF(AND(OR(K99="",K99="Abierta"),N(F99)&gt;=TODAY(),N(F99)-TODAY()&lt;=N('Ajustes'!$B$6)),"POR VENCER; ","")&amp;IF(AND(OR(K99="",K99="Abierta"),N(E99)&gt;0,N(G99)&gt;=N('Ajustes'!$B$5)),"ALTO: DECIDA; ","")&amp;IF(N(E99)=0,"SIN FECHA DE ENVÍO; ","")&amp;IF(AND(K99="Ganada",N(D99)=0),"GANADA SIN MONTO; ","")&amp;IF(AND(K99="Perdida",L99=""),"PERDIDA SIN MOTIVO; ",""),LEN(IF(AND(N(I99)&gt;0,N(I99)&lt;TODAY()),"SEGUIMIENTO ATRASADO; ","")&amp;IF(AND(N(I99)&gt;0,N(I99)=TODAY()),"SEGUIMIENTO HOY; ","")&amp;IF(AND(OR(K99="",K99="Abierta"),N(F99)&gt;0,N(F99)&lt;TODAY()),"VENCIDA, TODAVÍA ABIERTA; ","")&amp;IF(AND(OR(K99="",K99="Abierta"),N(F99)&gt;=TODAY(),N(F99)-TODAY()&lt;=N('Ajustes'!$B$6)),"POR VENCER; ","")&amp;IF(AND(OR(K99="",K99="Abierta"),N(E99)&gt;0,N(G99)&gt;=N('Ajustes'!$B$5)),"ALTO: DECIDA; ","")&amp;IF(N(E99)=0,"SIN FECHA DE ENVÍO; ","")&amp;IF(AND(K99="Ganada",N(D99)=0),"GANADA SIN MONTO; ","")&amp;IF(AND(K99="Perdida",L99=""),"PERDIDA SIN MOTIVO; ",""))-2)))</f>
        <v/>
      </c>
    </row>
    <row r="100">
      <c r="D100" s="7" t="n"/>
      <c r="E100" s="8" t="n"/>
      <c r="F100" s="8" t="n"/>
      <c r="G100">
        <f>IF(A100="","",COUNTIF('Registro de contactos'!$B$2:$B$1500,A100))</f>
        <v/>
      </c>
      <c r="H100" s="8">
        <f>IF(A100="","",IF(N(G100)=0,"",SUMPRODUCT(MAX(('Registro de contactos'!$B$2:$B$1500=A100)*N(+'Registro de contactos'!$A$2:$A$1500)))))</f>
        <v/>
      </c>
      <c r="I100" s="8">
        <f>IF(OR(NOT(OR(A100&lt;&gt;"",B100&lt;&gt;"",C100&lt;&gt;"")),N(E100)=0,NOT(OR(K100="",K100="Abierta")),N(G100)&gt;=N('Ajustes'!$B$5)),"",IF(OR(N(G100)=0,N(H100)=0),N(E100)+N('Ajustes'!$B$2),N(H100)+IF(N(G100)=1,N('Ajustes'!$B$3)-N('Ajustes'!$B$2),N('Ajustes'!$B$4)-N('Ajustes'!$B$3))))</f>
        <v/>
      </c>
      <c r="J100" s="9">
        <f>IF(OR(NOT(OR(A100&lt;&gt;"",B100&lt;&gt;"",C100&lt;&gt;"")),N(F100)=0),"",N(F100)-TODAY())</f>
        <v/>
      </c>
      <c r="M100">
        <f>IF(NOT(OR(A100&lt;&gt;"",B100&lt;&gt;"",C100&lt;&gt;"")),"",IF(IF(AND(N(I100)&gt;0,N(I100)&lt;TODAY()),"SEGUIMIENTO ATRASADO; ","")&amp;IF(AND(N(I100)&gt;0,N(I100)=TODAY()),"SEGUIMIENTO HOY; ","")&amp;IF(AND(OR(K100="",K100="Abierta"),N(F100)&gt;0,N(F100)&lt;TODAY()),"VENCIDA, TODAVÍA ABIERTA; ","")&amp;IF(AND(OR(K100="",K100="Abierta"),N(F100)&gt;=TODAY(),N(F100)-TODAY()&lt;=N('Ajustes'!$B$6)),"POR VENCER; ","")&amp;IF(AND(OR(K100="",K100="Abierta"),N(E100)&gt;0,N(G100)&gt;=N('Ajustes'!$B$5)),"ALTO: DECIDA; ","")&amp;IF(N(E100)=0,"SIN FECHA DE ENVÍO; ","")&amp;IF(AND(K100="Ganada",N(D100)=0),"GANADA SIN MONTO; ","")&amp;IF(AND(K100="Perdida",L100=""),"PERDIDA SIN MOTIVO; ","")="","",LEFT(IF(AND(N(I100)&gt;0,N(I100)&lt;TODAY()),"SEGUIMIENTO ATRASADO; ","")&amp;IF(AND(N(I100)&gt;0,N(I100)=TODAY()),"SEGUIMIENTO HOY; ","")&amp;IF(AND(OR(K100="",K100="Abierta"),N(F100)&gt;0,N(F100)&lt;TODAY()),"VENCIDA, TODAVÍA ABIERTA; ","")&amp;IF(AND(OR(K100="",K100="Abierta"),N(F100)&gt;=TODAY(),N(F100)-TODAY()&lt;=N('Ajustes'!$B$6)),"POR VENCER; ","")&amp;IF(AND(OR(K100="",K100="Abierta"),N(E100)&gt;0,N(G100)&gt;=N('Ajustes'!$B$5)),"ALTO: DECIDA; ","")&amp;IF(N(E100)=0,"SIN FECHA DE ENVÍO; ","")&amp;IF(AND(K100="Ganada",N(D100)=0),"GANADA SIN MONTO; ","")&amp;IF(AND(K100="Perdida",L100=""),"PERDIDA SIN MOTIVO; ",""),LEN(IF(AND(N(I100)&gt;0,N(I100)&lt;TODAY()),"SEGUIMIENTO ATRASADO; ","")&amp;IF(AND(N(I100)&gt;0,N(I100)=TODAY()),"SEGUIMIENTO HOY; ","")&amp;IF(AND(OR(K100="",K100="Abierta"),N(F100)&gt;0,N(F100)&lt;TODAY()),"VENCIDA, TODAVÍA ABIERTA; ","")&amp;IF(AND(OR(K100="",K100="Abierta"),N(F100)&gt;=TODAY(),N(F100)-TODAY()&lt;=N('Ajustes'!$B$6)),"POR VENCER; ","")&amp;IF(AND(OR(K100="",K100="Abierta"),N(E100)&gt;0,N(G100)&gt;=N('Ajustes'!$B$5)),"ALTO: DECIDA; ","")&amp;IF(N(E100)=0,"SIN FECHA DE ENVÍO; ","")&amp;IF(AND(K100="Ganada",N(D100)=0),"GANADA SIN MONTO; ","")&amp;IF(AND(K100="Perdida",L100=""),"PERDIDA SIN MOTIVO; ",""))-2)))</f>
        <v/>
      </c>
    </row>
    <row r="101">
      <c r="D101" s="7" t="n"/>
      <c r="E101" s="8" t="n"/>
      <c r="F101" s="8" t="n"/>
      <c r="G101">
        <f>IF(A101="","",COUNTIF('Registro de contactos'!$B$2:$B$1500,A101))</f>
        <v/>
      </c>
      <c r="H101" s="8">
        <f>IF(A101="","",IF(N(G101)=0,"",SUMPRODUCT(MAX(('Registro de contactos'!$B$2:$B$1500=A101)*N(+'Registro de contactos'!$A$2:$A$1500)))))</f>
        <v/>
      </c>
      <c r="I101" s="8">
        <f>IF(OR(NOT(OR(A101&lt;&gt;"",B101&lt;&gt;"",C101&lt;&gt;"")),N(E101)=0,NOT(OR(K101="",K101="Abierta")),N(G101)&gt;=N('Ajustes'!$B$5)),"",IF(OR(N(G101)=0,N(H101)=0),N(E101)+N('Ajustes'!$B$2),N(H101)+IF(N(G101)=1,N('Ajustes'!$B$3)-N('Ajustes'!$B$2),N('Ajustes'!$B$4)-N('Ajustes'!$B$3))))</f>
        <v/>
      </c>
      <c r="J101" s="9">
        <f>IF(OR(NOT(OR(A101&lt;&gt;"",B101&lt;&gt;"",C101&lt;&gt;"")),N(F101)=0),"",N(F101)-TODAY())</f>
        <v/>
      </c>
      <c r="M101">
        <f>IF(NOT(OR(A101&lt;&gt;"",B101&lt;&gt;"",C101&lt;&gt;"")),"",IF(IF(AND(N(I101)&gt;0,N(I101)&lt;TODAY()),"SEGUIMIENTO ATRASADO; ","")&amp;IF(AND(N(I101)&gt;0,N(I101)=TODAY()),"SEGUIMIENTO HOY; ","")&amp;IF(AND(OR(K101="",K101="Abierta"),N(F101)&gt;0,N(F101)&lt;TODAY()),"VENCIDA, TODAVÍA ABIERTA; ","")&amp;IF(AND(OR(K101="",K101="Abierta"),N(F101)&gt;=TODAY(),N(F101)-TODAY()&lt;=N('Ajustes'!$B$6)),"POR VENCER; ","")&amp;IF(AND(OR(K101="",K101="Abierta"),N(E101)&gt;0,N(G101)&gt;=N('Ajustes'!$B$5)),"ALTO: DECIDA; ","")&amp;IF(N(E101)=0,"SIN FECHA DE ENVÍO; ","")&amp;IF(AND(K101="Ganada",N(D101)=0),"GANADA SIN MONTO; ","")&amp;IF(AND(K101="Perdida",L101=""),"PERDIDA SIN MOTIVO; ","")="","",LEFT(IF(AND(N(I101)&gt;0,N(I101)&lt;TODAY()),"SEGUIMIENTO ATRASADO; ","")&amp;IF(AND(N(I101)&gt;0,N(I101)=TODAY()),"SEGUIMIENTO HOY; ","")&amp;IF(AND(OR(K101="",K101="Abierta"),N(F101)&gt;0,N(F101)&lt;TODAY()),"VENCIDA, TODAVÍA ABIERTA; ","")&amp;IF(AND(OR(K101="",K101="Abierta"),N(F101)&gt;=TODAY(),N(F101)-TODAY()&lt;=N('Ajustes'!$B$6)),"POR VENCER; ","")&amp;IF(AND(OR(K101="",K101="Abierta"),N(E101)&gt;0,N(G101)&gt;=N('Ajustes'!$B$5)),"ALTO: DECIDA; ","")&amp;IF(N(E101)=0,"SIN FECHA DE ENVÍO; ","")&amp;IF(AND(K101="Ganada",N(D101)=0),"GANADA SIN MONTO; ","")&amp;IF(AND(K101="Perdida",L101=""),"PERDIDA SIN MOTIVO; ",""),LEN(IF(AND(N(I101)&gt;0,N(I101)&lt;TODAY()),"SEGUIMIENTO ATRASADO; ","")&amp;IF(AND(N(I101)&gt;0,N(I101)=TODAY()),"SEGUIMIENTO HOY; ","")&amp;IF(AND(OR(K101="",K101="Abierta"),N(F101)&gt;0,N(F101)&lt;TODAY()),"VENCIDA, TODAVÍA ABIERTA; ","")&amp;IF(AND(OR(K101="",K101="Abierta"),N(F101)&gt;=TODAY(),N(F101)-TODAY()&lt;=N('Ajustes'!$B$6)),"POR VENCER; ","")&amp;IF(AND(OR(K101="",K101="Abierta"),N(E101)&gt;0,N(G101)&gt;=N('Ajustes'!$B$5)),"ALTO: DECIDA; ","")&amp;IF(N(E101)=0,"SIN FECHA DE ENVÍO; ","")&amp;IF(AND(K101="Ganada",N(D101)=0),"GANADA SIN MONTO; ","")&amp;IF(AND(K101="Perdida",L101=""),"PERDIDA SIN MOTIVO; ",""))-2)))</f>
        <v/>
      </c>
    </row>
    <row r="102">
      <c r="D102" s="7" t="n"/>
      <c r="E102" s="8" t="n"/>
      <c r="F102" s="8" t="n"/>
      <c r="G102">
        <f>IF(A102="","",COUNTIF('Registro de contactos'!$B$2:$B$1500,A102))</f>
        <v/>
      </c>
      <c r="H102" s="8">
        <f>IF(A102="","",IF(N(G102)=0,"",SUMPRODUCT(MAX(('Registro de contactos'!$B$2:$B$1500=A102)*N(+'Registro de contactos'!$A$2:$A$1500)))))</f>
        <v/>
      </c>
      <c r="I102" s="8">
        <f>IF(OR(NOT(OR(A102&lt;&gt;"",B102&lt;&gt;"",C102&lt;&gt;"")),N(E102)=0,NOT(OR(K102="",K102="Abierta")),N(G102)&gt;=N('Ajustes'!$B$5)),"",IF(OR(N(G102)=0,N(H102)=0),N(E102)+N('Ajustes'!$B$2),N(H102)+IF(N(G102)=1,N('Ajustes'!$B$3)-N('Ajustes'!$B$2),N('Ajustes'!$B$4)-N('Ajustes'!$B$3))))</f>
        <v/>
      </c>
      <c r="J102" s="9">
        <f>IF(OR(NOT(OR(A102&lt;&gt;"",B102&lt;&gt;"",C102&lt;&gt;"")),N(F102)=0),"",N(F102)-TODAY())</f>
        <v/>
      </c>
      <c r="M102">
        <f>IF(NOT(OR(A102&lt;&gt;"",B102&lt;&gt;"",C102&lt;&gt;"")),"",IF(IF(AND(N(I102)&gt;0,N(I102)&lt;TODAY()),"SEGUIMIENTO ATRASADO; ","")&amp;IF(AND(N(I102)&gt;0,N(I102)=TODAY()),"SEGUIMIENTO HOY; ","")&amp;IF(AND(OR(K102="",K102="Abierta"),N(F102)&gt;0,N(F102)&lt;TODAY()),"VENCIDA, TODAVÍA ABIERTA; ","")&amp;IF(AND(OR(K102="",K102="Abierta"),N(F102)&gt;=TODAY(),N(F102)-TODAY()&lt;=N('Ajustes'!$B$6)),"POR VENCER; ","")&amp;IF(AND(OR(K102="",K102="Abierta"),N(E102)&gt;0,N(G102)&gt;=N('Ajustes'!$B$5)),"ALTO: DECIDA; ","")&amp;IF(N(E102)=0,"SIN FECHA DE ENVÍO; ","")&amp;IF(AND(K102="Ganada",N(D102)=0),"GANADA SIN MONTO; ","")&amp;IF(AND(K102="Perdida",L102=""),"PERDIDA SIN MOTIVO; ","")="","",LEFT(IF(AND(N(I102)&gt;0,N(I102)&lt;TODAY()),"SEGUIMIENTO ATRASADO; ","")&amp;IF(AND(N(I102)&gt;0,N(I102)=TODAY()),"SEGUIMIENTO HOY; ","")&amp;IF(AND(OR(K102="",K102="Abierta"),N(F102)&gt;0,N(F102)&lt;TODAY()),"VENCIDA, TODAVÍA ABIERTA; ","")&amp;IF(AND(OR(K102="",K102="Abierta"),N(F102)&gt;=TODAY(),N(F102)-TODAY()&lt;=N('Ajustes'!$B$6)),"POR VENCER; ","")&amp;IF(AND(OR(K102="",K102="Abierta"),N(E102)&gt;0,N(G102)&gt;=N('Ajustes'!$B$5)),"ALTO: DECIDA; ","")&amp;IF(N(E102)=0,"SIN FECHA DE ENVÍO; ","")&amp;IF(AND(K102="Ganada",N(D102)=0),"GANADA SIN MONTO; ","")&amp;IF(AND(K102="Perdida",L102=""),"PERDIDA SIN MOTIVO; ",""),LEN(IF(AND(N(I102)&gt;0,N(I102)&lt;TODAY()),"SEGUIMIENTO ATRASADO; ","")&amp;IF(AND(N(I102)&gt;0,N(I102)=TODAY()),"SEGUIMIENTO HOY; ","")&amp;IF(AND(OR(K102="",K102="Abierta"),N(F102)&gt;0,N(F102)&lt;TODAY()),"VENCIDA, TODAVÍA ABIERTA; ","")&amp;IF(AND(OR(K102="",K102="Abierta"),N(F102)&gt;=TODAY(),N(F102)-TODAY()&lt;=N('Ajustes'!$B$6)),"POR VENCER; ","")&amp;IF(AND(OR(K102="",K102="Abierta"),N(E102)&gt;0,N(G102)&gt;=N('Ajustes'!$B$5)),"ALTO: DECIDA; ","")&amp;IF(N(E102)=0,"SIN FECHA DE ENVÍO; ","")&amp;IF(AND(K102="Ganada",N(D102)=0),"GANADA SIN MONTO; ","")&amp;IF(AND(K102="Perdida",L102=""),"PERDIDA SIN MOTIVO; ",""))-2)))</f>
        <v/>
      </c>
    </row>
    <row r="103">
      <c r="D103" s="7" t="n"/>
      <c r="E103" s="8" t="n"/>
      <c r="F103" s="8" t="n"/>
      <c r="G103">
        <f>IF(A103="","",COUNTIF('Registro de contactos'!$B$2:$B$1500,A103))</f>
        <v/>
      </c>
      <c r="H103" s="8">
        <f>IF(A103="","",IF(N(G103)=0,"",SUMPRODUCT(MAX(('Registro de contactos'!$B$2:$B$1500=A103)*N(+'Registro de contactos'!$A$2:$A$1500)))))</f>
        <v/>
      </c>
      <c r="I103" s="8">
        <f>IF(OR(NOT(OR(A103&lt;&gt;"",B103&lt;&gt;"",C103&lt;&gt;"")),N(E103)=0,NOT(OR(K103="",K103="Abierta")),N(G103)&gt;=N('Ajustes'!$B$5)),"",IF(OR(N(G103)=0,N(H103)=0),N(E103)+N('Ajustes'!$B$2),N(H103)+IF(N(G103)=1,N('Ajustes'!$B$3)-N('Ajustes'!$B$2),N('Ajustes'!$B$4)-N('Ajustes'!$B$3))))</f>
        <v/>
      </c>
      <c r="J103" s="9">
        <f>IF(OR(NOT(OR(A103&lt;&gt;"",B103&lt;&gt;"",C103&lt;&gt;"")),N(F103)=0),"",N(F103)-TODAY())</f>
        <v/>
      </c>
      <c r="M103">
        <f>IF(NOT(OR(A103&lt;&gt;"",B103&lt;&gt;"",C103&lt;&gt;"")),"",IF(IF(AND(N(I103)&gt;0,N(I103)&lt;TODAY()),"SEGUIMIENTO ATRASADO; ","")&amp;IF(AND(N(I103)&gt;0,N(I103)=TODAY()),"SEGUIMIENTO HOY; ","")&amp;IF(AND(OR(K103="",K103="Abierta"),N(F103)&gt;0,N(F103)&lt;TODAY()),"VENCIDA, TODAVÍA ABIERTA; ","")&amp;IF(AND(OR(K103="",K103="Abierta"),N(F103)&gt;=TODAY(),N(F103)-TODAY()&lt;=N('Ajustes'!$B$6)),"POR VENCER; ","")&amp;IF(AND(OR(K103="",K103="Abierta"),N(E103)&gt;0,N(G103)&gt;=N('Ajustes'!$B$5)),"ALTO: DECIDA; ","")&amp;IF(N(E103)=0,"SIN FECHA DE ENVÍO; ","")&amp;IF(AND(K103="Ganada",N(D103)=0),"GANADA SIN MONTO; ","")&amp;IF(AND(K103="Perdida",L103=""),"PERDIDA SIN MOTIVO; ","")="","",LEFT(IF(AND(N(I103)&gt;0,N(I103)&lt;TODAY()),"SEGUIMIENTO ATRASADO; ","")&amp;IF(AND(N(I103)&gt;0,N(I103)=TODAY()),"SEGUIMIENTO HOY; ","")&amp;IF(AND(OR(K103="",K103="Abierta"),N(F103)&gt;0,N(F103)&lt;TODAY()),"VENCIDA, TODAVÍA ABIERTA; ","")&amp;IF(AND(OR(K103="",K103="Abierta"),N(F103)&gt;=TODAY(),N(F103)-TODAY()&lt;=N('Ajustes'!$B$6)),"POR VENCER; ","")&amp;IF(AND(OR(K103="",K103="Abierta"),N(E103)&gt;0,N(G103)&gt;=N('Ajustes'!$B$5)),"ALTO: DECIDA; ","")&amp;IF(N(E103)=0,"SIN FECHA DE ENVÍO; ","")&amp;IF(AND(K103="Ganada",N(D103)=0),"GANADA SIN MONTO; ","")&amp;IF(AND(K103="Perdida",L103=""),"PERDIDA SIN MOTIVO; ",""),LEN(IF(AND(N(I103)&gt;0,N(I103)&lt;TODAY()),"SEGUIMIENTO ATRASADO; ","")&amp;IF(AND(N(I103)&gt;0,N(I103)=TODAY()),"SEGUIMIENTO HOY; ","")&amp;IF(AND(OR(K103="",K103="Abierta"),N(F103)&gt;0,N(F103)&lt;TODAY()),"VENCIDA, TODAVÍA ABIERTA; ","")&amp;IF(AND(OR(K103="",K103="Abierta"),N(F103)&gt;=TODAY(),N(F103)-TODAY()&lt;=N('Ajustes'!$B$6)),"POR VENCER; ","")&amp;IF(AND(OR(K103="",K103="Abierta"),N(E103)&gt;0,N(G103)&gt;=N('Ajustes'!$B$5)),"ALTO: DECIDA; ","")&amp;IF(N(E103)=0,"SIN FECHA DE ENVÍO; ","")&amp;IF(AND(K103="Ganada",N(D103)=0),"GANADA SIN MONTO; ","")&amp;IF(AND(K103="Perdida",L103=""),"PERDIDA SIN MOTIVO; ",""))-2)))</f>
        <v/>
      </c>
    </row>
    <row r="104">
      <c r="D104" s="7" t="n"/>
      <c r="E104" s="8" t="n"/>
      <c r="F104" s="8" t="n"/>
      <c r="G104">
        <f>IF(A104="","",COUNTIF('Registro de contactos'!$B$2:$B$1500,A104))</f>
        <v/>
      </c>
      <c r="H104" s="8">
        <f>IF(A104="","",IF(N(G104)=0,"",SUMPRODUCT(MAX(('Registro de contactos'!$B$2:$B$1500=A104)*N(+'Registro de contactos'!$A$2:$A$1500)))))</f>
        <v/>
      </c>
      <c r="I104" s="8">
        <f>IF(OR(NOT(OR(A104&lt;&gt;"",B104&lt;&gt;"",C104&lt;&gt;"")),N(E104)=0,NOT(OR(K104="",K104="Abierta")),N(G104)&gt;=N('Ajustes'!$B$5)),"",IF(OR(N(G104)=0,N(H104)=0),N(E104)+N('Ajustes'!$B$2),N(H104)+IF(N(G104)=1,N('Ajustes'!$B$3)-N('Ajustes'!$B$2),N('Ajustes'!$B$4)-N('Ajustes'!$B$3))))</f>
        <v/>
      </c>
      <c r="J104" s="9">
        <f>IF(OR(NOT(OR(A104&lt;&gt;"",B104&lt;&gt;"",C104&lt;&gt;"")),N(F104)=0),"",N(F104)-TODAY())</f>
        <v/>
      </c>
      <c r="M104">
        <f>IF(NOT(OR(A104&lt;&gt;"",B104&lt;&gt;"",C104&lt;&gt;"")),"",IF(IF(AND(N(I104)&gt;0,N(I104)&lt;TODAY()),"SEGUIMIENTO ATRASADO; ","")&amp;IF(AND(N(I104)&gt;0,N(I104)=TODAY()),"SEGUIMIENTO HOY; ","")&amp;IF(AND(OR(K104="",K104="Abierta"),N(F104)&gt;0,N(F104)&lt;TODAY()),"VENCIDA, TODAVÍA ABIERTA; ","")&amp;IF(AND(OR(K104="",K104="Abierta"),N(F104)&gt;=TODAY(),N(F104)-TODAY()&lt;=N('Ajustes'!$B$6)),"POR VENCER; ","")&amp;IF(AND(OR(K104="",K104="Abierta"),N(E104)&gt;0,N(G104)&gt;=N('Ajustes'!$B$5)),"ALTO: DECIDA; ","")&amp;IF(N(E104)=0,"SIN FECHA DE ENVÍO; ","")&amp;IF(AND(K104="Ganada",N(D104)=0),"GANADA SIN MONTO; ","")&amp;IF(AND(K104="Perdida",L104=""),"PERDIDA SIN MOTIVO; ","")="","",LEFT(IF(AND(N(I104)&gt;0,N(I104)&lt;TODAY()),"SEGUIMIENTO ATRASADO; ","")&amp;IF(AND(N(I104)&gt;0,N(I104)=TODAY()),"SEGUIMIENTO HOY; ","")&amp;IF(AND(OR(K104="",K104="Abierta"),N(F104)&gt;0,N(F104)&lt;TODAY()),"VENCIDA, TODAVÍA ABIERTA; ","")&amp;IF(AND(OR(K104="",K104="Abierta"),N(F104)&gt;=TODAY(),N(F104)-TODAY()&lt;=N('Ajustes'!$B$6)),"POR VENCER; ","")&amp;IF(AND(OR(K104="",K104="Abierta"),N(E104)&gt;0,N(G104)&gt;=N('Ajustes'!$B$5)),"ALTO: DECIDA; ","")&amp;IF(N(E104)=0,"SIN FECHA DE ENVÍO; ","")&amp;IF(AND(K104="Ganada",N(D104)=0),"GANADA SIN MONTO; ","")&amp;IF(AND(K104="Perdida",L104=""),"PERDIDA SIN MOTIVO; ",""),LEN(IF(AND(N(I104)&gt;0,N(I104)&lt;TODAY()),"SEGUIMIENTO ATRASADO; ","")&amp;IF(AND(N(I104)&gt;0,N(I104)=TODAY()),"SEGUIMIENTO HOY; ","")&amp;IF(AND(OR(K104="",K104="Abierta"),N(F104)&gt;0,N(F104)&lt;TODAY()),"VENCIDA, TODAVÍA ABIERTA; ","")&amp;IF(AND(OR(K104="",K104="Abierta"),N(F104)&gt;=TODAY(),N(F104)-TODAY()&lt;=N('Ajustes'!$B$6)),"POR VENCER; ","")&amp;IF(AND(OR(K104="",K104="Abierta"),N(E104)&gt;0,N(G104)&gt;=N('Ajustes'!$B$5)),"ALTO: DECIDA; ","")&amp;IF(N(E104)=0,"SIN FECHA DE ENVÍO; ","")&amp;IF(AND(K104="Ganada",N(D104)=0),"GANADA SIN MONTO; ","")&amp;IF(AND(K104="Perdida",L104=""),"PERDIDA SIN MOTIVO; ",""))-2)))</f>
        <v/>
      </c>
    </row>
    <row r="105">
      <c r="D105" s="7" t="n"/>
      <c r="E105" s="8" t="n"/>
      <c r="F105" s="8" t="n"/>
      <c r="G105">
        <f>IF(A105="","",COUNTIF('Registro de contactos'!$B$2:$B$1500,A105))</f>
        <v/>
      </c>
      <c r="H105" s="8">
        <f>IF(A105="","",IF(N(G105)=0,"",SUMPRODUCT(MAX(('Registro de contactos'!$B$2:$B$1500=A105)*N(+'Registro de contactos'!$A$2:$A$1500)))))</f>
        <v/>
      </c>
      <c r="I105" s="8">
        <f>IF(OR(NOT(OR(A105&lt;&gt;"",B105&lt;&gt;"",C105&lt;&gt;"")),N(E105)=0,NOT(OR(K105="",K105="Abierta")),N(G105)&gt;=N('Ajustes'!$B$5)),"",IF(OR(N(G105)=0,N(H105)=0),N(E105)+N('Ajustes'!$B$2),N(H105)+IF(N(G105)=1,N('Ajustes'!$B$3)-N('Ajustes'!$B$2),N('Ajustes'!$B$4)-N('Ajustes'!$B$3))))</f>
        <v/>
      </c>
      <c r="J105" s="9">
        <f>IF(OR(NOT(OR(A105&lt;&gt;"",B105&lt;&gt;"",C105&lt;&gt;"")),N(F105)=0),"",N(F105)-TODAY())</f>
        <v/>
      </c>
      <c r="M105">
        <f>IF(NOT(OR(A105&lt;&gt;"",B105&lt;&gt;"",C105&lt;&gt;"")),"",IF(IF(AND(N(I105)&gt;0,N(I105)&lt;TODAY()),"SEGUIMIENTO ATRASADO; ","")&amp;IF(AND(N(I105)&gt;0,N(I105)=TODAY()),"SEGUIMIENTO HOY; ","")&amp;IF(AND(OR(K105="",K105="Abierta"),N(F105)&gt;0,N(F105)&lt;TODAY()),"VENCIDA, TODAVÍA ABIERTA; ","")&amp;IF(AND(OR(K105="",K105="Abierta"),N(F105)&gt;=TODAY(),N(F105)-TODAY()&lt;=N('Ajustes'!$B$6)),"POR VENCER; ","")&amp;IF(AND(OR(K105="",K105="Abierta"),N(E105)&gt;0,N(G105)&gt;=N('Ajustes'!$B$5)),"ALTO: DECIDA; ","")&amp;IF(N(E105)=0,"SIN FECHA DE ENVÍO; ","")&amp;IF(AND(K105="Ganada",N(D105)=0),"GANADA SIN MONTO; ","")&amp;IF(AND(K105="Perdida",L105=""),"PERDIDA SIN MOTIVO; ","")="","",LEFT(IF(AND(N(I105)&gt;0,N(I105)&lt;TODAY()),"SEGUIMIENTO ATRASADO; ","")&amp;IF(AND(N(I105)&gt;0,N(I105)=TODAY()),"SEGUIMIENTO HOY; ","")&amp;IF(AND(OR(K105="",K105="Abierta"),N(F105)&gt;0,N(F105)&lt;TODAY()),"VENCIDA, TODAVÍA ABIERTA; ","")&amp;IF(AND(OR(K105="",K105="Abierta"),N(F105)&gt;=TODAY(),N(F105)-TODAY()&lt;=N('Ajustes'!$B$6)),"POR VENCER; ","")&amp;IF(AND(OR(K105="",K105="Abierta"),N(E105)&gt;0,N(G105)&gt;=N('Ajustes'!$B$5)),"ALTO: DECIDA; ","")&amp;IF(N(E105)=0,"SIN FECHA DE ENVÍO; ","")&amp;IF(AND(K105="Ganada",N(D105)=0),"GANADA SIN MONTO; ","")&amp;IF(AND(K105="Perdida",L105=""),"PERDIDA SIN MOTIVO; ",""),LEN(IF(AND(N(I105)&gt;0,N(I105)&lt;TODAY()),"SEGUIMIENTO ATRASADO; ","")&amp;IF(AND(N(I105)&gt;0,N(I105)=TODAY()),"SEGUIMIENTO HOY; ","")&amp;IF(AND(OR(K105="",K105="Abierta"),N(F105)&gt;0,N(F105)&lt;TODAY()),"VENCIDA, TODAVÍA ABIERTA; ","")&amp;IF(AND(OR(K105="",K105="Abierta"),N(F105)&gt;=TODAY(),N(F105)-TODAY()&lt;=N('Ajustes'!$B$6)),"POR VENCER; ","")&amp;IF(AND(OR(K105="",K105="Abierta"),N(E105)&gt;0,N(G105)&gt;=N('Ajustes'!$B$5)),"ALTO: DECIDA; ","")&amp;IF(N(E105)=0,"SIN FECHA DE ENVÍO; ","")&amp;IF(AND(K105="Ganada",N(D105)=0),"GANADA SIN MONTO; ","")&amp;IF(AND(K105="Perdida",L105=""),"PERDIDA SIN MOTIVO; ",""))-2)))</f>
        <v/>
      </c>
    </row>
    <row r="106">
      <c r="D106" s="7" t="n"/>
      <c r="E106" s="8" t="n"/>
      <c r="F106" s="8" t="n"/>
      <c r="G106">
        <f>IF(A106="","",COUNTIF('Registro de contactos'!$B$2:$B$1500,A106))</f>
        <v/>
      </c>
      <c r="H106" s="8">
        <f>IF(A106="","",IF(N(G106)=0,"",SUMPRODUCT(MAX(('Registro de contactos'!$B$2:$B$1500=A106)*N(+'Registro de contactos'!$A$2:$A$1500)))))</f>
        <v/>
      </c>
      <c r="I106" s="8">
        <f>IF(OR(NOT(OR(A106&lt;&gt;"",B106&lt;&gt;"",C106&lt;&gt;"")),N(E106)=0,NOT(OR(K106="",K106="Abierta")),N(G106)&gt;=N('Ajustes'!$B$5)),"",IF(OR(N(G106)=0,N(H106)=0),N(E106)+N('Ajustes'!$B$2),N(H106)+IF(N(G106)=1,N('Ajustes'!$B$3)-N('Ajustes'!$B$2),N('Ajustes'!$B$4)-N('Ajustes'!$B$3))))</f>
        <v/>
      </c>
      <c r="J106" s="9">
        <f>IF(OR(NOT(OR(A106&lt;&gt;"",B106&lt;&gt;"",C106&lt;&gt;"")),N(F106)=0),"",N(F106)-TODAY())</f>
        <v/>
      </c>
      <c r="M106">
        <f>IF(NOT(OR(A106&lt;&gt;"",B106&lt;&gt;"",C106&lt;&gt;"")),"",IF(IF(AND(N(I106)&gt;0,N(I106)&lt;TODAY()),"SEGUIMIENTO ATRASADO; ","")&amp;IF(AND(N(I106)&gt;0,N(I106)=TODAY()),"SEGUIMIENTO HOY; ","")&amp;IF(AND(OR(K106="",K106="Abierta"),N(F106)&gt;0,N(F106)&lt;TODAY()),"VENCIDA, TODAVÍA ABIERTA; ","")&amp;IF(AND(OR(K106="",K106="Abierta"),N(F106)&gt;=TODAY(),N(F106)-TODAY()&lt;=N('Ajustes'!$B$6)),"POR VENCER; ","")&amp;IF(AND(OR(K106="",K106="Abierta"),N(E106)&gt;0,N(G106)&gt;=N('Ajustes'!$B$5)),"ALTO: DECIDA; ","")&amp;IF(N(E106)=0,"SIN FECHA DE ENVÍO; ","")&amp;IF(AND(K106="Ganada",N(D106)=0),"GANADA SIN MONTO; ","")&amp;IF(AND(K106="Perdida",L106=""),"PERDIDA SIN MOTIVO; ","")="","",LEFT(IF(AND(N(I106)&gt;0,N(I106)&lt;TODAY()),"SEGUIMIENTO ATRASADO; ","")&amp;IF(AND(N(I106)&gt;0,N(I106)=TODAY()),"SEGUIMIENTO HOY; ","")&amp;IF(AND(OR(K106="",K106="Abierta"),N(F106)&gt;0,N(F106)&lt;TODAY()),"VENCIDA, TODAVÍA ABIERTA; ","")&amp;IF(AND(OR(K106="",K106="Abierta"),N(F106)&gt;=TODAY(),N(F106)-TODAY()&lt;=N('Ajustes'!$B$6)),"POR VENCER; ","")&amp;IF(AND(OR(K106="",K106="Abierta"),N(E106)&gt;0,N(G106)&gt;=N('Ajustes'!$B$5)),"ALTO: DECIDA; ","")&amp;IF(N(E106)=0,"SIN FECHA DE ENVÍO; ","")&amp;IF(AND(K106="Ganada",N(D106)=0),"GANADA SIN MONTO; ","")&amp;IF(AND(K106="Perdida",L106=""),"PERDIDA SIN MOTIVO; ",""),LEN(IF(AND(N(I106)&gt;0,N(I106)&lt;TODAY()),"SEGUIMIENTO ATRASADO; ","")&amp;IF(AND(N(I106)&gt;0,N(I106)=TODAY()),"SEGUIMIENTO HOY; ","")&amp;IF(AND(OR(K106="",K106="Abierta"),N(F106)&gt;0,N(F106)&lt;TODAY()),"VENCIDA, TODAVÍA ABIERTA; ","")&amp;IF(AND(OR(K106="",K106="Abierta"),N(F106)&gt;=TODAY(),N(F106)-TODAY()&lt;=N('Ajustes'!$B$6)),"POR VENCER; ","")&amp;IF(AND(OR(K106="",K106="Abierta"),N(E106)&gt;0,N(G106)&gt;=N('Ajustes'!$B$5)),"ALTO: DECIDA; ","")&amp;IF(N(E106)=0,"SIN FECHA DE ENVÍO; ","")&amp;IF(AND(K106="Ganada",N(D106)=0),"GANADA SIN MONTO; ","")&amp;IF(AND(K106="Perdida",L106=""),"PERDIDA SIN MOTIVO; ",""))-2)))</f>
        <v/>
      </c>
    </row>
    <row r="107">
      <c r="D107" s="7" t="n"/>
      <c r="E107" s="8" t="n"/>
      <c r="F107" s="8" t="n"/>
      <c r="G107">
        <f>IF(A107="","",COUNTIF('Registro de contactos'!$B$2:$B$1500,A107))</f>
        <v/>
      </c>
      <c r="H107" s="8">
        <f>IF(A107="","",IF(N(G107)=0,"",SUMPRODUCT(MAX(('Registro de contactos'!$B$2:$B$1500=A107)*N(+'Registro de contactos'!$A$2:$A$1500)))))</f>
        <v/>
      </c>
      <c r="I107" s="8">
        <f>IF(OR(NOT(OR(A107&lt;&gt;"",B107&lt;&gt;"",C107&lt;&gt;"")),N(E107)=0,NOT(OR(K107="",K107="Abierta")),N(G107)&gt;=N('Ajustes'!$B$5)),"",IF(OR(N(G107)=0,N(H107)=0),N(E107)+N('Ajustes'!$B$2),N(H107)+IF(N(G107)=1,N('Ajustes'!$B$3)-N('Ajustes'!$B$2),N('Ajustes'!$B$4)-N('Ajustes'!$B$3))))</f>
        <v/>
      </c>
      <c r="J107" s="9">
        <f>IF(OR(NOT(OR(A107&lt;&gt;"",B107&lt;&gt;"",C107&lt;&gt;"")),N(F107)=0),"",N(F107)-TODAY())</f>
        <v/>
      </c>
      <c r="M107">
        <f>IF(NOT(OR(A107&lt;&gt;"",B107&lt;&gt;"",C107&lt;&gt;"")),"",IF(IF(AND(N(I107)&gt;0,N(I107)&lt;TODAY()),"SEGUIMIENTO ATRASADO; ","")&amp;IF(AND(N(I107)&gt;0,N(I107)=TODAY()),"SEGUIMIENTO HOY; ","")&amp;IF(AND(OR(K107="",K107="Abierta"),N(F107)&gt;0,N(F107)&lt;TODAY()),"VENCIDA, TODAVÍA ABIERTA; ","")&amp;IF(AND(OR(K107="",K107="Abierta"),N(F107)&gt;=TODAY(),N(F107)-TODAY()&lt;=N('Ajustes'!$B$6)),"POR VENCER; ","")&amp;IF(AND(OR(K107="",K107="Abierta"),N(E107)&gt;0,N(G107)&gt;=N('Ajustes'!$B$5)),"ALTO: DECIDA; ","")&amp;IF(N(E107)=0,"SIN FECHA DE ENVÍO; ","")&amp;IF(AND(K107="Ganada",N(D107)=0),"GANADA SIN MONTO; ","")&amp;IF(AND(K107="Perdida",L107=""),"PERDIDA SIN MOTIVO; ","")="","",LEFT(IF(AND(N(I107)&gt;0,N(I107)&lt;TODAY()),"SEGUIMIENTO ATRASADO; ","")&amp;IF(AND(N(I107)&gt;0,N(I107)=TODAY()),"SEGUIMIENTO HOY; ","")&amp;IF(AND(OR(K107="",K107="Abierta"),N(F107)&gt;0,N(F107)&lt;TODAY()),"VENCIDA, TODAVÍA ABIERTA; ","")&amp;IF(AND(OR(K107="",K107="Abierta"),N(F107)&gt;=TODAY(),N(F107)-TODAY()&lt;=N('Ajustes'!$B$6)),"POR VENCER; ","")&amp;IF(AND(OR(K107="",K107="Abierta"),N(E107)&gt;0,N(G107)&gt;=N('Ajustes'!$B$5)),"ALTO: DECIDA; ","")&amp;IF(N(E107)=0,"SIN FECHA DE ENVÍO; ","")&amp;IF(AND(K107="Ganada",N(D107)=0),"GANADA SIN MONTO; ","")&amp;IF(AND(K107="Perdida",L107=""),"PERDIDA SIN MOTIVO; ",""),LEN(IF(AND(N(I107)&gt;0,N(I107)&lt;TODAY()),"SEGUIMIENTO ATRASADO; ","")&amp;IF(AND(N(I107)&gt;0,N(I107)=TODAY()),"SEGUIMIENTO HOY; ","")&amp;IF(AND(OR(K107="",K107="Abierta"),N(F107)&gt;0,N(F107)&lt;TODAY()),"VENCIDA, TODAVÍA ABIERTA; ","")&amp;IF(AND(OR(K107="",K107="Abierta"),N(F107)&gt;=TODAY(),N(F107)-TODAY()&lt;=N('Ajustes'!$B$6)),"POR VENCER; ","")&amp;IF(AND(OR(K107="",K107="Abierta"),N(E107)&gt;0,N(G107)&gt;=N('Ajustes'!$B$5)),"ALTO: DECIDA; ","")&amp;IF(N(E107)=0,"SIN FECHA DE ENVÍO; ","")&amp;IF(AND(K107="Ganada",N(D107)=0),"GANADA SIN MONTO; ","")&amp;IF(AND(K107="Perdida",L107=""),"PERDIDA SIN MOTIVO; ",""))-2)))</f>
        <v/>
      </c>
    </row>
    <row r="108">
      <c r="D108" s="7" t="n"/>
      <c r="E108" s="8" t="n"/>
      <c r="F108" s="8" t="n"/>
      <c r="G108">
        <f>IF(A108="","",COUNTIF('Registro de contactos'!$B$2:$B$1500,A108))</f>
        <v/>
      </c>
      <c r="H108" s="8">
        <f>IF(A108="","",IF(N(G108)=0,"",SUMPRODUCT(MAX(('Registro de contactos'!$B$2:$B$1500=A108)*N(+'Registro de contactos'!$A$2:$A$1500)))))</f>
        <v/>
      </c>
      <c r="I108" s="8">
        <f>IF(OR(NOT(OR(A108&lt;&gt;"",B108&lt;&gt;"",C108&lt;&gt;"")),N(E108)=0,NOT(OR(K108="",K108="Abierta")),N(G108)&gt;=N('Ajustes'!$B$5)),"",IF(OR(N(G108)=0,N(H108)=0),N(E108)+N('Ajustes'!$B$2),N(H108)+IF(N(G108)=1,N('Ajustes'!$B$3)-N('Ajustes'!$B$2),N('Ajustes'!$B$4)-N('Ajustes'!$B$3))))</f>
        <v/>
      </c>
      <c r="J108" s="9">
        <f>IF(OR(NOT(OR(A108&lt;&gt;"",B108&lt;&gt;"",C108&lt;&gt;"")),N(F108)=0),"",N(F108)-TODAY())</f>
        <v/>
      </c>
      <c r="M108">
        <f>IF(NOT(OR(A108&lt;&gt;"",B108&lt;&gt;"",C108&lt;&gt;"")),"",IF(IF(AND(N(I108)&gt;0,N(I108)&lt;TODAY()),"SEGUIMIENTO ATRASADO; ","")&amp;IF(AND(N(I108)&gt;0,N(I108)=TODAY()),"SEGUIMIENTO HOY; ","")&amp;IF(AND(OR(K108="",K108="Abierta"),N(F108)&gt;0,N(F108)&lt;TODAY()),"VENCIDA, TODAVÍA ABIERTA; ","")&amp;IF(AND(OR(K108="",K108="Abierta"),N(F108)&gt;=TODAY(),N(F108)-TODAY()&lt;=N('Ajustes'!$B$6)),"POR VENCER; ","")&amp;IF(AND(OR(K108="",K108="Abierta"),N(E108)&gt;0,N(G108)&gt;=N('Ajustes'!$B$5)),"ALTO: DECIDA; ","")&amp;IF(N(E108)=0,"SIN FECHA DE ENVÍO; ","")&amp;IF(AND(K108="Ganada",N(D108)=0),"GANADA SIN MONTO; ","")&amp;IF(AND(K108="Perdida",L108=""),"PERDIDA SIN MOTIVO; ","")="","",LEFT(IF(AND(N(I108)&gt;0,N(I108)&lt;TODAY()),"SEGUIMIENTO ATRASADO; ","")&amp;IF(AND(N(I108)&gt;0,N(I108)=TODAY()),"SEGUIMIENTO HOY; ","")&amp;IF(AND(OR(K108="",K108="Abierta"),N(F108)&gt;0,N(F108)&lt;TODAY()),"VENCIDA, TODAVÍA ABIERTA; ","")&amp;IF(AND(OR(K108="",K108="Abierta"),N(F108)&gt;=TODAY(),N(F108)-TODAY()&lt;=N('Ajustes'!$B$6)),"POR VENCER; ","")&amp;IF(AND(OR(K108="",K108="Abierta"),N(E108)&gt;0,N(G108)&gt;=N('Ajustes'!$B$5)),"ALTO: DECIDA; ","")&amp;IF(N(E108)=0,"SIN FECHA DE ENVÍO; ","")&amp;IF(AND(K108="Ganada",N(D108)=0),"GANADA SIN MONTO; ","")&amp;IF(AND(K108="Perdida",L108=""),"PERDIDA SIN MOTIVO; ",""),LEN(IF(AND(N(I108)&gt;0,N(I108)&lt;TODAY()),"SEGUIMIENTO ATRASADO; ","")&amp;IF(AND(N(I108)&gt;0,N(I108)=TODAY()),"SEGUIMIENTO HOY; ","")&amp;IF(AND(OR(K108="",K108="Abierta"),N(F108)&gt;0,N(F108)&lt;TODAY()),"VENCIDA, TODAVÍA ABIERTA; ","")&amp;IF(AND(OR(K108="",K108="Abierta"),N(F108)&gt;=TODAY(),N(F108)-TODAY()&lt;=N('Ajustes'!$B$6)),"POR VENCER; ","")&amp;IF(AND(OR(K108="",K108="Abierta"),N(E108)&gt;0,N(G108)&gt;=N('Ajustes'!$B$5)),"ALTO: DECIDA; ","")&amp;IF(N(E108)=0,"SIN FECHA DE ENVÍO; ","")&amp;IF(AND(K108="Ganada",N(D108)=0),"GANADA SIN MONTO; ","")&amp;IF(AND(K108="Perdida",L108=""),"PERDIDA SIN MOTIVO; ",""))-2)))</f>
        <v/>
      </c>
    </row>
    <row r="109">
      <c r="D109" s="7" t="n"/>
      <c r="E109" s="8" t="n"/>
      <c r="F109" s="8" t="n"/>
      <c r="G109">
        <f>IF(A109="","",COUNTIF('Registro de contactos'!$B$2:$B$1500,A109))</f>
        <v/>
      </c>
      <c r="H109" s="8">
        <f>IF(A109="","",IF(N(G109)=0,"",SUMPRODUCT(MAX(('Registro de contactos'!$B$2:$B$1500=A109)*N(+'Registro de contactos'!$A$2:$A$1500)))))</f>
        <v/>
      </c>
      <c r="I109" s="8">
        <f>IF(OR(NOT(OR(A109&lt;&gt;"",B109&lt;&gt;"",C109&lt;&gt;"")),N(E109)=0,NOT(OR(K109="",K109="Abierta")),N(G109)&gt;=N('Ajustes'!$B$5)),"",IF(OR(N(G109)=0,N(H109)=0),N(E109)+N('Ajustes'!$B$2),N(H109)+IF(N(G109)=1,N('Ajustes'!$B$3)-N('Ajustes'!$B$2),N('Ajustes'!$B$4)-N('Ajustes'!$B$3))))</f>
        <v/>
      </c>
      <c r="J109" s="9">
        <f>IF(OR(NOT(OR(A109&lt;&gt;"",B109&lt;&gt;"",C109&lt;&gt;"")),N(F109)=0),"",N(F109)-TODAY())</f>
        <v/>
      </c>
      <c r="M109">
        <f>IF(NOT(OR(A109&lt;&gt;"",B109&lt;&gt;"",C109&lt;&gt;"")),"",IF(IF(AND(N(I109)&gt;0,N(I109)&lt;TODAY()),"SEGUIMIENTO ATRASADO; ","")&amp;IF(AND(N(I109)&gt;0,N(I109)=TODAY()),"SEGUIMIENTO HOY; ","")&amp;IF(AND(OR(K109="",K109="Abierta"),N(F109)&gt;0,N(F109)&lt;TODAY()),"VENCIDA, TODAVÍA ABIERTA; ","")&amp;IF(AND(OR(K109="",K109="Abierta"),N(F109)&gt;=TODAY(),N(F109)-TODAY()&lt;=N('Ajustes'!$B$6)),"POR VENCER; ","")&amp;IF(AND(OR(K109="",K109="Abierta"),N(E109)&gt;0,N(G109)&gt;=N('Ajustes'!$B$5)),"ALTO: DECIDA; ","")&amp;IF(N(E109)=0,"SIN FECHA DE ENVÍO; ","")&amp;IF(AND(K109="Ganada",N(D109)=0),"GANADA SIN MONTO; ","")&amp;IF(AND(K109="Perdida",L109=""),"PERDIDA SIN MOTIVO; ","")="","",LEFT(IF(AND(N(I109)&gt;0,N(I109)&lt;TODAY()),"SEGUIMIENTO ATRASADO; ","")&amp;IF(AND(N(I109)&gt;0,N(I109)=TODAY()),"SEGUIMIENTO HOY; ","")&amp;IF(AND(OR(K109="",K109="Abierta"),N(F109)&gt;0,N(F109)&lt;TODAY()),"VENCIDA, TODAVÍA ABIERTA; ","")&amp;IF(AND(OR(K109="",K109="Abierta"),N(F109)&gt;=TODAY(),N(F109)-TODAY()&lt;=N('Ajustes'!$B$6)),"POR VENCER; ","")&amp;IF(AND(OR(K109="",K109="Abierta"),N(E109)&gt;0,N(G109)&gt;=N('Ajustes'!$B$5)),"ALTO: DECIDA; ","")&amp;IF(N(E109)=0,"SIN FECHA DE ENVÍO; ","")&amp;IF(AND(K109="Ganada",N(D109)=0),"GANADA SIN MONTO; ","")&amp;IF(AND(K109="Perdida",L109=""),"PERDIDA SIN MOTIVO; ",""),LEN(IF(AND(N(I109)&gt;0,N(I109)&lt;TODAY()),"SEGUIMIENTO ATRASADO; ","")&amp;IF(AND(N(I109)&gt;0,N(I109)=TODAY()),"SEGUIMIENTO HOY; ","")&amp;IF(AND(OR(K109="",K109="Abierta"),N(F109)&gt;0,N(F109)&lt;TODAY()),"VENCIDA, TODAVÍA ABIERTA; ","")&amp;IF(AND(OR(K109="",K109="Abierta"),N(F109)&gt;=TODAY(),N(F109)-TODAY()&lt;=N('Ajustes'!$B$6)),"POR VENCER; ","")&amp;IF(AND(OR(K109="",K109="Abierta"),N(E109)&gt;0,N(G109)&gt;=N('Ajustes'!$B$5)),"ALTO: DECIDA; ","")&amp;IF(N(E109)=0,"SIN FECHA DE ENVÍO; ","")&amp;IF(AND(K109="Ganada",N(D109)=0),"GANADA SIN MONTO; ","")&amp;IF(AND(K109="Perdida",L109=""),"PERDIDA SIN MOTIVO; ",""))-2)))</f>
        <v/>
      </c>
    </row>
    <row r="110">
      <c r="D110" s="7" t="n"/>
      <c r="E110" s="8" t="n"/>
      <c r="F110" s="8" t="n"/>
      <c r="G110">
        <f>IF(A110="","",COUNTIF('Registro de contactos'!$B$2:$B$1500,A110))</f>
        <v/>
      </c>
      <c r="H110" s="8">
        <f>IF(A110="","",IF(N(G110)=0,"",SUMPRODUCT(MAX(('Registro de contactos'!$B$2:$B$1500=A110)*N(+'Registro de contactos'!$A$2:$A$1500)))))</f>
        <v/>
      </c>
      <c r="I110" s="8">
        <f>IF(OR(NOT(OR(A110&lt;&gt;"",B110&lt;&gt;"",C110&lt;&gt;"")),N(E110)=0,NOT(OR(K110="",K110="Abierta")),N(G110)&gt;=N('Ajustes'!$B$5)),"",IF(OR(N(G110)=0,N(H110)=0),N(E110)+N('Ajustes'!$B$2),N(H110)+IF(N(G110)=1,N('Ajustes'!$B$3)-N('Ajustes'!$B$2),N('Ajustes'!$B$4)-N('Ajustes'!$B$3))))</f>
        <v/>
      </c>
      <c r="J110" s="9">
        <f>IF(OR(NOT(OR(A110&lt;&gt;"",B110&lt;&gt;"",C110&lt;&gt;"")),N(F110)=0),"",N(F110)-TODAY())</f>
        <v/>
      </c>
      <c r="M110">
        <f>IF(NOT(OR(A110&lt;&gt;"",B110&lt;&gt;"",C110&lt;&gt;"")),"",IF(IF(AND(N(I110)&gt;0,N(I110)&lt;TODAY()),"SEGUIMIENTO ATRASADO; ","")&amp;IF(AND(N(I110)&gt;0,N(I110)=TODAY()),"SEGUIMIENTO HOY; ","")&amp;IF(AND(OR(K110="",K110="Abierta"),N(F110)&gt;0,N(F110)&lt;TODAY()),"VENCIDA, TODAVÍA ABIERTA; ","")&amp;IF(AND(OR(K110="",K110="Abierta"),N(F110)&gt;=TODAY(),N(F110)-TODAY()&lt;=N('Ajustes'!$B$6)),"POR VENCER; ","")&amp;IF(AND(OR(K110="",K110="Abierta"),N(E110)&gt;0,N(G110)&gt;=N('Ajustes'!$B$5)),"ALTO: DECIDA; ","")&amp;IF(N(E110)=0,"SIN FECHA DE ENVÍO; ","")&amp;IF(AND(K110="Ganada",N(D110)=0),"GANADA SIN MONTO; ","")&amp;IF(AND(K110="Perdida",L110=""),"PERDIDA SIN MOTIVO; ","")="","",LEFT(IF(AND(N(I110)&gt;0,N(I110)&lt;TODAY()),"SEGUIMIENTO ATRASADO; ","")&amp;IF(AND(N(I110)&gt;0,N(I110)=TODAY()),"SEGUIMIENTO HOY; ","")&amp;IF(AND(OR(K110="",K110="Abierta"),N(F110)&gt;0,N(F110)&lt;TODAY()),"VENCIDA, TODAVÍA ABIERTA; ","")&amp;IF(AND(OR(K110="",K110="Abierta"),N(F110)&gt;=TODAY(),N(F110)-TODAY()&lt;=N('Ajustes'!$B$6)),"POR VENCER; ","")&amp;IF(AND(OR(K110="",K110="Abierta"),N(E110)&gt;0,N(G110)&gt;=N('Ajustes'!$B$5)),"ALTO: DECIDA; ","")&amp;IF(N(E110)=0,"SIN FECHA DE ENVÍO; ","")&amp;IF(AND(K110="Ganada",N(D110)=0),"GANADA SIN MONTO; ","")&amp;IF(AND(K110="Perdida",L110=""),"PERDIDA SIN MOTIVO; ",""),LEN(IF(AND(N(I110)&gt;0,N(I110)&lt;TODAY()),"SEGUIMIENTO ATRASADO; ","")&amp;IF(AND(N(I110)&gt;0,N(I110)=TODAY()),"SEGUIMIENTO HOY; ","")&amp;IF(AND(OR(K110="",K110="Abierta"),N(F110)&gt;0,N(F110)&lt;TODAY()),"VENCIDA, TODAVÍA ABIERTA; ","")&amp;IF(AND(OR(K110="",K110="Abierta"),N(F110)&gt;=TODAY(),N(F110)-TODAY()&lt;=N('Ajustes'!$B$6)),"POR VENCER; ","")&amp;IF(AND(OR(K110="",K110="Abierta"),N(E110)&gt;0,N(G110)&gt;=N('Ajustes'!$B$5)),"ALTO: DECIDA; ","")&amp;IF(N(E110)=0,"SIN FECHA DE ENVÍO; ","")&amp;IF(AND(K110="Ganada",N(D110)=0),"GANADA SIN MONTO; ","")&amp;IF(AND(K110="Perdida",L110=""),"PERDIDA SIN MOTIVO; ",""))-2)))</f>
        <v/>
      </c>
    </row>
    <row r="111">
      <c r="D111" s="7" t="n"/>
      <c r="E111" s="8" t="n"/>
      <c r="F111" s="8" t="n"/>
      <c r="G111">
        <f>IF(A111="","",COUNTIF('Registro de contactos'!$B$2:$B$1500,A111))</f>
        <v/>
      </c>
      <c r="H111" s="8">
        <f>IF(A111="","",IF(N(G111)=0,"",SUMPRODUCT(MAX(('Registro de contactos'!$B$2:$B$1500=A111)*N(+'Registro de contactos'!$A$2:$A$1500)))))</f>
        <v/>
      </c>
      <c r="I111" s="8">
        <f>IF(OR(NOT(OR(A111&lt;&gt;"",B111&lt;&gt;"",C111&lt;&gt;"")),N(E111)=0,NOT(OR(K111="",K111="Abierta")),N(G111)&gt;=N('Ajustes'!$B$5)),"",IF(OR(N(G111)=0,N(H111)=0),N(E111)+N('Ajustes'!$B$2),N(H111)+IF(N(G111)=1,N('Ajustes'!$B$3)-N('Ajustes'!$B$2),N('Ajustes'!$B$4)-N('Ajustes'!$B$3))))</f>
        <v/>
      </c>
      <c r="J111" s="9">
        <f>IF(OR(NOT(OR(A111&lt;&gt;"",B111&lt;&gt;"",C111&lt;&gt;"")),N(F111)=0),"",N(F111)-TODAY())</f>
        <v/>
      </c>
      <c r="M111">
        <f>IF(NOT(OR(A111&lt;&gt;"",B111&lt;&gt;"",C111&lt;&gt;"")),"",IF(IF(AND(N(I111)&gt;0,N(I111)&lt;TODAY()),"SEGUIMIENTO ATRASADO; ","")&amp;IF(AND(N(I111)&gt;0,N(I111)=TODAY()),"SEGUIMIENTO HOY; ","")&amp;IF(AND(OR(K111="",K111="Abierta"),N(F111)&gt;0,N(F111)&lt;TODAY()),"VENCIDA, TODAVÍA ABIERTA; ","")&amp;IF(AND(OR(K111="",K111="Abierta"),N(F111)&gt;=TODAY(),N(F111)-TODAY()&lt;=N('Ajustes'!$B$6)),"POR VENCER; ","")&amp;IF(AND(OR(K111="",K111="Abierta"),N(E111)&gt;0,N(G111)&gt;=N('Ajustes'!$B$5)),"ALTO: DECIDA; ","")&amp;IF(N(E111)=0,"SIN FECHA DE ENVÍO; ","")&amp;IF(AND(K111="Ganada",N(D111)=0),"GANADA SIN MONTO; ","")&amp;IF(AND(K111="Perdida",L111=""),"PERDIDA SIN MOTIVO; ","")="","",LEFT(IF(AND(N(I111)&gt;0,N(I111)&lt;TODAY()),"SEGUIMIENTO ATRASADO; ","")&amp;IF(AND(N(I111)&gt;0,N(I111)=TODAY()),"SEGUIMIENTO HOY; ","")&amp;IF(AND(OR(K111="",K111="Abierta"),N(F111)&gt;0,N(F111)&lt;TODAY()),"VENCIDA, TODAVÍA ABIERTA; ","")&amp;IF(AND(OR(K111="",K111="Abierta"),N(F111)&gt;=TODAY(),N(F111)-TODAY()&lt;=N('Ajustes'!$B$6)),"POR VENCER; ","")&amp;IF(AND(OR(K111="",K111="Abierta"),N(E111)&gt;0,N(G111)&gt;=N('Ajustes'!$B$5)),"ALTO: DECIDA; ","")&amp;IF(N(E111)=0,"SIN FECHA DE ENVÍO; ","")&amp;IF(AND(K111="Ganada",N(D111)=0),"GANADA SIN MONTO; ","")&amp;IF(AND(K111="Perdida",L111=""),"PERDIDA SIN MOTIVO; ",""),LEN(IF(AND(N(I111)&gt;0,N(I111)&lt;TODAY()),"SEGUIMIENTO ATRASADO; ","")&amp;IF(AND(N(I111)&gt;0,N(I111)=TODAY()),"SEGUIMIENTO HOY; ","")&amp;IF(AND(OR(K111="",K111="Abierta"),N(F111)&gt;0,N(F111)&lt;TODAY()),"VENCIDA, TODAVÍA ABIERTA; ","")&amp;IF(AND(OR(K111="",K111="Abierta"),N(F111)&gt;=TODAY(),N(F111)-TODAY()&lt;=N('Ajustes'!$B$6)),"POR VENCER; ","")&amp;IF(AND(OR(K111="",K111="Abierta"),N(E111)&gt;0,N(G111)&gt;=N('Ajustes'!$B$5)),"ALTO: DECIDA; ","")&amp;IF(N(E111)=0,"SIN FECHA DE ENVÍO; ","")&amp;IF(AND(K111="Ganada",N(D111)=0),"GANADA SIN MONTO; ","")&amp;IF(AND(K111="Perdida",L111=""),"PERDIDA SIN MOTIVO; ",""))-2)))</f>
        <v/>
      </c>
    </row>
    <row r="112">
      <c r="D112" s="7" t="n"/>
      <c r="E112" s="8" t="n"/>
      <c r="F112" s="8" t="n"/>
      <c r="G112">
        <f>IF(A112="","",COUNTIF('Registro de contactos'!$B$2:$B$1500,A112))</f>
        <v/>
      </c>
      <c r="H112" s="8">
        <f>IF(A112="","",IF(N(G112)=0,"",SUMPRODUCT(MAX(('Registro de contactos'!$B$2:$B$1500=A112)*N(+'Registro de contactos'!$A$2:$A$1500)))))</f>
        <v/>
      </c>
      <c r="I112" s="8">
        <f>IF(OR(NOT(OR(A112&lt;&gt;"",B112&lt;&gt;"",C112&lt;&gt;"")),N(E112)=0,NOT(OR(K112="",K112="Abierta")),N(G112)&gt;=N('Ajustes'!$B$5)),"",IF(OR(N(G112)=0,N(H112)=0),N(E112)+N('Ajustes'!$B$2),N(H112)+IF(N(G112)=1,N('Ajustes'!$B$3)-N('Ajustes'!$B$2),N('Ajustes'!$B$4)-N('Ajustes'!$B$3))))</f>
        <v/>
      </c>
      <c r="J112" s="9">
        <f>IF(OR(NOT(OR(A112&lt;&gt;"",B112&lt;&gt;"",C112&lt;&gt;"")),N(F112)=0),"",N(F112)-TODAY())</f>
        <v/>
      </c>
      <c r="M112">
        <f>IF(NOT(OR(A112&lt;&gt;"",B112&lt;&gt;"",C112&lt;&gt;"")),"",IF(IF(AND(N(I112)&gt;0,N(I112)&lt;TODAY()),"SEGUIMIENTO ATRASADO; ","")&amp;IF(AND(N(I112)&gt;0,N(I112)=TODAY()),"SEGUIMIENTO HOY; ","")&amp;IF(AND(OR(K112="",K112="Abierta"),N(F112)&gt;0,N(F112)&lt;TODAY()),"VENCIDA, TODAVÍA ABIERTA; ","")&amp;IF(AND(OR(K112="",K112="Abierta"),N(F112)&gt;=TODAY(),N(F112)-TODAY()&lt;=N('Ajustes'!$B$6)),"POR VENCER; ","")&amp;IF(AND(OR(K112="",K112="Abierta"),N(E112)&gt;0,N(G112)&gt;=N('Ajustes'!$B$5)),"ALTO: DECIDA; ","")&amp;IF(N(E112)=0,"SIN FECHA DE ENVÍO; ","")&amp;IF(AND(K112="Ganada",N(D112)=0),"GANADA SIN MONTO; ","")&amp;IF(AND(K112="Perdida",L112=""),"PERDIDA SIN MOTIVO; ","")="","",LEFT(IF(AND(N(I112)&gt;0,N(I112)&lt;TODAY()),"SEGUIMIENTO ATRASADO; ","")&amp;IF(AND(N(I112)&gt;0,N(I112)=TODAY()),"SEGUIMIENTO HOY; ","")&amp;IF(AND(OR(K112="",K112="Abierta"),N(F112)&gt;0,N(F112)&lt;TODAY()),"VENCIDA, TODAVÍA ABIERTA; ","")&amp;IF(AND(OR(K112="",K112="Abierta"),N(F112)&gt;=TODAY(),N(F112)-TODAY()&lt;=N('Ajustes'!$B$6)),"POR VENCER; ","")&amp;IF(AND(OR(K112="",K112="Abierta"),N(E112)&gt;0,N(G112)&gt;=N('Ajustes'!$B$5)),"ALTO: DECIDA; ","")&amp;IF(N(E112)=0,"SIN FECHA DE ENVÍO; ","")&amp;IF(AND(K112="Ganada",N(D112)=0),"GANADA SIN MONTO; ","")&amp;IF(AND(K112="Perdida",L112=""),"PERDIDA SIN MOTIVO; ",""),LEN(IF(AND(N(I112)&gt;0,N(I112)&lt;TODAY()),"SEGUIMIENTO ATRASADO; ","")&amp;IF(AND(N(I112)&gt;0,N(I112)=TODAY()),"SEGUIMIENTO HOY; ","")&amp;IF(AND(OR(K112="",K112="Abierta"),N(F112)&gt;0,N(F112)&lt;TODAY()),"VENCIDA, TODAVÍA ABIERTA; ","")&amp;IF(AND(OR(K112="",K112="Abierta"),N(F112)&gt;=TODAY(),N(F112)-TODAY()&lt;=N('Ajustes'!$B$6)),"POR VENCER; ","")&amp;IF(AND(OR(K112="",K112="Abierta"),N(E112)&gt;0,N(G112)&gt;=N('Ajustes'!$B$5)),"ALTO: DECIDA; ","")&amp;IF(N(E112)=0,"SIN FECHA DE ENVÍO; ","")&amp;IF(AND(K112="Ganada",N(D112)=0),"GANADA SIN MONTO; ","")&amp;IF(AND(K112="Perdida",L112=""),"PERDIDA SIN MOTIVO; ",""))-2)))</f>
        <v/>
      </c>
    </row>
    <row r="113">
      <c r="D113" s="7" t="n"/>
      <c r="E113" s="8" t="n"/>
      <c r="F113" s="8" t="n"/>
      <c r="G113">
        <f>IF(A113="","",COUNTIF('Registro de contactos'!$B$2:$B$1500,A113))</f>
        <v/>
      </c>
      <c r="H113" s="8">
        <f>IF(A113="","",IF(N(G113)=0,"",SUMPRODUCT(MAX(('Registro de contactos'!$B$2:$B$1500=A113)*N(+'Registro de contactos'!$A$2:$A$1500)))))</f>
        <v/>
      </c>
      <c r="I113" s="8">
        <f>IF(OR(NOT(OR(A113&lt;&gt;"",B113&lt;&gt;"",C113&lt;&gt;"")),N(E113)=0,NOT(OR(K113="",K113="Abierta")),N(G113)&gt;=N('Ajustes'!$B$5)),"",IF(OR(N(G113)=0,N(H113)=0),N(E113)+N('Ajustes'!$B$2),N(H113)+IF(N(G113)=1,N('Ajustes'!$B$3)-N('Ajustes'!$B$2),N('Ajustes'!$B$4)-N('Ajustes'!$B$3))))</f>
        <v/>
      </c>
      <c r="J113" s="9">
        <f>IF(OR(NOT(OR(A113&lt;&gt;"",B113&lt;&gt;"",C113&lt;&gt;"")),N(F113)=0),"",N(F113)-TODAY())</f>
        <v/>
      </c>
      <c r="M113">
        <f>IF(NOT(OR(A113&lt;&gt;"",B113&lt;&gt;"",C113&lt;&gt;"")),"",IF(IF(AND(N(I113)&gt;0,N(I113)&lt;TODAY()),"SEGUIMIENTO ATRASADO; ","")&amp;IF(AND(N(I113)&gt;0,N(I113)=TODAY()),"SEGUIMIENTO HOY; ","")&amp;IF(AND(OR(K113="",K113="Abierta"),N(F113)&gt;0,N(F113)&lt;TODAY()),"VENCIDA, TODAVÍA ABIERTA; ","")&amp;IF(AND(OR(K113="",K113="Abierta"),N(F113)&gt;=TODAY(),N(F113)-TODAY()&lt;=N('Ajustes'!$B$6)),"POR VENCER; ","")&amp;IF(AND(OR(K113="",K113="Abierta"),N(E113)&gt;0,N(G113)&gt;=N('Ajustes'!$B$5)),"ALTO: DECIDA; ","")&amp;IF(N(E113)=0,"SIN FECHA DE ENVÍO; ","")&amp;IF(AND(K113="Ganada",N(D113)=0),"GANADA SIN MONTO; ","")&amp;IF(AND(K113="Perdida",L113=""),"PERDIDA SIN MOTIVO; ","")="","",LEFT(IF(AND(N(I113)&gt;0,N(I113)&lt;TODAY()),"SEGUIMIENTO ATRASADO; ","")&amp;IF(AND(N(I113)&gt;0,N(I113)=TODAY()),"SEGUIMIENTO HOY; ","")&amp;IF(AND(OR(K113="",K113="Abierta"),N(F113)&gt;0,N(F113)&lt;TODAY()),"VENCIDA, TODAVÍA ABIERTA; ","")&amp;IF(AND(OR(K113="",K113="Abierta"),N(F113)&gt;=TODAY(),N(F113)-TODAY()&lt;=N('Ajustes'!$B$6)),"POR VENCER; ","")&amp;IF(AND(OR(K113="",K113="Abierta"),N(E113)&gt;0,N(G113)&gt;=N('Ajustes'!$B$5)),"ALTO: DECIDA; ","")&amp;IF(N(E113)=0,"SIN FECHA DE ENVÍO; ","")&amp;IF(AND(K113="Ganada",N(D113)=0),"GANADA SIN MONTO; ","")&amp;IF(AND(K113="Perdida",L113=""),"PERDIDA SIN MOTIVO; ",""),LEN(IF(AND(N(I113)&gt;0,N(I113)&lt;TODAY()),"SEGUIMIENTO ATRASADO; ","")&amp;IF(AND(N(I113)&gt;0,N(I113)=TODAY()),"SEGUIMIENTO HOY; ","")&amp;IF(AND(OR(K113="",K113="Abierta"),N(F113)&gt;0,N(F113)&lt;TODAY()),"VENCIDA, TODAVÍA ABIERTA; ","")&amp;IF(AND(OR(K113="",K113="Abierta"),N(F113)&gt;=TODAY(),N(F113)-TODAY()&lt;=N('Ajustes'!$B$6)),"POR VENCER; ","")&amp;IF(AND(OR(K113="",K113="Abierta"),N(E113)&gt;0,N(G113)&gt;=N('Ajustes'!$B$5)),"ALTO: DECIDA; ","")&amp;IF(N(E113)=0,"SIN FECHA DE ENVÍO; ","")&amp;IF(AND(K113="Ganada",N(D113)=0),"GANADA SIN MONTO; ","")&amp;IF(AND(K113="Perdida",L113=""),"PERDIDA SIN MOTIVO; ",""))-2)))</f>
        <v/>
      </c>
    </row>
    <row r="114">
      <c r="D114" s="7" t="n"/>
      <c r="E114" s="8" t="n"/>
      <c r="F114" s="8" t="n"/>
      <c r="G114">
        <f>IF(A114="","",COUNTIF('Registro de contactos'!$B$2:$B$1500,A114))</f>
        <v/>
      </c>
      <c r="H114" s="8">
        <f>IF(A114="","",IF(N(G114)=0,"",SUMPRODUCT(MAX(('Registro de contactos'!$B$2:$B$1500=A114)*N(+'Registro de contactos'!$A$2:$A$1500)))))</f>
        <v/>
      </c>
      <c r="I114" s="8">
        <f>IF(OR(NOT(OR(A114&lt;&gt;"",B114&lt;&gt;"",C114&lt;&gt;"")),N(E114)=0,NOT(OR(K114="",K114="Abierta")),N(G114)&gt;=N('Ajustes'!$B$5)),"",IF(OR(N(G114)=0,N(H114)=0),N(E114)+N('Ajustes'!$B$2),N(H114)+IF(N(G114)=1,N('Ajustes'!$B$3)-N('Ajustes'!$B$2),N('Ajustes'!$B$4)-N('Ajustes'!$B$3))))</f>
        <v/>
      </c>
      <c r="J114" s="9">
        <f>IF(OR(NOT(OR(A114&lt;&gt;"",B114&lt;&gt;"",C114&lt;&gt;"")),N(F114)=0),"",N(F114)-TODAY())</f>
        <v/>
      </c>
      <c r="M114">
        <f>IF(NOT(OR(A114&lt;&gt;"",B114&lt;&gt;"",C114&lt;&gt;"")),"",IF(IF(AND(N(I114)&gt;0,N(I114)&lt;TODAY()),"SEGUIMIENTO ATRASADO; ","")&amp;IF(AND(N(I114)&gt;0,N(I114)=TODAY()),"SEGUIMIENTO HOY; ","")&amp;IF(AND(OR(K114="",K114="Abierta"),N(F114)&gt;0,N(F114)&lt;TODAY()),"VENCIDA, TODAVÍA ABIERTA; ","")&amp;IF(AND(OR(K114="",K114="Abierta"),N(F114)&gt;=TODAY(),N(F114)-TODAY()&lt;=N('Ajustes'!$B$6)),"POR VENCER; ","")&amp;IF(AND(OR(K114="",K114="Abierta"),N(E114)&gt;0,N(G114)&gt;=N('Ajustes'!$B$5)),"ALTO: DECIDA; ","")&amp;IF(N(E114)=0,"SIN FECHA DE ENVÍO; ","")&amp;IF(AND(K114="Ganada",N(D114)=0),"GANADA SIN MONTO; ","")&amp;IF(AND(K114="Perdida",L114=""),"PERDIDA SIN MOTIVO; ","")="","",LEFT(IF(AND(N(I114)&gt;0,N(I114)&lt;TODAY()),"SEGUIMIENTO ATRASADO; ","")&amp;IF(AND(N(I114)&gt;0,N(I114)=TODAY()),"SEGUIMIENTO HOY; ","")&amp;IF(AND(OR(K114="",K114="Abierta"),N(F114)&gt;0,N(F114)&lt;TODAY()),"VENCIDA, TODAVÍA ABIERTA; ","")&amp;IF(AND(OR(K114="",K114="Abierta"),N(F114)&gt;=TODAY(),N(F114)-TODAY()&lt;=N('Ajustes'!$B$6)),"POR VENCER; ","")&amp;IF(AND(OR(K114="",K114="Abierta"),N(E114)&gt;0,N(G114)&gt;=N('Ajustes'!$B$5)),"ALTO: DECIDA; ","")&amp;IF(N(E114)=0,"SIN FECHA DE ENVÍO; ","")&amp;IF(AND(K114="Ganada",N(D114)=0),"GANADA SIN MONTO; ","")&amp;IF(AND(K114="Perdida",L114=""),"PERDIDA SIN MOTIVO; ",""),LEN(IF(AND(N(I114)&gt;0,N(I114)&lt;TODAY()),"SEGUIMIENTO ATRASADO; ","")&amp;IF(AND(N(I114)&gt;0,N(I114)=TODAY()),"SEGUIMIENTO HOY; ","")&amp;IF(AND(OR(K114="",K114="Abierta"),N(F114)&gt;0,N(F114)&lt;TODAY()),"VENCIDA, TODAVÍA ABIERTA; ","")&amp;IF(AND(OR(K114="",K114="Abierta"),N(F114)&gt;=TODAY(),N(F114)-TODAY()&lt;=N('Ajustes'!$B$6)),"POR VENCER; ","")&amp;IF(AND(OR(K114="",K114="Abierta"),N(E114)&gt;0,N(G114)&gt;=N('Ajustes'!$B$5)),"ALTO: DECIDA; ","")&amp;IF(N(E114)=0,"SIN FECHA DE ENVÍO; ","")&amp;IF(AND(K114="Ganada",N(D114)=0),"GANADA SIN MONTO; ","")&amp;IF(AND(K114="Perdida",L114=""),"PERDIDA SIN MOTIVO; ",""))-2)))</f>
        <v/>
      </c>
    </row>
    <row r="115">
      <c r="D115" s="7" t="n"/>
      <c r="E115" s="8" t="n"/>
      <c r="F115" s="8" t="n"/>
      <c r="G115">
        <f>IF(A115="","",COUNTIF('Registro de contactos'!$B$2:$B$1500,A115))</f>
        <v/>
      </c>
      <c r="H115" s="8">
        <f>IF(A115="","",IF(N(G115)=0,"",SUMPRODUCT(MAX(('Registro de contactos'!$B$2:$B$1500=A115)*N(+'Registro de contactos'!$A$2:$A$1500)))))</f>
        <v/>
      </c>
      <c r="I115" s="8">
        <f>IF(OR(NOT(OR(A115&lt;&gt;"",B115&lt;&gt;"",C115&lt;&gt;"")),N(E115)=0,NOT(OR(K115="",K115="Abierta")),N(G115)&gt;=N('Ajustes'!$B$5)),"",IF(OR(N(G115)=0,N(H115)=0),N(E115)+N('Ajustes'!$B$2),N(H115)+IF(N(G115)=1,N('Ajustes'!$B$3)-N('Ajustes'!$B$2),N('Ajustes'!$B$4)-N('Ajustes'!$B$3))))</f>
        <v/>
      </c>
      <c r="J115" s="9">
        <f>IF(OR(NOT(OR(A115&lt;&gt;"",B115&lt;&gt;"",C115&lt;&gt;"")),N(F115)=0),"",N(F115)-TODAY())</f>
        <v/>
      </c>
      <c r="M115">
        <f>IF(NOT(OR(A115&lt;&gt;"",B115&lt;&gt;"",C115&lt;&gt;"")),"",IF(IF(AND(N(I115)&gt;0,N(I115)&lt;TODAY()),"SEGUIMIENTO ATRASADO; ","")&amp;IF(AND(N(I115)&gt;0,N(I115)=TODAY()),"SEGUIMIENTO HOY; ","")&amp;IF(AND(OR(K115="",K115="Abierta"),N(F115)&gt;0,N(F115)&lt;TODAY()),"VENCIDA, TODAVÍA ABIERTA; ","")&amp;IF(AND(OR(K115="",K115="Abierta"),N(F115)&gt;=TODAY(),N(F115)-TODAY()&lt;=N('Ajustes'!$B$6)),"POR VENCER; ","")&amp;IF(AND(OR(K115="",K115="Abierta"),N(E115)&gt;0,N(G115)&gt;=N('Ajustes'!$B$5)),"ALTO: DECIDA; ","")&amp;IF(N(E115)=0,"SIN FECHA DE ENVÍO; ","")&amp;IF(AND(K115="Ganada",N(D115)=0),"GANADA SIN MONTO; ","")&amp;IF(AND(K115="Perdida",L115=""),"PERDIDA SIN MOTIVO; ","")="","",LEFT(IF(AND(N(I115)&gt;0,N(I115)&lt;TODAY()),"SEGUIMIENTO ATRASADO; ","")&amp;IF(AND(N(I115)&gt;0,N(I115)=TODAY()),"SEGUIMIENTO HOY; ","")&amp;IF(AND(OR(K115="",K115="Abierta"),N(F115)&gt;0,N(F115)&lt;TODAY()),"VENCIDA, TODAVÍA ABIERTA; ","")&amp;IF(AND(OR(K115="",K115="Abierta"),N(F115)&gt;=TODAY(),N(F115)-TODAY()&lt;=N('Ajustes'!$B$6)),"POR VENCER; ","")&amp;IF(AND(OR(K115="",K115="Abierta"),N(E115)&gt;0,N(G115)&gt;=N('Ajustes'!$B$5)),"ALTO: DECIDA; ","")&amp;IF(N(E115)=0,"SIN FECHA DE ENVÍO; ","")&amp;IF(AND(K115="Ganada",N(D115)=0),"GANADA SIN MONTO; ","")&amp;IF(AND(K115="Perdida",L115=""),"PERDIDA SIN MOTIVO; ",""),LEN(IF(AND(N(I115)&gt;0,N(I115)&lt;TODAY()),"SEGUIMIENTO ATRASADO; ","")&amp;IF(AND(N(I115)&gt;0,N(I115)=TODAY()),"SEGUIMIENTO HOY; ","")&amp;IF(AND(OR(K115="",K115="Abierta"),N(F115)&gt;0,N(F115)&lt;TODAY()),"VENCIDA, TODAVÍA ABIERTA; ","")&amp;IF(AND(OR(K115="",K115="Abierta"),N(F115)&gt;=TODAY(),N(F115)-TODAY()&lt;=N('Ajustes'!$B$6)),"POR VENCER; ","")&amp;IF(AND(OR(K115="",K115="Abierta"),N(E115)&gt;0,N(G115)&gt;=N('Ajustes'!$B$5)),"ALTO: DECIDA; ","")&amp;IF(N(E115)=0,"SIN FECHA DE ENVÍO; ","")&amp;IF(AND(K115="Ganada",N(D115)=0),"GANADA SIN MONTO; ","")&amp;IF(AND(K115="Perdida",L115=""),"PERDIDA SIN MOTIVO; ",""))-2)))</f>
        <v/>
      </c>
    </row>
    <row r="116">
      <c r="D116" s="7" t="n"/>
      <c r="E116" s="8" t="n"/>
      <c r="F116" s="8" t="n"/>
      <c r="G116">
        <f>IF(A116="","",COUNTIF('Registro de contactos'!$B$2:$B$1500,A116))</f>
        <v/>
      </c>
      <c r="H116" s="8">
        <f>IF(A116="","",IF(N(G116)=0,"",SUMPRODUCT(MAX(('Registro de contactos'!$B$2:$B$1500=A116)*N(+'Registro de contactos'!$A$2:$A$1500)))))</f>
        <v/>
      </c>
      <c r="I116" s="8">
        <f>IF(OR(NOT(OR(A116&lt;&gt;"",B116&lt;&gt;"",C116&lt;&gt;"")),N(E116)=0,NOT(OR(K116="",K116="Abierta")),N(G116)&gt;=N('Ajustes'!$B$5)),"",IF(OR(N(G116)=0,N(H116)=0),N(E116)+N('Ajustes'!$B$2),N(H116)+IF(N(G116)=1,N('Ajustes'!$B$3)-N('Ajustes'!$B$2),N('Ajustes'!$B$4)-N('Ajustes'!$B$3))))</f>
        <v/>
      </c>
      <c r="J116" s="9">
        <f>IF(OR(NOT(OR(A116&lt;&gt;"",B116&lt;&gt;"",C116&lt;&gt;"")),N(F116)=0),"",N(F116)-TODAY())</f>
        <v/>
      </c>
      <c r="M116">
        <f>IF(NOT(OR(A116&lt;&gt;"",B116&lt;&gt;"",C116&lt;&gt;"")),"",IF(IF(AND(N(I116)&gt;0,N(I116)&lt;TODAY()),"SEGUIMIENTO ATRASADO; ","")&amp;IF(AND(N(I116)&gt;0,N(I116)=TODAY()),"SEGUIMIENTO HOY; ","")&amp;IF(AND(OR(K116="",K116="Abierta"),N(F116)&gt;0,N(F116)&lt;TODAY()),"VENCIDA, TODAVÍA ABIERTA; ","")&amp;IF(AND(OR(K116="",K116="Abierta"),N(F116)&gt;=TODAY(),N(F116)-TODAY()&lt;=N('Ajustes'!$B$6)),"POR VENCER; ","")&amp;IF(AND(OR(K116="",K116="Abierta"),N(E116)&gt;0,N(G116)&gt;=N('Ajustes'!$B$5)),"ALTO: DECIDA; ","")&amp;IF(N(E116)=0,"SIN FECHA DE ENVÍO; ","")&amp;IF(AND(K116="Ganada",N(D116)=0),"GANADA SIN MONTO; ","")&amp;IF(AND(K116="Perdida",L116=""),"PERDIDA SIN MOTIVO; ","")="","",LEFT(IF(AND(N(I116)&gt;0,N(I116)&lt;TODAY()),"SEGUIMIENTO ATRASADO; ","")&amp;IF(AND(N(I116)&gt;0,N(I116)=TODAY()),"SEGUIMIENTO HOY; ","")&amp;IF(AND(OR(K116="",K116="Abierta"),N(F116)&gt;0,N(F116)&lt;TODAY()),"VENCIDA, TODAVÍA ABIERTA; ","")&amp;IF(AND(OR(K116="",K116="Abierta"),N(F116)&gt;=TODAY(),N(F116)-TODAY()&lt;=N('Ajustes'!$B$6)),"POR VENCER; ","")&amp;IF(AND(OR(K116="",K116="Abierta"),N(E116)&gt;0,N(G116)&gt;=N('Ajustes'!$B$5)),"ALTO: DECIDA; ","")&amp;IF(N(E116)=0,"SIN FECHA DE ENVÍO; ","")&amp;IF(AND(K116="Ganada",N(D116)=0),"GANADA SIN MONTO; ","")&amp;IF(AND(K116="Perdida",L116=""),"PERDIDA SIN MOTIVO; ",""),LEN(IF(AND(N(I116)&gt;0,N(I116)&lt;TODAY()),"SEGUIMIENTO ATRASADO; ","")&amp;IF(AND(N(I116)&gt;0,N(I116)=TODAY()),"SEGUIMIENTO HOY; ","")&amp;IF(AND(OR(K116="",K116="Abierta"),N(F116)&gt;0,N(F116)&lt;TODAY()),"VENCIDA, TODAVÍA ABIERTA; ","")&amp;IF(AND(OR(K116="",K116="Abierta"),N(F116)&gt;=TODAY(),N(F116)-TODAY()&lt;=N('Ajustes'!$B$6)),"POR VENCER; ","")&amp;IF(AND(OR(K116="",K116="Abierta"),N(E116)&gt;0,N(G116)&gt;=N('Ajustes'!$B$5)),"ALTO: DECIDA; ","")&amp;IF(N(E116)=0,"SIN FECHA DE ENVÍO; ","")&amp;IF(AND(K116="Ganada",N(D116)=0),"GANADA SIN MONTO; ","")&amp;IF(AND(K116="Perdida",L116=""),"PERDIDA SIN MOTIVO; ",""))-2)))</f>
        <v/>
      </c>
    </row>
    <row r="117">
      <c r="D117" s="7" t="n"/>
      <c r="E117" s="8" t="n"/>
      <c r="F117" s="8" t="n"/>
      <c r="G117">
        <f>IF(A117="","",COUNTIF('Registro de contactos'!$B$2:$B$1500,A117))</f>
        <v/>
      </c>
      <c r="H117" s="8">
        <f>IF(A117="","",IF(N(G117)=0,"",SUMPRODUCT(MAX(('Registro de contactos'!$B$2:$B$1500=A117)*N(+'Registro de contactos'!$A$2:$A$1500)))))</f>
        <v/>
      </c>
      <c r="I117" s="8">
        <f>IF(OR(NOT(OR(A117&lt;&gt;"",B117&lt;&gt;"",C117&lt;&gt;"")),N(E117)=0,NOT(OR(K117="",K117="Abierta")),N(G117)&gt;=N('Ajustes'!$B$5)),"",IF(OR(N(G117)=0,N(H117)=0),N(E117)+N('Ajustes'!$B$2),N(H117)+IF(N(G117)=1,N('Ajustes'!$B$3)-N('Ajustes'!$B$2),N('Ajustes'!$B$4)-N('Ajustes'!$B$3))))</f>
        <v/>
      </c>
      <c r="J117" s="9">
        <f>IF(OR(NOT(OR(A117&lt;&gt;"",B117&lt;&gt;"",C117&lt;&gt;"")),N(F117)=0),"",N(F117)-TODAY())</f>
        <v/>
      </c>
      <c r="M117">
        <f>IF(NOT(OR(A117&lt;&gt;"",B117&lt;&gt;"",C117&lt;&gt;"")),"",IF(IF(AND(N(I117)&gt;0,N(I117)&lt;TODAY()),"SEGUIMIENTO ATRASADO; ","")&amp;IF(AND(N(I117)&gt;0,N(I117)=TODAY()),"SEGUIMIENTO HOY; ","")&amp;IF(AND(OR(K117="",K117="Abierta"),N(F117)&gt;0,N(F117)&lt;TODAY()),"VENCIDA, TODAVÍA ABIERTA; ","")&amp;IF(AND(OR(K117="",K117="Abierta"),N(F117)&gt;=TODAY(),N(F117)-TODAY()&lt;=N('Ajustes'!$B$6)),"POR VENCER; ","")&amp;IF(AND(OR(K117="",K117="Abierta"),N(E117)&gt;0,N(G117)&gt;=N('Ajustes'!$B$5)),"ALTO: DECIDA; ","")&amp;IF(N(E117)=0,"SIN FECHA DE ENVÍO; ","")&amp;IF(AND(K117="Ganada",N(D117)=0),"GANADA SIN MONTO; ","")&amp;IF(AND(K117="Perdida",L117=""),"PERDIDA SIN MOTIVO; ","")="","",LEFT(IF(AND(N(I117)&gt;0,N(I117)&lt;TODAY()),"SEGUIMIENTO ATRASADO; ","")&amp;IF(AND(N(I117)&gt;0,N(I117)=TODAY()),"SEGUIMIENTO HOY; ","")&amp;IF(AND(OR(K117="",K117="Abierta"),N(F117)&gt;0,N(F117)&lt;TODAY()),"VENCIDA, TODAVÍA ABIERTA; ","")&amp;IF(AND(OR(K117="",K117="Abierta"),N(F117)&gt;=TODAY(),N(F117)-TODAY()&lt;=N('Ajustes'!$B$6)),"POR VENCER; ","")&amp;IF(AND(OR(K117="",K117="Abierta"),N(E117)&gt;0,N(G117)&gt;=N('Ajustes'!$B$5)),"ALTO: DECIDA; ","")&amp;IF(N(E117)=0,"SIN FECHA DE ENVÍO; ","")&amp;IF(AND(K117="Ganada",N(D117)=0),"GANADA SIN MONTO; ","")&amp;IF(AND(K117="Perdida",L117=""),"PERDIDA SIN MOTIVO; ",""),LEN(IF(AND(N(I117)&gt;0,N(I117)&lt;TODAY()),"SEGUIMIENTO ATRASADO; ","")&amp;IF(AND(N(I117)&gt;0,N(I117)=TODAY()),"SEGUIMIENTO HOY; ","")&amp;IF(AND(OR(K117="",K117="Abierta"),N(F117)&gt;0,N(F117)&lt;TODAY()),"VENCIDA, TODAVÍA ABIERTA; ","")&amp;IF(AND(OR(K117="",K117="Abierta"),N(F117)&gt;=TODAY(),N(F117)-TODAY()&lt;=N('Ajustes'!$B$6)),"POR VENCER; ","")&amp;IF(AND(OR(K117="",K117="Abierta"),N(E117)&gt;0,N(G117)&gt;=N('Ajustes'!$B$5)),"ALTO: DECIDA; ","")&amp;IF(N(E117)=0,"SIN FECHA DE ENVÍO; ","")&amp;IF(AND(K117="Ganada",N(D117)=0),"GANADA SIN MONTO; ","")&amp;IF(AND(K117="Perdida",L117=""),"PERDIDA SIN MOTIVO; ",""))-2)))</f>
        <v/>
      </c>
    </row>
    <row r="118">
      <c r="D118" s="7" t="n"/>
      <c r="E118" s="8" t="n"/>
      <c r="F118" s="8" t="n"/>
      <c r="G118">
        <f>IF(A118="","",COUNTIF('Registro de contactos'!$B$2:$B$1500,A118))</f>
        <v/>
      </c>
      <c r="H118" s="8">
        <f>IF(A118="","",IF(N(G118)=0,"",SUMPRODUCT(MAX(('Registro de contactos'!$B$2:$B$1500=A118)*N(+'Registro de contactos'!$A$2:$A$1500)))))</f>
        <v/>
      </c>
      <c r="I118" s="8">
        <f>IF(OR(NOT(OR(A118&lt;&gt;"",B118&lt;&gt;"",C118&lt;&gt;"")),N(E118)=0,NOT(OR(K118="",K118="Abierta")),N(G118)&gt;=N('Ajustes'!$B$5)),"",IF(OR(N(G118)=0,N(H118)=0),N(E118)+N('Ajustes'!$B$2),N(H118)+IF(N(G118)=1,N('Ajustes'!$B$3)-N('Ajustes'!$B$2),N('Ajustes'!$B$4)-N('Ajustes'!$B$3))))</f>
        <v/>
      </c>
      <c r="J118" s="9">
        <f>IF(OR(NOT(OR(A118&lt;&gt;"",B118&lt;&gt;"",C118&lt;&gt;"")),N(F118)=0),"",N(F118)-TODAY())</f>
        <v/>
      </c>
      <c r="M118">
        <f>IF(NOT(OR(A118&lt;&gt;"",B118&lt;&gt;"",C118&lt;&gt;"")),"",IF(IF(AND(N(I118)&gt;0,N(I118)&lt;TODAY()),"SEGUIMIENTO ATRASADO; ","")&amp;IF(AND(N(I118)&gt;0,N(I118)=TODAY()),"SEGUIMIENTO HOY; ","")&amp;IF(AND(OR(K118="",K118="Abierta"),N(F118)&gt;0,N(F118)&lt;TODAY()),"VENCIDA, TODAVÍA ABIERTA; ","")&amp;IF(AND(OR(K118="",K118="Abierta"),N(F118)&gt;=TODAY(),N(F118)-TODAY()&lt;=N('Ajustes'!$B$6)),"POR VENCER; ","")&amp;IF(AND(OR(K118="",K118="Abierta"),N(E118)&gt;0,N(G118)&gt;=N('Ajustes'!$B$5)),"ALTO: DECIDA; ","")&amp;IF(N(E118)=0,"SIN FECHA DE ENVÍO; ","")&amp;IF(AND(K118="Ganada",N(D118)=0),"GANADA SIN MONTO; ","")&amp;IF(AND(K118="Perdida",L118=""),"PERDIDA SIN MOTIVO; ","")="","",LEFT(IF(AND(N(I118)&gt;0,N(I118)&lt;TODAY()),"SEGUIMIENTO ATRASADO; ","")&amp;IF(AND(N(I118)&gt;0,N(I118)=TODAY()),"SEGUIMIENTO HOY; ","")&amp;IF(AND(OR(K118="",K118="Abierta"),N(F118)&gt;0,N(F118)&lt;TODAY()),"VENCIDA, TODAVÍA ABIERTA; ","")&amp;IF(AND(OR(K118="",K118="Abierta"),N(F118)&gt;=TODAY(),N(F118)-TODAY()&lt;=N('Ajustes'!$B$6)),"POR VENCER; ","")&amp;IF(AND(OR(K118="",K118="Abierta"),N(E118)&gt;0,N(G118)&gt;=N('Ajustes'!$B$5)),"ALTO: DECIDA; ","")&amp;IF(N(E118)=0,"SIN FECHA DE ENVÍO; ","")&amp;IF(AND(K118="Ganada",N(D118)=0),"GANADA SIN MONTO; ","")&amp;IF(AND(K118="Perdida",L118=""),"PERDIDA SIN MOTIVO; ",""),LEN(IF(AND(N(I118)&gt;0,N(I118)&lt;TODAY()),"SEGUIMIENTO ATRASADO; ","")&amp;IF(AND(N(I118)&gt;0,N(I118)=TODAY()),"SEGUIMIENTO HOY; ","")&amp;IF(AND(OR(K118="",K118="Abierta"),N(F118)&gt;0,N(F118)&lt;TODAY()),"VENCIDA, TODAVÍA ABIERTA; ","")&amp;IF(AND(OR(K118="",K118="Abierta"),N(F118)&gt;=TODAY(),N(F118)-TODAY()&lt;=N('Ajustes'!$B$6)),"POR VENCER; ","")&amp;IF(AND(OR(K118="",K118="Abierta"),N(E118)&gt;0,N(G118)&gt;=N('Ajustes'!$B$5)),"ALTO: DECIDA; ","")&amp;IF(N(E118)=0,"SIN FECHA DE ENVÍO; ","")&amp;IF(AND(K118="Ganada",N(D118)=0),"GANADA SIN MONTO; ","")&amp;IF(AND(K118="Perdida",L118=""),"PERDIDA SIN MOTIVO; ",""))-2)))</f>
        <v/>
      </c>
    </row>
    <row r="119">
      <c r="D119" s="7" t="n"/>
      <c r="E119" s="8" t="n"/>
      <c r="F119" s="8" t="n"/>
      <c r="G119">
        <f>IF(A119="","",COUNTIF('Registro de contactos'!$B$2:$B$1500,A119))</f>
        <v/>
      </c>
      <c r="H119" s="8">
        <f>IF(A119="","",IF(N(G119)=0,"",SUMPRODUCT(MAX(('Registro de contactos'!$B$2:$B$1500=A119)*N(+'Registro de contactos'!$A$2:$A$1500)))))</f>
        <v/>
      </c>
      <c r="I119" s="8">
        <f>IF(OR(NOT(OR(A119&lt;&gt;"",B119&lt;&gt;"",C119&lt;&gt;"")),N(E119)=0,NOT(OR(K119="",K119="Abierta")),N(G119)&gt;=N('Ajustes'!$B$5)),"",IF(OR(N(G119)=0,N(H119)=0),N(E119)+N('Ajustes'!$B$2),N(H119)+IF(N(G119)=1,N('Ajustes'!$B$3)-N('Ajustes'!$B$2),N('Ajustes'!$B$4)-N('Ajustes'!$B$3))))</f>
        <v/>
      </c>
      <c r="J119" s="9">
        <f>IF(OR(NOT(OR(A119&lt;&gt;"",B119&lt;&gt;"",C119&lt;&gt;"")),N(F119)=0),"",N(F119)-TODAY())</f>
        <v/>
      </c>
      <c r="M119">
        <f>IF(NOT(OR(A119&lt;&gt;"",B119&lt;&gt;"",C119&lt;&gt;"")),"",IF(IF(AND(N(I119)&gt;0,N(I119)&lt;TODAY()),"SEGUIMIENTO ATRASADO; ","")&amp;IF(AND(N(I119)&gt;0,N(I119)=TODAY()),"SEGUIMIENTO HOY; ","")&amp;IF(AND(OR(K119="",K119="Abierta"),N(F119)&gt;0,N(F119)&lt;TODAY()),"VENCIDA, TODAVÍA ABIERTA; ","")&amp;IF(AND(OR(K119="",K119="Abierta"),N(F119)&gt;=TODAY(),N(F119)-TODAY()&lt;=N('Ajustes'!$B$6)),"POR VENCER; ","")&amp;IF(AND(OR(K119="",K119="Abierta"),N(E119)&gt;0,N(G119)&gt;=N('Ajustes'!$B$5)),"ALTO: DECIDA; ","")&amp;IF(N(E119)=0,"SIN FECHA DE ENVÍO; ","")&amp;IF(AND(K119="Ganada",N(D119)=0),"GANADA SIN MONTO; ","")&amp;IF(AND(K119="Perdida",L119=""),"PERDIDA SIN MOTIVO; ","")="","",LEFT(IF(AND(N(I119)&gt;0,N(I119)&lt;TODAY()),"SEGUIMIENTO ATRASADO; ","")&amp;IF(AND(N(I119)&gt;0,N(I119)=TODAY()),"SEGUIMIENTO HOY; ","")&amp;IF(AND(OR(K119="",K119="Abierta"),N(F119)&gt;0,N(F119)&lt;TODAY()),"VENCIDA, TODAVÍA ABIERTA; ","")&amp;IF(AND(OR(K119="",K119="Abierta"),N(F119)&gt;=TODAY(),N(F119)-TODAY()&lt;=N('Ajustes'!$B$6)),"POR VENCER; ","")&amp;IF(AND(OR(K119="",K119="Abierta"),N(E119)&gt;0,N(G119)&gt;=N('Ajustes'!$B$5)),"ALTO: DECIDA; ","")&amp;IF(N(E119)=0,"SIN FECHA DE ENVÍO; ","")&amp;IF(AND(K119="Ganada",N(D119)=0),"GANADA SIN MONTO; ","")&amp;IF(AND(K119="Perdida",L119=""),"PERDIDA SIN MOTIVO; ",""),LEN(IF(AND(N(I119)&gt;0,N(I119)&lt;TODAY()),"SEGUIMIENTO ATRASADO; ","")&amp;IF(AND(N(I119)&gt;0,N(I119)=TODAY()),"SEGUIMIENTO HOY; ","")&amp;IF(AND(OR(K119="",K119="Abierta"),N(F119)&gt;0,N(F119)&lt;TODAY()),"VENCIDA, TODAVÍA ABIERTA; ","")&amp;IF(AND(OR(K119="",K119="Abierta"),N(F119)&gt;=TODAY(),N(F119)-TODAY()&lt;=N('Ajustes'!$B$6)),"POR VENCER; ","")&amp;IF(AND(OR(K119="",K119="Abierta"),N(E119)&gt;0,N(G119)&gt;=N('Ajustes'!$B$5)),"ALTO: DECIDA; ","")&amp;IF(N(E119)=0,"SIN FECHA DE ENVÍO; ","")&amp;IF(AND(K119="Ganada",N(D119)=0),"GANADA SIN MONTO; ","")&amp;IF(AND(K119="Perdida",L119=""),"PERDIDA SIN MOTIVO; ",""))-2)))</f>
        <v/>
      </c>
    </row>
    <row r="120">
      <c r="D120" s="7" t="n"/>
      <c r="E120" s="8" t="n"/>
      <c r="F120" s="8" t="n"/>
      <c r="G120">
        <f>IF(A120="","",COUNTIF('Registro de contactos'!$B$2:$B$1500,A120))</f>
        <v/>
      </c>
      <c r="H120" s="8">
        <f>IF(A120="","",IF(N(G120)=0,"",SUMPRODUCT(MAX(('Registro de contactos'!$B$2:$B$1500=A120)*N(+'Registro de contactos'!$A$2:$A$1500)))))</f>
        <v/>
      </c>
      <c r="I120" s="8">
        <f>IF(OR(NOT(OR(A120&lt;&gt;"",B120&lt;&gt;"",C120&lt;&gt;"")),N(E120)=0,NOT(OR(K120="",K120="Abierta")),N(G120)&gt;=N('Ajustes'!$B$5)),"",IF(OR(N(G120)=0,N(H120)=0),N(E120)+N('Ajustes'!$B$2),N(H120)+IF(N(G120)=1,N('Ajustes'!$B$3)-N('Ajustes'!$B$2),N('Ajustes'!$B$4)-N('Ajustes'!$B$3))))</f>
        <v/>
      </c>
      <c r="J120" s="9">
        <f>IF(OR(NOT(OR(A120&lt;&gt;"",B120&lt;&gt;"",C120&lt;&gt;"")),N(F120)=0),"",N(F120)-TODAY())</f>
        <v/>
      </c>
      <c r="M120">
        <f>IF(NOT(OR(A120&lt;&gt;"",B120&lt;&gt;"",C120&lt;&gt;"")),"",IF(IF(AND(N(I120)&gt;0,N(I120)&lt;TODAY()),"SEGUIMIENTO ATRASADO; ","")&amp;IF(AND(N(I120)&gt;0,N(I120)=TODAY()),"SEGUIMIENTO HOY; ","")&amp;IF(AND(OR(K120="",K120="Abierta"),N(F120)&gt;0,N(F120)&lt;TODAY()),"VENCIDA, TODAVÍA ABIERTA; ","")&amp;IF(AND(OR(K120="",K120="Abierta"),N(F120)&gt;=TODAY(),N(F120)-TODAY()&lt;=N('Ajustes'!$B$6)),"POR VENCER; ","")&amp;IF(AND(OR(K120="",K120="Abierta"),N(E120)&gt;0,N(G120)&gt;=N('Ajustes'!$B$5)),"ALTO: DECIDA; ","")&amp;IF(N(E120)=0,"SIN FECHA DE ENVÍO; ","")&amp;IF(AND(K120="Ganada",N(D120)=0),"GANADA SIN MONTO; ","")&amp;IF(AND(K120="Perdida",L120=""),"PERDIDA SIN MOTIVO; ","")="","",LEFT(IF(AND(N(I120)&gt;0,N(I120)&lt;TODAY()),"SEGUIMIENTO ATRASADO; ","")&amp;IF(AND(N(I120)&gt;0,N(I120)=TODAY()),"SEGUIMIENTO HOY; ","")&amp;IF(AND(OR(K120="",K120="Abierta"),N(F120)&gt;0,N(F120)&lt;TODAY()),"VENCIDA, TODAVÍA ABIERTA; ","")&amp;IF(AND(OR(K120="",K120="Abierta"),N(F120)&gt;=TODAY(),N(F120)-TODAY()&lt;=N('Ajustes'!$B$6)),"POR VENCER; ","")&amp;IF(AND(OR(K120="",K120="Abierta"),N(E120)&gt;0,N(G120)&gt;=N('Ajustes'!$B$5)),"ALTO: DECIDA; ","")&amp;IF(N(E120)=0,"SIN FECHA DE ENVÍO; ","")&amp;IF(AND(K120="Ganada",N(D120)=0),"GANADA SIN MONTO; ","")&amp;IF(AND(K120="Perdida",L120=""),"PERDIDA SIN MOTIVO; ",""),LEN(IF(AND(N(I120)&gt;0,N(I120)&lt;TODAY()),"SEGUIMIENTO ATRASADO; ","")&amp;IF(AND(N(I120)&gt;0,N(I120)=TODAY()),"SEGUIMIENTO HOY; ","")&amp;IF(AND(OR(K120="",K120="Abierta"),N(F120)&gt;0,N(F120)&lt;TODAY()),"VENCIDA, TODAVÍA ABIERTA; ","")&amp;IF(AND(OR(K120="",K120="Abierta"),N(F120)&gt;=TODAY(),N(F120)-TODAY()&lt;=N('Ajustes'!$B$6)),"POR VENCER; ","")&amp;IF(AND(OR(K120="",K120="Abierta"),N(E120)&gt;0,N(G120)&gt;=N('Ajustes'!$B$5)),"ALTO: DECIDA; ","")&amp;IF(N(E120)=0,"SIN FECHA DE ENVÍO; ","")&amp;IF(AND(K120="Ganada",N(D120)=0),"GANADA SIN MONTO; ","")&amp;IF(AND(K120="Perdida",L120=""),"PERDIDA SIN MOTIVO; ",""))-2)))</f>
        <v/>
      </c>
    </row>
    <row r="121">
      <c r="D121" s="7" t="n"/>
      <c r="E121" s="8" t="n"/>
      <c r="F121" s="8" t="n"/>
      <c r="G121">
        <f>IF(A121="","",COUNTIF('Registro de contactos'!$B$2:$B$1500,A121))</f>
        <v/>
      </c>
      <c r="H121" s="8">
        <f>IF(A121="","",IF(N(G121)=0,"",SUMPRODUCT(MAX(('Registro de contactos'!$B$2:$B$1500=A121)*N(+'Registro de contactos'!$A$2:$A$1500)))))</f>
        <v/>
      </c>
      <c r="I121" s="8">
        <f>IF(OR(NOT(OR(A121&lt;&gt;"",B121&lt;&gt;"",C121&lt;&gt;"")),N(E121)=0,NOT(OR(K121="",K121="Abierta")),N(G121)&gt;=N('Ajustes'!$B$5)),"",IF(OR(N(G121)=0,N(H121)=0),N(E121)+N('Ajustes'!$B$2),N(H121)+IF(N(G121)=1,N('Ajustes'!$B$3)-N('Ajustes'!$B$2),N('Ajustes'!$B$4)-N('Ajustes'!$B$3))))</f>
        <v/>
      </c>
      <c r="J121" s="9">
        <f>IF(OR(NOT(OR(A121&lt;&gt;"",B121&lt;&gt;"",C121&lt;&gt;"")),N(F121)=0),"",N(F121)-TODAY())</f>
        <v/>
      </c>
      <c r="M121">
        <f>IF(NOT(OR(A121&lt;&gt;"",B121&lt;&gt;"",C121&lt;&gt;"")),"",IF(IF(AND(N(I121)&gt;0,N(I121)&lt;TODAY()),"SEGUIMIENTO ATRASADO; ","")&amp;IF(AND(N(I121)&gt;0,N(I121)=TODAY()),"SEGUIMIENTO HOY; ","")&amp;IF(AND(OR(K121="",K121="Abierta"),N(F121)&gt;0,N(F121)&lt;TODAY()),"VENCIDA, TODAVÍA ABIERTA; ","")&amp;IF(AND(OR(K121="",K121="Abierta"),N(F121)&gt;=TODAY(),N(F121)-TODAY()&lt;=N('Ajustes'!$B$6)),"POR VENCER; ","")&amp;IF(AND(OR(K121="",K121="Abierta"),N(E121)&gt;0,N(G121)&gt;=N('Ajustes'!$B$5)),"ALTO: DECIDA; ","")&amp;IF(N(E121)=0,"SIN FECHA DE ENVÍO; ","")&amp;IF(AND(K121="Ganada",N(D121)=0),"GANADA SIN MONTO; ","")&amp;IF(AND(K121="Perdida",L121=""),"PERDIDA SIN MOTIVO; ","")="","",LEFT(IF(AND(N(I121)&gt;0,N(I121)&lt;TODAY()),"SEGUIMIENTO ATRASADO; ","")&amp;IF(AND(N(I121)&gt;0,N(I121)=TODAY()),"SEGUIMIENTO HOY; ","")&amp;IF(AND(OR(K121="",K121="Abierta"),N(F121)&gt;0,N(F121)&lt;TODAY()),"VENCIDA, TODAVÍA ABIERTA; ","")&amp;IF(AND(OR(K121="",K121="Abierta"),N(F121)&gt;=TODAY(),N(F121)-TODAY()&lt;=N('Ajustes'!$B$6)),"POR VENCER; ","")&amp;IF(AND(OR(K121="",K121="Abierta"),N(E121)&gt;0,N(G121)&gt;=N('Ajustes'!$B$5)),"ALTO: DECIDA; ","")&amp;IF(N(E121)=0,"SIN FECHA DE ENVÍO; ","")&amp;IF(AND(K121="Ganada",N(D121)=0),"GANADA SIN MONTO; ","")&amp;IF(AND(K121="Perdida",L121=""),"PERDIDA SIN MOTIVO; ",""),LEN(IF(AND(N(I121)&gt;0,N(I121)&lt;TODAY()),"SEGUIMIENTO ATRASADO; ","")&amp;IF(AND(N(I121)&gt;0,N(I121)=TODAY()),"SEGUIMIENTO HOY; ","")&amp;IF(AND(OR(K121="",K121="Abierta"),N(F121)&gt;0,N(F121)&lt;TODAY()),"VENCIDA, TODAVÍA ABIERTA; ","")&amp;IF(AND(OR(K121="",K121="Abierta"),N(F121)&gt;=TODAY(),N(F121)-TODAY()&lt;=N('Ajustes'!$B$6)),"POR VENCER; ","")&amp;IF(AND(OR(K121="",K121="Abierta"),N(E121)&gt;0,N(G121)&gt;=N('Ajustes'!$B$5)),"ALTO: DECIDA; ","")&amp;IF(N(E121)=0,"SIN FECHA DE ENVÍO; ","")&amp;IF(AND(K121="Ganada",N(D121)=0),"GANADA SIN MONTO; ","")&amp;IF(AND(K121="Perdida",L121=""),"PERDIDA SIN MOTIVO; ",""))-2)))</f>
        <v/>
      </c>
    </row>
    <row r="122">
      <c r="D122" s="7" t="n"/>
      <c r="E122" s="8" t="n"/>
      <c r="F122" s="8" t="n"/>
      <c r="G122">
        <f>IF(A122="","",COUNTIF('Registro de contactos'!$B$2:$B$1500,A122))</f>
        <v/>
      </c>
      <c r="H122" s="8">
        <f>IF(A122="","",IF(N(G122)=0,"",SUMPRODUCT(MAX(('Registro de contactos'!$B$2:$B$1500=A122)*N(+'Registro de contactos'!$A$2:$A$1500)))))</f>
        <v/>
      </c>
      <c r="I122" s="8">
        <f>IF(OR(NOT(OR(A122&lt;&gt;"",B122&lt;&gt;"",C122&lt;&gt;"")),N(E122)=0,NOT(OR(K122="",K122="Abierta")),N(G122)&gt;=N('Ajustes'!$B$5)),"",IF(OR(N(G122)=0,N(H122)=0),N(E122)+N('Ajustes'!$B$2),N(H122)+IF(N(G122)=1,N('Ajustes'!$B$3)-N('Ajustes'!$B$2),N('Ajustes'!$B$4)-N('Ajustes'!$B$3))))</f>
        <v/>
      </c>
      <c r="J122" s="9">
        <f>IF(OR(NOT(OR(A122&lt;&gt;"",B122&lt;&gt;"",C122&lt;&gt;"")),N(F122)=0),"",N(F122)-TODAY())</f>
        <v/>
      </c>
      <c r="M122">
        <f>IF(NOT(OR(A122&lt;&gt;"",B122&lt;&gt;"",C122&lt;&gt;"")),"",IF(IF(AND(N(I122)&gt;0,N(I122)&lt;TODAY()),"SEGUIMIENTO ATRASADO; ","")&amp;IF(AND(N(I122)&gt;0,N(I122)=TODAY()),"SEGUIMIENTO HOY; ","")&amp;IF(AND(OR(K122="",K122="Abierta"),N(F122)&gt;0,N(F122)&lt;TODAY()),"VENCIDA, TODAVÍA ABIERTA; ","")&amp;IF(AND(OR(K122="",K122="Abierta"),N(F122)&gt;=TODAY(),N(F122)-TODAY()&lt;=N('Ajustes'!$B$6)),"POR VENCER; ","")&amp;IF(AND(OR(K122="",K122="Abierta"),N(E122)&gt;0,N(G122)&gt;=N('Ajustes'!$B$5)),"ALTO: DECIDA; ","")&amp;IF(N(E122)=0,"SIN FECHA DE ENVÍO; ","")&amp;IF(AND(K122="Ganada",N(D122)=0),"GANADA SIN MONTO; ","")&amp;IF(AND(K122="Perdida",L122=""),"PERDIDA SIN MOTIVO; ","")="","",LEFT(IF(AND(N(I122)&gt;0,N(I122)&lt;TODAY()),"SEGUIMIENTO ATRASADO; ","")&amp;IF(AND(N(I122)&gt;0,N(I122)=TODAY()),"SEGUIMIENTO HOY; ","")&amp;IF(AND(OR(K122="",K122="Abierta"),N(F122)&gt;0,N(F122)&lt;TODAY()),"VENCIDA, TODAVÍA ABIERTA; ","")&amp;IF(AND(OR(K122="",K122="Abierta"),N(F122)&gt;=TODAY(),N(F122)-TODAY()&lt;=N('Ajustes'!$B$6)),"POR VENCER; ","")&amp;IF(AND(OR(K122="",K122="Abierta"),N(E122)&gt;0,N(G122)&gt;=N('Ajustes'!$B$5)),"ALTO: DECIDA; ","")&amp;IF(N(E122)=0,"SIN FECHA DE ENVÍO; ","")&amp;IF(AND(K122="Ganada",N(D122)=0),"GANADA SIN MONTO; ","")&amp;IF(AND(K122="Perdida",L122=""),"PERDIDA SIN MOTIVO; ",""),LEN(IF(AND(N(I122)&gt;0,N(I122)&lt;TODAY()),"SEGUIMIENTO ATRASADO; ","")&amp;IF(AND(N(I122)&gt;0,N(I122)=TODAY()),"SEGUIMIENTO HOY; ","")&amp;IF(AND(OR(K122="",K122="Abierta"),N(F122)&gt;0,N(F122)&lt;TODAY()),"VENCIDA, TODAVÍA ABIERTA; ","")&amp;IF(AND(OR(K122="",K122="Abierta"),N(F122)&gt;=TODAY(),N(F122)-TODAY()&lt;=N('Ajustes'!$B$6)),"POR VENCER; ","")&amp;IF(AND(OR(K122="",K122="Abierta"),N(E122)&gt;0,N(G122)&gt;=N('Ajustes'!$B$5)),"ALTO: DECIDA; ","")&amp;IF(N(E122)=0,"SIN FECHA DE ENVÍO; ","")&amp;IF(AND(K122="Ganada",N(D122)=0),"GANADA SIN MONTO; ","")&amp;IF(AND(K122="Perdida",L122=""),"PERDIDA SIN MOTIVO; ",""))-2)))</f>
        <v/>
      </c>
    </row>
    <row r="123">
      <c r="D123" s="7" t="n"/>
      <c r="E123" s="8" t="n"/>
      <c r="F123" s="8" t="n"/>
      <c r="G123">
        <f>IF(A123="","",COUNTIF('Registro de contactos'!$B$2:$B$1500,A123))</f>
        <v/>
      </c>
      <c r="H123" s="8">
        <f>IF(A123="","",IF(N(G123)=0,"",SUMPRODUCT(MAX(('Registro de contactos'!$B$2:$B$1500=A123)*N(+'Registro de contactos'!$A$2:$A$1500)))))</f>
        <v/>
      </c>
      <c r="I123" s="8">
        <f>IF(OR(NOT(OR(A123&lt;&gt;"",B123&lt;&gt;"",C123&lt;&gt;"")),N(E123)=0,NOT(OR(K123="",K123="Abierta")),N(G123)&gt;=N('Ajustes'!$B$5)),"",IF(OR(N(G123)=0,N(H123)=0),N(E123)+N('Ajustes'!$B$2),N(H123)+IF(N(G123)=1,N('Ajustes'!$B$3)-N('Ajustes'!$B$2),N('Ajustes'!$B$4)-N('Ajustes'!$B$3))))</f>
        <v/>
      </c>
      <c r="J123" s="9">
        <f>IF(OR(NOT(OR(A123&lt;&gt;"",B123&lt;&gt;"",C123&lt;&gt;"")),N(F123)=0),"",N(F123)-TODAY())</f>
        <v/>
      </c>
      <c r="M123">
        <f>IF(NOT(OR(A123&lt;&gt;"",B123&lt;&gt;"",C123&lt;&gt;"")),"",IF(IF(AND(N(I123)&gt;0,N(I123)&lt;TODAY()),"SEGUIMIENTO ATRASADO; ","")&amp;IF(AND(N(I123)&gt;0,N(I123)=TODAY()),"SEGUIMIENTO HOY; ","")&amp;IF(AND(OR(K123="",K123="Abierta"),N(F123)&gt;0,N(F123)&lt;TODAY()),"VENCIDA, TODAVÍA ABIERTA; ","")&amp;IF(AND(OR(K123="",K123="Abierta"),N(F123)&gt;=TODAY(),N(F123)-TODAY()&lt;=N('Ajustes'!$B$6)),"POR VENCER; ","")&amp;IF(AND(OR(K123="",K123="Abierta"),N(E123)&gt;0,N(G123)&gt;=N('Ajustes'!$B$5)),"ALTO: DECIDA; ","")&amp;IF(N(E123)=0,"SIN FECHA DE ENVÍO; ","")&amp;IF(AND(K123="Ganada",N(D123)=0),"GANADA SIN MONTO; ","")&amp;IF(AND(K123="Perdida",L123=""),"PERDIDA SIN MOTIVO; ","")="","",LEFT(IF(AND(N(I123)&gt;0,N(I123)&lt;TODAY()),"SEGUIMIENTO ATRASADO; ","")&amp;IF(AND(N(I123)&gt;0,N(I123)=TODAY()),"SEGUIMIENTO HOY; ","")&amp;IF(AND(OR(K123="",K123="Abierta"),N(F123)&gt;0,N(F123)&lt;TODAY()),"VENCIDA, TODAVÍA ABIERTA; ","")&amp;IF(AND(OR(K123="",K123="Abierta"),N(F123)&gt;=TODAY(),N(F123)-TODAY()&lt;=N('Ajustes'!$B$6)),"POR VENCER; ","")&amp;IF(AND(OR(K123="",K123="Abierta"),N(E123)&gt;0,N(G123)&gt;=N('Ajustes'!$B$5)),"ALTO: DECIDA; ","")&amp;IF(N(E123)=0,"SIN FECHA DE ENVÍO; ","")&amp;IF(AND(K123="Ganada",N(D123)=0),"GANADA SIN MONTO; ","")&amp;IF(AND(K123="Perdida",L123=""),"PERDIDA SIN MOTIVO; ",""),LEN(IF(AND(N(I123)&gt;0,N(I123)&lt;TODAY()),"SEGUIMIENTO ATRASADO; ","")&amp;IF(AND(N(I123)&gt;0,N(I123)=TODAY()),"SEGUIMIENTO HOY; ","")&amp;IF(AND(OR(K123="",K123="Abierta"),N(F123)&gt;0,N(F123)&lt;TODAY()),"VENCIDA, TODAVÍA ABIERTA; ","")&amp;IF(AND(OR(K123="",K123="Abierta"),N(F123)&gt;=TODAY(),N(F123)-TODAY()&lt;=N('Ajustes'!$B$6)),"POR VENCER; ","")&amp;IF(AND(OR(K123="",K123="Abierta"),N(E123)&gt;0,N(G123)&gt;=N('Ajustes'!$B$5)),"ALTO: DECIDA; ","")&amp;IF(N(E123)=0,"SIN FECHA DE ENVÍO; ","")&amp;IF(AND(K123="Ganada",N(D123)=0),"GANADA SIN MONTO; ","")&amp;IF(AND(K123="Perdida",L123=""),"PERDIDA SIN MOTIVO; ",""))-2)))</f>
        <v/>
      </c>
    </row>
    <row r="124">
      <c r="D124" s="7" t="n"/>
      <c r="E124" s="8" t="n"/>
      <c r="F124" s="8" t="n"/>
      <c r="G124">
        <f>IF(A124="","",COUNTIF('Registro de contactos'!$B$2:$B$1500,A124))</f>
        <v/>
      </c>
      <c r="H124" s="8">
        <f>IF(A124="","",IF(N(G124)=0,"",SUMPRODUCT(MAX(('Registro de contactos'!$B$2:$B$1500=A124)*N(+'Registro de contactos'!$A$2:$A$1500)))))</f>
        <v/>
      </c>
      <c r="I124" s="8">
        <f>IF(OR(NOT(OR(A124&lt;&gt;"",B124&lt;&gt;"",C124&lt;&gt;"")),N(E124)=0,NOT(OR(K124="",K124="Abierta")),N(G124)&gt;=N('Ajustes'!$B$5)),"",IF(OR(N(G124)=0,N(H124)=0),N(E124)+N('Ajustes'!$B$2),N(H124)+IF(N(G124)=1,N('Ajustes'!$B$3)-N('Ajustes'!$B$2),N('Ajustes'!$B$4)-N('Ajustes'!$B$3))))</f>
        <v/>
      </c>
      <c r="J124" s="9">
        <f>IF(OR(NOT(OR(A124&lt;&gt;"",B124&lt;&gt;"",C124&lt;&gt;"")),N(F124)=0),"",N(F124)-TODAY())</f>
        <v/>
      </c>
      <c r="M124">
        <f>IF(NOT(OR(A124&lt;&gt;"",B124&lt;&gt;"",C124&lt;&gt;"")),"",IF(IF(AND(N(I124)&gt;0,N(I124)&lt;TODAY()),"SEGUIMIENTO ATRASADO; ","")&amp;IF(AND(N(I124)&gt;0,N(I124)=TODAY()),"SEGUIMIENTO HOY; ","")&amp;IF(AND(OR(K124="",K124="Abierta"),N(F124)&gt;0,N(F124)&lt;TODAY()),"VENCIDA, TODAVÍA ABIERTA; ","")&amp;IF(AND(OR(K124="",K124="Abierta"),N(F124)&gt;=TODAY(),N(F124)-TODAY()&lt;=N('Ajustes'!$B$6)),"POR VENCER; ","")&amp;IF(AND(OR(K124="",K124="Abierta"),N(E124)&gt;0,N(G124)&gt;=N('Ajustes'!$B$5)),"ALTO: DECIDA; ","")&amp;IF(N(E124)=0,"SIN FECHA DE ENVÍO; ","")&amp;IF(AND(K124="Ganada",N(D124)=0),"GANADA SIN MONTO; ","")&amp;IF(AND(K124="Perdida",L124=""),"PERDIDA SIN MOTIVO; ","")="","",LEFT(IF(AND(N(I124)&gt;0,N(I124)&lt;TODAY()),"SEGUIMIENTO ATRASADO; ","")&amp;IF(AND(N(I124)&gt;0,N(I124)=TODAY()),"SEGUIMIENTO HOY; ","")&amp;IF(AND(OR(K124="",K124="Abierta"),N(F124)&gt;0,N(F124)&lt;TODAY()),"VENCIDA, TODAVÍA ABIERTA; ","")&amp;IF(AND(OR(K124="",K124="Abierta"),N(F124)&gt;=TODAY(),N(F124)-TODAY()&lt;=N('Ajustes'!$B$6)),"POR VENCER; ","")&amp;IF(AND(OR(K124="",K124="Abierta"),N(E124)&gt;0,N(G124)&gt;=N('Ajustes'!$B$5)),"ALTO: DECIDA; ","")&amp;IF(N(E124)=0,"SIN FECHA DE ENVÍO; ","")&amp;IF(AND(K124="Ganada",N(D124)=0),"GANADA SIN MONTO; ","")&amp;IF(AND(K124="Perdida",L124=""),"PERDIDA SIN MOTIVO; ",""),LEN(IF(AND(N(I124)&gt;0,N(I124)&lt;TODAY()),"SEGUIMIENTO ATRASADO; ","")&amp;IF(AND(N(I124)&gt;0,N(I124)=TODAY()),"SEGUIMIENTO HOY; ","")&amp;IF(AND(OR(K124="",K124="Abierta"),N(F124)&gt;0,N(F124)&lt;TODAY()),"VENCIDA, TODAVÍA ABIERTA; ","")&amp;IF(AND(OR(K124="",K124="Abierta"),N(F124)&gt;=TODAY(),N(F124)-TODAY()&lt;=N('Ajustes'!$B$6)),"POR VENCER; ","")&amp;IF(AND(OR(K124="",K124="Abierta"),N(E124)&gt;0,N(G124)&gt;=N('Ajustes'!$B$5)),"ALTO: DECIDA; ","")&amp;IF(N(E124)=0,"SIN FECHA DE ENVÍO; ","")&amp;IF(AND(K124="Ganada",N(D124)=0),"GANADA SIN MONTO; ","")&amp;IF(AND(K124="Perdida",L124=""),"PERDIDA SIN MOTIVO; ",""))-2)))</f>
        <v/>
      </c>
    </row>
    <row r="125">
      <c r="D125" s="7" t="n"/>
      <c r="E125" s="8" t="n"/>
      <c r="F125" s="8" t="n"/>
      <c r="G125">
        <f>IF(A125="","",COUNTIF('Registro de contactos'!$B$2:$B$1500,A125))</f>
        <v/>
      </c>
      <c r="H125" s="8">
        <f>IF(A125="","",IF(N(G125)=0,"",SUMPRODUCT(MAX(('Registro de contactos'!$B$2:$B$1500=A125)*N(+'Registro de contactos'!$A$2:$A$1500)))))</f>
        <v/>
      </c>
      <c r="I125" s="8">
        <f>IF(OR(NOT(OR(A125&lt;&gt;"",B125&lt;&gt;"",C125&lt;&gt;"")),N(E125)=0,NOT(OR(K125="",K125="Abierta")),N(G125)&gt;=N('Ajustes'!$B$5)),"",IF(OR(N(G125)=0,N(H125)=0),N(E125)+N('Ajustes'!$B$2),N(H125)+IF(N(G125)=1,N('Ajustes'!$B$3)-N('Ajustes'!$B$2),N('Ajustes'!$B$4)-N('Ajustes'!$B$3))))</f>
        <v/>
      </c>
      <c r="J125" s="9">
        <f>IF(OR(NOT(OR(A125&lt;&gt;"",B125&lt;&gt;"",C125&lt;&gt;"")),N(F125)=0),"",N(F125)-TODAY())</f>
        <v/>
      </c>
      <c r="M125">
        <f>IF(NOT(OR(A125&lt;&gt;"",B125&lt;&gt;"",C125&lt;&gt;"")),"",IF(IF(AND(N(I125)&gt;0,N(I125)&lt;TODAY()),"SEGUIMIENTO ATRASADO; ","")&amp;IF(AND(N(I125)&gt;0,N(I125)=TODAY()),"SEGUIMIENTO HOY; ","")&amp;IF(AND(OR(K125="",K125="Abierta"),N(F125)&gt;0,N(F125)&lt;TODAY()),"VENCIDA, TODAVÍA ABIERTA; ","")&amp;IF(AND(OR(K125="",K125="Abierta"),N(F125)&gt;=TODAY(),N(F125)-TODAY()&lt;=N('Ajustes'!$B$6)),"POR VENCER; ","")&amp;IF(AND(OR(K125="",K125="Abierta"),N(E125)&gt;0,N(G125)&gt;=N('Ajustes'!$B$5)),"ALTO: DECIDA; ","")&amp;IF(N(E125)=0,"SIN FECHA DE ENVÍO; ","")&amp;IF(AND(K125="Ganada",N(D125)=0),"GANADA SIN MONTO; ","")&amp;IF(AND(K125="Perdida",L125=""),"PERDIDA SIN MOTIVO; ","")="","",LEFT(IF(AND(N(I125)&gt;0,N(I125)&lt;TODAY()),"SEGUIMIENTO ATRASADO; ","")&amp;IF(AND(N(I125)&gt;0,N(I125)=TODAY()),"SEGUIMIENTO HOY; ","")&amp;IF(AND(OR(K125="",K125="Abierta"),N(F125)&gt;0,N(F125)&lt;TODAY()),"VENCIDA, TODAVÍA ABIERTA; ","")&amp;IF(AND(OR(K125="",K125="Abierta"),N(F125)&gt;=TODAY(),N(F125)-TODAY()&lt;=N('Ajustes'!$B$6)),"POR VENCER; ","")&amp;IF(AND(OR(K125="",K125="Abierta"),N(E125)&gt;0,N(G125)&gt;=N('Ajustes'!$B$5)),"ALTO: DECIDA; ","")&amp;IF(N(E125)=0,"SIN FECHA DE ENVÍO; ","")&amp;IF(AND(K125="Ganada",N(D125)=0),"GANADA SIN MONTO; ","")&amp;IF(AND(K125="Perdida",L125=""),"PERDIDA SIN MOTIVO; ",""),LEN(IF(AND(N(I125)&gt;0,N(I125)&lt;TODAY()),"SEGUIMIENTO ATRASADO; ","")&amp;IF(AND(N(I125)&gt;0,N(I125)=TODAY()),"SEGUIMIENTO HOY; ","")&amp;IF(AND(OR(K125="",K125="Abierta"),N(F125)&gt;0,N(F125)&lt;TODAY()),"VENCIDA, TODAVÍA ABIERTA; ","")&amp;IF(AND(OR(K125="",K125="Abierta"),N(F125)&gt;=TODAY(),N(F125)-TODAY()&lt;=N('Ajustes'!$B$6)),"POR VENCER; ","")&amp;IF(AND(OR(K125="",K125="Abierta"),N(E125)&gt;0,N(G125)&gt;=N('Ajustes'!$B$5)),"ALTO: DECIDA; ","")&amp;IF(N(E125)=0,"SIN FECHA DE ENVÍO; ","")&amp;IF(AND(K125="Ganada",N(D125)=0),"GANADA SIN MONTO; ","")&amp;IF(AND(K125="Perdida",L125=""),"PERDIDA SIN MOTIVO; ",""))-2)))</f>
        <v/>
      </c>
    </row>
    <row r="126">
      <c r="D126" s="7" t="n"/>
      <c r="E126" s="8" t="n"/>
      <c r="F126" s="8" t="n"/>
      <c r="G126">
        <f>IF(A126="","",COUNTIF('Registro de contactos'!$B$2:$B$1500,A126))</f>
        <v/>
      </c>
      <c r="H126" s="8">
        <f>IF(A126="","",IF(N(G126)=0,"",SUMPRODUCT(MAX(('Registro de contactos'!$B$2:$B$1500=A126)*N(+'Registro de contactos'!$A$2:$A$1500)))))</f>
        <v/>
      </c>
      <c r="I126" s="8">
        <f>IF(OR(NOT(OR(A126&lt;&gt;"",B126&lt;&gt;"",C126&lt;&gt;"")),N(E126)=0,NOT(OR(K126="",K126="Abierta")),N(G126)&gt;=N('Ajustes'!$B$5)),"",IF(OR(N(G126)=0,N(H126)=0),N(E126)+N('Ajustes'!$B$2),N(H126)+IF(N(G126)=1,N('Ajustes'!$B$3)-N('Ajustes'!$B$2),N('Ajustes'!$B$4)-N('Ajustes'!$B$3))))</f>
        <v/>
      </c>
      <c r="J126" s="9">
        <f>IF(OR(NOT(OR(A126&lt;&gt;"",B126&lt;&gt;"",C126&lt;&gt;"")),N(F126)=0),"",N(F126)-TODAY())</f>
        <v/>
      </c>
      <c r="M126">
        <f>IF(NOT(OR(A126&lt;&gt;"",B126&lt;&gt;"",C126&lt;&gt;"")),"",IF(IF(AND(N(I126)&gt;0,N(I126)&lt;TODAY()),"SEGUIMIENTO ATRASADO; ","")&amp;IF(AND(N(I126)&gt;0,N(I126)=TODAY()),"SEGUIMIENTO HOY; ","")&amp;IF(AND(OR(K126="",K126="Abierta"),N(F126)&gt;0,N(F126)&lt;TODAY()),"VENCIDA, TODAVÍA ABIERTA; ","")&amp;IF(AND(OR(K126="",K126="Abierta"),N(F126)&gt;=TODAY(),N(F126)-TODAY()&lt;=N('Ajustes'!$B$6)),"POR VENCER; ","")&amp;IF(AND(OR(K126="",K126="Abierta"),N(E126)&gt;0,N(G126)&gt;=N('Ajustes'!$B$5)),"ALTO: DECIDA; ","")&amp;IF(N(E126)=0,"SIN FECHA DE ENVÍO; ","")&amp;IF(AND(K126="Ganada",N(D126)=0),"GANADA SIN MONTO; ","")&amp;IF(AND(K126="Perdida",L126=""),"PERDIDA SIN MOTIVO; ","")="","",LEFT(IF(AND(N(I126)&gt;0,N(I126)&lt;TODAY()),"SEGUIMIENTO ATRASADO; ","")&amp;IF(AND(N(I126)&gt;0,N(I126)=TODAY()),"SEGUIMIENTO HOY; ","")&amp;IF(AND(OR(K126="",K126="Abierta"),N(F126)&gt;0,N(F126)&lt;TODAY()),"VENCIDA, TODAVÍA ABIERTA; ","")&amp;IF(AND(OR(K126="",K126="Abierta"),N(F126)&gt;=TODAY(),N(F126)-TODAY()&lt;=N('Ajustes'!$B$6)),"POR VENCER; ","")&amp;IF(AND(OR(K126="",K126="Abierta"),N(E126)&gt;0,N(G126)&gt;=N('Ajustes'!$B$5)),"ALTO: DECIDA; ","")&amp;IF(N(E126)=0,"SIN FECHA DE ENVÍO; ","")&amp;IF(AND(K126="Ganada",N(D126)=0),"GANADA SIN MONTO; ","")&amp;IF(AND(K126="Perdida",L126=""),"PERDIDA SIN MOTIVO; ",""),LEN(IF(AND(N(I126)&gt;0,N(I126)&lt;TODAY()),"SEGUIMIENTO ATRASADO; ","")&amp;IF(AND(N(I126)&gt;0,N(I126)=TODAY()),"SEGUIMIENTO HOY; ","")&amp;IF(AND(OR(K126="",K126="Abierta"),N(F126)&gt;0,N(F126)&lt;TODAY()),"VENCIDA, TODAVÍA ABIERTA; ","")&amp;IF(AND(OR(K126="",K126="Abierta"),N(F126)&gt;=TODAY(),N(F126)-TODAY()&lt;=N('Ajustes'!$B$6)),"POR VENCER; ","")&amp;IF(AND(OR(K126="",K126="Abierta"),N(E126)&gt;0,N(G126)&gt;=N('Ajustes'!$B$5)),"ALTO: DECIDA; ","")&amp;IF(N(E126)=0,"SIN FECHA DE ENVÍO; ","")&amp;IF(AND(K126="Ganada",N(D126)=0),"GANADA SIN MONTO; ","")&amp;IF(AND(K126="Perdida",L126=""),"PERDIDA SIN MOTIVO; ",""))-2)))</f>
        <v/>
      </c>
    </row>
    <row r="127">
      <c r="D127" s="7" t="n"/>
      <c r="E127" s="8" t="n"/>
      <c r="F127" s="8" t="n"/>
      <c r="G127">
        <f>IF(A127="","",COUNTIF('Registro de contactos'!$B$2:$B$1500,A127))</f>
        <v/>
      </c>
      <c r="H127" s="8">
        <f>IF(A127="","",IF(N(G127)=0,"",SUMPRODUCT(MAX(('Registro de contactos'!$B$2:$B$1500=A127)*N(+'Registro de contactos'!$A$2:$A$1500)))))</f>
        <v/>
      </c>
      <c r="I127" s="8">
        <f>IF(OR(NOT(OR(A127&lt;&gt;"",B127&lt;&gt;"",C127&lt;&gt;"")),N(E127)=0,NOT(OR(K127="",K127="Abierta")),N(G127)&gt;=N('Ajustes'!$B$5)),"",IF(OR(N(G127)=0,N(H127)=0),N(E127)+N('Ajustes'!$B$2),N(H127)+IF(N(G127)=1,N('Ajustes'!$B$3)-N('Ajustes'!$B$2),N('Ajustes'!$B$4)-N('Ajustes'!$B$3))))</f>
        <v/>
      </c>
      <c r="J127" s="9">
        <f>IF(OR(NOT(OR(A127&lt;&gt;"",B127&lt;&gt;"",C127&lt;&gt;"")),N(F127)=0),"",N(F127)-TODAY())</f>
        <v/>
      </c>
      <c r="M127">
        <f>IF(NOT(OR(A127&lt;&gt;"",B127&lt;&gt;"",C127&lt;&gt;"")),"",IF(IF(AND(N(I127)&gt;0,N(I127)&lt;TODAY()),"SEGUIMIENTO ATRASADO; ","")&amp;IF(AND(N(I127)&gt;0,N(I127)=TODAY()),"SEGUIMIENTO HOY; ","")&amp;IF(AND(OR(K127="",K127="Abierta"),N(F127)&gt;0,N(F127)&lt;TODAY()),"VENCIDA, TODAVÍA ABIERTA; ","")&amp;IF(AND(OR(K127="",K127="Abierta"),N(F127)&gt;=TODAY(),N(F127)-TODAY()&lt;=N('Ajustes'!$B$6)),"POR VENCER; ","")&amp;IF(AND(OR(K127="",K127="Abierta"),N(E127)&gt;0,N(G127)&gt;=N('Ajustes'!$B$5)),"ALTO: DECIDA; ","")&amp;IF(N(E127)=0,"SIN FECHA DE ENVÍO; ","")&amp;IF(AND(K127="Ganada",N(D127)=0),"GANADA SIN MONTO; ","")&amp;IF(AND(K127="Perdida",L127=""),"PERDIDA SIN MOTIVO; ","")="","",LEFT(IF(AND(N(I127)&gt;0,N(I127)&lt;TODAY()),"SEGUIMIENTO ATRASADO; ","")&amp;IF(AND(N(I127)&gt;0,N(I127)=TODAY()),"SEGUIMIENTO HOY; ","")&amp;IF(AND(OR(K127="",K127="Abierta"),N(F127)&gt;0,N(F127)&lt;TODAY()),"VENCIDA, TODAVÍA ABIERTA; ","")&amp;IF(AND(OR(K127="",K127="Abierta"),N(F127)&gt;=TODAY(),N(F127)-TODAY()&lt;=N('Ajustes'!$B$6)),"POR VENCER; ","")&amp;IF(AND(OR(K127="",K127="Abierta"),N(E127)&gt;0,N(G127)&gt;=N('Ajustes'!$B$5)),"ALTO: DECIDA; ","")&amp;IF(N(E127)=0,"SIN FECHA DE ENVÍO; ","")&amp;IF(AND(K127="Ganada",N(D127)=0),"GANADA SIN MONTO; ","")&amp;IF(AND(K127="Perdida",L127=""),"PERDIDA SIN MOTIVO; ",""),LEN(IF(AND(N(I127)&gt;0,N(I127)&lt;TODAY()),"SEGUIMIENTO ATRASADO; ","")&amp;IF(AND(N(I127)&gt;0,N(I127)=TODAY()),"SEGUIMIENTO HOY; ","")&amp;IF(AND(OR(K127="",K127="Abierta"),N(F127)&gt;0,N(F127)&lt;TODAY()),"VENCIDA, TODAVÍA ABIERTA; ","")&amp;IF(AND(OR(K127="",K127="Abierta"),N(F127)&gt;=TODAY(),N(F127)-TODAY()&lt;=N('Ajustes'!$B$6)),"POR VENCER; ","")&amp;IF(AND(OR(K127="",K127="Abierta"),N(E127)&gt;0,N(G127)&gt;=N('Ajustes'!$B$5)),"ALTO: DECIDA; ","")&amp;IF(N(E127)=0,"SIN FECHA DE ENVÍO; ","")&amp;IF(AND(K127="Ganada",N(D127)=0),"GANADA SIN MONTO; ","")&amp;IF(AND(K127="Perdida",L127=""),"PERDIDA SIN MOTIVO; ",""))-2)))</f>
        <v/>
      </c>
    </row>
    <row r="128">
      <c r="D128" s="7" t="n"/>
      <c r="E128" s="8" t="n"/>
      <c r="F128" s="8" t="n"/>
      <c r="G128">
        <f>IF(A128="","",COUNTIF('Registro de contactos'!$B$2:$B$1500,A128))</f>
        <v/>
      </c>
      <c r="H128" s="8">
        <f>IF(A128="","",IF(N(G128)=0,"",SUMPRODUCT(MAX(('Registro de contactos'!$B$2:$B$1500=A128)*N(+'Registro de contactos'!$A$2:$A$1500)))))</f>
        <v/>
      </c>
      <c r="I128" s="8">
        <f>IF(OR(NOT(OR(A128&lt;&gt;"",B128&lt;&gt;"",C128&lt;&gt;"")),N(E128)=0,NOT(OR(K128="",K128="Abierta")),N(G128)&gt;=N('Ajustes'!$B$5)),"",IF(OR(N(G128)=0,N(H128)=0),N(E128)+N('Ajustes'!$B$2),N(H128)+IF(N(G128)=1,N('Ajustes'!$B$3)-N('Ajustes'!$B$2),N('Ajustes'!$B$4)-N('Ajustes'!$B$3))))</f>
        <v/>
      </c>
      <c r="J128" s="9">
        <f>IF(OR(NOT(OR(A128&lt;&gt;"",B128&lt;&gt;"",C128&lt;&gt;"")),N(F128)=0),"",N(F128)-TODAY())</f>
        <v/>
      </c>
      <c r="M128">
        <f>IF(NOT(OR(A128&lt;&gt;"",B128&lt;&gt;"",C128&lt;&gt;"")),"",IF(IF(AND(N(I128)&gt;0,N(I128)&lt;TODAY()),"SEGUIMIENTO ATRASADO; ","")&amp;IF(AND(N(I128)&gt;0,N(I128)=TODAY()),"SEGUIMIENTO HOY; ","")&amp;IF(AND(OR(K128="",K128="Abierta"),N(F128)&gt;0,N(F128)&lt;TODAY()),"VENCIDA, TODAVÍA ABIERTA; ","")&amp;IF(AND(OR(K128="",K128="Abierta"),N(F128)&gt;=TODAY(),N(F128)-TODAY()&lt;=N('Ajustes'!$B$6)),"POR VENCER; ","")&amp;IF(AND(OR(K128="",K128="Abierta"),N(E128)&gt;0,N(G128)&gt;=N('Ajustes'!$B$5)),"ALTO: DECIDA; ","")&amp;IF(N(E128)=0,"SIN FECHA DE ENVÍO; ","")&amp;IF(AND(K128="Ganada",N(D128)=0),"GANADA SIN MONTO; ","")&amp;IF(AND(K128="Perdida",L128=""),"PERDIDA SIN MOTIVO; ","")="","",LEFT(IF(AND(N(I128)&gt;0,N(I128)&lt;TODAY()),"SEGUIMIENTO ATRASADO; ","")&amp;IF(AND(N(I128)&gt;0,N(I128)=TODAY()),"SEGUIMIENTO HOY; ","")&amp;IF(AND(OR(K128="",K128="Abierta"),N(F128)&gt;0,N(F128)&lt;TODAY()),"VENCIDA, TODAVÍA ABIERTA; ","")&amp;IF(AND(OR(K128="",K128="Abierta"),N(F128)&gt;=TODAY(),N(F128)-TODAY()&lt;=N('Ajustes'!$B$6)),"POR VENCER; ","")&amp;IF(AND(OR(K128="",K128="Abierta"),N(E128)&gt;0,N(G128)&gt;=N('Ajustes'!$B$5)),"ALTO: DECIDA; ","")&amp;IF(N(E128)=0,"SIN FECHA DE ENVÍO; ","")&amp;IF(AND(K128="Ganada",N(D128)=0),"GANADA SIN MONTO; ","")&amp;IF(AND(K128="Perdida",L128=""),"PERDIDA SIN MOTIVO; ",""),LEN(IF(AND(N(I128)&gt;0,N(I128)&lt;TODAY()),"SEGUIMIENTO ATRASADO; ","")&amp;IF(AND(N(I128)&gt;0,N(I128)=TODAY()),"SEGUIMIENTO HOY; ","")&amp;IF(AND(OR(K128="",K128="Abierta"),N(F128)&gt;0,N(F128)&lt;TODAY()),"VENCIDA, TODAVÍA ABIERTA; ","")&amp;IF(AND(OR(K128="",K128="Abierta"),N(F128)&gt;=TODAY(),N(F128)-TODAY()&lt;=N('Ajustes'!$B$6)),"POR VENCER; ","")&amp;IF(AND(OR(K128="",K128="Abierta"),N(E128)&gt;0,N(G128)&gt;=N('Ajustes'!$B$5)),"ALTO: DECIDA; ","")&amp;IF(N(E128)=0,"SIN FECHA DE ENVÍO; ","")&amp;IF(AND(K128="Ganada",N(D128)=0),"GANADA SIN MONTO; ","")&amp;IF(AND(K128="Perdida",L128=""),"PERDIDA SIN MOTIVO; ",""))-2)))</f>
        <v/>
      </c>
    </row>
    <row r="129">
      <c r="D129" s="7" t="n"/>
      <c r="E129" s="8" t="n"/>
      <c r="F129" s="8" t="n"/>
      <c r="G129">
        <f>IF(A129="","",COUNTIF('Registro de contactos'!$B$2:$B$1500,A129))</f>
        <v/>
      </c>
      <c r="H129" s="8">
        <f>IF(A129="","",IF(N(G129)=0,"",SUMPRODUCT(MAX(('Registro de contactos'!$B$2:$B$1500=A129)*N(+'Registro de contactos'!$A$2:$A$1500)))))</f>
        <v/>
      </c>
      <c r="I129" s="8">
        <f>IF(OR(NOT(OR(A129&lt;&gt;"",B129&lt;&gt;"",C129&lt;&gt;"")),N(E129)=0,NOT(OR(K129="",K129="Abierta")),N(G129)&gt;=N('Ajustes'!$B$5)),"",IF(OR(N(G129)=0,N(H129)=0),N(E129)+N('Ajustes'!$B$2),N(H129)+IF(N(G129)=1,N('Ajustes'!$B$3)-N('Ajustes'!$B$2),N('Ajustes'!$B$4)-N('Ajustes'!$B$3))))</f>
        <v/>
      </c>
      <c r="J129" s="9">
        <f>IF(OR(NOT(OR(A129&lt;&gt;"",B129&lt;&gt;"",C129&lt;&gt;"")),N(F129)=0),"",N(F129)-TODAY())</f>
        <v/>
      </c>
      <c r="M129">
        <f>IF(NOT(OR(A129&lt;&gt;"",B129&lt;&gt;"",C129&lt;&gt;"")),"",IF(IF(AND(N(I129)&gt;0,N(I129)&lt;TODAY()),"SEGUIMIENTO ATRASADO; ","")&amp;IF(AND(N(I129)&gt;0,N(I129)=TODAY()),"SEGUIMIENTO HOY; ","")&amp;IF(AND(OR(K129="",K129="Abierta"),N(F129)&gt;0,N(F129)&lt;TODAY()),"VENCIDA, TODAVÍA ABIERTA; ","")&amp;IF(AND(OR(K129="",K129="Abierta"),N(F129)&gt;=TODAY(),N(F129)-TODAY()&lt;=N('Ajustes'!$B$6)),"POR VENCER; ","")&amp;IF(AND(OR(K129="",K129="Abierta"),N(E129)&gt;0,N(G129)&gt;=N('Ajustes'!$B$5)),"ALTO: DECIDA; ","")&amp;IF(N(E129)=0,"SIN FECHA DE ENVÍO; ","")&amp;IF(AND(K129="Ganada",N(D129)=0),"GANADA SIN MONTO; ","")&amp;IF(AND(K129="Perdida",L129=""),"PERDIDA SIN MOTIVO; ","")="","",LEFT(IF(AND(N(I129)&gt;0,N(I129)&lt;TODAY()),"SEGUIMIENTO ATRASADO; ","")&amp;IF(AND(N(I129)&gt;0,N(I129)=TODAY()),"SEGUIMIENTO HOY; ","")&amp;IF(AND(OR(K129="",K129="Abierta"),N(F129)&gt;0,N(F129)&lt;TODAY()),"VENCIDA, TODAVÍA ABIERTA; ","")&amp;IF(AND(OR(K129="",K129="Abierta"),N(F129)&gt;=TODAY(),N(F129)-TODAY()&lt;=N('Ajustes'!$B$6)),"POR VENCER; ","")&amp;IF(AND(OR(K129="",K129="Abierta"),N(E129)&gt;0,N(G129)&gt;=N('Ajustes'!$B$5)),"ALTO: DECIDA; ","")&amp;IF(N(E129)=0,"SIN FECHA DE ENVÍO; ","")&amp;IF(AND(K129="Ganada",N(D129)=0),"GANADA SIN MONTO; ","")&amp;IF(AND(K129="Perdida",L129=""),"PERDIDA SIN MOTIVO; ",""),LEN(IF(AND(N(I129)&gt;0,N(I129)&lt;TODAY()),"SEGUIMIENTO ATRASADO; ","")&amp;IF(AND(N(I129)&gt;0,N(I129)=TODAY()),"SEGUIMIENTO HOY; ","")&amp;IF(AND(OR(K129="",K129="Abierta"),N(F129)&gt;0,N(F129)&lt;TODAY()),"VENCIDA, TODAVÍA ABIERTA; ","")&amp;IF(AND(OR(K129="",K129="Abierta"),N(F129)&gt;=TODAY(),N(F129)-TODAY()&lt;=N('Ajustes'!$B$6)),"POR VENCER; ","")&amp;IF(AND(OR(K129="",K129="Abierta"),N(E129)&gt;0,N(G129)&gt;=N('Ajustes'!$B$5)),"ALTO: DECIDA; ","")&amp;IF(N(E129)=0,"SIN FECHA DE ENVÍO; ","")&amp;IF(AND(K129="Ganada",N(D129)=0),"GANADA SIN MONTO; ","")&amp;IF(AND(K129="Perdida",L129=""),"PERDIDA SIN MOTIVO; ",""))-2)))</f>
        <v/>
      </c>
    </row>
    <row r="130">
      <c r="D130" s="7" t="n"/>
      <c r="E130" s="8" t="n"/>
      <c r="F130" s="8" t="n"/>
      <c r="G130">
        <f>IF(A130="","",COUNTIF('Registro de contactos'!$B$2:$B$1500,A130))</f>
        <v/>
      </c>
      <c r="H130" s="8">
        <f>IF(A130="","",IF(N(G130)=0,"",SUMPRODUCT(MAX(('Registro de contactos'!$B$2:$B$1500=A130)*N(+'Registro de contactos'!$A$2:$A$1500)))))</f>
        <v/>
      </c>
      <c r="I130" s="8">
        <f>IF(OR(NOT(OR(A130&lt;&gt;"",B130&lt;&gt;"",C130&lt;&gt;"")),N(E130)=0,NOT(OR(K130="",K130="Abierta")),N(G130)&gt;=N('Ajustes'!$B$5)),"",IF(OR(N(G130)=0,N(H130)=0),N(E130)+N('Ajustes'!$B$2),N(H130)+IF(N(G130)=1,N('Ajustes'!$B$3)-N('Ajustes'!$B$2),N('Ajustes'!$B$4)-N('Ajustes'!$B$3))))</f>
        <v/>
      </c>
      <c r="J130" s="9">
        <f>IF(OR(NOT(OR(A130&lt;&gt;"",B130&lt;&gt;"",C130&lt;&gt;"")),N(F130)=0),"",N(F130)-TODAY())</f>
        <v/>
      </c>
      <c r="M130">
        <f>IF(NOT(OR(A130&lt;&gt;"",B130&lt;&gt;"",C130&lt;&gt;"")),"",IF(IF(AND(N(I130)&gt;0,N(I130)&lt;TODAY()),"SEGUIMIENTO ATRASADO; ","")&amp;IF(AND(N(I130)&gt;0,N(I130)=TODAY()),"SEGUIMIENTO HOY; ","")&amp;IF(AND(OR(K130="",K130="Abierta"),N(F130)&gt;0,N(F130)&lt;TODAY()),"VENCIDA, TODAVÍA ABIERTA; ","")&amp;IF(AND(OR(K130="",K130="Abierta"),N(F130)&gt;=TODAY(),N(F130)-TODAY()&lt;=N('Ajustes'!$B$6)),"POR VENCER; ","")&amp;IF(AND(OR(K130="",K130="Abierta"),N(E130)&gt;0,N(G130)&gt;=N('Ajustes'!$B$5)),"ALTO: DECIDA; ","")&amp;IF(N(E130)=0,"SIN FECHA DE ENVÍO; ","")&amp;IF(AND(K130="Ganada",N(D130)=0),"GANADA SIN MONTO; ","")&amp;IF(AND(K130="Perdida",L130=""),"PERDIDA SIN MOTIVO; ","")="","",LEFT(IF(AND(N(I130)&gt;0,N(I130)&lt;TODAY()),"SEGUIMIENTO ATRASADO; ","")&amp;IF(AND(N(I130)&gt;0,N(I130)=TODAY()),"SEGUIMIENTO HOY; ","")&amp;IF(AND(OR(K130="",K130="Abierta"),N(F130)&gt;0,N(F130)&lt;TODAY()),"VENCIDA, TODAVÍA ABIERTA; ","")&amp;IF(AND(OR(K130="",K130="Abierta"),N(F130)&gt;=TODAY(),N(F130)-TODAY()&lt;=N('Ajustes'!$B$6)),"POR VENCER; ","")&amp;IF(AND(OR(K130="",K130="Abierta"),N(E130)&gt;0,N(G130)&gt;=N('Ajustes'!$B$5)),"ALTO: DECIDA; ","")&amp;IF(N(E130)=0,"SIN FECHA DE ENVÍO; ","")&amp;IF(AND(K130="Ganada",N(D130)=0),"GANADA SIN MONTO; ","")&amp;IF(AND(K130="Perdida",L130=""),"PERDIDA SIN MOTIVO; ",""),LEN(IF(AND(N(I130)&gt;0,N(I130)&lt;TODAY()),"SEGUIMIENTO ATRASADO; ","")&amp;IF(AND(N(I130)&gt;0,N(I130)=TODAY()),"SEGUIMIENTO HOY; ","")&amp;IF(AND(OR(K130="",K130="Abierta"),N(F130)&gt;0,N(F130)&lt;TODAY()),"VENCIDA, TODAVÍA ABIERTA; ","")&amp;IF(AND(OR(K130="",K130="Abierta"),N(F130)&gt;=TODAY(),N(F130)-TODAY()&lt;=N('Ajustes'!$B$6)),"POR VENCER; ","")&amp;IF(AND(OR(K130="",K130="Abierta"),N(E130)&gt;0,N(G130)&gt;=N('Ajustes'!$B$5)),"ALTO: DECIDA; ","")&amp;IF(N(E130)=0,"SIN FECHA DE ENVÍO; ","")&amp;IF(AND(K130="Ganada",N(D130)=0),"GANADA SIN MONTO; ","")&amp;IF(AND(K130="Perdida",L130=""),"PERDIDA SIN MOTIVO; ",""))-2)))</f>
        <v/>
      </c>
    </row>
    <row r="131">
      <c r="D131" s="7" t="n"/>
      <c r="E131" s="8" t="n"/>
      <c r="F131" s="8" t="n"/>
      <c r="G131">
        <f>IF(A131="","",COUNTIF('Registro de contactos'!$B$2:$B$1500,A131))</f>
        <v/>
      </c>
      <c r="H131" s="8">
        <f>IF(A131="","",IF(N(G131)=0,"",SUMPRODUCT(MAX(('Registro de contactos'!$B$2:$B$1500=A131)*N(+'Registro de contactos'!$A$2:$A$1500)))))</f>
        <v/>
      </c>
      <c r="I131" s="8">
        <f>IF(OR(NOT(OR(A131&lt;&gt;"",B131&lt;&gt;"",C131&lt;&gt;"")),N(E131)=0,NOT(OR(K131="",K131="Abierta")),N(G131)&gt;=N('Ajustes'!$B$5)),"",IF(OR(N(G131)=0,N(H131)=0),N(E131)+N('Ajustes'!$B$2),N(H131)+IF(N(G131)=1,N('Ajustes'!$B$3)-N('Ajustes'!$B$2),N('Ajustes'!$B$4)-N('Ajustes'!$B$3))))</f>
        <v/>
      </c>
      <c r="J131" s="9">
        <f>IF(OR(NOT(OR(A131&lt;&gt;"",B131&lt;&gt;"",C131&lt;&gt;"")),N(F131)=0),"",N(F131)-TODAY())</f>
        <v/>
      </c>
      <c r="M131">
        <f>IF(NOT(OR(A131&lt;&gt;"",B131&lt;&gt;"",C131&lt;&gt;"")),"",IF(IF(AND(N(I131)&gt;0,N(I131)&lt;TODAY()),"SEGUIMIENTO ATRASADO; ","")&amp;IF(AND(N(I131)&gt;0,N(I131)=TODAY()),"SEGUIMIENTO HOY; ","")&amp;IF(AND(OR(K131="",K131="Abierta"),N(F131)&gt;0,N(F131)&lt;TODAY()),"VENCIDA, TODAVÍA ABIERTA; ","")&amp;IF(AND(OR(K131="",K131="Abierta"),N(F131)&gt;=TODAY(),N(F131)-TODAY()&lt;=N('Ajustes'!$B$6)),"POR VENCER; ","")&amp;IF(AND(OR(K131="",K131="Abierta"),N(E131)&gt;0,N(G131)&gt;=N('Ajustes'!$B$5)),"ALTO: DECIDA; ","")&amp;IF(N(E131)=0,"SIN FECHA DE ENVÍO; ","")&amp;IF(AND(K131="Ganada",N(D131)=0),"GANADA SIN MONTO; ","")&amp;IF(AND(K131="Perdida",L131=""),"PERDIDA SIN MOTIVO; ","")="","",LEFT(IF(AND(N(I131)&gt;0,N(I131)&lt;TODAY()),"SEGUIMIENTO ATRASADO; ","")&amp;IF(AND(N(I131)&gt;0,N(I131)=TODAY()),"SEGUIMIENTO HOY; ","")&amp;IF(AND(OR(K131="",K131="Abierta"),N(F131)&gt;0,N(F131)&lt;TODAY()),"VENCIDA, TODAVÍA ABIERTA; ","")&amp;IF(AND(OR(K131="",K131="Abierta"),N(F131)&gt;=TODAY(),N(F131)-TODAY()&lt;=N('Ajustes'!$B$6)),"POR VENCER; ","")&amp;IF(AND(OR(K131="",K131="Abierta"),N(E131)&gt;0,N(G131)&gt;=N('Ajustes'!$B$5)),"ALTO: DECIDA; ","")&amp;IF(N(E131)=0,"SIN FECHA DE ENVÍO; ","")&amp;IF(AND(K131="Ganada",N(D131)=0),"GANADA SIN MONTO; ","")&amp;IF(AND(K131="Perdida",L131=""),"PERDIDA SIN MOTIVO; ",""),LEN(IF(AND(N(I131)&gt;0,N(I131)&lt;TODAY()),"SEGUIMIENTO ATRASADO; ","")&amp;IF(AND(N(I131)&gt;0,N(I131)=TODAY()),"SEGUIMIENTO HOY; ","")&amp;IF(AND(OR(K131="",K131="Abierta"),N(F131)&gt;0,N(F131)&lt;TODAY()),"VENCIDA, TODAVÍA ABIERTA; ","")&amp;IF(AND(OR(K131="",K131="Abierta"),N(F131)&gt;=TODAY(),N(F131)-TODAY()&lt;=N('Ajustes'!$B$6)),"POR VENCER; ","")&amp;IF(AND(OR(K131="",K131="Abierta"),N(E131)&gt;0,N(G131)&gt;=N('Ajustes'!$B$5)),"ALTO: DECIDA; ","")&amp;IF(N(E131)=0,"SIN FECHA DE ENVÍO; ","")&amp;IF(AND(K131="Ganada",N(D131)=0),"GANADA SIN MONTO; ","")&amp;IF(AND(K131="Perdida",L131=""),"PERDIDA SIN MOTIVO; ",""))-2)))</f>
        <v/>
      </c>
    </row>
    <row r="132">
      <c r="D132" s="7" t="n"/>
      <c r="E132" s="8" t="n"/>
      <c r="F132" s="8" t="n"/>
      <c r="G132">
        <f>IF(A132="","",COUNTIF('Registro de contactos'!$B$2:$B$1500,A132))</f>
        <v/>
      </c>
      <c r="H132" s="8">
        <f>IF(A132="","",IF(N(G132)=0,"",SUMPRODUCT(MAX(('Registro de contactos'!$B$2:$B$1500=A132)*N(+'Registro de contactos'!$A$2:$A$1500)))))</f>
        <v/>
      </c>
      <c r="I132" s="8">
        <f>IF(OR(NOT(OR(A132&lt;&gt;"",B132&lt;&gt;"",C132&lt;&gt;"")),N(E132)=0,NOT(OR(K132="",K132="Abierta")),N(G132)&gt;=N('Ajustes'!$B$5)),"",IF(OR(N(G132)=0,N(H132)=0),N(E132)+N('Ajustes'!$B$2),N(H132)+IF(N(G132)=1,N('Ajustes'!$B$3)-N('Ajustes'!$B$2),N('Ajustes'!$B$4)-N('Ajustes'!$B$3))))</f>
        <v/>
      </c>
      <c r="J132" s="9">
        <f>IF(OR(NOT(OR(A132&lt;&gt;"",B132&lt;&gt;"",C132&lt;&gt;"")),N(F132)=0),"",N(F132)-TODAY())</f>
        <v/>
      </c>
      <c r="M132">
        <f>IF(NOT(OR(A132&lt;&gt;"",B132&lt;&gt;"",C132&lt;&gt;"")),"",IF(IF(AND(N(I132)&gt;0,N(I132)&lt;TODAY()),"SEGUIMIENTO ATRASADO; ","")&amp;IF(AND(N(I132)&gt;0,N(I132)=TODAY()),"SEGUIMIENTO HOY; ","")&amp;IF(AND(OR(K132="",K132="Abierta"),N(F132)&gt;0,N(F132)&lt;TODAY()),"VENCIDA, TODAVÍA ABIERTA; ","")&amp;IF(AND(OR(K132="",K132="Abierta"),N(F132)&gt;=TODAY(),N(F132)-TODAY()&lt;=N('Ajustes'!$B$6)),"POR VENCER; ","")&amp;IF(AND(OR(K132="",K132="Abierta"),N(E132)&gt;0,N(G132)&gt;=N('Ajustes'!$B$5)),"ALTO: DECIDA; ","")&amp;IF(N(E132)=0,"SIN FECHA DE ENVÍO; ","")&amp;IF(AND(K132="Ganada",N(D132)=0),"GANADA SIN MONTO; ","")&amp;IF(AND(K132="Perdida",L132=""),"PERDIDA SIN MOTIVO; ","")="","",LEFT(IF(AND(N(I132)&gt;0,N(I132)&lt;TODAY()),"SEGUIMIENTO ATRASADO; ","")&amp;IF(AND(N(I132)&gt;0,N(I132)=TODAY()),"SEGUIMIENTO HOY; ","")&amp;IF(AND(OR(K132="",K132="Abierta"),N(F132)&gt;0,N(F132)&lt;TODAY()),"VENCIDA, TODAVÍA ABIERTA; ","")&amp;IF(AND(OR(K132="",K132="Abierta"),N(F132)&gt;=TODAY(),N(F132)-TODAY()&lt;=N('Ajustes'!$B$6)),"POR VENCER; ","")&amp;IF(AND(OR(K132="",K132="Abierta"),N(E132)&gt;0,N(G132)&gt;=N('Ajustes'!$B$5)),"ALTO: DECIDA; ","")&amp;IF(N(E132)=0,"SIN FECHA DE ENVÍO; ","")&amp;IF(AND(K132="Ganada",N(D132)=0),"GANADA SIN MONTO; ","")&amp;IF(AND(K132="Perdida",L132=""),"PERDIDA SIN MOTIVO; ",""),LEN(IF(AND(N(I132)&gt;0,N(I132)&lt;TODAY()),"SEGUIMIENTO ATRASADO; ","")&amp;IF(AND(N(I132)&gt;0,N(I132)=TODAY()),"SEGUIMIENTO HOY; ","")&amp;IF(AND(OR(K132="",K132="Abierta"),N(F132)&gt;0,N(F132)&lt;TODAY()),"VENCIDA, TODAVÍA ABIERTA; ","")&amp;IF(AND(OR(K132="",K132="Abierta"),N(F132)&gt;=TODAY(),N(F132)-TODAY()&lt;=N('Ajustes'!$B$6)),"POR VENCER; ","")&amp;IF(AND(OR(K132="",K132="Abierta"),N(E132)&gt;0,N(G132)&gt;=N('Ajustes'!$B$5)),"ALTO: DECIDA; ","")&amp;IF(N(E132)=0,"SIN FECHA DE ENVÍO; ","")&amp;IF(AND(K132="Ganada",N(D132)=0),"GANADA SIN MONTO; ","")&amp;IF(AND(K132="Perdida",L132=""),"PERDIDA SIN MOTIVO; ",""))-2)))</f>
        <v/>
      </c>
    </row>
    <row r="133">
      <c r="D133" s="7" t="n"/>
      <c r="E133" s="8" t="n"/>
      <c r="F133" s="8" t="n"/>
      <c r="G133">
        <f>IF(A133="","",COUNTIF('Registro de contactos'!$B$2:$B$1500,A133))</f>
        <v/>
      </c>
      <c r="H133" s="8">
        <f>IF(A133="","",IF(N(G133)=0,"",SUMPRODUCT(MAX(('Registro de contactos'!$B$2:$B$1500=A133)*N(+'Registro de contactos'!$A$2:$A$1500)))))</f>
        <v/>
      </c>
      <c r="I133" s="8">
        <f>IF(OR(NOT(OR(A133&lt;&gt;"",B133&lt;&gt;"",C133&lt;&gt;"")),N(E133)=0,NOT(OR(K133="",K133="Abierta")),N(G133)&gt;=N('Ajustes'!$B$5)),"",IF(OR(N(G133)=0,N(H133)=0),N(E133)+N('Ajustes'!$B$2),N(H133)+IF(N(G133)=1,N('Ajustes'!$B$3)-N('Ajustes'!$B$2),N('Ajustes'!$B$4)-N('Ajustes'!$B$3))))</f>
        <v/>
      </c>
      <c r="J133" s="9">
        <f>IF(OR(NOT(OR(A133&lt;&gt;"",B133&lt;&gt;"",C133&lt;&gt;"")),N(F133)=0),"",N(F133)-TODAY())</f>
        <v/>
      </c>
      <c r="M133">
        <f>IF(NOT(OR(A133&lt;&gt;"",B133&lt;&gt;"",C133&lt;&gt;"")),"",IF(IF(AND(N(I133)&gt;0,N(I133)&lt;TODAY()),"SEGUIMIENTO ATRASADO; ","")&amp;IF(AND(N(I133)&gt;0,N(I133)=TODAY()),"SEGUIMIENTO HOY; ","")&amp;IF(AND(OR(K133="",K133="Abierta"),N(F133)&gt;0,N(F133)&lt;TODAY()),"VENCIDA, TODAVÍA ABIERTA; ","")&amp;IF(AND(OR(K133="",K133="Abierta"),N(F133)&gt;=TODAY(),N(F133)-TODAY()&lt;=N('Ajustes'!$B$6)),"POR VENCER; ","")&amp;IF(AND(OR(K133="",K133="Abierta"),N(E133)&gt;0,N(G133)&gt;=N('Ajustes'!$B$5)),"ALTO: DECIDA; ","")&amp;IF(N(E133)=0,"SIN FECHA DE ENVÍO; ","")&amp;IF(AND(K133="Ganada",N(D133)=0),"GANADA SIN MONTO; ","")&amp;IF(AND(K133="Perdida",L133=""),"PERDIDA SIN MOTIVO; ","")="","",LEFT(IF(AND(N(I133)&gt;0,N(I133)&lt;TODAY()),"SEGUIMIENTO ATRASADO; ","")&amp;IF(AND(N(I133)&gt;0,N(I133)=TODAY()),"SEGUIMIENTO HOY; ","")&amp;IF(AND(OR(K133="",K133="Abierta"),N(F133)&gt;0,N(F133)&lt;TODAY()),"VENCIDA, TODAVÍA ABIERTA; ","")&amp;IF(AND(OR(K133="",K133="Abierta"),N(F133)&gt;=TODAY(),N(F133)-TODAY()&lt;=N('Ajustes'!$B$6)),"POR VENCER; ","")&amp;IF(AND(OR(K133="",K133="Abierta"),N(E133)&gt;0,N(G133)&gt;=N('Ajustes'!$B$5)),"ALTO: DECIDA; ","")&amp;IF(N(E133)=0,"SIN FECHA DE ENVÍO; ","")&amp;IF(AND(K133="Ganada",N(D133)=0),"GANADA SIN MONTO; ","")&amp;IF(AND(K133="Perdida",L133=""),"PERDIDA SIN MOTIVO; ",""),LEN(IF(AND(N(I133)&gt;0,N(I133)&lt;TODAY()),"SEGUIMIENTO ATRASADO; ","")&amp;IF(AND(N(I133)&gt;0,N(I133)=TODAY()),"SEGUIMIENTO HOY; ","")&amp;IF(AND(OR(K133="",K133="Abierta"),N(F133)&gt;0,N(F133)&lt;TODAY()),"VENCIDA, TODAVÍA ABIERTA; ","")&amp;IF(AND(OR(K133="",K133="Abierta"),N(F133)&gt;=TODAY(),N(F133)-TODAY()&lt;=N('Ajustes'!$B$6)),"POR VENCER; ","")&amp;IF(AND(OR(K133="",K133="Abierta"),N(E133)&gt;0,N(G133)&gt;=N('Ajustes'!$B$5)),"ALTO: DECIDA; ","")&amp;IF(N(E133)=0,"SIN FECHA DE ENVÍO; ","")&amp;IF(AND(K133="Ganada",N(D133)=0),"GANADA SIN MONTO; ","")&amp;IF(AND(K133="Perdida",L133=""),"PERDIDA SIN MOTIVO; ",""))-2)))</f>
        <v/>
      </c>
    </row>
    <row r="134">
      <c r="D134" s="7" t="n"/>
      <c r="E134" s="8" t="n"/>
      <c r="F134" s="8" t="n"/>
      <c r="G134">
        <f>IF(A134="","",COUNTIF('Registro de contactos'!$B$2:$B$1500,A134))</f>
        <v/>
      </c>
      <c r="H134" s="8">
        <f>IF(A134="","",IF(N(G134)=0,"",SUMPRODUCT(MAX(('Registro de contactos'!$B$2:$B$1500=A134)*N(+'Registro de contactos'!$A$2:$A$1500)))))</f>
        <v/>
      </c>
      <c r="I134" s="8">
        <f>IF(OR(NOT(OR(A134&lt;&gt;"",B134&lt;&gt;"",C134&lt;&gt;"")),N(E134)=0,NOT(OR(K134="",K134="Abierta")),N(G134)&gt;=N('Ajustes'!$B$5)),"",IF(OR(N(G134)=0,N(H134)=0),N(E134)+N('Ajustes'!$B$2),N(H134)+IF(N(G134)=1,N('Ajustes'!$B$3)-N('Ajustes'!$B$2),N('Ajustes'!$B$4)-N('Ajustes'!$B$3))))</f>
        <v/>
      </c>
      <c r="J134" s="9">
        <f>IF(OR(NOT(OR(A134&lt;&gt;"",B134&lt;&gt;"",C134&lt;&gt;"")),N(F134)=0),"",N(F134)-TODAY())</f>
        <v/>
      </c>
      <c r="M134">
        <f>IF(NOT(OR(A134&lt;&gt;"",B134&lt;&gt;"",C134&lt;&gt;"")),"",IF(IF(AND(N(I134)&gt;0,N(I134)&lt;TODAY()),"SEGUIMIENTO ATRASADO; ","")&amp;IF(AND(N(I134)&gt;0,N(I134)=TODAY()),"SEGUIMIENTO HOY; ","")&amp;IF(AND(OR(K134="",K134="Abierta"),N(F134)&gt;0,N(F134)&lt;TODAY()),"VENCIDA, TODAVÍA ABIERTA; ","")&amp;IF(AND(OR(K134="",K134="Abierta"),N(F134)&gt;=TODAY(),N(F134)-TODAY()&lt;=N('Ajustes'!$B$6)),"POR VENCER; ","")&amp;IF(AND(OR(K134="",K134="Abierta"),N(E134)&gt;0,N(G134)&gt;=N('Ajustes'!$B$5)),"ALTO: DECIDA; ","")&amp;IF(N(E134)=0,"SIN FECHA DE ENVÍO; ","")&amp;IF(AND(K134="Ganada",N(D134)=0),"GANADA SIN MONTO; ","")&amp;IF(AND(K134="Perdida",L134=""),"PERDIDA SIN MOTIVO; ","")="","",LEFT(IF(AND(N(I134)&gt;0,N(I134)&lt;TODAY()),"SEGUIMIENTO ATRASADO; ","")&amp;IF(AND(N(I134)&gt;0,N(I134)=TODAY()),"SEGUIMIENTO HOY; ","")&amp;IF(AND(OR(K134="",K134="Abierta"),N(F134)&gt;0,N(F134)&lt;TODAY()),"VENCIDA, TODAVÍA ABIERTA; ","")&amp;IF(AND(OR(K134="",K134="Abierta"),N(F134)&gt;=TODAY(),N(F134)-TODAY()&lt;=N('Ajustes'!$B$6)),"POR VENCER; ","")&amp;IF(AND(OR(K134="",K134="Abierta"),N(E134)&gt;0,N(G134)&gt;=N('Ajustes'!$B$5)),"ALTO: DECIDA; ","")&amp;IF(N(E134)=0,"SIN FECHA DE ENVÍO; ","")&amp;IF(AND(K134="Ganada",N(D134)=0),"GANADA SIN MONTO; ","")&amp;IF(AND(K134="Perdida",L134=""),"PERDIDA SIN MOTIVO; ",""),LEN(IF(AND(N(I134)&gt;0,N(I134)&lt;TODAY()),"SEGUIMIENTO ATRASADO; ","")&amp;IF(AND(N(I134)&gt;0,N(I134)=TODAY()),"SEGUIMIENTO HOY; ","")&amp;IF(AND(OR(K134="",K134="Abierta"),N(F134)&gt;0,N(F134)&lt;TODAY()),"VENCIDA, TODAVÍA ABIERTA; ","")&amp;IF(AND(OR(K134="",K134="Abierta"),N(F134)&gt;=TODAY(),N(F134)-TODAY()&lt;=N('Ajustes'!$B$6)),"POR VENCER; ","")&amp;IF(AND(OR(K134="",K134="Abierta"),N(E134)&gt;0,N(G134)&gt;=N('Ajustes'!$B$5)),"ALTO: DECIDA; ","")&amp;IF(N(E134)=0,"SIN FECHA DE ENVÍO; ","")&amp;IF(AND(K134="Ganada",N(D134)=0),"GANADA SIN MONTO; ","")&amp;IF(AND(K134="Perdida",L134=""),"PERDIDA SIN MOTIVO; ",""))-2)))</f>
        <v/>
      </c>
    </row>
    <row r="135">
      <c r="D135" s="7" t="n"/>
      <c r="E135" s="8" t="n"/>
      <c r="F135" s="8" t="n"/>
      <c r="G135">
        <f>IF(A135="","",COUNTIF('Registro de contactos'!$B$2:$B$1500,A135))</f>
        <v/>
      </c>
      <c r="H135" s="8">
        <f>IF(A135="","",IF(N(G135)=0,"",SUMPRODUCT(MAX(('Registro de contactos'!$B$2:$B$1500=A135)*N(+'Registro de contactos'!$A$2:$A$1500)))))</f>
        <v/>
      </c>
      <c r="I135" s="8">
        <f>IF(OR(NOT(OR(A135&lt;&gt;"",B135&lt;&gt;"",C135&lt;&gt;"")),N(E135)=0,NOT(OR(K135="",K135="Abierta")),N(G135)&gt;=N('Ajustes'!$B$5)),"",IF(OR(N(G135)=0,N(H135)=0),N(E135)+N('Ajustes'!$B$2),N(H135)+IF(N(G135)=1,N('Ajustes'!$B$3)-N('Ajustes'!$B$2),N('Ajustes'!$B$4)-N('Ajustes'!$B$3))))</f>
        <v/>
      </c>
      <c r="J135" s="9">
        <f>IF(OR(NOT(OR(A135&lt;&gt;"",B135&lt;&gt;"",C135&lt;&gt;"")),N(F135)=0),"",N(F135)-TODAY())</f>
        <v/>
      </c>
      <c r="M135">
        <f>IF(NOT(OR(A135&lt;&gt;"",B135&lt;&gt;"",C135&lt;&gt;"")),"",IF(IF(AND(N(I135)&gt;0,N(I135)&lt;TODAY()),"SEGUIMIENTO ATRASADO; ","")&amp;IF(AND(N(I135)&gt;0,N(I135)=TODAY()),"SEGUIMIENTO HOY; ","")&amp;IF(AND(OR(K135="",K135="Abierta"),N(F135)&gt;0,N(F135)&lt;TODAY()),"VENCIDA, TODAVÍA ABIERTA; ","")&amp;IF(AND(OR(K135="",K135="Abierta"),N(F135)&gt;=TODAY(),N(F135)-TODAY()&lt;=N('Ajustes'!$B$6)),"POR VENCER; ","")&amp;IF(AND(OR(K135="",K135="Abierta"),N(E135)&gt;0,N(G135)&gt;=N('Ajustes'!$B$5)),"ALTO: DECIDA; ","")&amp;IF(N(E135)=0,"SIN FECHA DE ENVÍO; ","")&amp;IF(AND(K135="Ganada",N(D135)=0),"GANADA SIN MONTO; ","")&amp;IF(AND(K135="Perdida",L135=""),"PERDIDA SIN MOTIVO; ","")="","",LEFT(IF(AND(N(I135)&gt;0,N(I135)&lt;TODAY()),"SEGUIMIENTO ATRASADO; ","")&amp;IF(AND(N(I135)&gt;0,N(I135)=TODAY()),"SEGUIMIENTO HOY; ","")&amp;IF(AND(OR(K135="",K135="Abierta"),N(F135)&gt;0,N(F135)&lt;TODAY()),"VENCIDA, TODAVÍA ABIERTA; ","")&amp;IF(AND(OR(K135="",K135="Abierta"),N(F135)&gt;=TODAY(),N(F135)-TODAY()&lt;=N('Ajustes'!$B$6)),"POR VENCER; ","")&amp;IF(AND(OR(K135="",K135="Abierta"),N(E135)&gt;0,N(G135)&gt;=N('Ajustes'!$B$5)),"ALTO: DECIDA; ","")&amp;IF(N(E135)=0,"SIN FECHA DE ENVÍO; ","")&amp;IF(AND(K135="Ganada",N(D135)=0),"GANADA SIN MONTO; ","")&amp;IF(AND(K135="Perdida",L135=""),"PERDIDA SIN MOTIVO; ",""),LEN(IF(AND(N(I135)&gt;0,N(I135)&lt;TODAY()),"SEGUIMIENTO ATRASADO; ","")&amp;IF(AND(N(I135)&gt;0,N(I135)=TODAY()),"SEGUIMIENTO HOY; ","")&amp;IF(AND(OR(K135="",K135="Abierta"),N(F135)&gt;0,N(F135)&lt;TODAY()),"VENCIDA, TODAVÍA ABIERTA; ","")&amp;IF(AND(OR(K135="",K135="Abierta"),N(F135)&gt;=TODAY(),N(F135)-TODAY()&lt;=N('Ajustes'!$B$6)),"POR VENCER; ","")&amp;IF(AND(OR(K135="",K135="Abierta"),N(E135)&gt;0,N(G135)&gt;=N('Ajustes'!$B$5)),"ALTO: DECIDA; ","")&amp;IF(N(E135)=0,"SIN FECHA DE ENVÍO; ","")&amp;IF(AND(K135="Ganada",N(D135)=0),"GANADA SIN MONTO; ","")&amp;IF(AND(K135="Perdida",L135=""),"PERDIDA SIN MOTIVO; ",""))-2)))</f>
        <v/>
      </c>
    </row>
    <row r="136">
      <c r="D136" s="7" t="n"/>
      <c r="E136" s="8" t="n"/>
      <c r="F136" s="8" t="n"/>
      <c r="G136">
        <f>IF(A136="","",COUNTIF('Registro de contactos'!$B$2:$B$1500,A136))</f>
        <v/>
      </c>
      <c r="H136" s="8">
        <f>IF(A136="","",IF(N(G136)=0,"",SUMPRODUCT(MAX(('Registro de contactos'!$B$2:$B$1500=A136)*N(+'Registro de contactos'!$A$2:$A$1500)))))</f>
        <v/>
      </c>
      <c r="I136" s="8">
        <f>IF(OR(NOT(OR(A136&lt;&gt;"",B136&lt;&gt;"",C136&lt;&gt;"")),N(E136)=0,NOT(OR(K136="",K136="Abierta")),N(G136)&gt;=N('Ajustes'!$B$5)),"",IF(OR(N(G136)=0,N(H136)=0),N(E136)+N('Ajustes'!$B$2),N(H136)+IF(N(G136)=1,N('Ajustes'!$B$3)-N('Ajustes'!$B$2),N('Ajustes'!$B$4)-N('Ajustes'!$B$3))))</f>
        <v/>
      </c>
      <c r="J136" s="9">
        <f>IF(OR(NOT(OR(A136&lt;&gt;"",B136&lt;&gt;"",C136&lt;&gt;"")),N(F136)=0),"",N(F136)-TODAY())</f>
        <v/>
      </c>
      <c r="M136">
        <f>IF(NOT(OR(A136&lt;&gt;"",B136&lt;&gt;"",C136&lt;&gt;"")),"",IF(IF(AND(N(I136)&gt;0,N(I136)&lt;TODAY()),"SEGUIMIENTO ATRASADO; ","")&amp;IF(AND(N(I136)&gt;0,N(I136)=TODAY()),"SEGUIMIENTO HOY; ","")&amp;IF(AND(OR(K136="",K136="Abierta"),N(F136)&gt;0,N(F136)&lt;TODAY()),"VENCIDA, TODAVÍA ABIERTA; ","")&amp;IF(AND(OR(K136="",K136="Abierta"),N(F136)&gt;=TODAY(),N(F136)-TODAY()&lt;=N('Ajustes'!$B$6)),"POR VENCER; ","")&amp;IF(AND(OR(K136="",K136="Abierta"),N(E136)&gt;0,N(G136)&gt;=N('Ajustes'!$B$5)),"ALTO: DECIDA; ","")&amp;IF(N(E136)=0,"SIN FECHA DE ENVÍO; ","")&amp;IF(AND(K136="Ganada",N(D136)=0),"GANADA SIN MONTO; ","")&amp;IF(AND(K136="Perdida",L136=""),"PERDIDA SIN MOTIVO; ","")="","",LEFT(IF(AND(N(I136)&gt;0,N(I136)&lt;TODAY()),"SEGUIMIENTO ATRASADO; ","")&amp;IF(AND(N(I136)&gt;0,N(I136)=TODAY()),"SEGUIMIENTO HOY; ","")&amp;IF(AND(OR(K136="",K136="Abierta"),N(F136)&gt;0,N(F136)&lt;TODAY()),"VENCIDA, TODAVÍA ABIERTA; ","")&amp;IF(AND(OR(K136="",K136="Abierta"),N(F136)&gt;=TODAY(),N(F136)-TODAY()&lt;=N('Ajustes'!$B$6)),"POR VENCER; ","")&amp;IF(AND(OR(K136="",K136="Abierta"),N(E136)&gt;0,N(G136)&gt;=N('Ajustes'!$B$5)),"ALTO: DECIDA; ","")&amp;IF(N(E136)=0,"SIN FECHA DE ENVÍO; ","")&amp;IF(AND(K136="Ganada",N(D136)=0),"GANADA SIN MONTO; ","")&amp;IF(AND(K136="Perdida",L136=""),"PERDIDA SIN MOTIVO; ",""),LEN(IF(AND(N(I136)&gt;0,N(I136)&lt;TODAY()),"SEGUIMIENTO ATRASADO; ","")&amp;IF(AND(N(I136)&gt;0,N(I136)=TODAY()),"SEGUIMIENTO HOY; ","")&amp;IF(AND(OR(K136="",K136="Abierta"),N(F136)&gt;0,N(F136)&lt;TODAY()),"VENCIDA, TODAVÍA ABIERTA; ","")&amp;IF(AND(OR(K136="",K136="Abierta"),N(F136)&gt;=TODAY(),N(F136)-TODAY()&lt;=N('Ajustes'!$B$6)),"POR VENCER; ","")&amp;IF(AND(OR(K136="",K136="Abierta"),N(E136)&gt;0,N(G136)&gt;=N('Ajustes'!$B$5)),"ALTO: DECIDA; ","")&amp;IF(N(E136)=0,"SIN FECHA DE ENVÍO; ","")&amp;IF(AND(K136="Ganada",N(D136)=0),"GANADA SIN MONTO; ","")&amp;IF(AND(K136="Perdida",L136=""),"PERDIDA SIN MOTIVO; ",""))-2)))</f>
        <v/>
      </c>
    </row>
    <row r="137">
      <c r="D137" s="7" t="n"/>
      <c r="E137" s="8" t="n"/>
      <c r="F137" s="8" t="n"/>
      <c r="G137">
        <f>IF(A137="","",COUNTIF('Registro de contactos'!$B$2:$B$1500,A137))</f>
        <v/>
      </c>
      <c r="H137" s="8">
        <f>IF(A137="","",IF(N(G137)=0,"",SUMPRODUCT(MAX(('Registro de contactos'!$B$2:$B$1500=A137)*N(+'Registro de contactos'!$A$2:$A$1500)))))</f>
        <v/>
      </c>
      <c r="I137" s="8">
        <f>IF(OR(NOT(OR(A137&lt;&gt;"",B137&lt;&gt;"",C137&lt;&gt;"")),N(E137)=0,NOT(OR(K137="",K137="Abierta")),N(G137)&gt;=N('Ajustes'!$B$5)),"",IF(OR(N(G137)=0,N(H137)=0),N(E137)+N('Ajustes'!$B$2),N(H137)+IF(N(G137)=1,N('Ajustes'!$B$3)-N('Ajustes'!$B$2),N('Ajustes'!$B$4)-N('Ajustes'!$B$3))))</f>
        <v/>
      </c>
      <c r="J137" s="9">
        <f>IF(OR(NOT(OR(A137&lt;&gt;"",B137&lt;&gt;"",C137&lt;&gt;"")),N(F137)=0),"",N(F137)-TODAY())</f>
        <v/>
      </c>
      <c r="M137">
        <f>IF(NOT(OR(A137&lt;&gt;"",B137&lt;&gt;"",C137&lt;&gt;"")),"",IF(IF(AND(N(I137)&gt;0,N(I137)&lt;TODAY()),"SEGUIMIENTO ATRASADO; ","")&amp;IF(AND(N(I137)&gt;0,N(I137)=TODAY()),"SEGUIMIENTO HOY; ","")&amp;IF(AND(OR(K137="",K137="Abierta"),N(F137)&gt;0,N(F137)&lt;TODAY()),"VENCIDA, TODAVÍA ABIERTA; ","")&amp;IF(AND(OR(K137="",K137="Abierta"),N(F137)&gt;=TODAY(),N(F137)-TODAY()&lt;=N('Ajustes'!$B$6)),"POR VENCER; ","")&amp;IF(AND(OR(K137="",K137="Abierta"),N(E137)&gt;0,N(G137)&gt;=N('Ajustes'!$B$5)),"ALTO: DECIDA; ","")&amp;IF(N(E137)=0,"SIN FECHA DE ENVÍO; ","")&amp;IF(AND(K137="Ganada",N(D137)=0),"GANADA SIN MONTO; ","")&amp;IF(AND(K137="Perdida",L137=""),"PERDIDA SIN MOTIVO; ","")="","",LEFT(IF(AND(N(I137)&gt;0,N(I137)&lt;TODAY()),"SEGUIMIENTO ATRASADO; ","")&amp;IF(AND(N(I137)&gt;0,N(I137)=TODAY()),"SEGUIMIENTO HOY; ","")&amp;IF(AND(OR(K137="",K137="Abierta"),N(F137)&gt;0,N(F137)&lt;TODAY()),"VENCIDA, TODAVÍA ABIERTA; ","")&amp;IF(AND(OR(K137="",K137="Abierta"),N(F137)&gt;=TODAY(),N(F137)-TODAY()&lt;=N('Ajustes'!$B$6)),"POR VENCER; ","")&amp;IF(AND(OR(K137="",K137="Abierta"),N(E137)&gt;0,N(G137)&gt;=N('Ajustes'!$B$5)),"ALTO: DECIDA; ","")&amp;IF(N(E137)=0,"SIN FECHA DE ENVÍO; ","")&amp;IF(AND(K137="Ganada",N(D137)=0),"GANADA SIN MONTO; ","")&amp;IF(AND(K137="Perdida",L137=""),"PERDIDA SIN MOTIVO; ",""),LEN(IF(AND(N(I137)&gt;0,N(I137)&lt;TODAY()),"SEGUIMIENTO ATRASADO; ","")&amp;IF(AND(N(I137)&gt;0,N(I137)=TODAY()),"SEGUIMIENTO HOY; ","")&amp;IF(AND(OR(K137="",K137="Abierta"),N(F137)&gt;0,N(F137)&lt;TODAY()),"VENCIDA, TODAVÍA ABIERTA; ","")&amp;IF(AND(OR(K137="",K137="Abierta"),N(F137)&gt;=TODAY(),N(F137)-TODAY()&lt;=N('Ajustes'!$B$6)),"POR VENCER; ","")&amp;IF(AND(OR(K137="",K137="Abierta"),N(E137)&gt;0,N(G137)&gt;=N('Ajustes'!$B$5)),"ALTO: DECIDA; ","")&amp;IF(N(E137)=0,"SIN FECHA DE ENVÍO; ","")&amp;IF(AND(K137="Ganada",N(D137)=0),"GANADA SIN MONTO; ","")&amp;IF(AND(K137="Perdida",L137=""),"PERDIDA SIN MOTIVO; ",""))-2)))</f>
        <v/>
      </c>
    </row>
    <row r="138">
      <c r="D138" s="7" t="n"/>
      <c r="E138" s="8" t="n"/>
      <c r="F138" s="8" t="n"/>
      <c r="G138">
        <f>IF(A138="","",COUNTIF('Registro de contactos'!$B$2:$B$1500,A138))</f>
        <v/>
      </c>
      <c r="H138" s="8">
        <f>IF(A138="","",IF(N(G138)=0,"",SUMPRODUCT(MAX(('Registro de contactos'!$B$2:$B$1500=A138)*N(+'Registro de contactos'!$A$2:$A$1500)))))</f>
        <v/>
      </c>
      <c r="I138" s="8">
        <f>IF(OR(NOT(OR(A138&lt;&gt;"",B138&lt;&gt;"",C138&lt;&gt;"")),N(E138)=0,NOT(OR(K138="",K138="Abierta")),N(G138)&gt;=N('Ajustes'!$B$5)),"",IF(OR(N(G138)=0,N(H138)=0),N(E138)+N('Ajustes'!$B$2),N(H138)+IF(N(G138)=1,N('Ajustes'!$B$3)-N('Ajustes'!$B$2),N('Ajustes'!$B$4)-N('Ajustes'!$B$3))))</f>
        <v/>
      </c>
      <c r="J138" s="9">
        <f>IF(OR(NOT(OR(A138&lt;&gt;"",B138&lt;&gt;"",C138&lt;&gt;"")),N(F138)=0),"",N(F138)-TODAY())</f>
        <v/>
      </c>
      <c r="M138">
        <f>IF(NOT(OR(A138&lt;&gt;"",B138&lt;&gt;"",C138&lt;&gt;"")),"",IF(IF(AND(N(I138)&gt;0,N(I138)&lt;TODAY()),"SEGUIMIENTO ATRASADO; ","")&amp;IF(AND(N(I138)&gt;0,N(I138)=TODAY()),"SEGUIMIENTO HOY; ","")&amp;IF(AND(OR(K138="",K138="Abierta"),N(F138)&gt;0,N(F138)&lt;TODAY()),"VENCIDA, TODAVÍA ABIERTA; ","")&amp;IF(AND(OR(K138="",K138="Abierta"),N(F138)&gt;=TODAY(),N(F138)-TODAY()&lt;=N('Ajustes'!$B$6)),"POR VENCER; ","")&amp;IF(AND(OR(K138="",K138="Abierta"),N(E138)&gt;0,N(G138)&gt;=N('Ajustes'!$B$5)),"ALTO: DECIDA; ","")&amp;IF(N(E138)=0,"SIN FECHA DE ENVÍO; ","")&amp;IF(AND(K138="Ganada",N(D138)=0),"GANADA SIN MONTO; ","")&amp;IF(AND(K138="Perdida",L138=""),"PERDIDA SIN MOTIVO; ","")="","",LEFT(IF(AND(N(I138)&gt;0,N(I138)&lt;TODAY()),"SEGUIMIENTO ATRASADO; ","")&amp;IF(AND(N(I138)&gt;0,N(I138)=TODAY()),"SEGUIMIENTO HOY; ","")&amp;IF(AND(OR(K138="",K138="Abierta"),N(F138)&gt;0,N(F138)&lt;TODAY()),"VENCIDA, TODAVÍA ABIERTA; ","")&amp;IF(AND(OR(K138="",K138="Abierta"),N(F138)&gt;=TODAY(),N(F138)-TODAY()&lt;=N('Ajustes'!$B$6)),"POR VENCER; ","")&amp;IF(AND(OR(K138="",K138="Abierta"),N(E138)&gt;0,N(G138)&gt;=N('Ajustes'!$B$5)),"ALTO: DECIDA; ","")&amp;IF(N(E138)=0,"SIN FECHA DE ENVÍO; ","")&amp;IF(AND(K138="Ganada",N(D138)=0),"GANADA SIN MONTO; ","")&amp;IF(AND(K138="Perdida",L138=""),"PERDIDA SIN MOTIVO; ",""),LEN(IF(AND(N(I138)&gt;0,N(I138)&lt;TODAY()),"SEGUIMIENTO ATRASADO; ","")&amp;IF(AND(N(I138)&gt;0,N(I138)=TODAY()),"SEGUIMIENTO HOY; ","")&amp;IF(AND(OR(K138="",K138="Abierta"),N(F138)&gt;0,N(F138)&lt;TODAY()),"VENCIDA, TODAVÍA ABIERTA; ","")&amp;IF(AND(OR(K138="",K138="Abierta"),N(F138)&gt;=TODAY(),N(F138)-TODAY()&lt;=N('Ajustes'!$B$6)),"POR VENCER; ","")&amp;IF(AND(OR(K138="",K138="Abierta"),N(E138)&gt;0,N(G138)&gt;=N('Ajustes'!$B$5)),"ALTO: DECIDA; ","")&amp;IF(N(E138)=0,"SIN FECHA DE ENVÍO; ","")&amp;IF(AND(K138="Ganada",N(D138)=0),"GANADA SIN MONTO; ","")&amp;IF(AND(K138="Perdida",L138=""),"PERDIDA SIN MOTIVO; ",""))-2)))</f>
        <v/>
      </c>
    </row>
    <row r="139">
      <c r="D139" s="7" t="n"/>
      <c r="E139" s="8" t="n"/>
      <c r="F139" s="8" t="n"/>
      <c r="G139">
        <f>IF(A139="","",COUNTIF('Registro de contactos'!$B$2:$B$1500,A139))</f>
        <v/>
      </c>
      <c r="H139" s="8">
        <f>IF(A139="","",IF(N(G139)=0,"",SUMPRODUCT(MAX(('Registro de contactos'!$B$2:$B$1500=A139)*N(+'Registro de contactos'!$A$2:$A$1500)))))</f>
        <v/>
      </c>
      <c r="I139" s="8">
        <f>IF(OR(NOT(OR(A139&lt;&gt;"",B139&lt;&gt;"",C139&lt;&gt;"")),N(E139)=0,NOT(OR(K139="",K139="Abierta")),N(G139)&gt;=N('Ajustes'!$B$5)),"",IF(OR(N(G139)=0,N(H139)=0),N(E139)+N('Ajustes'!$B$2),N(H139)+IF(N(G139)=1,N('Ajustes'!$B$3)-N('Ajustes'!$B$2),N('Ajustes'!$B$4)-N('Ajustes'!$B$3))))</f>
        <v/>
      </c>
      <c r="J139" s="9">
        <f>IF(OR(NOT(OR(A139&lt;&gt;"",B139&lt;&gt;"",C139&lt;&gt;"")),N(F139)=0),"",N(F139)-TODAY())</f>
        <v/>
      </c>
      <c r="M139">
        <f>IF(NOT(OR(A139&lt;&gt;"",B139&lt;&gt;"",C139&lt;&gt;"")),"",IF(IF(AND(N(I139)&gt;0,N(I139)&lt;TODAY()),"SEGUIMIENTO ATRASADO; ","")&amp;IF(AND(N(I139)&gt;0,N(I139)=TODAY()),"SEGUIMIENTO HOY; ","")&amp;IF(AND(OR(K139="",K139="Abierta"),N(F139)&gt;0,N(F139)&lt;TODAY()),"VENCIDA, TODAVÍA ABIERTA; ","")&amp;IF(AND(OR(K139="",K139="Abierta"),N(F139)&gt;=TODAY(),N(F139)-TODAY()&lt;=N('Ajustes'!$B$6)),"POR VENCER; ","")&amp;IF(AND(OR(K139="",K139="Abierta"),N(E139)&gt;0,N(G139)&gt;=N('Ajustes'!$B$5)),"ALTO: DECIDA; ","")&amp;IF(N(E139)=0,"SIN FECHA DE ENVÍO; ","")&amp;IF(AND(K139="Ganada",N(D139)=0),"GANADA SIN MONTO; ","")&amp;IF(AND(K139="Perdida",L139=""),"PERDIDA SIN MOTIVO; ","")="","",LEFT(IF(AND(N(I139)&gt;0,N(I139)&lt;TODAY()),"SEGUIMIENTO ATRASADO; ","")&amp;IF(AND(N(I139)&gt;0,N(I139)=TODAY()),"SEGUIMIENTO HOY; ","")&amp;IF(AND(OR(K139="",K139="Abierta"),N(F139)&gt;0,N(F139)&lt;TODAY()),"VENCIDA, TODAVÍA ABIERTA; ","")&amp;IF(AND(OR(K139="",K139="Abierta"),N(F139)&gt;=TODAY(),N(F139)-TODAY()&lt;=N('Ajustes'!$B$6)),"POR VENCER; ","")&amp;IF(AND(OR(K139="",K139="Abierta"),N(E139)&gt;0,N(G139)&gt;=N('Ajustes'!$B$5)),"ALTO: DECIDA; ","")&amp;IF(N(E139)=0,"SIN FECHA DE ENVÍO; ","")&amp;IF(AND(K139="Ganada",N(D139)=0),"GANADA SIN MONTO; ","")&amp;IF(AND(K139="Perdida",L139=""),"PERDIDA SIN MOTIVO; ",""),LEN(IF(AND(N(I139)&gt;0,N(I139)&lt;TODAY()),"SEGUIMIENTO ATRASADO; ","")&amp;IF(AND(N(I139)&gt;0,N(I139)=TODAY()),"SEGUIMIENTO HOY; ","")&amp;IF(AND(OR(K139="",K139="Abierta"),N(F139)&gt;0,N(F139)&lt;TODAY()),"VENCIDA, TODAVÍA ABIERTA; ","")&amp;IF(AND(OR(K139="",K139="Abierta"),N(F139)&gt;=TODAY(),N(F139)-TODAY()&lt;=N('Ajustes'!$B$6)),"POR VENCER; ","")&amp;IF(AND(OR(K139="",K139="Abierta"),N(E139)&gt;0,N(G139)&gt;=N('Ajustes'!$B$5)),"ALTO: DECIDA; ","")&amp;IF(N(E139)=0,"SIN FECHA DE ENVÍO; ","")&amp;IF(AND(K139="Ganada",N(D139)=0),"GANADA SIN MONTO; ","")&amp;IF(AND(K139="Perdida",L139=""),"PERDIDA SIN MOTIVO; ",""))-2)))</f>
        <v/>
      </c>
    </row>
    <row r="140">
      <c r="D140" s="7" t="n"/>
      <c r="E140" s="8" t="n"/>
      <c r="F140" s="8" t="n"/>
      <c r="G140">
        <f>IF(A140="","",COUNTIF('Registro de contactos'!$B$2:$B$1500,A140))</f>
        <v/>
      </c>
      <c r="H140" s="8">
        <f>IF(A140="","",IF(N(G140)=0,"",SUMPRODUCT(MAX(('Registro de contactos'!$B$2:$B$1500=A140)*N(+'Registro de contactos'!$A$2:$A$1500)))))</f>
        <v/>
      </c>
      <c r="I140" s="8">
        <f>IF(OR(NOT(OR(A140&lt;&gt;"",B140&lt;&gt;"",C140&lt;&gt;"")),N(E140)=0,NOT(OR(K140="",K140="Abierta")),N(G140)&gt;=N('Ajustes'!$B$5)),"",IF(OR(N(G140)=0,N(H140)=0),N(E140)+N('Ajustes'!$B$2),N(H140)+IF(N(G140)=1,N('Ajustes'!$B$3)-N('Ajustes'!$B$2),N('Ajustes'!$B$4)-N('Ajustes'!$B$3))))</f>
        <v/>
      </c>
      <c r="J140" s="9">
        <f>IF(OR(NOT(OR(A140&lt;&gt;"",B140&lt;&gt;"",C140&lt;&gt;"")),N(F140)=0),"",N(F140)-TODAY())</f>
        <v/>
      </c>
      <c r="M140">
        <f>IF(NOT(OR(A140&lt;&gt;"",B140&lt;&gt;"",C140&lt;&gt;"")),"",IF(IF(AND(N(I140)&gt;0,N(I140)&lt;TODAY()),"SEGUIMIENTO ATRASADO; ","")&amp;IF(AND(N(I140)&gt;0,N(I140)=TODAY()),"SEGUIMIENTO HOY; ","")&amp;IF(AND(OR(K140="",K140="Abierta"),N(F140)&gt;0,N(F140)&lt;TODAY()),"VENCIDA, TODAVÍA ABIERTA; ","")&amp;IF(AND(OR(K140="",K140="Abierta"),N(F140)&gt;=TODAY(),N(F140)-TODAY()&lt;=N('Ajustes'!$B$6)),"POR VENCER; ","")&amp;IF(AND(OR(K140="",K140="Abierta"),N(E140)&gt;0,N(G140)&gt;=N('Ajustes'!$B$5)),"ALTO: DECIDA; ","")&amp;IF(N(E140)=0,"SIN FECHA DE ENVÍO; ","")&amp;IF(AND(K140="Ganada",N(D140)=0),"GANADA SIN MONTO; ","")&amp;IF(AND(K140="Perdida",L140=""),"PERDIDA SIN MOTIVO; ","")="","",LEFT(IF(AND(N(I140)&gt;0,N(I140)&lt;TODAY()),"SEGUIMIENTO ATRASADO; ","")&amp;IF(AND(N(I140)&gt;0,N(I140)=TODAY()),"SEGUIMIENTO HOY; ","")&amp;IF(AND(OR(K140="",K140="Abierta"),N(F140)&gt;0,N(F140)&lt;TODAY()),"VENCIDA, TODAVÍA ABIERTA; ","")&amp;IF(AND(OR(K140="",K140="Abierta"),N(F140)&gt;=TODAY(),N(F140)-TODAY()&lt;=N('Ajustes'!$B$6)),"POR VENCER; ","")&amp;IF(AND(OR(K140="",K140="Abierta"),N(E140)&gt;0,N(G140)&gt;=N('Ajustes'!$B$5)),"ALTO: DECIDA; ","")&amp;IF(N(E140)=0,"SIN FECHA DE ENVÍO; ","")&amp;IF(AND(K140="Ganada",N(D140)=0),"GANADA SIN MONTO; ","")&amp;IF(AND(K140="Perdida",L140=""),"PERDIDA SIN MOTIVO; ",""),LEN(IF(AND(N(I140)&gt;0,N(I140)&lt;TODAY()),"SEGUIMIENTO ATRASADO; ","")&amp;IF(AND(N(I140)&gt;0,N(I140)=TODAY()),"SEGUIMIENTO HOY; ","")&amp;IF(AND(OR(K140="",K140="Abierta"),N(F140)&gt;0,N(F140)&lt;TODAY()),"VENCIDA, TODAVÍA ABIERTA; ","")&amp;IF(AND(OR(K140="",K140="Abierta"),N(F140)&gt;=TODAY(),N(F140)-TODAY()&lt;=N('Ajustes'!$B$6)),"POR VENCER; ","")&amp;IF(AND(OR(K140="",K140="Abierta"),N(E140)&gt;0,N(G140)&gt;=N('Ajustes'!$B$5)),"ALTO: DECIDA; ","")&amp;IF(N(E140)=0,"SIN FECHA DE ENVÍO; ","")&amp;IF(AND(K140="Ganada",N(D140)=0),"GANADA SIN MONTO; ","")&amp;IF(AND(K140="Perdida",L140=""),"PERDIDA SIN MOTIVO; ",""))-2)))</f>
        <v/>
      </c>
    </row>
    <row r="141">
      <c r="D141" s="7" t="n"/>
      <c r="E141" s="8" t="n"/>
      <c r="F141" s="8" t="n"/>
      <c r="G141">
        <f>IF(A141="","",COUNTIF('Registro de contactos'!$B$2:$B$1500,A141))</f>
        <v/>
      </c>
      <c r="H141" s="8">
        <f>IF(A141="","",IF(N(G141)=0,"",SUMPRODUCT(MAX(('Registro de contactos'!$B$2:$B$1500=A141)*N(+'Registro de contactos'!$A$2:$A$1500)))))</f>
        <v/>
      </c>
      <c r="I141" s="8">
        <f>IF(OR(NOT(OR(A141&lt;&gt;"",B141&lt;&gt;"",C141&lt;&gt;"")),N(E141)=0,NOT(OR(K141="",K141="Abierta")),N(G141)&gt;=N('Ajustes'!$B$5)),"",IF(OR(N(G141)=0,N(H141)=0),N(E141)+N('Ajustes'!$B$2),N(H141)+IF(N(G141)=1,N('Ajustes'!$B$3)-N('Ajustes'!$B$2),N('Ajustes'!$B$4)-N('Ajustes'!$B$3))))</f>
        <v/>
      </c>
      <c r="J141" s="9">
        <f>IF(OR(NOT(OR(A141&lt;&gt;"",B141&lt;&gt;"",C141&lt;&gt;"")),N(F141)=0),"",N(F141)-TODAY())</f>
        <v/>
      </c>
      <c r="M141">
        <f>IF(NOT(OR(A141&lt;&gt;"",B141&lt;&gt;"",C141&lt;&gt;"")),"",IF(IF(AND(N(I141)&gt;0,N(I141)&lt;TODAY()),"SEGUIMIENTO ATRASADO; ","")&amp;IF(AND(N(I141)&gt;0,N(I141)=TODAY()),"SEGUIMIENTO HOY; ","")&amp;IF(AND(OR(K141="",K141="Abierta"),N(F141)&gt;0,N(F141)&lt;TODAY()),"VENCIDA, TODAVÍA ABIERTA; ","")&amp;IF(AND(OR(K141="",K141="Abierta"),N(F141)&gt;=TODAY(),N(F141)-TODAY()&lt;=N('Ajustes'!$B$6)),"POR VENCER; ","")&amp;IF(AND(OR(K141="",K141="Abierta"),N(E141)&gt;0,N(G141)&gt;=N('Ajustes'!$B$5)),"ALTO: DECIDA; ","")&amp;IF(N(E141)=0,"SIN FECHA DE ENVÍO; ","")&amp;IF(AND(K141="Ganada",N(D141)=0),"GANADA SIN MONTO; ","")&amp;IF(AND(K141="Perdida",L141=""),"PERDIDA SIN MOTIVO; ","")="","",LEFT(IF(AND(N(I141)&gt;0,N(I141)&lt;TODAY()),"SEGUIMIENTO ATRASADO; ","")&amp;IF(AND(N(I141)&gt;0,N(I141)=TODAY()),"SEGUIMIENTO HOY; ","")&amp;IF(AND(OR(K141="",K141="Abierta"),N(F141)&gt;0,N(F141)&lt;TODAY()),"VENCIDA, TODAVÍA ABIERTA; ","")&amp;IF(AND(OR(K141="",K141="Abierta"),N(F141)&gt;=TODAY(),N(F141)-TODAY()&lt;=N('Ajustes'!$B$6)),"POR VENCER; ","")&amp;IF(AND(OR(K141="",K141="Abierta"),N(E141)&gt;0,N(G141)&gt;=N('Ajustes'!$B$5)),"ALTO: DECIDA; ","")&amp;IF(N(E141)=0,"SIN FECHA DE ENVÍO; ","")&amp;IF(AND(K141="Ganada",N(D141)=0),"GANADA SIN MONTO; ","")&amp;IF(AND(K141="Perdida",L141=""),"PERDIDA SIN MOTIVO; ",""),LEN(IF(AND(N(I141)&gt;0,N(I141)&lt;TODAY()),"SEGUIMIENTO ATRASADO; ","")&amp;IF(AND(N(I141)&gt;0,N(I141)=TODAY()),"SEGUIMIENTO HOY; ","")&amp;IF(AND(OR(K141="",K141="Abierta"),N(F141)&gt;0,N(F141)&lt;TODAY()),"VENCIDA, TODAVÍA ABIERTA; ","")&amp;IF(AND(OR(K141="",K141="Abierta"),N(F141)&gt;=TODAY(),N(F141)-TODAY()&lt;=N('Ajustes'!$B$6)),"POR VENCER; ","")&amp;IF(AND(OR(K141="",K141="Abierta"),N(E141)&gt;0,N(G141)&gt;=N('Ajustes'!$B$5)),"ALTO: DECIDA; ","")&amp;IF(N(E141)=0,"SIN FECHA DE ENVÍO; ","")&amp;IF(AND(K141="Ganada",N(D141)=0),"GANADA SIN MONTO; ","")&amp;IF(AND(K141="Perdida",L141=""),"PERDIDA SIN MOTIVO; ",""))-2)))</f>
        <v/>
      </c>
    </row>
    <row r="142">
      <c r="D142" s="7" t="n"/>
      <c r="E142" s="8" t="n"/>
      <c r="F142" s="8" t="n"/>
      <c r="G142">
        <f>IF(A142="","",COUNTIF('Registro de contactos'!$B$2:$B$1500,A142))</f>
        <v/>
      </c>
      <c r="H142" s="8">
        <f>IF(A142="","",IF(N(G142)=0,"",SUMPRODUCT(MAX(('Registro de contactos'!$B$2:$B$1500=A142)*N(+'Registro de contactos'!$A$2:$A$1500)))))</f>
        <v/>
      </c>
      <c r="I142" s="8">
        <f>IF(OR(NOT(OR(A142&lt;&gt;"",B142&lt;&gt;"",C142&lt;&gt;"")),N(E142)=0,NOT(OR(K142="",K142="Abierta")),N(G142)&gt;=N('Ajustes'!$B$5)),"",IF(OR(N(G142)=0,N(H142)=0),N(E142)+N('Ajustes'!$B$2),N(H142)+IF(N(G142)=1,N('Ajustes'!$B$3)-N('Ajustes'!$B$2),N('Ajustes'!$B$4)-N('Ajustes'!$B$3))))</f>
        <v/>
      </c>
      <c r="J142" s="9">
        <f>IF(OR(NOT(OR(A142&lt;&gt;"",B142&lt;&gt;"",C142&lt;&gt;"")),N(F142)=0),"",N(F142)-TODAY())</f>
        <v/>
      </c>
      <c r="M142">
        <f>IF(NOT(OR(A142&lt;&gt;"",B142&lt;&gt;"",C142&lt;&gt;"")),"",IF(IF(AND(N(I142)&gt;0,N(I142)&lt;TODAY()),"SEGUIMIENTO ATRASADO; ","")&amp;IF(AND(N(I142)&gt;0,N(I142)=TODAY()),"SEGUIMIENTO HOY; ","")&amp;IF(AND(OR(K142="",K142="Abierta"),N(F142)&gt;0,N(F142)&lt;TODAY()),"VENCIDA, TODAVÍA ABIERTA; ","")&amp;IF(AND(OR(K142="",K142="Abierta"),N(F142)&gt;=TODAY(),N(F142)-TODAY()&lt;=N('Ajustes'!$B$6)),"POR VENCER; ","")&amp;IF(AND(OR(K142="",K142="Abierta"),N(E142)&gt;0,N(G142)&gt;=N('Ajustes'!$B$5)),"ALTO: DECIDA; ","")&amp;IF(N(E142)=0,"SIN FECHA DE ENVÍO; ","")&amp;IF(AND(K142="Ganada",N(D142)=0),"GANADA SIN MONTO; ","")&amp;IF(AND(K142="Perdida",L142=""),"PERDIDA SIN MOTIVO; ","")="","",LEFT(IF(AND(N(I142)&gt;0,N(I142)&lt;TODAY()),"SEGUIMIENTO ATRASADO; ","")&amp;IF(AND(N(I142)&gt;0,N(I142)=TODAY()),"SEGUIMIENTO HOY; ","")&amp;IF(AND(OR(K142="",K142="Abierta"),N(F142)&gt;0,N(F142)&lt;TODAY()),"VENCIDA, TODAVÍA ABIERTA; ","")&amp;IF(AND(OR(K142="",K142="Abierta"),N(F142)&gt;=TODAY(),N(F142)-TODAY()&lt;=N('Ajustes'!$B$6)),"POR VENCER; ","")&amp;IF(AND(OR(K142="",K142="Abierta"),N(E142)&gt;0,N(G142)&gt;=N('Ajustes'!$B$5)),"ALTO: DECIDA; ","")&amp;IF(N(E142)=0,"SIN FECHA DE ENVÍO; ","")&amp;IF(AND(K142="Ganada",N(D142)=0),"GANADA SIN MONTO; ","")&amp;IF(AND(K142="Perdida",L142=""),"PERDIDA SIN MOTIVO; ",""),LEN(IF(AND(N(I142)&gt;0,N(I142)&lt;TODAY()),"SEGUIMIENTO ATRASADO; ","")&amp;IF(AND(N(I142)&gt;0,N(I142)=TODAY()),"SEGUIMIENTO HOY; ","")&amp;IF(AND(OR(K142="",K142="Abierta"),N(F142)&gt;0,N(F142)&lt;TODAY()),"VENCIDA, TODAVÍA ABIERTA; ","")&amp;IF(AND(OR(K142="",K142="Abierta"),N(F142)&gt;=TODAY(),N(F142)-TODAY()&lt;=N('Ajustes'!$B$6)),"POR VENCER; ","")&amp;IF(AND(OR(K142="",K142="Abierta"),N(E142)&gt;0,N(G142)&gt;=N('Ajustes'!$B$5)),"ALTO: DECIDA; ","")&amp;IF(N(E142)=0,"SIN FECHA DE ENVÍO; ","")&amp;IF(AND(K142="Ganada",N(D142)=0),"GANADA SIN MONTO; ","")&amp;IF(AND(K142="Perdida",L142=""),"PERDIDA SIN MOTIVO; ",""))-2)))</f>
        <v/>
      </c>
    </row>
    <row r="143">
      <c r="D143" s="7" t="n"/>
      <c r="E143" s="8" t="n"/>
      <c r="F143" s="8" t="n"/>
      <c r="G143">
        <f>IF(A143="","",COUNTIF('Registro de contactos'!$B$2:$B$1500,A143))</f>
        <v/>
      </c>
      <c r="H143" s="8">
        <f>IF(A143="","",IF(N(G143)=0,"",SUMPRODUCT(MAX(('Registro de contactos'!$B$2:$B$1500=A143)*N(+'Registro de contactos'!$A$2:$A$1500)))))</f>
        <v/>
      </c>
      <c r="I143" s="8">
        <f>IF(OR(NOT(OR(A143&lt;&gt;"",B143&lt;&gt;"",C143&lt;&gt;"")),N(E143)=0,NOT(OR(K143="",K143="Abierta")),N(G143)&gt;=N('Ajustes'!$B$5)),"",IF(OR(N(G143)=0,N(H143)=0),N(E143)+N('Ajustes'!$B$2),N(H143)+IF(N(G143)=1,N('Ajustes'!$B$3)-N('Ajustes'!$B$2),N('Ajustes'!$B$4)-N('Ajustes'!$B$3))))</f>
        <v/>
      </c>
      <c r="J143" s="9">
        <f>IF(OR(NOT(OR(A143&lt;&gt;"",B143&lt;&gt;"",C143&lt;&gt;"")),N(F143)=0),"",N(F143)-TODAY())</f>
        <v/>
      </c>
      <c r="M143">
        <f>IF(NOT(OR(A143&lt;&gt;"",B143&lt;&gt;"",C143&lt;&gt;"")),"",IF(IF(AND(N(I143)&gt;0,N(I143)&lt;TODAY()),"SEGUIMIENTO ATRASADO; ","")&amp;IF(AND(N(I143)&gt;0,N(I143)=TODAY()),"SEGUIMIENTO HOY; ","")&amp;IF(AND(OR(K143="",K143="Abierta"),N(F143)&gt;0,N(F143)&lt;TODAY()),"VENCIDA, TODAVÍA ABIERTA; ","")&amp;IF(AND(OR(K143="",K143="Abierta"),N(F143)&gt;=TODAY(),N(F143)-TODAY()&lt;=N('Ajustes'!$B$6)),"POR VENCER; ","")&amp;IF(AND(OR(K143="",K143="Abierta"),N(E143)&gt;0,N(G143)&gt;=N('Ajustes'!$B$5)),"ALTO: DECIDA; ","")&amp;IF(N(E143)=0,"SIN FECHA DE ENVÍO; ","")&amp;IF(AND(K143="Ganada",N(D143)=0),"GANADA SIN MONTO; ","")&amp;IF(AND(K143="Perdida",L143=""),"PERDIDA SIN MOTIVO; ","")="","",LEFT(IF(AND(N(I143)&gt;0,N(I143)&lt;TODAY()),"SEGUIMIENTO ATRASADO; ","")&amp;IF(AND(N(I143)&gt;0,N(I143)=TODAY()),"SEGUIMIENTO HOY; ","")&amp;IF(AND(OR(K143="",K143="Abierta"),N(F143)&gt;0,N(F143)&lt;TODAY()),"VENCIDA, TODAVÍA ABIERTA; ","")&amp;IF(AND(OR(K143="",K143="Abierta"),N(F143)&gt;=TODAY(),N(F143)-TODAY()&lt;=N('Ajustes'!$B$6)),"POR VENCER; ","")&amp;IF(AND(OR(K143="",K143="Abierta"),N(E143)&gt;0,N(G143)&gt;=N('Ajustes'!$B$5)),"ALTO: DECIDA; ","")&amp;IF(N(E143)=0,"SIN FECHA DE ENVÍO; ","")&amp;IF(AND(K143="Ganada",N(D143)=0),"GANADA SIN MONTO; ","")&amp;IF(AND(K143="Perdida",L143=""),"PERDIDA SIN MOTIVO; ",""),LEN(IF(AND(N(I143)&gt;0,N(I143)&lt;TODAY()),"SEGUIMIENTO ATRASADO; ","")&amp;IF(AND(N(I143)&gt;0,N(I143)=TODAY()),"SEGUIMIENTO HOY; ","")&amp;IF(AND(OR(K143="",K143="Abierta"),N(F143)&gt;0,N(F143)&lt;TODAY()),"VENCIDA, TODAVÍA ABIERTA; ","")&amp;IF(AND(OR(K143="",K143="Abierta"),N(F143)&gt;=TODAY(),N(F143)-TODAY()&lt;=N('Ajustes'!$B$6)),"POR VENCER; ","")&amp;IF(AND(OR(K143="",K143="Abierta"),N(E143)&gt;0,N(G143)&gt;=N('Ajustes'!$B$5)),"ALTO: DECIDA; ","")&amp;IF(N(E143)=0,"SIN FECHA DE ENVÍO; ","")&amp;IF(AND(K143="Ganada",N(D143)=0),"GANADA SIN MONTO; ","")&amp;IF(AND(K143="Perdida",L143=""),"PERDIDA SIN MOTIVO; ",""))-2)))</f>
        <v/>
      </c>
    </row>
    <row r="144">
      <c r="D144" s="7" t="n"/>
      <c r="E144" s="8" t="n"/>
      <c r="F144" s="8" t="n"/>
      <c r="G144">
        <f>IF(A144="","",COUNTIF('Registro de contactos'!$B$2:$B$1500,A144))</f>
        <v/>
      </c>
      <c r="H144" s="8">
        <f>IF(A144="","",IF(N(G144)=0,"",SUMPRODUCT(MAX(('Registro de contactos'!$B$2:$B$1500=A144)*N(+'Registro de contactos'!$A$2:$A$1500)))))</f>
        <v/>
      </c>
      <c r="I144" s="8">
        <f>IF(OR(NOT(OR(A144&lt;&gt;"",B144&lt;&gt;"",C144&lt;&gt;"")),N(E144)=0,NOT(OR(K144="",K144="Abierta")),N(G144)&gt;=N('Ajustes'!$B$5)),"",IF(OR(N(G144)=0,N(H144)=0),N(E144)+N('Ajustes'!$B$2),N(H144)+IF(N(G144)=1,N('Ajustes'!$B$3)-N('Ajustes'!$B$2),N('Ajustes'!$B$4)-N('Ajustes'!$B$3))))</f>
        <v/>
      </c>
      <c r="J144" s="9">
        <f>IF(OR(NOT(OR(A144&lt;&gt;"",B144&lt;&gt;"",C144&lt;&gt;"")),N(F144)=0),"",N(F144)-TODAY())</f>
        <v/>
      </c>
      <c r="M144">
        <f>IF(NOT(OR(A144&lt;&gt;"",B144&lt;&gt;"",C144&lt;&gt;"")),"",IF(IF(AND(N(I144)&gt;0,N(I144)&lt;TODAY()),"SEGUIMIENTO ATRASADO; ","")&amp;IF(AND(N(I144)&gt;0,N(I144)=TODAY()),"SEGUIMIENTO HOY; ","")&amp;IF(AND(OR(K144="",K144="Abierta"),N(F144)&gt;0,N(F144)&lt;TODAY()),"VENCIDA, TODAVÍA ABIERTA; ","")&amp;IF(AND(OR(K144="",K144="Abierta"),N(F144)&gt;=TODAY(),N(F144)-TODAY()&lt;=N('Ajustes'!$B$6)),"POR VENCER; ","")&amp;IF(AND(OR(K144="",K144="Abierta"),N(E144)&gt;0,N(G144)&gt;=N('Ajustes'!$B$5)),"ALTO: DECIDA; ","")&amp;IF(N(E144)=0,"SIN FECHA DE ENVÍO; ","")&amp;IF(AND(K144="Ganada",N(D144)=0),"GANADA SIN MONTO; ","")&amp;IF(AND(K144="Perdida",L144=""),"PERDIDA SIN MOTIVO; ","")="","",LEFT(IF(AND(N(I144)&gt;0,N(I144)&lt;TODAY()),"SEGUIMIENTO ATRASADO; ","")&amp;IF(AND(N(I144)&gt;0,N(I144)=TODAY()),"SEGUIMIENTO HOY; ","")&amp;IF(AND(OR(K144="",K144="Abierta"),N(F144)&gt;0,N(F144)&lt;TODAY()),"VENCIDA, TODAVÍA ABIERTA; ","")&amp;IF(AND(OR(K144="",K144="Abierta"),N(F144)&gt;=TODAY(),N(F144)-TODAY()&lt;=N('Ajustes'!$B$6)),"POR VENCER; ","")&amp;IF(AND(OR(K144="",K144="Abierta"),N(E144)&gt;0,N(G144)&gt;=N('Ajustes'!$B$5)),"ALTO: DECIDA; ","")&amp;IF(N(E144)=0,"SIN FECHA DE ENVÍO; ","")&amp;IF(AND(K144="Ganada",N(D144)=0),"GANADA SIN MONTO; ","")&amp;IF(AND(K144="Perdida",L144=""),"PERDIDA SIN MOTIVO; ",""),LEN(IF(AND(N(I144)&gt;0,N(I144)&lt;TODAY()),"SEGUIMIENTO ATRASADO; ","")&amp;IF(AND(N(I144)&gt;0,N(I144)=TODAY()),"SEGUIMIENTO HOY; ","")&amp;IF(AND(OR(K144="",K144="Abierta"),N(F144)&gt;0,N(F144)&lt;TODAY()),"VENCIDA, TODAVÍA ABIERTA; ","")&amp;IF(AND(OR(K144="",K144="Abierta"),N(F144)&gt;=TODAY(),N(F144)-TODAY()&lt;=N('Ajustes'!$B$6)),"POR VENCER; ","")&amp;IF(AND(OR(K144="",K144="Abierta"),N(E144)&gt;0,N(G144)&gt;=N('Ajustes'!$B$5)),"ALTO: DECIDA; ","")&amp;IF(N(E144)=0,"SIN FECHA DE ENVÍO; ","")&amp;IF(AND(K144="Ganada",N(D144)=0),"GANADA SIN MONTO; ","")&amp;IF(AND(K144="Perdida",L144=""),"PERDIDA SIN MOTIVO; ",""))-2)))</f>
        <v/>
      </c>
    </row>
    <row r="145">
      <c r="D145" s="7" t="n"/>
      <c r="E145" s="8" t="n"/>
      <c r="F145" s="8" t="n"/>
      <c r="G145">
        <f>IF(A145="","",COUNTIF('Registro de contactos'!$B$2:$B$1500,A145))</f>
        <v/>
      </c>
      <c r="H145" s="8">
        <f>IF(A145="","",IF(N(G145)=0,"",SUMPRODUCT(MAX(('Registro de contactos'!$B$2:$B$1500=A145)*N(+'Registro de contactos'!$A$2:$A$1500)))))</f>
        <v/>
      </c>
      <c r="I145" s="8">
        <f>IF(OR(NOT(OR(A145&lt;&gt;"",B145&lt;&gt;"",C145&lt;&gt;"")),N(E145)=0,NOT(OR(K145="",K145="Abierta")),N(G145)&gt;=N('Ajustes'!$B$5)),"",IF(OR(N(G145)=0,N(H145)=0),N(E145)+N('Ajustes'!$B$2),N(H145)+IF(N(G145)=1,N('Ajustes'!$B$3)-N('Ajustes'!$B$2),N('Ajustes'!$B$4)-N('Ajustes'!$B$3))))</f>
        <v/>
      </c>
      <c r="J145" s="9">
        <f>IF(OR(NOT(OR(A145&lt;&gt;"",B145&lt;&gt;"",C145&lt;&gt;"")),N(F145)=0),"",N(F145)-TODAY())</f>
        <v/>
      </c>
      <c r="M145">
        <f>IF(NOT(OR(A145&lt;&gt;"",B145&lt;&gt;"",C145&lt;&gt;"")),"",IF(IF(AND(N(I145)&gt;0,N(I145)&lt;TODAY()),"SEGUIMIENTO ATRASADO; ","")&amp;IF(AND(N(I145)&gt;0,N(I145)=TODAY()),"SEGUIMIENTO HOY; ","")&amp;IF(AND(OR(K145="",K145="Abierta"),N(F145)&gt;0,N(F145)&lt;TODAY()),"VENCIDA, TODAVÍA ABIERTA; ","")&amp;IF(AND(OR(K145="",K145="Abierta"),N(F145)&gt;=TODAY(),N(F145)-TODAY()&lt;=N('Ajustes'!$B$6)),"POR VENCER; ","")&amp;IF(AND(OR(K145="",K145="Abierta"),N(E145)&gt;0,N(G145)&gt;=N('Ajustes'!$B$5)),"ALTO: DECIDA; ","")&amp;IF(N(E145)=0,"SIN FECHA DE ENVÍO; ","")&amp;IF(AND(K145="Ganada",N(D145)=0),"GANADA SIN MONTO; ","")&amp;IF(AND(K145="Perdida",L145=""),"PERDIDA SIN MOTIVO; ","")="","",LEFT(IF(AND(N(I145)&gt;0,N(I145)&lt;TODAY()),"SEGUIMIENTO ATRASADO; ","")&amp;IF(AND(N(I145)&gt;0,N(I145)=TODAY()),"SEGUIMIENTO HOY; ","")&amp;IF(AND(OR(K145="",K145="Abierta"),N(F145)&gt;0,N(F145)&lt;TODAY()),"VENCIDA, TODAVÍA ABIERTA; ","")&amp;IF(AND(OR(K145="",K145="Abierta"),N(F145)&gt;=TODAY(),N(F145)-TODAY()&lt;=N('Ajustes'!$B$6)),"POR VENCER; ","")&amp;IF(AND(OR(K145="",K145="Abierta"),N(E145)&gt;0,N(G145)&gt;=N('Ajustes'!$B$5)),"ALTO: DECIDA; ","")&amp;IF(N(E145)=0,"SIN FECHA DE ENVÍO; ","")&amp;IF(AND(K145="Ganada",N(D145)=0),"GANADA SIN MONTO; ","")&amp;IF(AND(K145="Perdida",L145=""),"PERDIDA SIN MOTIVO; ",""),LEN(IF(AND(N(I145)&gt;0,N(I145)&lt;TODAY()),"SEGUIMIENTO ATRASADO; ","")&amp;IF(AND(N(I145)&gt;0,N(I145)=TODAY()),"SEGUIMIENTO HOY; ","")&amp;IF(AND(OR(K145="",K145="Abierta"),N(F145)&gt;0,N(F145)&lt;TODAY()),"VENCIDA, TODAVÍA ABIERTA; ","")&amp;IF(AND(OR(K145="",K145="Abierta"),N(F145)&gt;=TODAY(),N(F145)-TODAY()&lt;=N('Ajustes'!$B$6)),"POR VENCER; ","")&amp;IF(AND(OR(K145="",K145="Abierta"),N(E145)&gt;0,N(G145)&gt;=N('Ajustes'!$B$5)),"ALTO: DECIDA; ","")&amp;IF(N(E145)=0,"SIN FECHA DE ENVÍO; ","")&amp;IF(AND(K145="Ganada",N(D145)=0),"GANADA SIN MONTO; ","")&amp;IF(AND(K145="Perdida",L145=""),"PERDIDA SIN MOTIVO; ",""))-2)))</f>
        <v/>
      </c>
    </row>
    <row r="146">
      <c r="D146" s="7" t="n"/>
      <c r="E146" s="8" t="n"/>
      <c r="F146" s="8" t="n"/>
      <c r="G146">
        <f>IF(A146="","",COUNTIF('Registro de contactos'!$B$2:$B$1500,A146))</f>
        <v/>
      </c>
      <c r="H146" s="8">
        <f>IF(A146="","",IF(N(G146)=0,"",SUMPRODUCT(MAX(('Registro de contactos'!$B$2:$B$1500=A146)*N(+'Registro de contactos'!$A$2:$A$1500)))))</f>
        <v/>
      </c>
      <c r="I146" s="8">
        <f>IF(OR(NOT(OR(A146&lt;&gt;"",B146&lt;&gt;"",C146&lt;&gt;"")),N(E146)=0,NOT(OR(K146="",K146="Abierta")),N(G146)&gt;=N('Ajustes'!$B$5)),"",IF(OR(N(G146)=0,N(H146)=0),N(E146)+N('Ajustes'!$B$2),N(H146)+IF(N(G146)=1,N('Ajustes'!$B$3)-N('Ajustes'!$B$2),N('Ajustes'!$B$4)-N('Ajustes'!$B$3))))</f>
        <v/>
      </c>
      <c r="J146" s="9">
        <f>IF(OR(NOT(OR(A146&lt;&gt;"",B146&lt;&gt;"",C146&lt;&gt;"")),N(F146)=0),"",N(F146)-TODAY())</f>
        <v/>
      </c>
      <c r="M146">
        <f>IF(NOT(OR(A146&lt;&gt;"",B146&lt;&gt;"",C146&lt;&gt;"")),"",IF(IF(AND(N(I146)&gt;0,N(I146)&lt;TODAY()),"SEGUIMIENTO ATRASADO; ","")&amp;IF(AND(N(I146)&gt;0,N(I146)=TODAY()),"SEGUIMIENTO HOY; ","")&amp;IF(AND(OR(K146="",K146="Abierta"),N(F146)&gt;0,N(F146)&lt;TODAY()),"VENCIDA, TODAVÍA ABIERTA; ","")&amp;IF(AND(OR(K146="",K146="Abierta"),N(F146)&gt;=TODAY(),N(F146)-TODAY()&lt;=N('Ajustes'!$B$6)),"POR VENCER; ","")&amp;IF(AND(OR(K146="",K146="Abierta"),N(E146)&gt;0,N(G146)&gt;=N('Ajustes'!$B$5)),"ALTO: DECIDA; ","")&amp;IF(N(E146)=0,"SIN FECHA DE ENVÍO; ","")&amp;IF(AND(K146="Ganada",N(D146)=0),"GANADA SIN MONTO; ","")&amp;IF(AND(K146="Perdida",L146=""),"PERDIDA SIN MOTIVO; ","")="","",LEFT(IF(AND(N(I146)&gt;0,N(I146)&lt;TODAY()),"SEGUIMIENTO ATRASADO; ","")&amp;IF(AND(N(I146)&gt;0,N(I146)=TODAY()),"SEGUIMIENTO HOY; ","")&amp;IF(AND(OR(K146="",K146="Abierta"),N(F146)&gt;0,N(F146)&lt;TODAY()),"VENCIDA, TODAVÍA ABIERTA; ","")&amp;IF(AND(OR(K146="",K146="Abierta"),N(F146)&gt;=TODAY(),N(F146)-TODAY()&lt;=N('Ajustes'!$B$6)),"POR VENCER; ","")&amp;IF(AND(OR(K146="",K146="Abierta"),N(E146)&gt;0,N(G146)&gt;=N('Ajustes'!$B$5)),"ALTO: DECIDA; ","")&amp;IF(N(E146)=0,"SIN FECHA DE ENVÍO; ","")&amp;IF(AND(K146="Ganada",N(D146)=0),"GANADA SIN MONTO; ","")&amp;IF(AND(K146="Perdida",L146=""),"PERDIDA SIN MOTIVO; ",""),LEN(IF(AND(N(I146)&gt;0,N(I146)&lt;TODAY()),"SEGUIMIENTO ATRASADO; ","")&amp;IF(AND(N(I146)&gt;0,N(I146)=TODAY()),"SEGUIMIENTO HOY; ","")&amp;IF(AND(OR(K146="",K146="Abierta"),N(F146)&gt;0,N(F146)&lt;TODAY()),"VENCIDA, TODAVÍA ABIERTA; ","")&amp;IF(AND(OR(K146="",K146="Abierta"),N(F146)&gt;=TODAY(),N(F146)-TODAY()&lt;=N('Ajustes'!$B$6)),"POR VENCER; ","")&amp;IF(AND(OR(K146="",K146="Abierta"),N(E146)&gt;0,N(G146)&gt;=N('Ajustes'!$B$5)),"ALTO: DECIDA; ","")&amp;IF(N(E146)=0,"SIN FECHA DE ENVÍO; ","")&amp;IF(AND(K146="Ganada",N(D146)=0),"GANADA SIN MONTO; ","")&amp;IF(AND(K146="Perdida",L146=""),"PERDIDA SIN MOTIVO; ",""))-2)))</f>
        <v/>
      </c>
    </row>
    <row r="147">
      <c r="D147" s="7" t="n"/>
      <c r="E147" s="8" t="n"/>
      <c r="F147" s="8" t="n"/>
      <c r="G147">
        <f>IF(A147="","",COUNTIF('Registro de contactos'!$B$2:$B$1500,A147))</f>
        <v/>
      </c>
      <c r="H147" s="8">
        <f>IF(A147="","",IF(N(G147)=0,"",SUMPRODUCT(MAX(('Registro de contactos'!$B$2:$B$1500=A147)*N(+'Registro de contactos'!$A$2:$A$1500)))))</f>
        <v/>
      </c>
      <c r="I147" s="8">
        <f>IF(OR(NOT(OR(A147&lt;&gt;"",B147&lt;&gt;"",C147&lt;&gt;"")),N(E147)=0,NOT(OR(K147="",K147="Abierta")),N(G147)&gt;=N('Ajustes'!$B$5)),"",IF(OR(N(G147)=0,N(H147)=0),N(E147)+N('Ajustes'!$B$2),N(H147)+IF(N(G147)=1,N('Ajustes'!$B$3)-N('Ajustes'!$B$2),N('Ajustes'!$B$4)-N('Ajustes'!$B$3))))</f>
        <v/>
      </c>
      <c r="J147" s="9">
        <f>IF(OR(NOT(OR(A147&lt;&gt;"",B147&lt;&gt;"",C147&lt;&gt;"")),N(F147)=0),"",N(F147)-TODAY())</f>
        <v/>
      </c>
      <c r="M147">
        <f>IF(NOT(OR(A147&lt;&gt;"",B147&lt;&gt;"",C147&lt;&gt;"")),"",IF(IF(AND(N(I147)&gt;0,N(I147)&lt;TODAY()),"SEGUIMIENTO ATRASADO; ","")&amp;IF(AND(N(I147)&gt;0,N(I147)=TODAY()),"SEGUIMIENTO HOY; ","")&amp;IF(AND(OR(K147="",K147="Abierta"),N(F147)&gt;0,N(F147)&lt;TODAY()),"VENCIDA, TODAVÍA ABIERTA; ","")&amp;IF(AND(OR(K147="",K147="Abierta"),N(F147)&gt;=TODAY(),N(F147)-TODAY()&lt;=N('Ajustes'!$B$6)),"POR VENCER; ","")&amp;IF(AND(OR(K147="",K147="Abierta"),N(E147)&gt;0,N(G147)&gt;=N('Ajustes'!$B$5)),"ALTO: DECIDA; ","")&amp;IF(N(E147)=0,"SIN FECHA DE ENVÍO; ","")&amp;IF(AND(K147="Ganada",N(D147)=0),"GANADA SIN MONTO; ","")&amp;IF(AND(K147="Perdida",L147=""),"PERDIDA SIN MOTIVO; ","")="","",LEFT(IF(AND(N(I147)&gt;0,N(I147)&lt;TODAY()),"SEGUIMIENTO ATRASADO; ","")&amp;IF(AND(N(I147)&gt;0,N(I147)=TODAY()),"SEGUIMIENTO HOY; ","")&amp;IF(AND(OR(K147="",K147="Abierta"),N(F147)&gt;0,N(F147)&lt;TODAY()),"VENCIDA, TODAVÍA ABIERTA; ","")&amp;IF(AND(OR(K147="",K147="Abierta"),N(F147)&gt;=TODAY(),N(F147)-TODAY()&lt;=N('Ajustes'!$B$6)),"POR VENCER; ","")&amp;IF(AND(OR(K147="",K147="Abierta"),N(E147)&gt;0,N(G147)&gt;=N('Ajustes'!$B$5)),"ALTO: DECIDA; ","")&amp;IF(N(E147)=0,"SIN FECHA DE ENVÍO; ","")&amp;IF(AND(K147="Ganada",N(D147)=0),"GANADA SIN MONTO; ","")&amp;IF(AND(K147="Perdida",L147=""),"PERDIDA SIN MOTIVO; ",""),LEN(IF(AND(N(I147)&gt;0,N(I147)&lt;TODAY()),"SEGUIMIENTO ATRASADO; ","")&amp;IF(AND(N(I147)&gt;0,N(I147)=TODAY()),"SEGUIMIENTO HOY; ","")&amp;IF(AND(OR(K147="",K147="Abierta"),N(F147)&gt;0,N(F147)&lt;TODAY()),"VENCIDA, TODAVÍA ABIERTA; ","")&amp;IF(AND(OR(K147="",K147="Abierta"),N(F147)&gt;=TODAY(),N(F147)-TODAY()&lt;=N('Ajustes'!$B$6)),"POR VENCER; ","")&amp;IF(AND(OR(K147="",K147="Abierta"),N(E147)&gt;0,N(G147)&gt;=N('Ajustes'!$B$5)),"ALTO: DECIDA; ","")&amp;IF(N(E147)=0,"SIN FECHA DE ENVÍO; ","")&amp;IF(AND(K147="Ganada",N(D147)=0),"GANADA SIN MONTO; ","")&amp;IF(AND(K147="Perdida",L147=""),"PERDIDA SIN MOTIVO; ",""))-2)))</f>
        <v/>
      </c>
    </row>
    <row r="148">
      <c r="D148" s="7" t="n"/>
      <c r="E148" s="8" t="n"/>
      <c r="F148" s="8" t="n"/>
      <c r="G148">
        <f>IF(A148="","",COUNTIF('Registro de contactos'!$B$2:$B$1500,A148))</f>
        <v/>
      </c>
      <c r="H148" s="8">
        <f>IF(A148="","",IF(N(G148)=0,"",SUMPRODUCT(MAX(('Registro de contactos'!$B$2:$B$1500=A148)*N(+'Registro de contactos'!$A$2:$A$1500)))))</f>
        <v/>
      </c>
      <c r="I148" s="8">
        <f>IF(OR(NOT(OR(A148&lt;&gt;"",B148&lt;&gt;"",C148&lt;&gt;"")),N(E148)=0,NOT(OR(K148="",K148="Abierta")),N(G148)&gt;=N('Ajustes'!$B$5)),"",IF(OR(N(G148)=0,N(H148)=0),N(E148)+N('Ajustes'!$B$2),N(H148)+IF(N(G148)=1,N('Ajustes'!$B$3)-N('Ajustes'!$B$2),N('Ajustes'!$B$4)-N('Ajustes'!$B$3))))</f>
        <v/>
      </c>
      <c r="J148" s="9">
        <f>IF(OR(NOT(OR(A148&lt;&gt;"",B148&lt;&gt;"",C148&lt;&gt;"")),N(F148)=0),"",N(F148)-TODAY())</f>
        <v/>
      </c>
      <c r="M148">
        <f>IF(NOT(OR(A148&lt;&gt;"",B148&lt;&gt;"",C148&lt;&gt;"")),"",IF(IF(AND(N(I148)&gt;0,N(I148)&lt;TODAY()),"SEGUIMIENTO ATRASADO; ","")&amp;IF(AND(N(I148)&gt;0,N(I148)=TODAY()),"SEGUIMIENTO HOY; ","")&amp;IF(AND(OR(K148="",K148="Abierta"),N(F148)&gt;0,N(F148)&lt;TODAY()),"VENCIDA, TODAVÍA ABIERTA; ","")&amp;IF(AND(OR(K148="",K148="Abierta"),N(F148)&gt;=TODAY(),N(F148)-TODAY()&lt;=N('Ajustes'!$B$6)),"POR VENCER; ","")&amp;IF(AND(OR(K148="",K148="Abierta"),N(E148)&gt;0,N(G148)&gt;=N('Ajustes'!$B$5)),"ALTO: DECIDA; ","")&amp;IF(N(E148)=0,"SIN FECHA DE ENVÍO; ","")&amp;IF(AND(K148="Ganada",N(D148)=0),"GANADA SIN MONTO; ","")&amp;IF(AND(K148="Perdida",L148=""),"PERDIDA SIN MOTIVO; ","")="","",LEFT(IF(AND(N(I148)&gt;0,N(I148)&lt;TODAY()),"SEGUIMIENTO ATRASADO; ","")&amp;IF(AND(N(I148)&gt;0,N(I148)=TODAY()),"SEGUIMIENTO HOY; ","")&amp;IF(AND(OR(K148="",K148="Abierta"),N(F148)&gt;0,N(F148)&lt;TODAY()),"VENCIDA, TODAVÍA ABIERTA; ","")&amp;IF(AND(OR(K148="",K148="Abierta"),N(F148)&gt;=TODAY(),N(F148)-TODAY()&lt;=N('Ajustes'!$B$6)),"POR VENCER; ","")&amp;IF(AND(OR(K148="",K148="Abierta"),N(E148)&gt;0,N(G148)&gt;=N('Ajustes'!$B$5)),"ALTO: DECIDA; ","")&amp;IF(N(E148)=0,"SIN FECHA DE ENVÍO; ","")&amp;IF(AND(K148="Ganada",N(D148)=0),"GANADA SIN MONTO; ","")&amp;IF(AND(K148="Perdida",L148=""),"PERDIDA SIN MOTIVO; ",""),LEN(IF(AND(N(I148)&gt;0,N(I148)&lt;TODAY()),"SEGUIMIENTO ATRASADO; ","")&amp;IF(AND(N(I148)&gt;0,N(I148)=TODAY()),"SEGUIMIENTO HOY; ","")&amp;IF(AND(OR(K148="",K148="Abierta"),N(F148)&gt;0,N(F148)&lt;TODAY()),"VENCIDA, TODAVÍA ABIERTA; ","")&amp;IF(AND(OR(K148="",K148="Abierta"),N(F148)&gt;=TODAY(),N(F148)-TODAY()&lt;=N('Ajustes'!$B$6)),"POR VENCER; ","")&amp;IF(AND(OR(K148="",K148="Abierta"),N(E148)&gt;0,N(G148)&gt;=N('Ajustes'!$B$5)),"ALTO: DECIDA; ","")&amp;IF(N(E148)=0,"SIN FECHA DE ENVÍO; ","")&amp;IF(AND(K148="Ganada",N(D148)=0),"GANADA SIN MONTO; ","")&amp;IF(AND(K148="Perdida",L148=""),"PERDIDA SIN MOTIVO; ",""))-2)))</f>
        <v/>
      </c>
    </row>
    <row r="149">
      <c r="D149" s="7" t="n"/>
      <c r="E149" s="8" t="n"/>
      <c r="F149" s="8" t="n"/>
      <c r="G149">
        <f>IF(A149="","",COUNTIF('Registro de contactos'!$B$2:$B$1500,A149))</f>
        <v/>
      </c>
      <c r="H149" s="8">
        <f>IF(A149="","",IF(N(G149)=0,"",SUMPRODUCT(MAX(('Registro de contactos'!$B$2:$B$1500=A149)*N(+'Registro de contactos'!$A$2:$A$1500)))))</f>
        <v/>
      </c>
      <c r="I149" s="8">
        <f>IF(OR(NOT(OR(A149&lt;&gt;"",B149&lt;&gt;"",C149&lt;&gt;"")),N(E149)=0,NOT(OR(K149="",K149="Abierta")),N(G149)&gt;=N('Ajustes'!$B$5)),"",IF(OR(N(G149)=0,N(H149)=0),N(E149)+N('Ajustes'!$B$2),N(H149)+IF(N(G149)=1,N('Ajustes'!$B$3)-N('Ajustes'!$B$2),N('Ajustes'!$B$4)-N('Ajustes'!$B$3))))</f>
        <v/>
      </c>
      <c r="J149" s="9">
        <f>IF(OR(NOT(OR(A149&lt;&gt;"",B149&lt;&gt;"",C149&lt;&gt;"")),N(F149)=0),"",N(F149)-TODAY())</f>
        <v/>
      </c>
      <c r="M149">
        <f>IF(NOT(OR(A149&lt;&gt;"",B149&lt;&gt;"",C149&lt;&gt;"")),"",IF(IF(AND(N(I149)&gt;0,N(I149)&lt;TODAY()),"SEGUIMIENTO ATRASADO; ","")&amp;IF(AND(N(I149)&gt;0,N(I149)=TODAY()),"SEGUIMIENTO HOY; ","")&amp;IF(AND(OR(K149="",K149="Abierta"),N(F149)&gt;0,N(F149)&lt;TODAY()),"VENCIDA, TODAVÍA ABIERTA; ","")&amp;IF(AND(OR(K149="",K149="Abierta"),N(F149)&gt;=TODAY(),N(F149)-TODAY()&lt;=N('Ajustes'!$B$6)),"POR VENCER; ","")&amp;IF(AND(OR(K149="",K149="Abierta"),N(E149)&gt;0,N(G149)&gt;=N('Ajustes'!$B$5)),"ALTO: DECIDA; ","")&amp;IF(N(E149)=0,"SIN FECHA DE ENVÍO; ","")&amp;IF(AND(K149="Ganada",N(D149)=0),"GANADA SIN MONTO; ","")&amp;IF(AND(K149="Perdida",L149=""),"PERDIDA SIN MOTIVO; ","")="","",LEFT(IF(AND(N(I149)&gt;0,N(I149)&lt;TODAY()),"SEGUIMIENTO ATRASADO; ","")&amp;IF(AND(N(I149)&gt;0,N(I149)=TODAY()),"SEGUIMIENTO HOY; ","")&amp;IF(AND(OR(K149="",K149="Abierta"),N(F149)&gt;0,N(F149)&lt;TODAY()),"VENCIDA, TODAVÍA ABIERTA; ","")&amp;IF(AND(OR(K149="",K149="Abierta"),N(F149)&gt;=TODAY(),N(F149)-TODAY()&lt;=N('Ajustes'!$B$6)),"POR VENCER; ","")&amp;IF(AND(OR(K149="",K149="Abierta"),N(E149)&gt;0,N(G149)&gt;=N('Ajustes'!$B$5)),"ALTO: DECIDA; ","")&amp;IF(N(E149)=0,"SIN FECHA DE ENVÍO; ","")&amp;IF(AND(K149="Ganada",N(D149)=0),"GANADA SIN MONTO; ","")&amp;IF(AND(K149="Perdida",L149=""),"PERDIDA SIN MOTIVO; ",""),LEN(IF(AND(N(I149)&gt;0,N(I149)&lt;TODAY()),"SEGUIMIENTO ATRASADO; ","")&amp;IF(AND(N(I149)&gt;0,N(I149)=TODAY()),"SEGUIMIENTO HOY; ","")&amp;IF(AND(OR(K149="",K149="Abierta"),N(F149)&gt;0,N(F149)&lt;TODAY()),"VENCIDA, TODAVÍA ABIERTA; ","")&amp;IF(AND(OR(K149="",K149="Abierta"),N(F149)&gt;=TODAY(),N(F149)-TODAY()&lt;=N('Ajustes'!$B$6)),"POR VENCER; ","")&amp;IF(AND(OR(K149="",K149="Abierta"),N(E149)&gt;0,N(G149)&gt;=N('Ajustes'!$B$5)),"ALTO: DECIDA; ","")&amp;IF(N(E149)=0,"SIN FECHA DE ENVÍO; ","")&amp;IF(AND(K149="Ganada",N(D149)=0),"GANADA SIN MONTO; ","")&amp;IF(AND(K149="Perdida",L149=""),"PERDIDA SIN MOTIVO; ",""))-2)))</f>
        <v/>
      </c>
    </row>
    <row r="150">
      <c r="D150" s="7" t="n"/>
      <c r="E150" s="8" t="n"/>
      <c r="F150" s="8" t="n"/>
      <c r="G150">
        <f>IF(A150="","",COUNTIF('Registro de contactos'!$B$2:$B$1500,A150))</f>
        <v/>
      </c>
      <c r="H150" s="8">
        <f>IF(A150="","",IF(N(G150)=0,"",SUMPRODUCT(MAX(('Registro de contactos'!$B$2:$B$1500=A150)*N(+'Registro de contactos'!$A$2:$A$1500)))))</f>
        <v/>
      </c>
      <c r="I150" s="8">
        <f>IF(OR(NOT(OR(A150&lt;&gt;"",B150&lt;&gt;"",C150&lt;&gt;"")),N(E150)=0,NOT(OR(K150="",K150="Abierta")),N(G150)&gt;=N('Ajustes'!$B$5)),"",IF(OR(N(G150)=0,N(H150)=0),N(E150)+N('Ajustes'!$B$2),N(H150)+IF(N(G150)=1,N('Ajustes'!$B$3)-N('Ajustes'!$B$2),N('Ajustes'!$B$4)-N('Ajustes'!$B$3))))</f>
        <v/>
      </c>
      <c r="J150" s="9">
        <f>IF(OR(NOT(OR(A150&lt;&gt;"",B150&lt;&gt;"",C150&lt;&gt;"")),N(F150)=0),"",N(F150)-TODAY())</f>
        <v/>
      </c>
      <c r="M150">
        <f>IF(NOT(OR(A150&lt;&gt;"",B150&lt;&gt;"",C150&lt;&gt;"")),"",IF(IF(AND(N(I150)&gt;0,N(I150)&lt;TODAY()),"SEGUIMIENTO ATRASADO; ","")&amp;IF(AND(N(I150)&gt;0,N(I150)=TODAY()),"SEGUIMIENTO HOY; ","")&amp;IF(AND(OR(K150="",K150="Abierta"),N(F150)&gt;0,N(F150)&lt;TODAY()),"VENCIDA, TODAVÍA ABIERTA; ","")&amp;IF(AND(OR(K150="",K150="Abierta"),N(F150)&gt;=TODAY(),N(F150)-TODAY()&lt;=N('Ajustes'!$B$6)),"POR VENCER; ","")&amp;IF(AND(OR(K150="",K150="Abierta"),N(E150)&gt;0,N(G150)&gt;=N('Ajustes'!$B$5)),"ALTO: DECIDA; ","")&amp;IF(N(E150)=0,"SIN FECHA DE ENVÍO; ","")&amp;IF(AND(K150="Ganada",N(D150)=0),"GANADA SIN MONTO; ","")&amp;IF(AND(K150="Perdida",L150=""),"PERDIDA SIN MOTIVO; ","")="","",LEFT(IF(AND(N(I150)&gt;0,N(I150)&lt;TODAY()),"SEGUIMIENTO ATRASADO; ","")&amp;IF(AND(N(I150)&gt;0,N(I150)=TODAY()),"SEGUIMIENTO HOY; ","")&amp;IF(AND(OR(K150="",K150="Abierta"),N(F150)&gt;0,N(F150)&lt;TODAY()),"VENCIDA, TODAVÍA ABIERTA; ","")&amp;IF(AND(OR(K150="",K150="Abierta"),N(F150)&gt;=TODAY(),N(F150)-TODAY()&lt;=N('Ajustes'!$B$6)),"POR VENCER; ","")&amp;IF(AND(OR(K150="",K150="Abierta"),N(E150)&gt;0,N(G150)&gt;=N('Ajustes'!$B$5)),"ALTO: DECIDA; ","")&amp;IF(N(E150)=0,"SIN FECHA DE ENVÍO; ","")&amp;IF(AND(K150="Ganada",N(D150)=0),"GANADA SIN MONTO; ","")&amp;IF(AND(K150="Perdida",L150=""),"PERDIDA SIN MOTIVO; ",""),LEN(IF(AND(N(I150)&gt;0,N(I150)&lt;TODAY()),"SEGUIMIENTO ATRASADO; ","")&amp;IF(AND(N(I150)&gt;0,N(I150)=TODAY()),"SEGUIMIENTO HOY; ","")&amp;IF(AND(OR(K150="",K150="Abierta"),N(F150)&gt;0,N(F150)&lt;TODAY()),"VENCIDA, TODAVÍA ABIERTA; ","")&amp;IF(AND(OR(K150="",K150="Abierta"),N(F150)&gt;=TODAY(),N(F150)-TODAY()&lt;=N('Ajustes'!$B$6)),"POR VENCER; ","")&amp;IF(AND(OR(K150="",K150="Abierta"),N(E150)&gt;0,N(G150)&gt;=N('Ajustes'!$B$5)),"ALTO: DECIDA; ","")&amp;IF(N(E150)=0,"SIN FECHA DE ENVÍO; ","")&amp;IF(AND(K150="Ganada",N(D150)=0),"GANADA SIN MONTO; ","")&amp;IF(AND(K150="Perdida",L150=""),"PERDIDA SIN MOTIVO; ",""))-2)))</f>
        <v/>
      </c>
    </row>
    <row r="151">
      <c r="D151" s="7" t="n"/>
      <c r="E151" s="8" t="n"/>
      <c r="F151" s="8" t="n"/>
      <c r="G151">
        <f>IF(A151="","",COUNTIF('Registro de contactos'!$B$2:$B$1500,A151))</f>
        <v/>
      </c>
      <c r="H151" s="8">
        <f>IF(A151="","",IF(N(G151)=0,"",SUMPRODUCT(MAX(('Registro de contactos'!$B$2:$B$1500=A151)*N(+'Registro de contactos'!$A$2:$A$1500)))))</f>
        <v/>
      </c>
      <c r="I151" s="8">
        <f>IF(OR(NOT(OR(A151&lt;&gt;"",B151&lt;&gt;"",C151&lt;&gt;"")),N(E151)=0,NOT(OR(K151="",K151="Abierta")),N(G151)&gt;=N('Ajustes'!$B$5)),"",IF(OR(N(G151)=0,N(H151)=0),N(E151)+N('Ajustes'!$B$2),N(H151)+IF(N(G151)=1,N('Ajustes'!$B$3)-N('Ajustes'!$B$2),N('Ajustes'!$B$4)-N('Ajustes'!$B$3))))</f>
        <v/>
      </c>
      <c r="J151" s="9">
        <f>IF(OR(NOT(OR(A151&lt;&gt;"",B151&lt;&gt;"",C151&lt;&gt;"")),N(F151)=0),"",N(F151)-TODAY())</f>
        <v/>
      </c>
      <c r="M151">
        <f>IF(NOT(OR(A151&lt;&gt;"",B151&lt;&gt;"",C151&lt;&gt;"")),"",IF(IF(AND(N(I151)&gt;0,N(I151)&lt;TODAY()),"SEGUIMIENTO ATRASADO; ","")&amp;IF(AND(N(I151)&gt;0,N(I151)=TODAY()),"SEGUIMIENTO HOY; ","")&amp;IF(AND(OR(K151="",K151="Abierta"),N(F151)&gt;0,N(F151)&lt;TODAY()),"VENCIDA, TODAVÍA ABIERTA; ","")&amp;IF(AND(OR(K151="",K151="Abierta"),N(F151)&gt;=TODAY(),N(F151)-TODAY()&lt;=N('Ajustes'!$B$6)),"POR VENCER; ","")&amp;IF(AND(OR(K151="",K151="Abierta"),N(E151)&gt;0,N(G151)&gt;=N('Ajustes'!$B$5)),"ALTO: DECIDA; ","")&amp;IF(N(E151)=0,"SIN FECHA DE ENVÍO; ","")&amp;IF(AND(K151="Ganada",N(D151)=0),"GANADA SIN MONTO; ","")&amp;IF(AND(K151="Perdida",L151=""),"PERDIDA SIN MOTIVO; ","")="","",LEFT(IF(AND(N(I151)&gt;0,N(I151)&lt;TODAY()),"SEGUIMIENTO ATRASADO; ","")&amp;IF(AND(N(I151)&gt;0,N(I151)=TODAY()),"SEGUIMIENTO HOY; ","")&amp;IF(AND(OR(K151="",K151="Abierta"),N(F151)&gt;0,N(F151)&lt;TODAY()),"VENCIDA, TODAVÍA ABIERTA; ","")&amp;IF(AND(OR(K151="",K151="Abierta"),N(F151)&gt;=TODAY(),N(F151)-TODAY()&lt;=N('Ajustes'!$B$6)),"POR VENCER; ","")&amp;IF(AND(OR(K151="",K151="Abierta"),N(E151)&gt;0,N(G151)&gt;=N('Ajustes'!$B$5)),"ALTO: DECIDA; ","")&amp;IF(N(E151)=0,"SIN FECHA DE ENVÍO; ","")&amp;IF(AND(K151="Ganada",N(D151)=0),"GANADA SIN MONTO; ","")&amp;IF(AND(K151="Perdida",L151=""),"PERDIDA SIN MOTIVO; ",""),LEN(IF(AND(N(I151)&gt;0,N(I151)&lt;TODAY()),"SEGUIMIENTO ATRASADO; ","")&amp;IF(AND(N(I151)&gt;0,N(I151)=TODAY()),"SEGUIMIENTO HOY; ","")&amp;IF(AND(OR(K151="",K151="Abierta"),N(F151)&gt;0,N(F151)&lt;TODAY()),"VENCIDA, TODAVÍA ABIERTA; ","")&amp;IF(AND(OR(K151="",K151="Abierta"),N(F151)&gt;=TODAY(),N(F151)-TODAY()&lt;=N('Ajustes'!$B$6)),"POR VENCER; ","")&amp;IF(AND(OR(K151="",K151="Abierta"),N(E151)&gt;0,N(G151)&gt;=N('Ajustes'!$B$5)),"ALTO: DECIDA; ","")&amp;IF(N(E151)=0,"SIN FECHA DE ENVÍO; ","")&amp;IF(AND(K151="Ganada",N(D151)=0),"GANADA SIN MONTO; ","")&amp;IF(AND(K151="Perdida",L151=""),"PERDIDA SIN MOTIVO; ",""))-2)))</f>
        <v/>
      </c>
    </row>
    <row r="152">
      <c r="D152" s="7" t="n"/>
      <c r="E152" s="8" t="n"/>
      <c r="F152" s="8" t="n"/>
      <c r="G152">
        <f>IF(A152="","",COUNTIF('Registro de contactos'!$B$2:$B$1500,A152))</f>
        <v/>
      </c>
      <c r="H152" s="8">
        <f>IF(A152="","",IF(N(G152)=0,"",SUMPRODUCT(MAX(('Registro de contactos'!$B$2:$B$1500=A152)*N(+'Registro de contactos'!$A$2:$A$1500)))))</f>
        <v/>
      </c>
      <c r="I152" s="8">
        <f>IF(OR(NOT(OR(A152&lt;&gt;"",B152&lt;&gt;"",C152&lt;&gt;"")),N(E152)=0,NOT(OR(K152="",K152="Abierta")),N(G152)&gt;=N('Ajustes'!$B$5)),"",IF(OR(N(G152)=0,N(H152)=0),N(E152)+N('Ajustes'!$B$2),N(H152)+IF(N(G152)=1,N('Ajustes'!$B$3)-N('Ajustes'!$B$2),N('Ajustes'!$B$4)-N('Ajustes'!$B$3))))</f>
        <v/>
      </c>
      <c r="J152" s="9">
        <f>IF(OR(NOT(OR(A152&lt;&gt;"",B152&lt;&gt;"",C152&lt;&gt;"")),N(F152)=0),"",N(F152)-TODAY())</f>
        <v/>
      </c>
      <c r="M152">
        <f>IF(NOT(OR(A152&lt;&gt;"",B152&lt;&gt;"",C152&lt;&gt;"")),"",IF(IF(AND(N(I152)&gt;0,N(I152)&lt;TODAY()),"SEGUIMIENTO ATRASADO; ","")&amp;IF(AND(N(I152)&gt;0,N(I152)=TODAY()),"SEGUIMIENTO HOY; ","")&amp;IF(AND(OR(K152="",K152="Abierta"),N(F152)&gt;0,N(F152)&lt;TODAY()),"VENCIDA, TODAVÍA ABIERTA; ","")&amp;IF(AND(OR(K152="",K152="Abierta"),N(F152)&gt;=TODAY(),N(F152)-TODAY()&lt;=N('Ajustes'!$B$6)),"POR VENCER; ","")&amp;IF(AND(OR(K152="",K152="Abierta"),N(E152)&gt;0,N(G152)&gt;=N('Ajustes'!$B$5)),"ALTO: DECIDA; ","")&amp;IF(N(E152)=0,"SIN FECHA DE ENVÍO; ","")&amp;IF(AND(K152="Ganada",N(D152)=0),"GANADA SIN MONTO; ","")&amp;IF(AND(K152="Perdida",L152=""),"PERDIDA SIN MOTIVO; ","")="","",LEFT(IF(AND(N(I152)&gt;0,N(I152)&lt;TODAY()),"SEGUIMIENTO ATRASADO; ","")&amp;IF(AND(N(I152)&gt;0,N(I152)=TODAY()),"SEGUIMIENTO HOY; ","")&amp;IF(AND(OR(K152="",K152="Abierta"),N(F152)&gt;0,N(F152)&lt;TODAY()),"VENCIDA, TODAVÍA ABIERTA; ","")&amp;IF(AND(OR(K152="",K152="Abierta"),N(F152)&gt;=TODAY(),N(F152)-TODAY()&lt;=N('Ajustes'!$B$6)),"POR VENCER; ","")&amp;IF(AND(OR(K152="",K152="Abierta"),N(E152)&gt;0,N(G152)&gt;=N('Ajustes'!$B$5)),"ALTO: DECIDA; ","")&amp;IF(N(E152)=0,"SIN FECHA DE ENVÍO; ","")&amp;IF(AND(K152="Ganada",N(D152)=0),"GANADA SIN MONTO; ","")&amp;IF(AND(K152="Perdida",L152=""),"PERDIDA SIN MOTIVO; ",""),LEN(IF(AND(N(I152)&gt;0,N(I152)&lt;TODAY()),"SEGUIMIENTO ATRASADO; ","")&amp;IF(AND(N(I152)&gt;0,N(I152)=TODAY()),"SEGUIMIENTO HOY; ","")&amp;IF(AND(OR(K152="",K152="Abierta"),N(F152)&gt;0,N(F152)&lt;TODAY()),"VENCIDA, TODAVÍA ABIERTA; ","")&amp;IF(AND(OR(K152="",K152="Abierta"),N(F152)&gt;=TODAY(),N(F152)-TODAY()&lt;=N('Ajustes'!$B$6)),"POR VENCER; ","")&amp;IF(AND(OR(K152="",K152="Abierta"),N(E152)&gt;0,N(G152)&gt;=N('Ajustes'!$B$5)),"ALTO: DECIDA; ","")&amp;IF(N(E152)=0,"SIN FECHA DE ENVÍO; ","")&amp;IF(AND(K152="Ganada",N(D152)=0),"GANADA SIN MONTO; ","")&amp;IF(AND(K152="Perdida",L152=""),"PERDIDA SIN MOTIVO; ",""))-2)))</f>
        <v/>
      </c>
    </row>
    <row r="153">
      <c r="D153" s="7" t="n"/>
      <c r="E153" s="8" t="n"/>
      <c r="F153" s="8" t="n"/>
      <c r="G153">
        <f>IF(A153="","",COUNTIF('Registro de contactos'!$B$2:$B$1500,A153))</f>
        <v/>
      </c>
      <c r="H153" s="8">
        <f>IF(A153="","",IF(N(G153)=0,"",SUMPRODUCT(MAX(('Registro de contactos'!$B$2:$B$1500=A153)*N(+'Registro de contactos'!$A$2:$A$1500)))))</f>
        <v/>
      </c>
      <c r="I153" s="8">
        <f>IF(OR(NOT(OR(A153&lt;&gt;"",B153&lt;&gt;"",C153&lt;&gt;"")),N(E153)=0,NOT(OR(K153="",K153="Abierta")),N(G153)&gt;=N('Ajustes'!$B$5)),"",IF(OR(N(G153)=0,N(H153)=0),N(E153)+N('Ajustes'!$B$2),N(H153)+IF(N(G153)=1,N('Ajustes'!$B$3)-N('Ajustes'!$B$2),N('Ajustes'!$B$4)-N('Ajustes'!$B$3))))</f>
        <v/>
      </c>
      <c r="J153" s="9">
        <f>IF(OR(NOT(OR(A153&lt;&gt;"",B153&lt;&gt;"",C153&lt;&gt;"")),N(F153)=0),"",N(F153)-TODAY())</f>
        <v/>
      </c>
      <c r="M153">
        <f>IF(NOT(OR(A153&lt;&gt;"",B153&lt;&gt;"",C153&lt;&gt;"")),"",IF(IF(AND(N(I153)&gt;0,N(I153)&lt;TODAY()),"SEGUIMIENTO ATRASADO; ","")&amp;IF(AND(N(I153)&gt;0,N(I153)=TODAY()),"SEGUIMIENTO HOY; ","")&amp;IF(AND(OR(K153="",K153="Abierta"),N(F153)&gt;0,N(F153)&lt;TODAY()),"VENCIDA, TODAVÍA ABIERTA; ","")&amp;IF(AND(OR(K153="",K153="Abierta"),N(F153)&gt;=TODAY(),N(F153)-TODAY()&lt;=N('Ajustes'!$B$6)),"POR VENCER; ","")&amp;IF(AND(OR(K153="",K153="Abierta"),N(E153)&gt;0,N(G153)&gt;=N('Ajustes'!$B$5)),"ALTO: DECIDA; ","")&amp;IF(N(E153)=0,"SIN FECHA DE ENVÍO; ","")&amp;IF(AND(K153="Ganada",N(D153)=0),"GANADA SIN MONTO; ","")&amp;IF(AND(K153="Perdida",L153=""),"PERDIDA SIN MOTIVO; ","")="","",LEFT(IF(AND(N(I153)&gt;0,N(I153)&lt;TODAY()),"SEGUIMIENTO ATRASADO; ","")&amp;IF(AND(N(I153)&gt;0,N(I153)=TODAY()),"SEGUIMIENTO HOY; ","")&amp;IF(AND(OR(K153="",K153="Abierta"),N(F153)&gt;0,N(F153)&lt;TODAY()),"VENCIDA, TODAVÍA ABIERTA; ","")&amp;IF(AND(OR(K153="",K153="Abierta"),N(F153)&gt;=TODAY(),N(F153)-TODAY()&lt;=N('Ajustes'!$B$6)),"POR VENCER; ","")&amp;IF(AND(OR(K153="",K153="Abierta"),N(E153)&gt;0,N(G153)&gt;=N('Ajustes'!$B$5)),"ALTO: DECIDA; ","")&amp;IF(N(E153)=0,"SIN FECHA DE ENVÍO; ","")&amp;IF(AND(K153="Ganada",N(D153)=0),"GANADA SIN MONTO; ","")&amp;IF(AND(K153="Perdida",L153=""),"PERDIDA SIN MOTIVO; ",""),LEN(IF(AND(N(I153)&gt;0,N(I153)&lt;TODAY()),"SEGUIMIENTO ATRASADO; ","")&amp;IF(AND(N(I153)&gt;0,N(I153)=TODAY()),"SEGUIMIENTO HOY; ","")&amp;IF(AND(OR(K153="",K153="Abierta"),N(F153)&gt;0,N(F153)&lt;TODAY()),"VENCIDA, TODAVÍA ABIERTA; ","")&amp;IF(AND(OR(K153="",K153="Abierta"),N(F153)&gt;=TODAY(),N(F153)-TODAY()&lt;=N('Ajustes'!$B$6)),"POR VENCER; ","")&amp;IF(AND(OR(K153="",K153="Abierta"),N(E153)&gt;0,N(G153)&gt;=N('Ajustes'!$B$5)),"ALTO: DECIDA; ","")&amp;IF(N(E153)=0,"SIN FECHA DE ENVÍO; ","")&amp;IF(AND(K153="Ganada",N(D153)=0),"GANADA SIN MONTO; ","")&amp;IF(AND(K153="Perdida",L153=""),"PERDIDA SIN MOTIVO; ",""))-2)))</f>
        <v/>
      </c>
    </row>
    <row r="154">
      <c r="D154" s="7" t="n"/>
      <c r="E154" s="8" t="n"/>
      <c r="F154" s="8" t="n"/>
      <c r="G154">
        <f>IF(A154="","",COUNTIF('Registro de contactos'!$B$2:$B$1500,A154))</f>
        <v/>
      </c>
      <c r="H154" s="8">
        <f>IF(A154="","",IF(N(G154)=0,"",SUMPRODUCT(MAX(('Registro de contactos'!$B$2:$B$1500=A154)*N(+'Registro de contactos'!$A$2:$A$1500)))))</f>
        <v/>
      </c>
      <c r="I154" s="8">
        <f>IF(OR(NOT(OR(A154&lt;&gt;"",B154&lt;&gt;"",C154&lt;&gt;"")),N(E154)=0,NOT(OR(K154="",K154="Abierta")),N(G154)&gt;=N('Ajustes'!$B$5)),"",IF(OR(N(G154)=0,N(H154)=0),N(E154)+N('Ajustes'!$B$2),N(H154)+IF(N(G154)=1,N('Ajustes'!$B$3)-N('Ajustes'!$B$2),N('Ajustes'!$B$4)-N('Ajustes'!$B$3))))</f>
        <v/>
      </c>
      <c r="J154" s="9">
        <f>IF(OR(NOT(OR(A154&lt;&gt;"",B154&lt;&gt;"",C154&lt;&gt;"")),N(F154)=0),"",N(F154)-TODAY())</f>
        <v/>
      </c>
      <c r="M154">
        <f>IF(NOT(OR(A154&lt;&gt;"",B154&lt;&gt;"",C154&lt;&gt;"")),"",IF(IF(AND(N(I154)&gt;0,N(I154)&lt;TODAY()),"SEGUIMIENTO ATRASADO; ","")&amp;IF(AND(N(I154)&gt;0,N(I154)=TODAY()),"SEGUIMIENTO HOY; ","")&amp;IF(AND(OR(K154="",K154="Abierta"),N(F154)&gt;0,N(F154)&lt;TODAY()),"VENCIDA, TODAVÍA ABIERTA; ","")&amp;IF(AND(OR(K154="",K154="Abierta"),N(F154)&gt;=TODAY(),N(F154)-TODAY()&lt;=N('Ajustes'!$B$6)),"POR VENCER; ","")&amp;IF(AND(OR(K154="",K154="Abierta"),N(E154)&gt;0,N(G154)&gt;=N('Ajustes'!$B$5)),"ALTO: DECIDA; ","")&amp;IF(N(E154)=0,"SIN FECHA DE ENVÍO; ","")&amp;IF(AND(K154="Ganada",N(D154)=0),"GANADA SIN MONTO; ","")&amp;IF(AND(K154="Perdida",L154=""),"PERDIDA SIN MOTIVO; ","")="","",LEFT(IF(AND(N(I154)&gt;0,N(I154)&lt;TODAY()),"SEGUIMIENTO ATRASADO; ","")&amp;IF(AND(N(I154)&gt;0,N(I154)=TODAY()),"SEGUIMIENTO HOY; ","")&amp;IF(AND(OR(K154="",K154="Abierta"),N(F154)&gt;0,N(F154)&lt;TODAY()),"VENCIDA, TODAVÍA ABIERTA; ","")&amp;IF(AND(OR(K154="",K154="Abierta"),N(F154)&gt;=TODAY(),N(F154)-TODAY()&lt;=N('Ajustes'!$B$6)),"POR VENCER; ","")&amp;IF(AND(OR(K154="",K154="Abierta"),N(E154)&gt;0,N(G154)&gt;=N('Ajustes'!$B$5)),"ALTO: DECIDA; ","")&amp;IF(N(E154)=0,"SIN FECHA DE ENVÍO; ","")&amp;IF(AND(K154="Ganada",N(D154)=0),"GANADA SIN MONTO; ","")&amp;IF(AND(K154="Perdida",L154=""),"PERDIDA SIN MOTIVO; ",""),LEN(IF(AND(N(I154)&gt;0,N(I154)&lt;TODAY()),"SEGUIMIENTO ATRASADO; ","")&amp;IF(AND(N(I154)&gt;0,N(I154)=TODAY()),"SEGUIMIENTO HOY; ","")&amp;IF(AND(OR(K154="",K154="Abierta"),N(F154)&gt;0,N(F154)&lt;TODAY()),"VENCIDA, TODAVÍA ABIERTA; ","")&amp;IF(AND(OR(K154="",K154="Abierta"),N(F154)&gt;=TODAY(),N(F154)-TODAY()&lt;=N('Ajustes'!$B$6)),"POR VENCER; ","")&amp;IF(AND(OR(K154="",K154="Abierta"),N(E154)&gt;0,N(G154)&gt;=N('Ajustes'!$B$5)),"ALTO: DECIDA; ","")&amp;IF(N(E154)=0,"SIN FECHA DE ENVÍO; ","")&amp;IF(AND(K154="Ganada",N(D154)=0),"GANADA SIN MONTO; ","")&amp;IF(AND(K154="Perdida",L154=""),"PERDIDA SIN MOTIVO; ",""))-2)))</f>
        <v/>
      </c>
    </row>
    <row r="155">
      <c r="D155" s="7" t="n"/>
      <c r="E155" s="8" t="n"/>
      <c r="F155" s="8" t="n"/>
      <c r="G155">
        <f>IF(A155="","",COUNTIF('Registro de contactos'!$B$2:$B$1500,A155))</f>
        <v/>
      </c>
      <c r="H155" s="8">
        <f>IF(A155="","",IF(N(G155)=0,"",SUMPRODUCT(MAX(('Registro de contactos'!$B$2:$B$1500=A155)*N(+'Registro de contactos'!$A$2:$A$1500)))))</f>
        <v/>
      </c>
      <c r="I155" s="8">
        <f>IF(OR(NOT(OR(A155&lt;&gt;"",B155&lt;&gt;"",C155&lt;&gt;"")),N(E155)=0,NOT(OR(K155="",K155="Abierta")),N(G155)&gt;=N('Ajustes'!$B$5)),"",IF(OR(N(G155)=0,N(H155)=0),N(E155)+N('Ajustes'!$B$2),N(H155)+IF(N(G155)=1,N('Ajustes'!$B$3)-N('Ajustes'!$B$2),N('Ajustes'!$B$4)-N('Ajustes'!$B$3))))</f>
        <v/>
      </c>
      <c r="J155" s="9">
        <f>IF(OR(NOT(OR(A155&lt;&gt;"",B155&lt;&gt;"",C155&lt;&gt;"")),N(F155)=0),"",N(F155)-TODAY())</f>
        <v/>
      </c>
      <c r="M155">
        <f>IF(NOT(OR(A155&lt;&gt;"",B155&lt;&gt;"",C155&lt;&gt;"")),"",IF(IF(AND(N(I155)&gt;0,N(I155)&lt;TODAY()),"SEGUIMIENTO ATRASADO; ","")&amp;IF(AND(N(I155)&gt;0,N(I155)=TODAY()),"SEGUIMIENTO HOY; ","")&amp;IF(AND(OR(K155="",K155="Abierta"),N(F155)&gt;0,N(F155)&lt;TODAY()),"VENCIDA, TODAVÍA ABIERTA; ","")&amp;IF(AND(OR(K155="",K155="Abierta"),N(F155)&gt;=TODAY(),N(F155)-TODAY()&lt;=N('Ajustes'!$B$6)),"POR VENCER; ","")&amp;IF(AND(OR(K155="",K155="Abierta"),N(E155)&gt;0,N(G155)&gt;=N('Ajustes'!$B$5)),"ALTO: DECIDA; ","")&amp;IF(N(E155)=0,"SIN FECHA DE ENVÍO; ","")&amp;IF(AND(K155="Ganada",N(D155)=0),"GANADA SIN MONTO; ","")&amp;IF(AND(K155="Perdida",L155=""),"PERDIDA SIN MOTIVO; ","")="","",LEFT(IF(AND(N(I155)&gt;0,N(I155)&lt;TODAY()),"SEGUIMIENTO ATRASADO; ","")&amp;IF(AND(N(I155)&gt;0,N(I155)=TODAY()),"SEGUIMIENTO HOY; ","")&amp;IF(AND(OR(K155="",K155="Abierta"),N(F155)&gt;0,N(F155)&lt;TODAY()),"VENCIDA, TODAVÍA ABIERTA; ","")&amp;IF(AND(OR(K155="",K155="Abierta"),N(F155)&gt;=TODAY(),N(F155)-TODAY()&lt;=N('Ajustes'!$B$6)),"POR VENCER; ","")&amp;IF(AND(OR(K155="",K155="Abierta"),N(E155)&gt;0,N(G155)&gt;=N('Ajustes'!$B$5)),"ALTO: DECIDA; ","")&amp;IF(N(E155)=0,"SIN FECHA DE ENVÍO; ","")&amp;IF(AND(K155="Ganada",N(D155)=0),"GANADA SIN MONTO; ","")&amp;IF(AND(K155="Perdida",L155=""),"PERDIDA SIN MOTIVO; ",""),LEN(IF(AND(N(I155)&gt;0,N(I155)&lt;TODAY()),"SEGUIMIENTO ATRASADO; ","")&amp;IF(AND(N(I155)&gt;0,N(I155)=TODAY()),"SEGUIMIENTO HOY; ","")&amp;IF(AND(OR(K155="",K155="Abierta"),N(F155)&gt;0,N(F155)&lt;TODAY()),"VENCIDA, TODAVÍA ABIERTA; ","")&amp;IF(AND(OR(K155="",K155="Abierta"),N(F155)&gt;=TODAY(),N(F155)-TODAY()&lt;=N('Ajustes'!$B$6)),"POR VENCER; ","")&amp;IF(AND(OR(K155="",K155="Abierta"),N(E155)&gt;0,N(G155)&gt;=N('Ajustes'!$B$5)),"ALTO: DECIDA; ","")&amp;IF(N(E155)=0,"SIN FECHA DE ENVÍO; ","")&amp;IF(AND(K155="Ganada",N(D155)=0),"GANADA SIN MONTO; ","")&amp;IF(AND(K155="Perdida",L155=""),"PERDIDA SIN MOTIVO; ",""))-2)))</f>
        <v/>
      </c>
    </row>
    <row r="156">
      <c r="D156" s="7" t="n"/>
      <c r="E156" s="8" t="n"/>
      <c r="F156" s="8" t="n"/>
      <c r="G156">
        <f>IF(A156="","",COUNTIF('Registro de contactos'!$B$2:$B$1500,A156))</f>
        <v/>
      </c>
      <c r="H156" s="8">
        <f>IF(A156="","",IF(N(G156)=0,"",SUMPRODUCT(MAX(('Registro de contactos'!$B$2:$B$1500=A156)*N(+'Registro de contactos'!$A$2:$A$1500)))))</f>
        <v/>
      </c>
      <c r="I156" s="8">
        <f>IF(OR(NOT(OR(A156&lt;&gt;"",B156&lt;&gt;"",C156&lt;&gt;"")),N(E156)=0,NOT(OR(K156="",K156="Abierta")),N(G156)&gt;=N('Ajustes'!$B$5)),"",IF(OR(N(G156)=0,N(H156)=0),N(E156)+N('Ajustes'!$B$2),N(H156)+IF(N(G156)=1,N('Ajustes'!$B$3)-N('Ajustes'!$B$2),N('Ajustes'!$B$4)-N('Ajustes'!$B$3))))</f>
        <v/>
      </c>
      <c r="J156" s="9">
        <f>IF(OR(NOT(OR(A156&lt;&gt;"",B156&lt;&gt;"",C156&lt;&gt;"")),N(F156)=0),"",N(F156)-TODAY())</f>
        <v/>
      </c>
      <c r="M156">
        <f>IF(NOT(OR(A156&lt;&gt;"",B156&lt;&gt;"",C156&lt;&gt;"")),"",IF(IF(AND(N(I156)&gt;0,N(I156)&lt;TODAY()),"SEGUIMIENTO ATRASADO; ","")&amp;IF(AND(N(I156)&gt;0,N(I156)=TODAY()),"SEGUIMIENTO HOY; ","")&amp;IF(AND(OR(K156="",K156="Abierta"),N(F156)&gt;0,N(F156)&lt;TODAY()),"VENCIDA, TODAVÍA ABIERTA; ","")&amp;IF(AND(OR(K156="",K156="Abierta"),N(F156)&gt;=TODAY(),N(F156)-TODAY()&lt;=N('Ajustes'!$B$6)),"POR VENCER; ","")&amp;IF(AND(OR(K156="",K156="Abierta"),N(E156)&gt;0,N(G156)&gt;=N('Ajustes'!$B$5)),"ALTO: DECIDA; ","")&amp;IF(N(E156)=0,"SIN FECHA DE ENVÍO; ","")&amp;IF(AND(K156="Ganada",N(D156)=0),"GANADA SIN MONTO; ","")&amp;IF(AND(K156="Perdida",L156=""),"PERDIDA SIN MOTIVO; ","")="","",LEFT(IF(AND(N(I156)&gt;0,N(I156)&lt;TODAY()),"SEGUIMIENTO ATRASADO; ","")&amp;IF(AND(N(I156)&gt;0,N(I156)=TODAY()),"SEGUIMIENTO HOY; ","")&amp;IF(AND(OR(K156="",K156="Abierta"),N(F156)&gt;0,N(F156)&lt;TODAY()),"VENCIDA, TODAVÍA ABIERTA; ","")&amp;IF(AND(OR(K156="",K156="Abierta"),N(F156)&gt;=TODAY(),N(F156)-TODAY()&lt;=N('Ajustes'!$B$6)),"POR VENCER; ","")&amp;IF(AND(OR(K156="",K156="Abierta"),N(E156)&gt;0,N(G156)&gt;=N('Ajustes'!$B$5)),"ALTO: DECIDA; ","")&amp;IF(N(E156)=0,"SIN FECHA DE ENVÍO; ","")&amp;IF(AND(K156="Ganada",N(D156)=0),"GANADA SIN MONTO; ","")&amp;IF(AND(K156="Perdida",L156=""),"PERDIDA SIN MOTIVO; ",""),LEN(IF(AND(N(I156)&gt;0,N(I156)&lt;TODAY()),"SEGUIMIENTO ATRASADO; ","")&amp;IF(AND(N(I156)&gt;0,N(I156)=TODAY()),"SEGUIMIENTO HOY; ","")&amp;IF(AND(OR(K156="",K156="Abierta"),N(F156)&gt;0,N(F156)&lt;TODAY()),"VENCIDA, TODAVÍA ABIERTA; ","")&amp;IF(AND(OR(K156="",K156="Abierta"),N(F156)&gt;=TODAY(),N(F156)-TODAY()&lt;=N('Ajustes'!$B$6)),"POR VENCER; ","")&amp;IF(AND(OR(K156="",K156="Abierta"),N(E156)&gt;0,N(G156)&gt;=N('Ajustes'!$B$5)),"ALTO: DECIDA; ","")&amp;IF(N(E156)=0,"SIN FECHA DE ENVÍO; ","")&amp;IF(AND(K156="Ganada",N(D156)=0),"GANADA SIN MONTO; ","")&amp;IF(AND(K156="Perdida",L156=""),"PERDIDA SIN MOTIVO; ",""))-2)))</f>
        <v/>
      </c>
    </row>
    <row r="157">
      <c r="D157" s="7" t="n"/>
      <c r="E157" s="8" t="n"/>
      <c r="F157" s="8" t="n"/>
      <c r="G157">
        <f>IF(A157="","",COUNTIF('Registro de contactos'!$B$2:$B$1500,A157))</f>
        <v/>
      </c>
      <c r="H157" s="8">
        <f>IF(A157="","",IF(N(G157)=0,"",SUMPRODUCT(MAX(('Registro de contactos'!$B$2:$B$1500=A157)*N(+'Registro de contactos'!$A$2:$A$1500)))))</f>
        <v/>
      </c>
      <c r="I157" s="8">
        <f>IF(OR(NOT(OR(A157&lt;&gt;"",B157&lt;&gt;"",C157&lt;&gt;"")),N(E157)=0,NOT(OR(K157="",K157="Abierta")),N(G157)&gt;=N('Ajustes'!$B$5)),"",IF(OR(N(G157)=0,N(H157)=0),N(E157)+N('Ajustes'!$B$2),N(H157)+IF(N(G157)=1,N('Ajustes'!$B$3)-N('Ajustes'!$B$2),N('Ajustes'!$B$4)-N('Ajustes'!$B$3))))</f>
        <v/>
      </c>
      <c r="J157" s="9">
        <f>IF(OR(NOT(OR(A157&lt;&gt;"",B157&lt;&gt;"",C157&lt;&gt;"")),N(F157)=0),"",N(F157)-TODAY())</f>
        <v/>
      </c>
      <c r="M157">
        <f>IF(NOT(OR(A157&lt;&gt;"",B157&lt;&gt;"",C157&lt;&gt;"")),"",IF(IF(AND(N(I157)&gt;0,N(I157)&lt;TODAY()),"SEGUIMIENTO ATRASADO; ","")&amp;IF(AND(N(I157)&gt;0,N(I157)=TODAY()),"SEGUIMIENTO HOY; ","")&amp;IF(AND(OR(K157="",K157="Abierta"),N(F157)&gt;0,N(F157)&lt;TODAY()),"VENCIDA, TODAVÍA ABIERTA; ","")&amp;IF(AND(OR(K157="",K157="Abierta"),N(F157)&gt;=TODAY(),N(F157)-TODAY()&lt;=N('Ajustes'!$B$6)),"POR VENCER; ","")&amp;IF(AND(OR(K157="",K157="Abierta"),N(E157)&gt;0,N(G157)&gt;=N('Ajustes'!$B$5)),"ALTO: DECIDA; ","")&amp;IF(N(E157)=0,"SIN FECHA DE ENVÍO; ","")&amp;IF(AND(K157="Ganada",N(D157)=0),"GANADA SIN MONTO; ","")&amp;IF(AND(K157="Perdida",L157=""),"PERDIDA SIN MOTIVO; ","")="","",LEFT(IF(AND(N(I157)&gt;0,N(I157)&lt;TODAY()),"SEGUIMIENTO ATRASADO; ","")&amp;IF(AND(N(I157)&gt;0,N(I157)=TODAY()),"SEGUIMIENTO HOY; ","")&amp;IF(AND(OR(K157="",K157="Abierta"),N(F157)&gt;0,N(F157)&lt;TODAY()),"VENCIDA, TODAVÍA ABIERTA; ","")&amp;IF(AND(OR(K157="",K157="Abierta"),N(F157)&gt;=TODAY(),N(F157)-TODAY()&lt;=N('Ajustes'!$B$6)),"POR VENCER; ","")&amp;IF(AND(OR(K157="",K157="Abierta"),N(E157)&gt;0,N(G157)&gt;=N('Ajustes'!$B$5)),"ALTO: DECIDA; ","")&amp;IF(N(E157)=0,"SIN FECHA DE ENVÍO; ","")&amp;IF(AND(K157="Ganada",N(D157)=0),"GANADA SIN MONTO; ","")&amp;IF(AND(K157="Perdida",L157=""),"PERDIDA SIN MOTIVO; ",""),LEN(IF(AND(N(I157)&gt;0,N(I157)&lt;TODAY()),"SEGUIMIENTO ATRASADO; ","")&amp;IF(AND(N(I157)&gt;0,N(I157)=TODAY()),"SEGUIMIENTO HOY; ","")&amp;IF(AND(OR(K157="",K157="Abierta"),N(F157)&gt;0,N(F157)&lt;TODAY()),"VENCIDA, TODAVÍA ABIERTA; ","")&amp;IF(AND(OR(K157="",K157="Abierta"),N(F157)&gt;=TODAY(),N(F157)-TODAY()&lt;=N('Ajustes'!$B$6)),"POR VENCER; ","")&amp;IF(AND(OR(K157="",K157="Abierta"),N(E157)&gt;0,N(G157)&gt;=N('Ajustes'!$B$5)),"ALTO: DECIDA; ","")&amp;IF(N(E157)=0,"SIN FECHA DE ENVÍO; ","")&amp;IF(AND(K157="Ganada",N(D157)=0),"GANADA SIN MONTO; ","")&amp;IF(AND(K157="Perdida",L157=""),"PERDIDA SIN MOTIVO; ",""))-2)))</f>
        <v/>
      </c>
    </row>
    <row r="158">
      <c r="D158" s="7" t="n"/>
      <c r="E158" s="8" t="n"/>
      <c r="F158" s="8" t="n"/>
      <c r="G158">
        <f>IF(A158="","",COUNTIF('Registro de contactos'!$B$2:$B$1500,A158))</f>
        <v/>
      </c>
      <c r="H158" s="8">
        <f>IF(A158="","",IF(N(G158)=0,"",SUMPRODUCT(MAX(('Registro de contactos'!$B$2:$B$1500=A158)*N(+'Registro de contactos'!$A$2:$A$1500)))))</f>
        <v/>
      </c>
      <c r="I158" s="8">
        <f>IF(OR(NOT(OR(A158&lt;&gt;"",B158&lt;&gt;"",C158&lt;&gt;"")),N(E158)=0,NOT(OR(K158="",K158="Abierta")),N(G158)&gt;=N('Ajustes'!$B$5)),"",IF(OR(N(G158)=0,N(H158)=0),N(E158)+N('Ajustes'!$B$2),N(H158)+IF(N(G158)=1,N('Ajustes'!$B$3)-N('Ajustes'!$B$2),N('Ajustes'!$B$4)-N('Ajustes'!$B$3))))</f>
        <v/>
      </c>
      <c r="J158" s="9">
        <f>IF(OR(NOT(OR(A158&lt;&gt;"",B158&lt;&gt;"",C158&lt;&gt;"")),N(F158)=0),"",N(F158)-TODAY())</f>
        <v/>
      </c>
      <c r="M158">
        <f>IF(NOT(OR(A158&lt;&gt;"",B158&lt;&gt;"",C158&lt;&gt;"")),"",IF(IF(AND(N(I158)&gt;0,N(I158)&lt;TODAY()),"SEGUIMIENTO ATRASADO; ","")&amp;IF(AND(N(I158)&gt;0,N(I158)=TODAY()),"SEGUIMIENTO HOY; ","")&amp;IF(AND(OR(K158="",K158="Abierta"),N(F158)&gt;0,N(F158)&lt;TODAY()),"VENCIDA, TODAVÍA ABIERTA; ","")&amp;IF(AND(OR(K158="",K158="Abierta"),N(F158)&gt;=TODAY(),N(F158)-TODAY()&lt;=N('Ajustes'!$B$6)),"POR VENCER; ","")&amp;IF(AND(OR(K158="",K158="Abierta"),N(E158)&gt;0,N(G158)&gt;=N('Ajustes'!$B$5)),"ALTO: DECIDA; ","")&amp;IF(N(E158)=0,"SIN FECHA DE ENVÍO; ","")&amp;IF(AND(K158="Ganada",N(D158)=0),"GANADA SIN MONTO; ","")&amp;IF(AND(K158="Perdida",L158=""),"PERDIDA SIN MOTIVO; ","")="","",LEFT(IF(AND(N(I158)&gt;0,N(I158)&lt;TODAY()),"SEGUIMIENTO ATRASADO; ","")&amp;IF(AND(N(I158)&gt;0,N(I158)=TODAY()),"SEGUIMIENTO HOY; ","")&amp;IF(AND(OR(K158="",K158="Abierta"),N(F158)&gt;0,N(F158)&lt;TODAY()),"VENCIDA, TODAVÍA ABIERTA; ","")&amp;IF(AND(OR(K158="",K158="Abierta"),N(F158)&gt;=TODAY(),N(F158)-TODAY()&lt;=N('Ajustes'!$B$6)),"POR VENCER; ","")&amp;IF(AND(OR(K158="",K158="Abierta"),N(E158)&gt;0,N(G158)&gt;=N('Ajustes'!$B$5)),"ALTO: DECIDA; ","")&amp;IF(N(E158)=0,"SIN FECHA DE ENVÍO; ","")&amp;IF(AND(K158="Ganada",N(D158)=0),"GANADA SIN MONTO; ","")&amp;IF(AND(K158="Perdida",L158=""),"PERDIDA SIN MOTIVO; ",""),LEN(IF(AND(N(I158)&gt;0,N(I158)&lt;TODAY()),"SEGUIMIENTO ATRASADO; ","")&amp;IF(AND(N(I158)&gt;0,N(I158)=TODAY()),"SEGUIMIENTO HOY; ","")&amp;IF(AND(OR(K158="",K158="Abierta"),N(F158)&gt;0,N(F158)&lt;TODAY()),"VENCIDA, TODAVÍA ABIERTA; ","")&amp;IF(AND(OR(K158="",K158="Abierta"),N(F158)&gt;=TODAY(),N(F158)-TODAY()&lt;=N('Ajustes'!$B$6)),"POR VENCER; ","")&amp;IF(AND(OR(K158="",K158="Abierta"),N(E158)&gt;0,N(G158)&gt;=N('Ajustes'!$B$5)),"ALTO: DECIDA; ","")&amp;IF(N(E158)=0,"SIN FECHA DE ENVÍO; ","")&amp;IF(AND(K158="Ganada",N(D158)=0),"GANADA SIN MONTO; ","")&amp;IF(AND(K158="Perdida",L158=""),"PERDIDA SIN MOTIVO; ",""))-2)))</f>
        <v/>
      </c>
    </row>
    <row r="159">
      <c r="D159" s="7" t="n"/>
      <c r="E159" s="8" t="n"/>
      <c r="F159" s="8" t="n"/>
      <c r="G159">
        <f>IF(A159="","",COUNTIF('Registro de contactos'!$B$2:$B$1500,A159))</f>
        <v/>
      </c>
      <c r="H159" s="8">
        <f>IF(A159="","",IF(N(G159)=0,"",SUMPRODUCT(MAX(('Registro de contactos'!$B$2:$B$1500=A159)*N(+'Registro de contactos'!$A$2:$A$1500)))))</f>
        <v/>
      </c>
      <c r="I159" s="8">
        <f>IF(OR(NOT(OR(A159&lt;&gt;"",B159&lt;&gt;"",C159&lt;&gt;"")),N(E159)=0,NOT(OR(K159="",K159="Abierta")),N(G159)&gt;=N('Ajustes'!$B$5)),"",IF(OR(N(G159)=0,N(H159)=0),N(E159)+N('Ajustes'!$B$2),N(H159)+IF(N(G159)=1,N('Ajustes'!$B$3)-N('Ajustes'!$B$2),N('Ajustes'!$B$4)-N('Ajustes'!$B$3))))</f>
        <v/>
      </c>
      <c r="J159" s="9">
        <f>IF(OR(NOT(OR(A159&lt;&gt;"",B159&lt;&gt;"",C159&lt;&gt;"")),N(F159)=0),"",N(F159)-TODAY())</f>
        <v/>
      </c>
      <c r="M159">
        <f>IF(NOT(OR(A159&lt;&gt;"",B159&lt;&gt;"",C159&lt;&gt;"")),"",IF(IF(AND(N(I159)&gt;0,N(I159)&lt;TODAY()),"SEGUIMIENTO ATRASADO; ","")&amp;IF(AND(N(I159)&gt;0,N(I159)=TODAY()),"SEGUIMIENTO HOY; ","")&amp;IF(AND(OR(K159="",K159="Abierta"),N(F159)&gt;0,N(F159)&lt;TODAY()),"VENCIDA, TODAVÍA ABIERTA; ","")&amp;IF(AND(OR(K159="",K159="Abierta"),N(F159)&gt;=TODAY(),N(F159)-TODAY()&lt;=N('Ajustes'!$B$6)),"POR VENCER; ","")&amp;IF(AND(OR(K159="",K159="Abierta"),N(E159)&gt;0,N(G159)&gt;=N('Ajustes'!$B$5)),"ALTO: DECIDA; ","")&amp;IF(N(E159)=0,"SIN FECHA DE ENVÍO; ","")&amp;IF(AND(K159="Ganada",N(D159)=0),"GANADA SIN MONTO; ","")&amp;IF(AND(K159="Perdida",L159=""),"PERDIDA SIN MOTIVO; ","")="","",LEFT(IF(AND(N(I159)&gt;0,N(I159)&lt;TODAY()),"SEGUIMIENTO ATRASADO; ","")&amp;IF(AND(N(I159)&gt;0,N(I159)=TODAY()),"SEGUIMIENTO HOY; ","")&amp;IF(AND(OR(K159="",K159="Abierta"),N(F159)&gt;0,N(F159)&lt;TODAY()),"VENCIDA, TODAVÍA ABIERTA; ","")&amp;IF(AND(OR(K159="",K159="Abierta"),N(F159)&gt;=TODAY(),N(F159)-TODAY()&lt;=N('Ajustes'!$B$6)),"POR VENCER; ","")&amp;IF(AND(OR(K159="",K159="Abierta"),N(E159)&gt;0,N(G159)&gt;=N('Ajustes'!$B$5)),"ALTO: DECIDA; ","")&amp;IF(N(E159)=0,"SIN FECHA DE ENVÍO; ","")&amp;IF(AND(K159="Ganada",N(D159)=0),"GANADA SIN MONTO; ","")&amp;IF(AND(K159="Perdida",L159=""),"PERDIDA SIN MOTIVO; ",""),LEN(IF(AND(N(I159)&gt;0,N(I159)&lt;TODAY()),"SEGUIMIENTO ATRASADO; ","")&amp;IF(AND(N(I159)&gt;0,N(I159)=TODAY()),"SEGUIMIENTO HOY; ","")&amp;IF(AND(OR(K159="",K159="Abierta"),N(F159)&gt;0,N(F159)&lt;TODAY()),"VENCIDA, TODAVÍA ABIERTA; ","")&amp;IF(AND(OR(K159="",K159="Abierta"),N(F159)&gt;=TODAY(),N(F159)-TODAY()&lt;=N('Ajustes'!$B$6)),"POR VENCER; ","")&amp;IF(AND(OR(K159="",K159="Abierta"),N(E159)&gt;0,N(G159)&gt;=N('Ajustes'!$B$5)),"ALTO: DECIDA; ","")&amp;IF(N(E159)=0,"SIN FECHA DE ENVÍO; ","")&amp;IF(AND(K159="Ganada",N(D159)=0),"GANADA SIN MONTO; ","")&amp;IF(AND(K159="Perdida",L159=""),"PERDIDA SIN MOTIVO; ",""))-2)))</f>
        <v/>
      </c>
    </row>
    <row r="160">
      <c r="D160" s="7" t="n"/>
      <c r="E160" s="8" t="n"/>
      <c r="F160" s="8" t="n"/>
      <c r="G160">
        <f>IF(A160="","",COUNTIF('Registro de contactos'!$B$2:$B$1500,A160))</f>
        <v/>
      </c>
      <c r="H160" s="8">
        <f>IF(A160="","",IF(N(G160)=0,"",SUMPRODUCT(MAX(('Registro de contactos'!$B$2:$B$1500=A160)*N(+'Registro de contactos'!$A$2:$A$1500)))))</f>
        <v/>
      </c>
      <c r="I160" s="8">
        <f>IF(OR(NOT(OR(A160&lt;&gt;"",B160&lt;&gt;"",C160&lt;&gt;"")),N(E160)=0,NOT(OR(K160="",K160="Abierta")),N(G160)&gt;=N('Ajustes'!$B$5)),"",IF(OR(N(G160)=0,N(H160)=0),N(E160)+N('Ajustes'!$B$2),N(H160)+IF(N(G160)=1,N('Ajustes'!$B$3)-N('Ajustes'!$B$2),N('Ajustes'!$B$4)-N('Ajustes'!$B$3))))</f>
        <v/>
      </c>
      <c r="J160" s="9">
        <f>IF(OR(NOT(OR(A160&lt;&gt;"",B160&lt;&gt;"",C160&lt;&gt;"")),N(F160)=0),"",N(F160)-TODAY())</f>
        <v/>
      </c>
      <c r="M160">
        <f>IF(NOT(OR(A160&lt;&gt;"",B160&lt;&gt;"",C160&lt;&gt;"")),"",IF(IF(AND(N(I160)&gt;0,N(I160)&lt;TODAY()),"SEGUIMIENTO ATRASADO; ","")&amp;IF(AND(N(I160)&gt;0,N(I160)=TODAY()),"SEGUIMIENTO HOY; ","")&amp;IF(AND(OR(K160="",K160="Abierta"),N(F160)&gt;0,N(F160)&lt;TODAY()),"VENCIDA, TODAVÍA ABIERTA; ","")&amp;IF(AND(OR(K160="",K160="Abierta"),N(F160)&gt;=TODAY(),N(F160)-TODAY()&lt;=N('Ajustes'!$B$6)),"POR VENCER; ","")&amp;IF(AND(OR(K160="",K160="Abierta"),N(E160)&gt;0,N(G160)&gt;=N('Ajustes'!$B$5)),"ALTO: DECIDA; ","")&amp;IF(N(E160)=0,"SIN FECHA DE ENVÍO; ","")&amp;IF(AND(K160="Ganada",N(D160)=0),"GANADA SIN MONTO; ","")&amp;IF(AND(K160="Perdida",L160=""),"PERDIDA SIN MOTIVO; ","")="","",LEFT(IF(AND(N(I160)&gt;0,N(I160)&lt;TODAY()),"SEGUIMIENTO ATRASADO; ","")&amp;IF(AND(N(I160)&gt;0,N(I160)=TODAY()),"SEGUIMIENTO HOY; ","")&amp;IF(AND(OR(K160="",K160="Abierta"),N(F160)&gt;0,N(F160)&lt;TODAY()),"VENCIDA, TODAVÍA ABIERTA; ","")&amp;IF(AND(OR(K160="",K160="Abierta"),N(F160)&gt;=TODAY(),N(F160)-TODAY()&lt;=N('Ajustes'!$B$6)),"POR VENCER; ","")&amp;IF(AND(OR(K160="",K160="Abierta"),N(E160)&gt;0,N(G160)&gt;=N('Ajustes'!$B$5)),"ALTO: DECIDA; ","")&amp;IF(N(E160)=0,"SIN FECHA DE ENVÍO; ","")&amp;IF(AND(K160="Ganada",N(D160)=0),"GANADA SIN MONTO; ","")&amp;IF(AND(K160="Perdida",L160=""),"PERDIDA SIN MOTIVO; ",""),LEN(IF(AND(N(I160)&gt;0,N(I160)&lt;TODAY()),"SEGUIMIENTO ATRASADO; ","")&amp;IF(AND(N(I160)&gt;0,N(I160)=TODAY()),"SEGUIMIENTO HOY; ","")&amp;IF(AND(OR(K160="",K160="Abierta"),N(F160)&gt;0,N(F160)&lt;TODAY()),"VENCIDA, TODAVÍA ABIERTA; ","")&amp;IF(AND(OR(K160="",K160="Abierta"),N(F160)&gt;=TODAY(),N(F160)-TODAY()&lt;=N('Ajustes'!$B$6)),"POR VENCER; ","")&amp;IF(AND(OR(K160="",K160="Abierta"),N(E160)&gt;0,N(G160)&gt;=N('Ajustes'!$B$5)),"ALTO: DECIDA; ","")&amp;IF(N(E160)=0,"SIN FECHA DE ENVÍO; ","")&amp;IF(AND(K160="Ganada",N(D160)=0),"GANADA SIN MONTO; ","")&amp;IF(AND(K160="Perdida",L160=""),"PERDIDA SIN MOTIVO; ",""))-2)))</f>
        <v/>
      </c>
    </row>
    <row r="161">
      <c r="D161" s="7" t="n"/>
      <c r="E161" s="8" t="n"/>
      <c r="F161" s="8" t="n"/>
      <c r="G161">
        <f>IF(A161="","",COUNTIF('Registro de contactos'!$B$2:$B$1500,A161))</f>
        <v/>
      </c>
      <c r="H161" s="8">
        <f>IF(A161="","",IF(N(G161)=0,"",SUMPRODUCT(MAX(('Registro de contactos'!$B$2:$B$1500=A161)*N(+'Registro de contactos'!$A$2:$A$1500)))))</f>
        <v/>
      </c>
      <c r="I161" s="8">
        <f>IF(OR(NOT(OR(A161&lt;&gt;"",B161&lt;&gt;"",C161&lt;&gt;"")),N(E161)=0,NOT(OR(K161="",K161="Abierta")),N(G161)&gt;=N('Ajustes'!$B$5)),"",IF(OR(N(G161)=0,N(H161)=0),N(E161)+N('Ajustes'!$B$2),N(H161)+IF(N(G161)=1,N('Ajustes'!$B$3)-N('Ajustes'!$B$2),N('Ajustes'!$B$4)-N('Ajustes'!$B$3))))</f>
        <v/>
      </c>
      <c r="J161" s="9">
        <f>IF(OR(NOT(OR(A161&lt;&gt;"",B161&lt;&gt;"",C161&lt;&gt;"")),N(F161)=0),"",N(F161)-TODAY())</f>
        <v/>
      </c>
      <c r="M161">
        <f>IF(NOT(OR(A161&lt;&gt;"",B161&lt;&gt;"",C161&lt;&gt;"")),"",IF(IF(AND(N(I161)&gt;0,N(I161)&lt;TODAY()),"SEGUIMIENTO ATRASADO; ","")&amp;IF(AND(N(I161)&gt;0,N(I161)=TODAY()),"SEGUIMIENTO HOY; ","")&amp;IF(AND(OR(K161="",K161="Abierta"),N(F161)&gt;0,N(F161)&lt;TODAY()),"VENCIDA, TODAVÍA ABIERTA; ","")&amp;IF(AND(OR(K161="",K161="Abierta"),N(F161)&gt;=TODAY(),N(F161)-TODAY()&lt;=N('Ajustes'!$B$6)),"POR VENCER; ","")&amp;IF(AND(OR(K161="",K161="Abierta"),N(E161)&gt;0,N(G161)&gt;=N('Ajustes'!$B$5)),"ALTO: DECIDA; ","")&amp;IF(N(E161)=0,"SIN FECHA DE ENVÍO; ","")&amp;IF(AND(K161="Ganada",N(D161)=0),"GANADA SIN MONTO; ","")&amp;IF(AND(K161="Perdida",L161=""),"PERDIDA SIN MOTIVO; ","")="","",LEFT(IF(AND(N(I161)&gt;0,N(I161)&lt;TODAY()),"SEGUIMIENTO ATRASADO; ","")&amp;IF(AND(N(I161)&gt;0,N(I161)=TODAY()),"SEGUIMIENTO HOY; ","")&amp;IF(AND(OR(K161="",K161="Abierta"),N(F161)&gt;0,N(F161)&lt;TODAY()),"VENCIDA, TODAVÍA ABIERTA; ","")&amp;IF(AND(OR(K161="",K161="Abierta"),N(F161)&gt;=TODAY(),N(F161)-TODAY()&lt;=N('Ajustes'!$B$6)),"POR VENCER; ","")&amp;IF(AND(OR(K161="",K161="Abierta"),N(E161)&gt;0,N(G161)&gt;=N('Ajustes'!$B$5)),"ALTO: DECIDA; ","")&amp;IF(N(E161)=0,"SIN FECHA DE ENVÍO; ","")&amp;IF(AND(K161="Ganada",N(D161)=0),"GANADA SIN MONTO; ","")&amp;IF(AND(K161="Perdida",L161=""),"PERDIDA SIN MOTIVO; ",""),LEN(IF(AND(N(I161)&gt;0,N(I161)&lt;TODAY()),"SEGUIMIENTO ATRASADO; ","")&amp;IF(AND(N(I161)&gt;0,N(I161)=TODAY()),"SEGUIMIENTO HOY; ","")&amp;IF(AND(OR(K161="",K161="Abierta"),N(F161)&gt;0,N(F161)&lt;TODAY()),"VENCIDA, TODAVÍA ABIERTA; ","")&amp;IF(AND(OR(K161="",K161="Abierta"),N(F161)&gt;=TODAY(),N(F161)-TODAY()&lt;=N('Ajustes'!$B$6)),"POR VENCER; ","")&amp;IF(AND(OR(K161="",K161="Abierta"),N(E161)&gt;0,N(G161)&gt;=N('Ajustes'!$B$5)),"ALTO: DECIDA; ","")&amp;IF(N(E161)=0,"SIN FECHA DE ENVÍO; ","")&amp;IF(AND(K161="Ganada",N(D161)=0),"GANADA SIN MONTO; ","")&amp;IF(AND(K161="Perdida",L161=""),"PERDIDA SIN MOTIVO; ",""))-2)))</f>
        <v/>
      </c>
    </row>
    <row r="162">
      <c r="D162" s="7" t="n"/>
      <c r="E162" s="8" t="n"/>
      <c r="F162" s="8" t="n"/>
      <c r="G162">
        <f>IF(A162="","",COUNTIF('Registro de contactos'!$B$2:$B$1500,A162))</f>
        <v/>
      </c>
      <c r="H162" s="8">
        <f>IF(A162="","",IF(N(G162)=0,"",SUMPRODUCT(MAX(('Registro de contactos'!$B$2:$B$1500=A162)*N(+'Registro de contactos'!$A$2:$A$1500)))))</f>
        <v/>
      </c>
      <c r="I162" s="8">
        <f>IF(OR(NOT(OR(A162&lt;&gt;"",B162&lt;&gt;"",C162&lt;&gt;"")),N(E162)=0,NOT(OR(K162="",K162="Abierta")),N(G162)&gt;=N('Ajustes'!$B$5)),"",IF(OR(N(G162)=0,N(H162)=0),N(E162)+N('Ajustes'!$B$2),N(H162)+IF(N(G162)=1,N('Ajustes'!$B$3)-N('Ajustes'!$B$2),N('Ajustes'!$B$4)-N('Ajustes'!$B$3))))</f>
        <v/>
      </c>
      <c r="J162" s="9">
        <f>IF(OR(NOT(OR(A162&lt;&gt;"",B162&lt;&gt;"",C162&lt;&gt;"")),N(F162)=0),"",N(F162)-TODAY())</f>
        <v/>
      </c>
      <c r="M162">
        <f>IF(NOT(OR(A162&lt;&gt;"",B162&lt;&gt;"",C162&lt;&gt;"")),"",IF(IF(AND(N(I162)&gt;0,N(I162)&lt;TODAY()),"SEGUIMIENTO ATRASADO; ","")&amp;IF(AND(N(I162)&gt;0,N(I162)=TODAY()),"SEGUIMIENTO HOY; ","")&amp;IF(AND(OR(K162="",K162="Abierta"),N(F162)&gt;0,N(F162)&lt;TODAY()),"VENCIDA, TODAVÍA ABIERTA; ","")&amp;IF(AND(OR(K162="",K162="Abierta"),N(F162)&gt;=TODAY(),N(F162)-TODAY()&lt;=N('Ajustes'!$B$6)),"POR VENCER; ","")&amp;IF(AND(OR(K162="",K162="Abierta"),N(E162)&gt;0,N(G162)&gt;=N('Ajustes'!$B$5)),"ALTO: DECIDA; ","")&amp;IF(N(E162)=0,"SIN FECHA DE ENVÍO; ","")&amp;IF(AND(K162="Ganada",N(D162)=0),"GANADA SIN MONTO; ","")&amp;IF(AND(K162="Perdida",L162=""),"PERDIDA SIN MOTIVO; ","")="","",LEFT(IF(AND(N(I162)&gt;0,N(I162)&lt;TODAY()),"SEGUIMIENTO ATRASADO; ","")&amp;IF(AND(N(I162)&gt;0,N(I162)=TODAY()),"SEGUIMIENTO HOY; ","")&amp;IF(AND(OR(K162="",K162="Abierta"),N(F162)&gt;0,N(F162)&lt;TODAY()),"VENCIDA, TODAVÍA ABIERTA; ","")&amp;IF(AND(OR(K162="",K162="Abierta"),N(F162)&gt;=TODAY(),N(F162)-TODAY()&lt;=N('Ajustes'!$B$6)),"POR VENCER; ","")&amp;IF(AND(OR(K162="",K162="Abierta"),N(E162)&gt;0,N(G162)&gt;=N('Ajustes'!$B$5)),"ALTO: DECIDA; ","")&amp;IF(N(E162)=0,"SIN FECHA DE ENVÍO; ","")&amp;IF(AND(K162="Ganada",N(D162)=0),"GANADA SIN MONTO; ","")&amp;IF(AND(K162="Perdida",L162=""),"PERDIDA SIN MOTIVO; ",""),LEN(IF(AND(N(I162)&gt;0,N(I162)&lt;TODAY()),"SEGUIMIENTO ATRASADO; ","")&amp;IF(AND(N(I162)&gt;0,N(I162)=TODAY()),"SEGUIMIENTO HOY; ","")&amp;IF(AND(OR(K162="",K162="Abierta"),N(F162)&gt;0,N(F162)&lt;TODAY()),"VENCIDA, TODAVÍA ABIERTA; ","")&amp;IF(AND(OR(K162="",K162="Abierta"),N(F162)&gt;=TODAY(),N(F162)-TODAY()&lt;=N('Ajustes'!$B$6)),"POR VENCER; ","")&amp;IF(AND(OR(K162="",K162="Abierta"),N(E162)&gt;0,N(G162)&gt;=N('Ajustes'!$B$5)),"ALTO: DECIDA; ","")&amp;IF(N(E162)=0,"SIN FECHA DE ENVÍO; ","")&amp;IF(AND(K162="Ganada",N(D162)=0),"GANADA SIN MONTO; ","")&amp;IF(AND(K162="Perdida",L162=""),"PERDIDA SIN MOTIVO; ",""))-2)))</f>
        <v/>
      </c>
    </row>
    <row r="163">
      <c r="D163" s="7" t="n"/>
      <c r="E163" s="8" t="n"/>
      <c r="F163" s="8" t="n"/>
      <c r="G163">
        <f>IF(A163="","",COUNTIF('Registro de contactos'!$B$2:$B$1500,A163))</f>
        <v/>
      </c>
      <c r="H163" s="8">
        <f>IF(A163="","",IF(N(G163)=0,"",SUMPRODUCT(MAX(('Registro de contactos'!$B$2:$B$1500=A163)*N(+'Registro de contactos'!$A$2:$A$1500)))))</f>
        <v/>
      </c>
      <c r="I163" s="8">
        <f>IF(OR(NOT(OR(A163&lt;&gt;"",B163&lt;&gt;"",C163&lt;&gt;"")),N(E163)=0,NOT(OR(K163="",K163="Abierta")),N(G163)&gt;=N('Ajustes'!$B$5)),"",IF(OR(N(G163)=0,N(H163)=0),N(E163)+N('Ajustes'!$B$2),N(H163)+IF(N(G163)=1,N('Ajustes'!$B$3)-N('Ajustes'!$B$2),N('Ajustes'!$B$4)-N('Ajustes'!$B$3))))</f>
        <v/>
      </c>
      <c r="J163" s="9">
        <f>IF(OR(NOT(OR(A163&lt;&gt;"",B163&lt;&gt;"",C163&lt;&gt;"")),N(F163)=0),"",N(F163)-TODAY())</f>
        <v/>
      </c>
      <c r="M163">
        <f>IF(NOT(OR(A163&lt;&gt;"",B163&lt;&gt;"",C163&lt;&gt;"")),"",IF(IF(AND(N(I163)&gt;0,N(I163)&lt;TODAY()),"SEGUIMIENTO ATRASADO; ","")&amp;IF(AND(N(I163)&gt;0,N(I163)=TODAY()),"SEGUIMIENTO HOY; ","")&amp;IF(AND(OR(K163="",K163="Abierta"),N(F163)&gt;0,N(F163)&lt;TODAY()),"VENCIDA, TODAVÍA ABIERTA; ","")&amp;IF(AND(OR(K163="",K163="Abierta"),N(F163)&gt;=TODAY(),N(F163)-TODAY()&lt;=N('Ajustes'!$B$6)),"POR VENCER; ","")&amp;IF(AND(OR(K163="",K163="Abierta"),N(E163)&gt;0,N(G163)&gt;=N('Ajustes'!$B$5)),"ALTO: DECIDA; ","")&amp;IF(N(E163)=0,"SIN FECHA DE ENVÍO; ","")&amp;IF(AND(K163="Ganada",N(D163)=0),"GANADA SIN MONTO; ","")&amp;IF(AND(K163="Perdida",L163=""),"PERDIDA SIN MOTIVO; ","")="","",LEFT(IF(AND(N(I163)&gt;0,N(I163)&lt;TODAY()),"SEGUIMIENTO ATRASADO; ","")&amp;IF(AND(N(I163)&gt;0,N(I163)=TODAY()),"SEGUIMIENTO HOY; ","")&amp;IF(AND(OR(K163="",K163="Abierta"),N(F163)&gt;0,N(F163)&lt;TODAY()),"VENCIDA, TODAVÍA ABIERTA; ","")&amp;IF(AND(OR(K163="",K163="Abierta"),N(F163)&gt;=TODAY(),N(F163)-TODAY()&lt;=N('Ajustes'!$B$6)),"POR VENCER; ","")&amp;IF(AND(OR(K163="",K163="Abierta"),N(E163)&gt;0,N(G163)&gt;=N('Ajustes'!$B$5)),"ALTO: DECIDA; ","")&amp;IF(N(E163)=0,"SIN FECHA DE ENVÍO; ","")&amp;IF(AND(K163="Ganada",N(D163)=0),"GANADA SIN MONTO; ","")&amp;IF(AND(K163="Perdida",L163=""),"PERDIDA SIN MOTIVO; ",""),LEN(IF(AND(N(I163)&gt;0,N(I163)&lt;TODAY()),"SEGUIMIENTO ATRASADO; ","")&amp;IF(AND(N(I163)&gt;0,N(I163)=TODAY()),"SEGUIMIENTO HOY; ","")&amp;IF(AND(OR(K163="",K163="Abierta"),N(F163)&gt;0,N(F163)&lt;TODAY()),"VENCIDA, TODAVÍA ABIERTA; ","")&amp;IF(AND(OR(K163="",K163="Abierta"),N(F163)&gt;=TODAY(),N(F163)-TODAY()&lt;=N('Ajustes'!$B$6)),"POR VENCER; ","")&amp;IF(AND(OR(K163="",K163="Abierta"),N(E163)&gt;0,N(G163)&gt;=N('Ajustes'!$B$5)),"ALTO: DECIDA; ","")&amp;IF(N(E163)=0,"SIN FECHA DE ENVÍO; ","")&amp;IF(AND(K163="Ganada",N(D163)=0),"GANADA SIN MONTO; ","")&amp;IF(AND(K163="Perdida",L163=""),"PERDIDA SIN MOTIVO; ",""))-2)))</f>
        <v/>
      </c>
    </row>
    <row r="164">
      <c r="D164" s="7" t="n"/>
      <c r="E164" s="8" t="n"/>
      <c r="F164" s="8" t="n"/>
      <c r="G164">
        <f>IF(A164="","",COUNTIF('Registro de contactos'!$B$2:$B$1500,A164))</f>
        <v/>
      </c>
      <c r="H164" s="8">
        <f>IF(A164="","",IF(N(G164)=0,"",SUMPRODUCT(MAX(('Registro de contactos'!$B$2:$B$1500=A164)*N(+'Registro de contactos'!$A$2:$A$1500)))))</f>
        <v/>
      </c>
      <c r="I164" s="8">
        <f>IF(OR(NOT(OR(A164&lt;&gt;"",B164&lt;&gt;"",C164&lt;&gt;"")),N(E164)=0,NOT(OR(K164="",K164="Abierta")),N(G164)&gt;=N('Ajustes'!$B$5)),"",IF(OR(N(G164)=0,N(H164)=0),N(E164)+N('Ajustes'!$B$2),N(H164)+IF(N(G164)=1,N('Ajustes'!$B$3)-N('Ajustes'!$B$2),N('Ajustes'!$B$4)-N('Ajustes'!$B$3))))</f>
        <v/>
      </c>
      <c r="J164" s="9">
        <f>IF(OR(NOT(OR(A164&lt;&gt;"",B164&lt;&gt;"",C164&lt;&gt;"")),N(F164)=0),"",N(F164)-TODAY())</f>
        <v/>
      </c>
      <c r="M164">
        <f>IF(NOT(OR(A164&lt;&gt;"",B164&lt;&gt;"",C164&lt;&gt;"")),"",IF(IF(AND(N(I164)&gt;0,N(I164)&lt;TODAY()),"SEGUIMIENTO ATRASADO; ","")&amp;IF(AND(N(I164)&gt;0,N(I164)=TODAY()),"SEGUIMIENTO HOY; ","")&amp;IF(AND(OR(K164="",K164="Abierta"),N(F164)&gt;0,N(F164)&lt;TODAY()),"VENCIDA, TODAVÍA ABIERTA; ","")&amp;IF(AND(OR(K164="",K164="Abierta"),N(F164)&gt;=TODAY(),N(F164)-TODAY()&lt;=N('Ajustes'!$B$6)),"POR VENCER; ","")&amp;IF(AND(OR(K164="",K164="Abierta"),N(E164)&gt;0,N(G164)&gt;=N('Ajustes'!$B$5)),"ALTO: DECIDA; ","")&amp;IF(N(E164)=0,"SIN FECHA DE ENVÍO; ","")&amp;IF(AND(K164="Ganada",N(D164)=0),"GANADA SIN MONTO; ","")&amp;IF(AND(K164="Perdida",L164=""),"PERDIDA SIN MOTIVO; ","")="","",LEFT(IF(AND(N(I164)&gt;0,N(I164)&lt;TODAY()),"SEGUIMIENTO ATRASADO; ","")&amp;IF(AND(N(I164)&gt;0,N(I164)=TODAY()),"SEGUIMIENTO HOY; ","")&amp;IF(AND(OR(K164="",K164="Abierta"),N(F164)&gt;0,N(F164)&lt;TODAY()),"VENCIDA, TODAVÍA ABIERTA; ","")&amp;IF(AND(OR(K164="",K164="Abierta"),N(F164)&gt;=TODAY(),N(F164)-TODAY()&lt;=N('Ajustes'!$B$6)),"POR VENCER; ","")&amp;IF(AND(OR(K164="",K164="Abierta"),N(E164)&gt;0,N(G164)&gt;=N('Ajustes'!$B$5)),"ALTO: DECIDA; ","")&amp;IF(N(E164)=0,"SIN FECHA DE ENVÍO; ","")&amp;IF(AND(K164="Ganada",N(D164)=0),"GANADA SIN MONTO; ","")&amp;IF(AND(K164="Perdida",L164=""),"PERDIDA SIN MOTIVO; ",""),LEN(IF(AND(N(I164)&gt;0,N(I164)&lt;TODAY()),"SEGUIMIENTO ATRASADO; ","")&amp;IF(AND(N(I164)&gt;0,N(I164)=TODAY()),"SEGUIMIENTO HOY; ","")&amp;IF(AND(OR(K164="",K164="Abierta"),N(F164)&gt;0,N(F164)&lt;TODAY()),"VENCIDA, TODAVÍA ABIERTA; ","")&amp;IF(AND(OR(K164="",K164="Abierta"),N(F164)&gt;=TODAY(),N(F164)-TODAY()&lt;=N('Ajustes'!$B$6)),"POR VENCER; ","")&amp;IF(AND(OR(K164="",K164="Abierta"),N(E164)&gt;0,N(G164)&gt;=N('Ajustes'!$B$5)),"ALTO: DECIDA; ","")&amp;IF(N(E164)=0,"SIN FECHA DE ENVÍO; ","")&amp;IF(AND(K164="Ganada",N(D164)=0),"GANADA SIN MONTO; ","")&amp;IF(AND(K164="Perdida",L164=""),"PERDIDA SIN MOTIVO; ",""))-2)))</f>
        <v/>
      </c>
    </row>
    <row r="165">
      <c r="D165" s="7" t="n"/>
      <c r="E165" s="8" t="n"/>
      <c r="F165" s="8" t="n"/>
      <c r="G165">
        <f>IF(A165="","",COUNTIF('Registro de contactos'!$B$2:$B$1500,A165))</f>
        <v/>
      </c>
      <c r="H165" s="8">
        <f>IF(A165="","",IF(N(G165)=0,"",SUMPRODUCT(MAX(('Registro de contactos'!$B$2:$B$1500=A165)*N(+'Registro de contactos'!$A$2:$A$1500)))))</f>
        <v/>
      </c>
      <c r="I165" s="8">
        <f>IF(OR(NOT(OR(A165&lt;&gt;"",B165&lt;&gt;"",C165&lt;&gt;"")),N(E165)=0,NOT(OR(K165="",K165="Abierta")),N(G165)&gt;=N('Ajustes'!$B$5)),"",IF(OR(N(G165)=0,N(H165)=0),N(E165)+N('Ajustes'!$B$2),N(H165)+IF(N(G165)=1,N('Ajustes'!$B$3)-N('Ajustes'!$B$2),N('Ajustes'!$B$4)-N('Ajustes'!$B$3))))</f>
        <v/>
      </c>
      <c r="J165" s="9">
        <f>IF(OR(NOT(OR(A165&lt;&gt;"",B165&lt;&gt;"",C165&lt;&gt;"")),N(F165)=0),"",N(F165)-TODAY())</f>
        <v/>
      </c>
      <c r="M165">
        <f>IF(NOT(OR(A165&lt;&gt;"",B165&lt;&gt;"",C165&lt;&gt;"")),"",IF(IF(AND(N(I165)&gt;0,N(I165)&lt;TODAY()),"SEGUIMIENTO ATRASADO; ","")&amp;IF(AND(N(I165)&gt;0,N(I165)=TODAY()),"SEGUIMIENTO HOY; ","")&amp;IF(AND(OR(K165="",K165="Abierta"),N(F165)&gt;0,N(F165)&lt;TODAY()),"VENCIDA, TODAVÍA ABIERTA; ","")&amp;IF(AND(OR(K165="",K165="Abierta"),N(F165)&gt;=TODAY(),N(F165)-TODAY()&lt;=N('Ajustes'!$B$6)),"POR VENCER; ","")&amp;IF(AND(OR(K165="",K165="Abierta"),N(E165)&gt;0,N(G165)&gt;=N('Ajustes'!$B$5)),"ALTO: DECIDA; ","")&amp;IF(N(E165)=0,"SIN FECHA DE ENVÍO; ","")&amp;IF(AND(K165="Ganada",N(D165)=0),"GANADA SIN MONTO; ","")&amp;IF(AND(K165="Perdida",L165=""),"PERDIDA SIN MOTIVO; ","")="","",LEFT(IF(AND(N(I165)&gt;0,N(I165)&lt;TODAY()),"SEGUIMIENTO ATRASADO; ","")&amp;IF(AND(N(I165)&gt;0,N(I165)=TODAY()),"SEGUIMIENTO HOY; ","")&amp;IF(AND(OR(K165="",K165="Abierta"),N(F165)&gt;0,N(F165)&lt;TODAY()),"VENCIDA, TODAVÍA ABIERTA; ","")&amp;IF(AND(OR(K165="",K165="Abierta"),N(F165)&gt;=TODAY(),N(F165)-TODAY()&lt;=N('Ajustes'!$B$6)),"POR VENCER; ","")&amp;IF(AND(OR(K165="",K165="Abierta"),N(E165)&gt;0,N(G165)&gt;=N('Ajustes'!$B$5)),"ALTO: DECIDA; ","")&amp;IF(N(E165)=0,"SIN FECHA DE ENVÍO; ","")&amp;IF(AND(K165="Ganada",N(D165)=0),"GANADA SIN MONTO; ","")&amp;IF(AND(K165="Perdida",L165=""),"PERDIDA SIN MOTIVO; ",""),LEN(IF(AND(N(I165)&gt;0,N(I165)&lt;TODAY()),"SEGUIMIENTO ATRASADO; ","")&amp;IF(AND(N(I165)&gt;0,N(I165)=TODAY()),"SEGUIMIENTO HOY; ","")&amp;IF(AND(OR(K165="",K165="Abierta"),N(F165)&gt;0,N(F165)&lt;TODAY()),"VENCIDA, TODAVÍA ABIERTA; ","")&amp;IF(AND(OR(K165="",K165="Abierta"),N(F165)&gt;=TODAY(),N(F165)-TODAY()&lt;=N('Ajustes'!$B$6)),"POR VENCER; ","")&amp;IF(AND(OR(K165="",K165="Abierta"),N(E165)&gt;0,N(G165)&gt;=N('Ajustes'!$B$5)),"ALTO: DECIDA; ","")&amp;IF(N(E165)=0,"SIN FECHA DE ENVÍO; ","")&amp;IF(AND(K165="Ganada",N(D165)=0),"GANADA SIN MONTO; ","")&amp;IF(AND(K165="Perdida",L165=""),"PERDIDA SIN MOTIVO; ",""))-2)))</f>
        <v/>
      </c>
    </row>
    <row r="166">
      <c r="D166" s="7" t="n"/>
      <c r="E166" s="8" t="n"/>
      <c r="F166" s="8" t="n"/>
      <c r="G166">
        <f>IF(A166="","",COUNTIF('Registro de contactos'!$B$2:$B$1500,A166))</f>
        <v/>
      </c>
      <c r="H166" s="8">
        <f>IF(A166="","",IF(N(G166)=0,"",SUMPRODUCT(MAX(('Registro de contactos'!$B$2:$B$1500=A166)*N(+'Registro de contactos'!$A$2:$A$1500)))))</f>
        <v/>
      </c>
      <c r="I166" s="8">
        <f>IF(OR(NOT(OR(A166&lt;&gt;"",B166&lt;&gt;"",C166&lt;&gt;"")),N(E166)=0,NOT(OR(K166="",K166="Abierta")),N(G166)&gt;=N('Ajustes'!$B$5)),"",IF(OR(N(G166)=0,N(H166)=0),N(E166)+N('Ajustes'!$B$2),N(H166)+IF(N(G166)=1,N('Ajustes'!$B$3)-N('Ajustes'!$B$2),N('Ajustes'!$B$4)-N('Ajustes'!$B$3))))</f>
        <v/>
      </c>
      <c r="J166" s="9">
        <f>IF(OR(NOT(OR(A166&lt;&gt;"",B166&lt;&gt;"",C166&lt;&gt;"")),N(F166)=0),"",N(F166)-TODAY())</f>
        <v/>
      </c>
      <c r="M166">
        <f>IF(NOT(OR(A166&lt;&gt;"",B166&lt;&gt;"",C166&lt;&gt;"")),"",IF(IF(AND(N(I166)&gt;0,N(I166)&lt;TODAY()),"SEGUIMIENTO ATRASADO; ","")&amp;IF(AND(N(I166)&gt;0,N(I166)=TODAY()),"SEGUIMIENTO HOY; ","")&amp;IF(AND(OR(K166="",K166="Abierta"),N(F166)&gt;0,N(F166)&lt;TODAY()),"VENCIDA, TODAVÍA ABIERTA; ","")&amp;IF(AND(OR(K166="",K166="Abierta"),N(F166)&gt;=TODAY(),N(F166)-TODAY()&lt;=N('Ajustes'!$B$6)),"POR VENCER; ","")&amp;IF(AND(OR(K166="",K166="Abierta"),N(E166)&gt;0,N(G166)&gt;=N('Ajustes'!$B$5)),"ALTO: DECIDA; ","")&amp;IF(N(E166)=0,"SIN FECHA DE ENVÍO; ","")&amp;IF(AND(K166="Ganada",N(D166)=0),"GANADA SIN MONTO; ","")&amp;IF(AND(K166="Perdida",L166=""),"PERDIDA SIN MOTIVO; ","")="","",LEFT(IF(AND(N(I166)&gt;0,N(I166)&lt;TODAY()),"SEGUIMIENTO ATRASADO; ","")&amp;IF(AND(N(I166)&gt;0,N(I166)=TODAY()),"SEGUIMIENTO HOY; ","")&amp;IF(AND(OR(K166="",K166="Abierta"),N(F166)&gt;0,N(F166)&lt;TODAY()),"VENCIDA, TODAVÍA ABIERTA; ","")&amp;IF(AND(OR(K166="",K166="Abierta"),N(F166)&gt;=TODAY(),N(F166)-TODAY()&lt;=N('Ajustes'!$B$6)),"POR VENCER; ","")&amp;IF(AND(OR(K166="",K166="Abierta"),N(E166)&gt;0,N(G166)&gt;=N('Ajustes'!$B$5)),"ALTO: DECIDA; ","")&amp;IF(N(E166)=0,"SIN FECHA DE ENVÍO; ","")&amp;IF(AND(K166="Ganada",N(D166)=0),"GANADA SIN MONTO; ","")&amp;IF(AND(K166="Perdida",L166=""),"PERDIDA SIN MOTIVO; ",""),LEN(IF(AND(N(I166)&gt;0,N(I166)&lt;TODAY()),"SEGUIMIENTO ATRASADO; ","")&amp;IF(AND(N(I166)&gt;0,N(I166)=TODAY()),"SEGUIMIENTO HOY; ","")&amp;IF(AND(OR(K166="",K166="Abierta"),N(F166)&gt;0,N(F166)&lt;TODAY()),"VENCIDA, TODAVÍA ABIERTA; ","")&amp;IF(AND(OR(K166="",K166="Abierta"),N(F166)&gt;=TODAY(),N(F166)-TODAY()&lt;=N('Ajustes'!$B$6)),"POR VENCER; ","")&amp;IF(AND(OR(K166="",K166="Abierta"),N(E166)&gt;0,N(G166)&gt;=N('Ajustes'!$B$5)),"ALTO: DECIDA; ","")&amp;IF(N(E166)=0,"SIN FECHA DE ENVÍO; ","")&amp;IF(AND(K166="Ganada",N(D166)=0),"GANADA SIN MONTO; ","")&amp;IF(AND(K166="Perdida",L166=""),"PERDIDA SIN MOTIVO; ",""))-2)))</f>
        <v/>
      </c>
    </row>
    <row r="167">
      <c r="D167" s="7" t="n"/>
      <c r="E167" s="8" t="n"/>
      <c r="F167" s="8" t="n"/>
      <c r="G167">
        <f>IF(A167="","",COUNTIF('Registro de contactos'!$B$2:$B$1500,A167))</f>
        <v/>
      </c>
      <c r="H167" s="8">
        <f>IF(A167="","",IF(N(G167)=0,"",SUMPRODUCT(MAX(('Registro de contactos'!$B$2:$B$1500=A167)*N(+'Registro de contactos'!$A$2:$A$1500)))))</f>
        <v/>
      </c>
      <c r="I167" s="8">
        <f>IF(OR(NOT(OR(A167&lt;&gt;"",B167&lt;&gt;"",C167&lt;&gt;"")),N(E167)=0,NOT(OR(K167="",K167="Abierta")),N(G167)&gt;=N('Ajustes'!$B$5)),"",IF(OR(N(G167)=0,N(H167)=0),N(E167)+N('Ajustes'!$B$2),N(H167)+IF(N(G167)=1,N('Ajustes'!$B$3)-N('Ajustes'!$B$2),N('Ajustes'!$B$4)-N('Ajustes'!$B$3))))</f>
        <v/>
      </c>
      <c r="J167" s="9">
        <f>IF(OR(NOT(OR(A167&lt;&gt;"",B167&lt;&gt;"",C167&lt;&gt;"")),N(F167)=0),"",N(F167)-TODAY())</f>
        <v/>
      </c>
      <c r="M167">
        <f>IF(NOT(OR(A167&lt;&gt;"",B167&lt;&gt;"",C167&lt;&gt;"")),"",IF(IF(AND(N(I167)&gt;0,N(I167)&lt;TODAY()),"SEGUIMIENTO ATRASADO; ","")&amp;IF(AND(N(I167)&gt;0,N(I167)=TODAY()),"SEGUIMIENTO HOY; ","")&amp;IF(AND(OR(K167="",K167="Abierta"),N(F167)&gt;0,N(F167)&lt;TODAY()),"VENCIDA, TODAVÍA ABIERTA; ","")&amp;IF(AND(OR(K167="",K167="Abierta"),N(F167)&gt;=TODAY(),N(F167)-TODAY()&lt;=N('Ajustes'!$B$6)),"POR VENCER; ","")&amp;IF(AND(OR(K167="",K167="Abierta"),N(E167)&gt;0,N(G167)&gt;=N('Ajustes'!$B$5)),"ALTO: DECIDA; ","")&amp;IF(N(E167)=0,"SIN FECHA DE ENVÍO; ","")&amp;IF(AND(K167="Ganada",N(D167)=0),"GANADA SIN MONTO; ","")&amp;IF(AND(K167="Perdida",L167=""),"PERDIDA SIN MOTIVO; ","")="","",LEFT(IF(AND(N(I167)&gt;0,N(I167)&lt;TODAY()),"SEGUIMIENTO ATRASADO; ","")&amp;IF(AND(N(I167)&gt;0,N(I167)=TODAY()),"SEGUIMIENTO HOY; ","")&amp;IF(AND(OR(K167="",K167="Abierta"),N(F167)&gt;0,N(F167)&lt;TODAY()),"VENCIDA, TODAVÍA ABIERTA; ","")&amp;IF(AND(OR(K167="",K167="Abierta"),N(F167)&gt;=TODAY(),N(F167)-TODAY()&lt;=N('Ajustes'!$B$6)),"POR VENCER; ","")&amp;IF(AND(OR(K167="",K167="Abierta"),N(E167)&gt;0,N(G167)&gt;=N('Ajustes'!$B$5)),"ALTO: DECIDA; ","")&amp;IF(N(E167)=0,"SIN FECHA DE ENVÍO; ","")&amp;IF(AND(K167="Ganada",N(D167)=0),"GANADA SIN MONTO; ","")&amp;IF(AND(K167="Perdida",L167=""),"PERDIDA SIN MOTIVO; ",""),LEN(IF(AND(N(I167)&gt;0,N(I167)&lt;TODAY()),"SEGUIMIENTO ATRASADO; ","")&amp;IF(AND(N(I167)&gt;0,N(I167)=TODAY()),"SEGUIMIENTO HOY; ","")&amp;IF(AND(OR(K167="",K167="Abierta"),N(F167)&gt;0,N(F167)&lt;TODAY()),"VENCIDA, TODAVÍA ABIERTA; ","")&amp;IF(AND(OR(K167="",K167="Abierta"),N(F167)&gt;=TODAY(),N(F167)-TODAY()&lt;=N('Ajustes'!$B$6)),"POR VENCER; ","")&amp;IF(AND(OR(K167="",K167="Abierta"),N(E167)&gt;0,N(G167)&gt;=N('Ajustes'!$B$5)),"ALTO: DECIDA; ","")&amp;IF(N(E167)=0,"SIN FECHA DE ENVÍO; ","")&amp;IF(AND(K167="Ganada",N(D167)=0),"GANADA SIN MONTO; ","")&amp;IF(AND(K167="Perdida",L167=""),"PERDIDA SIN MOTIVO; ",""))-2)))</f>
        <v/>
      </c>
    </row>
    <row r="168">
      <c r="D168" s="7" t="n"/>
      <c r="E168" s="8" t="n"/>
      <c r="F168" s="8" t="n"/>
      <c r="G168">
        <f>IF(A168="","",COUNTIF('Registro de contactos'!$B$2:$B$1500,A168))</f>
        <v/>
      </c>
      <c r="H168" s="8">
        <f>IF(A168="","",IF(N(G168)=0,"",SUMPRODUCT(MAX(('Registro de contactos'!$B$2:$B$1500=A168)*N(+'Registro de contactos'!$A$2:$A$1500)))))</f>
        <v/>
      </c>
      <c r="I168" s="8">
        <f>IF(OR(NOT(OR(A168&lt;&gt;"",B168&lt;&gt;"",C168&lt;&gt;"")),N(E168)=0,NOT(OR(K168="",K168="Abierta")),N(G168)&gt;=N('Ajustes'!$B$5)),"",IF(OR(N(G168)=0,N(H168)=0),N(E168)+N('Ajustes'!$B$2),N(H168)+IF(N(G168)=1,N('Ajustes'!$B$3)-N('Ajustes'!$B$2),N('Ajustes'!$B$4)-N('Ajustes'!$B$3))))</f>
        <v/>
      </c>
      <c r="J168" s="9">
        <f>IF(OR(NOT(OR(A168&lt;&gt;"",B168&lt;&gt;"",C168&lt;&gt;"")),N(F168)=0),"",N(F168)-TODAY())</f>
        <v/>
      </c>
      <c r="M168">
        <f>IF(NOT(OR(A168&lt;&gt;"",B168&lt;&gt;"",C168&lt;&gt;"")),"",IF(IF(AND(N(I168)&gt;0,N(I168)&lt;TODAY()),"SEGUIMIENTO ATRASADO; ","")&amp;IF(AND(N(I168)&gt;0,N(I168)=TODAY()),"SEGUIMIENTO HOY; ","")&amp;IF(AND(OR(K168="",K168="Abierta"),N(F168)&gt;0,N(F168)&lt;TODAY()),"VENCIDA, TODAVÍA ABIERTA; ","")&amp;IF(AND(OR(K168="",K168="Abierta"),N(F168)&gt;=TODAY(),N(F168)-TODAY()&lt;=N('Ajustes'!$B$6)),"POR VENCER; ","")&amp;IF(AND(OR(K168="",K168="Abierta"),N(E168)&gt;0,N(G168)&gt;=N('Ajustes'!$B$5)),"ALTO: DECIDA; ","")&amp;IF(N(E168)=0,"SIN FECHA DE ENVÍO; ","")&amp;IF(AND(K168="Ganada",N(D168)=0),"GANADA SIN MONTO; ","")&amp;IF(AND(K168="Perdida",L168=""),"PERDIDA SIN MOTIVO; ","")="","",LEFT(IF(AND(N(I168)&gt;0,N(I168)&lt;TODAY()),"SEGUIMIENTO ATRASADO; ","")&amp;IF(AND(N(I168)&gt;0,N(I168)=TODAY()),"SEGUIMIENTO HOY; ","")&amp;IF(AND(OR(K168="",K168="Abierta"),N(F168)&gt;0,N(F168)&lt;TODAY()),"VENCIDA, TODAVÍA ABIERTA; ","")&amp;IF(AND(OR(K168="",K168="Abierta"),N(F168)&gt;=TODAY(),N(F168)-TODAY()&lt;=N('Ajustes'!$B$6)),"POR VENCER; ","")&amp;IF(AND(OR(K168="",K168="Abierta"),N(E168)&gt;0,N(G168)&gt;=N('Ajustes'!$B$5)),"ALTO: DECIDA; ","")&amp;IF(N(E168)=0,"SIN FECHA DE ENVÍO; ","")&amp;IF(AND(K168="Ganada",N(D168)=0),"GANADA SIN MONTO; ","")&amp;IF(AND(K168="Perdida",L168=""),"PERDIDA SIN MOTIVO; ",""),LEN(IF(AND(N(I168)&gt;0,N(I168)&lt;TODAY()),"SEGUIMIENTO ATRASADO; ","")&amp;IF(AND(N(I168)&gt;0,N(I168)=TODAY()),"SEGUIMIENTO HOY; ","")&amp;IF(AND(OR(K168="",K168="Abierta"),N(F168)&gt;0,N(F168)&lt;TODAY()),"VENCIDA, TODAVÍA ABIERTA; ","")&amp;IF(AND(OR(K168="",K168="Abierta"),N(F168)&gt;=TODAY(),N(F168)-TODAY()&lt;=N('Ajustes'!$B$6)),"POR VENCER; ","")&amp;IF(AND(OR(K168="",K168="Abierta"),N(E168)&gt;0,N(G168)&gt;=N('Ajustes'!$B$5)),"ALTO: DECIDA; ","")&amp;IF(N(E168)=0,"SIN FECHA DE ENVÍO; ","")&amp;IF(AND(K168="Ganada",N(D168)=0),"GANADA SIN MONTO; ","")&amp;IF(AND(K168="Perdida",L168=""),"PERDIDA SIN MOTIVO; ",""))-2)))</f>
        <v/>
      </c>
    </row>
    <row r="169">
      <c r="D169" s="7" t="n"/>
      <c r="E169" s="8" t="n"/>
      <c r="F169" s="8" t="n"/>
      <c r="G169">
        <f>IF(A169="","",COUNTIF('Registro de contactos'!$B$2:$B$1500,A169))</f>
        <v/>
      </c>
      <c r="H169" s="8">
        <f>IF(A169="","",IF(N(G169)=0,"",SUMPRODUCT(MAX(('Registro de contactos'!$B$2:$B$1500=A169)*N(+'Registro de contactos'!$A$2:$A$1500)))))</f>
        <v/>
      </c>
      <c r="I169" s="8">
        <f>IF(OR(NOT(OR(A169&lt;&gt;"",B169&lt;&gt;"",C169&lt;&gt;"")),N(E169)=0,NOT(OR(K169="",K169="Abierta")),N(G169)&gt;=N('Ajustes'!$B$5)),"",IF(OR(N(G169)=0,N(H169)=0),N(E169)+N('Ajustes'!$B$2),N(H169)+IF(N(G169)=1,N('Ajustes'!$B$3)-N('Ajustes'!$B$2),N('Ajustes'!$B$4)-N('Ajustes'!$B$3))))</f>
        <v/>
      </c>
      <c r="J169" s="9">
        <f>IF(OR(NOT(OR(A169&lt;&gt;"",B169&lt;&gt;"",C169&lt;&gt;"")),N(F169)=0),"",N(F169)-TODAY())</f>
        <v/>
      </c>
      <c r="M169">
        <f>IF(NOT(OR(A169&lt;&gt;"",B169&lt;&gt;"",C169&lt;&gt;"")),"",IF(IF(AND(N(I169)&gt;0,N(I169)&lt;TODAY()),"SEGUIMIENTO ATRASADO; ","")&amp;IF(AND(N(I169)&gt;0,N(I169)=TODAY()),"SEGUIMIENTO HOY; ","")&amp;IF(AND(OR(K169="",K169="Abierta"),N(F169)&gt;0,N(F169)&lt;TODAY()),"VENCIDA, TODAVÍA ABIERTA; ","")&amp;IF(AND(OR(K169="",K169="Abierta"),N(F169)&gt;=TODAY(),N(F169)-TODAY()&lt;=N('Ajustes'!$B$6)),"POR VENCER; ","")&amp;IF(AND(OR(K169="",K169="Abierta"),N(E169)&gt;0,N(G169)&gt;=N('Ajustes'!$B$5)),"ALTO: DECIDA; ","")&amp;IF(N(E169)=0,"SIN FECHA DE ENVÍO; ","")&amp;IF(AND(K169="Ganada",N(D169)=0),"GANADA SIN MONTO; ","")&amp;IF(AND(K169="Perdida",L169=""),"PERDIDA SIN MOTIVO; ","")="","",LEFT(IF(AND(N(I169)&gt;0,N(I169)&lt;TODAY()),"SEGUIMIENTO ATRASADO; ","")&amp;IF(AND(N(I169)&gt;0,N(I169)=TODAY()),"SEGUIMIENTO HOY; ","")&amp;IF(AND(OR(K169="",K169="Abierta"),N(F169)&gt;0,N(F169)&lt;TODAY()),"VENCIDA, TODAVÍA ABIERTA; ","")&amp;IF(AND(OR(K169="",K169="Abierta"),N(F169)&gt;=TODAY(),N(F169)-TODAY()&lt;=N('Ajustes'!$B$6)),"POR VENCER; ","")&amp;IF(AND(OR(K169="",K169="Abierta"),N(E169)&gt;0,N(G169)&gt;=N('Ajustes'!$B$5)),"ALTO: DECIDA; ","")&amp;IF(N(E169)=0,"SIN FECHA DE ENVÍO; ","")&amp;IF(AND(K169="Ganada",N(D169)=0),"GANADA SIN MONTO; ","")&amp;IF(AND(K169="Perdida",L169=""),"PERDIDA SIN MOTIVO; ",""),LEN(IF(AND(N(I169)&gt;0,N(I169)&lt;TODAY()),"SEGUIMIENTO ATRASADO; ","")&amp;IF(AND(N(I169)&gt;0,N(I169)=TODAY()),"SEGUIMIENTO HOY; ","")&amp;IF(AND(OR(K169="",K169="Abierta"),N(F169)&gt;0,N(F169)&lt;TODAY()),"VENCIDA, TODAVÍA ABIERTA; ","")&amp;IF(AND(OR(K169="",K169="Abierta"),N(F169)&gt;=TODAY(),N(F169)-TODAY()&lt;=N('Ajustes'!$B$6)),"POR VENCER; ","")&amp;IF(AND(OR(K169="",K169="Abierta"),N(E169)&gt;0,N(G169)&gt;=N('Ajustes'!$B$5)),"ALTO: DECIDA; ","")&amp;IF(N(E169)=0,"SIN FECHA DE ENVÍO; ","")&amp;IF(AND(K169="Ganada",N(D169)=0),"GANADA SIN MONTO; ","")&amp;IF(AND(K169="Perdida",L169=""),"PERDIDA SIN MOTIVO; ",""))-2)))</f>
        <v/>
      </c>
    </row>
    <row r="170">
      <c r="D170" s="7" t="n"/>
      <c r="E170" s="8" t="n"/>
      <c r="F170" s="8" t="n"/>
      <c r="G170">
        <f>IF(A170="","",COUNTIF('Registro de contactos'!$B$2:$B$1500,A170))</f>
        <v/>
      </c>
      <c r="H170" s="8">
        <f>IF(A170="","",IF(N(G170)=0,"",SUMPRODUCT(MAX(('Registro de contactos'!$B$2:$B$1500=A170)*N(+'Registro de contactos'!$A$2:$A$1500)))))</f>
        <v/>
      </c>
      <c r="I170" s="8">
        <f>IF(OR(NOT(OR(A170&lt;&gt;"",B170&lt;&gt;"",C170&lt;&gt;"")),N(E170)=0,NOT(OR(K170="",K170="Abierta")),N(G170)&gt;=N('Ajustes'!$B$5)),"",IF(OR(N(G170)=0,N(H170)=0),N(E170)+N('Ajustes'!$B$2),N(H170)+IF(N(G170)=1,N('Ajustes'!$B$3)-N('Ajustes'!$B$2),N('Ajustes'!$B$4)-N('Ajustes'!$B$3))))</f>
        <v/>
      </c>
      <c r="J170" s="9">
        <f>IF(OR(NOT(OR(A170&lt;&gt;"",B170&lt;&gt;"",C170&lt;&gt;"")),N(F170)=0),"",N(F170)-TODAY())</f>
        <v/>
      </c>
      <c r="M170">
        <f>IF(NOT(OR(A170&lt;&gt;"",B170&lt;&gt;"",C170&lt;&gt;"")),"",IF(IF(AND(N(I170)&gt;0,N(I170)&lt;TODAY()),"SEGUIMIENTO ATRASADO; ","")&amp;IF(AND(N(I170)&gt;0,N(I170)=TODAY()),"SEGUIMIENTO HOY; ","")&amp;IF(AND(OR(K170="",K170="Abierta"),N(F170)&gt;0,N(F170)&lt;TODAY()),"VENCIDA, TODAVÍA ABIERTA; ","")&amp;IF(AND(OR(K170="",K170="Abierta"),N(F170)&gt;=TODAY(),N(F170)-TODAY()&lt;=N('Ajustes'!$B$6)),"POR VENCER; ","")&amp;IF(AND(OR(K170="",K170="Abierta"),N(E170)&gt;0,N(G170)&gt;=N('Ajustes'!$B$5)),"ALTO: DECIDA; ","")&amp;IF(N(E170)=0,"SIN FECHA DE ENVÍO; ","")&amp;IF(AND(K170="Ganada",N(D170)=0),"GANADA SIN MONTO; ","")&amp;IF(AND(K170="Perdida",L170=""),"PERDIDA SIN MOTIVO; ","")="","",LEFT(IF(AND(N(I170)&gt;0,N(I170)&lt;TODAY()),"SEGUIMIENTO ATRASADO; ","")&amp;IF(AND(N(I170)&gt;0,N(I170)=TODAY()),"SEGUIMIENTO HOY; ","")&amp;IF(AND(OR(K170="",K170="Abierta"),N(F170)&gt;0,N(F170)&lt;TODAY()),"VENCIDA, TODAVÍA ABIERTA; ","")&amp;IF(AND(OR(K170="",K170="Abierta"),N(F170)&gt;=TODAY(),N(F170)-TODAY()&lt;=N('Ajustes'!$B$6)),"POR VENCER; ","")&amp;IF(AND(OR(K170="",K170="Abierta"),N(E170)&gt;0,N(G170)&gt;=N('Ajustes'!$B$5)),"ALTO: DECIDA; ","")&amp;IF(N(E170)=0,"SIN FECHA DE ENVÍO; ","")&amp;IF(AND(K170="Ganada",N(D170)=0),"GANADA SIN MONTO; ","")&amp;IF(AND(K170="Perdida",L170=""),"PERDIDA SIN MOTIVO; ",""),LEN(IF(AND(N(I170)&gt;0,N(I170)&lt;TODAY()),"SEGUIMIENTO ATRASADO; ","")&amp;IF(AND(N(I170)&gt;0,N(I170)=TODAY()),"SEGUIMIENTO HOY; ","")&amp;IF(AND(OR(K170="",K170="Abierta"),N(F170)&gt;0,N(F170)&lt;TODAY()),"VENCIDA, TODAVÍA ABIERTA; ","")&amp;IF(AND(OR(K170="",K170="Abierta"),N(F170)&gt;=TODAY(),N(F170)-TODAY()&lt;=N('Ajustes'!$B$6)),"POR VENCER; ","")&amp;IF(AND(OR(K170="",K170="Abierta"),N(E170)&gt;0,N(G170)&gt;=N('Ajustes'!$B$5)),"ALTO: DECIDA; ","")&amp;IF(N(E170)=0,"SIN FECHA DE ENVÍO; ","")&amp;IF(AND(K170="Ganada",N(D170)=0),"GANADA SIN MONTO; ","")&amp;IF(AND(K170="Perdida",L170=""),"PERDIDA SIN MOTIVO; ",""))-2)))</f>
        <v/>
      </c>
    </row>
    <row r="171">
      <c r="D171" s="7" t="n"/>
      <c r="E171" s="8" t="n"/>
      <c r="F171" s="8" t="n"/>
      <c r="G171">
        <f>IF(A171="","",COUNTIF('Registro de contactos'!$B$2:$B$1500,A171))</f>
        <v/>
      </c>
      <c r="H171" s="8">
        <f>IF(A171="","",IF(N(G171)=0,"",SUMPRODUCT(MAX(('Registro de contactos'!$B$2:$B$1500=A171)*N(+'Registro de contactos'!$A$2:$A$1500)))))</f>
        <v/>
      </c>
      <c r="I171" s="8">
        <f>IF(OR(NOT(OR(A171&lt;&gt;"",B171&lt;&gt;"",C171&lt;&gt;"")),N(E171)=0,NOT(OR(K171="",K171="Abierta")),N(G171)&gt;=N('Ajustes'!$B$5)),"",IF(OR(N(G171)=0,N(H171)=0),N(E171)+N('Ajustes'!$B$2),N(H171)+IF(N(G171)=1,N('Ajustes'!$B$3)-N('Ajustes'!$B$2),N('Ajustes'!$B$4)-N('Ajustes'!$B$3))))</f>
        <v/>
      </c>
      <c r="J171" s="9">
        <f>IF(OR(NOT(OR(A171&lt;&gt;"",B171&lt;&gt;"",C171&lt;&gt;"")),N(F171)=0),"",N(F171)-TODAY())</f>
        <v/>
      </c>
      <c r="M171">
        <f>IF(NOT(OR(A171&lt;&gt;"",B171&lt;&gt;"",C171&lt;&gt;"")),"",IF(IF(AND(N(I171)&gt;0,N(I171)&lt;TODAY()),"SEGUIMIENTO ATRASADO; ","")&amp;IF(AND(N(I171)&gt;0,N(I171)=TODAY()),"SEGUIMIENTO HOY; ","")&amp;IF(AND(OR(K171="",K171="Abierta"),N(F171)&gt;0,N(F171)&lt;TODAY()),"VENCIDA, TODAVÍA ABIERTA; ","")&amp;IF(AND(OR(K171="",K171="Abierta"),N(F171)&gt;=TODAY(),N(F171)-TODAY()&lt;=N('Ajustes'!$B$6)),"POR VENCER; ","")&amp;IF(AND(OR(K171="",K171="Abierta"),N(E171)&gt;0,N(G171)&gt;=N('Ajustes'!$B$5)),"ALTO: DECIDA; ","")&amp;IF(N(E171)=0,"SIN FECHA DE ENVÍO; ","")&amp;IF(AND(K171="Ganada",N(D171)=0),"GANADA SIN MONTO; ","")&amp;IF(AND(K171="Perdida",L171=""),"PERDIDA SIN MOTIVO; ","")="","",LEFT(IF(AND(N(I171)&gt;0,N(I171)&lt;TODAY()),"SEGUIMIENTO ATRASADO; ","")&amp;IF(AND(N(I171)&gt;0,N(I171)=TODAY()),"SEGUIMIENTO HOY; ","")&amp;IF(AND(OR(K171="",K171="Abierta"),N(F171)&gt;0,N(F171)&lt;TODAY()),"VENCIDA, TODAVÍA ABIERTA; ","")&amp;IF(AND(OR(K171="",K171="Abierta"),N(F171)&gt;=TODAY(),N(F171)-TODAY()&lt;=N('Ajustes'!$B$6)),"POR VENCER; ","")&amp;IF(AND(OR(K171="",K171="Abierta"),N(E171)&gt;0,N(G171)&gt;=N('Ajustes'!$B$5)),"ALTO: DECIDA; ","")&amp;IF(N(E171)=0,"SIN FECHA DE ENVÍO; ","")&amp;IF(AND(K171="Ganada",N(D171)=0),"GANADA SIN MONTO; ","")&amp;IF(AND(K171="Perdida",L171=""),"PERDIDA SIN MOTIVO; ",""),LEN(IF(AND(N(I171)&gt;0,N(I171)&lt;TODAY()),"SEGUIMIENTO ATRASADO; ","")&amp;IF(AND(N(I171)&gt;0,N(I171)=TODAY()),"SEGUIMIENTO HOY; ","")&amp;IF(AND(OR(K171="",K171="Abierta"),N(F171)&gt;0,N(F171)&lt;TODAY()),"VENCIDA, TODAVÍA ABIERTA; ","")&amp;IF(AND(OR(K171="",K171="Abierta"),N(F171)&gt;=TODAY(),N(F171)-TODAY()&lt;=N('Ajustes'!$B$6)),"POR VENCER; ","")&amp;IF(AND(OR(K171="",K171="Abierta"),N(E171)&gt;0,N(G171)&gt;=N('Ajustes'!$B$5)),"ALTO: DECIDA; ","")&amp;IF(N(E171)=0,"SIN FECHA DE ENVÍO; ","")&amp;IF(AND(K171="Ganada",N(D171)=0),"GANADA SIN MONTO; ","")&amp;IF(AND(K171="Perdida",L171=""),"PERDIDA SIN MOTIVO; ",""))-2)))</f>
        <v/>
      </c>
    </row>
    <row r="172">
      <c r="D172" s="7" t="n"/>
      <c r="E172" s="8" t="n"/>
      <c r="F172" s="8" t="n"/>
      <c r="G172">
        <f>IF(A172="","",COUNTIF('Registro de contactos'!$B$2:$B$1500,A172))</f>
        <v/>
      </c>
      <c r="H172" s="8">
        <f>IF(A172="","",IF(N(G172)=0,"",SUMPRODUCT(MAX(('Registro de contactos'!$B$2:$B$1500=A172)*N(+'Registro de contactos'!$A$2:$A$1500)))))</f>
        <v/>
      </c>
      <c r="I172" s="8">
        <f>IF(OR(NOT(OR(A172&lt;&gt;"",B172&lt;&gt;"",C172&lt;&gt;"")),N(E172)=0,NOT(OR(K172="",K172="Abierta")),N(G172)&gt;=N('Ajustes'!$B$5)),"",IF(OR(N(G172)=0,N(H172)=0),N(E172)+N('Ajustes'!$B$2),N(H172)+IF(N(G172)=1,N('Ajustes'!$B$3)-N('Ajustes'!$B$2),N('Ajustes'!$B$4)-N('Ajustes'!$B$3))))</f>
        <v/>
      </c>
      <c r="J172" s="9">
        <f>IF(OR(NOT(OR(A172&lt;&gt;"",B172&lt;&gt;"",C172&lt;&gt;"")),N(F172)=0),"",N(F172)-TODAY())</f>
        <v/>
      </c>
      <c r="M172">
        <f>IF(NOT(OR(A172&lt;&gt;"",B172&lt;&gt;"",C172&lt;&gt;"")),"",IF(IF(AND(N(I172)&gt;0,N(I172)&lt;TODAY()),"SEGUIMIENTO ATRASADO; ","")&amp;IF(AND(N(I172)&gt;0,N(I172)=TODAY()),"SEGUIMIENTO HOY; ","")&amp;IF(AND(OR(K172="",K172="Abierta"),N(F172)&gt;0,N(F172)&lt;TODAY()),"VENCIDA, TODAVÍA ABIERTA; ","")&amp;IF(AND(OR(K172="",K172="Abierta"),N(F172)&gt;=TODAY(),N(F172)-TODAY()&lt;=N('Ajustes'!$B$6)),"POR VENCER; ","")&amp;IF(AND(OR(K172="",K172="Abierta"),N(E172)&gt;0,N(G172)&gt;=N('Ajustes'!$B$5)),"ALTO: DECIDA; ","")&amp;IF(N(E172)=0,"SIN FECHA DE ENVÍO; ","")&amp;IF(AND(K172="Ganada",N(D172)=0),"GANADA SIN MONTO; ","")&amp;IF(AND(K172="Perdida",L172=""),"PERDIDA SIN MOTIVO; ","")="","",LEFT(IF(AND(N(I172)&gt;0,N(I172)&lt;TODAY()),"SEGUIMIENTO ATRASADO; ","")&amp;IF(AND(N(I172)&gt;0,N(I172)=TODAY()),"SEGUIMIENTO HOY; ","")&amp;IF(AND(OR(K172="",K172="Abierta"),N(F172)&gt;0,N(F172)&lt;TODAY()),"VENCIDA, TODAVÍA ABIERTA; ","")&amp;IF(AND(OR(K172="",K172="Abierta"),N(F172)&gt;=TODAY(),N(F172)-TODAY()&lt;=N('Ajustes'!$B$6)),"POR VENCER; ","")&amp;IF(AND(OR(K172="",K172="Abierta"),N(E172)&gt;0,N(G172)&gt;=N('Ajustes'!$B$5)),"ALTO: DECIDA; ","")&amp;IF(N(E172)=0,"SIN FECHA DE ENVÍO; ","")&amp;IF(AND(K172="Ganada",N(D172)=0),"GANADA SIN MONTO; ","")&amp;IF(AND(K172="Perdida",L172=""),"PERDIDA SIN MOTIVO; ",""),LEN(IF(AND(N(I172)&gt;0,N(I172)&lt;TODAY()),"SEGUIMIENTO ATRASADO; ","")&amp;IF(AND(N(I172)&gt;0,N(I172)=TODAY()),"SEGUIMIENTO HOY; ","")&amp;IF(AND(OR(K172="",K172="Abierta"),N(F172)&gt;0,N(F172)&lt;TODAY()),"VENCIDA, TODAVÍA ABIERTA; ","")&amp;IF(AND(OR(K172="",K172="Abierta"),N(F172)&gt;=TODAY(),N(F172)-TODAY()&lt;=N('Ajustes'!$B$6)),"POR VENCER; ","")&amp;IF(AND(OR(K172="",K172="Abierta"),N(E172)&gt;0,N(G172)&gt;=N('Ajustes'!$B$5)),"ALTO: DECIDA; ","")&amp;IF(N(E172)=0,"SIN FECHA DE ENVÍO; ","")&amp;IF(AND(K172="Ganada",N(D172)=0),"GANADA SIN MONTO; ","")&amp;IF(AND(K172="Perdida",L172=""),"PERDIDA SIN MOTIVO; ",""))-2)))</f>
        <v/>
      </c>
    </row>
    <row r="173">
      <c r="D173" s="7" t="n"/>
      <c r="E173" s="8" t="n"/>
      <c r="F173" s="8" t="n"/>
      <c r="G173">
        <f>IF(A173="","",COUNTIF('Registro de contactos'!$B$2:$B$1500,A173))</f>
        <v/>
      </c>
      <c r="H173" s="8">
        <f>IF(A173="","",IF(N(G173)=0,"",SUMPRODUCT(MAX(('Registro de contactos'!$B$2:$B$1500=A173)*N(+'Registro de contactos'!$A$2:$A$1500)))))</f>
        <v/>
      </c>
      <c r="I173" s="8">
        <f>IF(OR(NOT(OR(A173&lt;&gt;"",B173&lt;&gt;"",C173&lt;&gt;"")),N(E173)=0,NOT(OR(K173="",K173="Abierta")),N(G173)&gt;=N('Ajustes'!$B$5)),"",IF(OR(N(G173)=0,N(H173)=0),N(E173)+N('Ajustes'!$B$2),N(H173)+IF(N(G173)=1,N('Ajustes'!$B$3)-N('Ajustes'!$B$2),N('Ajustes'!$B$4)-N('Ajustes'!$B$3))))</f>
        <v/>
      </c>
      <c r="J173" s="9">
        <f>IF(OR(NOT(OR(A173&lt;&gt;"",B173&lt;&gt;"",C173&lt;&gt;"")),N(F173)=0),"",N(F173)-TODAY())</f>
        <v/>
      </c>
      <c r="M173">
        <f>IF(NOT(OR(A173&lt;&gt;"",B173&lt;&gt;"",C173&lt;&gt;"")),"",IF(IF(AND(N(I173)&gt;0,N(I173)&lt;TODAY()),"SEGUIMIENTO ATRASADO; ","")&amp;IF(AND(N(I173)&gt;0,N(I173)=TODAY()),"SEGUIMIENTO HOY; ","")&amp;IF(AND(OR(K173="",K173="Abierta"),N(F173)&gt;0,N(F173)&lt;TODAY()),"VENCIDA, TODAVÍA ABIERTA; ","")&amp;IF(AND(OR(K173="",K173="Abierta"),N(F173)&gt;=TODAY(),N(F173)-TODAY()&lt;=N('Ajustes'!$B$6)),"POR VENCER; ","")&amp;IF(AND(OR(K173="",K173="Abierta"),N(E173)&gt;0,N(G173)&gt;=N('Ajustes'!$B$5)),"ALTO: DECIDA; ","")&amp;IF(N(E173)=0,"SIN FECHA DE ENVÍO; ","")&amp;IF(AND(K173="Ganada",N(D173)=0),"GANADA SIN MONTO; ","")&amp;IF(AND(K173="Perdida",L173=""),"PERDIDA SIN MOTIVO; ","")="","",LEFT(IF(AND(N(I173)&gt;0,N(I173)&lt;TODAY()),"SEGUIMIENTO ATRASADO; ","")&amp;IF(AND(N(I173)&gt;0,N(I173)=TODAY()),"SEGUIMIENTO HOY; ","")&amp;IF(AND(OR(K173="",K173="Abierta"),N(F173)&gt;0,N(F173)&lt;TODAY()),"VENCIDA, TODAVÍA ABIERTA; ","")&amp;IF(AND(OR(K173="",K173="Abierta"),N(F173)&gt;=TODAY(),N(F173)-TODAY()&lt;=N('Ajustes'!$B$6)),"POR VENCER; ","")&amp;IF(AND(OR(K173="",K173="Abierta"),N(E173)&gt;0,N(G173)&gt;=N('Ajustes'!$B$5)),"ALTO: DECIDA; ","")&amp;IF(N(E173)=0,"SIN FECHA DE ENVÍO; ","")&amp;IF(AND(K173="Ganada",N(D173)=0),"GANADA SIN MONTO; ","")&amp;IF(AND(K173="Perdida",L173=""),"PERDIDA SIN MOTIVO; ",""),LEN(IF(AND(N(I173)&gt;0,N(I173)&lt;TODAY()),"SEGUIMIENTO ATRASADO; ","")&amp;IF(AND(N(I173)&gt;0,N(I173)=TODAY()),"SEGUIMIENTO HOY; ","")&amp;IF(AND(OR(K173="",K173="Abierta"),N(F173)&gt;0,N(F173)&lt;TODAY()),"VENCIDA, TODAVÍA ABIERTA; ","")&amp;IF(AND(OR(K173="",K173="Abierta"),N(F173)&gt;=TODAY(),N(F173)-TODAY()&lt;=N('Ajustes'!$B$6)),"POR VENCER; ","")&amp;IF(AND(OR(K173="",K173="Abierta"),N(E173)&gt;0,N(G173)&gt;=N('Ajustes'!$B$5)),"ALTO: DECIDA; ","")&amp;IF(N(E173)=0,"SIN FECHA DE ENVÍO; ","")&amp;IF(AND(K173="Ganada",N(D173)=0),"GANADA SIN MONTO; ","")&amp;IF(AND(K173="Perdida",L173=""),"PERDIDA SIN MOTIVO; ",""))-2)))</f>
        <v/>
      </c>
    </row>
    <row r="174">
      <c r="D174" s="7" t="n"/>
      <c r="E174" s="8" t="n"/>
      <c r="F174" s="8" t="n"/>
      <c r="G174">
        <f>IF(A174="","",COUNTIF('Registro de contactos'!$B$2:$B$1500,A174))</f>
        <v/>
      </c>
      <c r="H174" s="8">
        <f>IF(A174="","",IF(N(G174)=0,"",SUMPRODUCT(MAX(('Registro de contactos'!$B$2:$B$1500=A174)*N(+'Registro de contactos'!$A$2:$A$1500)))))</f>
        <v/>
      </c>
      <c r="I174" s="8">
        <f>IF(OR(NOT(OR(A174&lt;&gt;"",B174&lt;&gt;"",C174&lt;&gt;"")),N(E174)=0,NOT(OR(K174="",K174="Abierta")),N(G174)&gt;=N('Ajustes'!$B$5)),"",IF(OR(N(G174)=0,N(H174)=0),N(E174)+N('Ajustes'!$B$2),N(H174)+IF(N(G174)=1,N('Ajustes'!$B$3)-N('Ajustes'!$B$2),N('Ajustes'!$B$4)-N('Ajustes'!$B$3))))</f>
        <v/>
      </c>
      <c r="J174" s="9">
        <f>IF(OR(NOT(OR(A174&lt;&gt;"",B174&lt;&gt;"",C174&lt;&gt;"")),N(F174)=0),"",N(F174)-TODAY())</f>
        <v/>
      </c>
      <c r="M174">
        <f>IF(NOT(OR(A174&lt;&gt;"",B174&lt;&gt;"",C174&lt;&gt;"")),"",IF(IF(AND(N(I174)&gt;0,N(I174)&lt;TODAY()),"SEGUIMIENTO ATRASADO; ","")&amp;IF(AND(N(I174)&gt;0,N(I174)=TODAY()),"SEGUIMIENTO HOY; ","")&amp;IF(AND(OR(K174="",K174="Abierta"),N(F174)&gt;0,N(F174)&lt;TODAY()),"VENCIDA, TODAVÍA ABIERTA; ","")&amp;IF(AND(OR(K174="",K174="Abierta"),N(F174)&gt;=TODAY(),N(F174)-TODAY()&lt;=N('Ajustes'!$B$6)),"POR VENCER; ","")&amp;IF(AND(OR(K174="",K174="Abierta"),N(E174)&gt;0,N(G174)&gt;=N('Ajustes'!$B$5)),"ALTO: DECIDA; ","")&amp;IF(N(E174)=0,"SIN FECHA DE ENVÍO; ","")&amp;IF(AND(K174="Ganada",N(D174)=0),"GANADA SIN MONTO; ","")&amp;IF(AND(K174="Perdida",L174=""),"PERDIDA SIN MOTIVO; ","")="","",LEFT(IF(AND(N(I174)&gt;0,N(I174)&lt;TODAY()),"SEGUIMIENTO ATRASADO; ","")&amp;IF(AND(N(I174)&gt;0,N(I174)=TODAY()),"SEGUIMIENTO HOY; ","")&amp;IF(AND(OR(K174="",K174="Abierta"),N(F174)&gt;0,N(F174)&lt;TODAY()),"VENCIDA, TODAVÍA ABIERTA; ","")&amp;IF(AND(OR(K174="",K174="Abierta"),N(F174)&gt;=TODAY(),N(F174)-TODAY()&lt;=N('Ajustes'!$B$6)),"POR VENCER; ","")&amp;IF(AND(OR(K174="",K174="Abierta"),N(E174)&gt;0,N(G174)&gt;=N('Ajustes'!$B$5)),"ALTO: DECIDA; ","")&amp;IF(N(E174)=0,"SIN FECHA DE ENVÍO; ","")&amp;IF(AND(K174="Ganada",N(D174)=0),"GANADA SIN MONTO; ","")&amp;IF(AND(K174="Perdida",L174=""),"PERDIDA SIN MOTIVO; ",""),LEN(IF(AND(N(I174)&gt;0,N(I174)&lt;TODAY()),"SEGUIMIENTO ATRASADO; ","")&amp;IF(AND(N(I174)&gt;0,N(I174)=TODAY()),"SEGUIMIENTO HOY; ","")&amp;IF(AND(OR(K174="",K174="Abierta"),N(F174)&gt;0,N(F174)&lt;TODAY()),"VENCIDA, TODAVÍA ABIERTA; ","")&amp;IF(AND(OR(K174="",K174="Abierta"),N(F174)&gt;=TODAY(),N(F174)-TODAY()&lt;=N('Ajustes'!$B$6)),"POR VENCER; ","")&amp;IF(AND(OR(K174="",K174="Abierta"),N(E174)&gt;0,N(G174)&gt;=N('Ajustes'!$B$5)),"ALTO: DECIDA; ","")&amp;IF(N(E174)=0,"SIN FECHA DE ENVÍO; ","")&amp;IF(AND(K174="Ganada",N(D174)=0),"GANADA SIN MONTO; ","")&amp;IF(AND(K174="Perdida",L174=""),"PERDIDA SIN MOTIVO; ",""))-2)))</f>
        <v/>
      </c>
    </row>
    <row r="175">
      <c r="D175" s="7" t="n"/>
      <c r="E175" s="8" t="n"/>
      <c r="F175" s="8" t="n"/>
      <c r="G175">
        <f>IF(A175="","",COUNTIF('Registro de contactos'!$B$2:$B$1500,A175))</f>
        <v/>
      </c>
      <c r="H175" s="8">
        <f>IF(A175="","",IF(N(G175)=0,"",SUMPRODUCT(MAX(('Registro de contactos'!$B$2:$B$1500=A175)*N(+'Registro de contactos'!$A$2:$A$1500)))))</f>
        <v/>
      </c>
      <c r="I175" s="8">
        <f>IF(OR(NOT(OR(A175&lt;&gt;"",B175&lt;&gt;"",C175&lt;&gt;"")),N(E175)=0,NOT(OR(K175="",K175="Abierta")),N(G175)&gt;=N('Ajustes'!$B$5)),"",IF(OR(N(G175)=0,N(H175)=0),N(E175)+N('Ajustes'!$B$2),N(H175)+IF(N(G175)=1,N('Ajustes'!$B$3)-N('Ajustes'!$B$2),N('Ajustes'!$B$4)-N('Ajustes'!$B$3))))</f>
        <v/>
      </c>
      <c r="J175" s="9">
        <f>IF(OR(NOT(OR(A175&lt;&gt;"",B175&lt;&gt;"",C175&lt;&gt;"")),N(F175)=0),"",N(F175)-TODAY())</f>
        <v/>
      </c>
      <c r="M175">
        <f>IF(NOT(OR(A175&lt;&gt;"",B175&lt;&gt;"",C175&lt;&gt;"")),"",IF(IF(AND(N(I175)&gt;0,N(I175)&lt;TODAY()),"SEGUIMIENTO ATRASADO; ","")&amp;IF(AND(N(I175)&gt;0,N(I175)=TODAY()),"SEGUIMIENTO HOY; ","")&amp;IF(AND(OR(K175="",K175="Abierta"),N(F175)&gt;0,N(F175)&lt;TODAY()),"VENCIDA, TODAVÍA ABIERTA; ","")&amp;IF(AND(OR(K175="",K175="Abierta"),N(F175)&gt;=TODAY(),N(F175)-TODAY()&lt;=N('Ajustes'!$B$6)),"POR VENCER; ","")&amp;IF(AND(OR(K175="",K175="Abierta"),N(E175)&gt;0,N(G175)&gt;=N('Ajustes'!$B$5)),"ALTO: DECIDA; ","")&amp;IF(N(E175)=0,"SIN FECHA DE ENVÍO; ","")&amp;IF(AND(K175="Ganada",N(D175)=0),"GANADA SIN MONTO; ","")&amp;IF(AND(K175="Perdida",L175=""),"PERDIDA SIN MOTIVO; ","")="","",LEFT(IF(AND(N(I175)&gt;0,N(I175)&lt;TODAY()),"SEGUIMIENTO ATRASADO; ","")&amp;IF(AND(N(I175)&gt;0,N(I175)=TODAY()),"SEGUIMIENTO HOY; ","")&amp;IF(AND(OR(K175="",K175="Abierta"),N(F175)&gt;0,N(F175)&lt;TODAY()),"VENCIDA, TODAVÍA ABIERTA; ","")&amp;IF(AND(OR(K175="",K175="Abierta"),N(F175)&gt;=TODAY(),N(F175)-TODAY()&lt;=N('Ajustes'!$B$6)),"POR VENCER; ","")&amp;IF(AND(OR(K175="",K175="Abierta"),N(E175)&gt;0,N(G175)&gt;=N('Ajustes'!$B$5)),"ALTO: DECIDA; ","")&amp;IF(N(E175)=0,"SIN FECHA DE ENVÍO; ","")&amp;IF(AND(K175="Ganada",N(D175)=0),"GANADA SIN MONTO; ","")&amp;IF(AND(K175="Perdida",L175=""),"PERDIDA SIN MOTIVO; ",""),LEN(IF(AND(N(I175)&gt;0,N(I175)&lt;TODAY()),"SEGUIMIENTO ATRASADO; ","")&amp;IF(AND(N(I175)&gt;0,N(I175)=TODAY()),"SEGUIMIENTO HOY; ","")&amp;IF(AND(OR(K175="",K175="Abierta"),N(F175)&gt;0,N(F175)&lt;TODAY()),"VENCIDA, TODAVÍA ABIERTA; ","")&amp;IF(AND(OR(K175="",K175="Abierta"),N(F175)&gt;=TODAY(),N(F175)-TODAY()&lt;=N('Ajustes'!$B$6)),"POR VENCER; ","")&amp;IF(AND(OR(K175="",K175="Abierta"),N(E175)&gt;0,N(G175)&gt;=N('Ajustes'!$B$5)),"ALTO: DECIDA; ","")&amp;IF(N(E175)=0,"SIN FECHA DE ENVÍO; ","")&amp;IF(AND(K175="Ganada",N(D175)=0),"GANADA SIN MONTO; ","")&amp;IF(AND(K175="Perdida",L175=""),"PERDIDA SIN MOTIVO; ",""))-2)))</f>
        <v/>
      </c>
    </row>
    <row r="176">
      <c r="D176" s="7" t="n"/>
      <c r="E176" s="8" t="n"/>
      <c r="F176" s="8" t="n"/>
      <c r="G176">
        <f>IF(A176="","",COUNTIF('Registro de contactos'!$B$2:$B$1500,A176))</f>
        <v/>
      </c>
      <c r="H176" s="8">
        <f>IF(A176="","",IF(N(G176)=0,"",SUMPRODUCT(MAX(('Registro de contactos'!$B$2:$B$1500=A176)*N(+'Registro de contactos'!$A$2:$A$1500)))))</f>
        <v/>
      </c>
      <c r="I176" s="8">
        <f>IF(OR(NOT(OR(A176&lt;&gt;"",B176&lt;&gt;"",C176&lt;&gt;"")),N(E176)=0,NOT(OR(K176="",K176="Abierta")),N(G176)&gt;=N('Ajustes'!$B$5)),"",IF(OR(N(G176)=0,N(H176)=0),N(E176)+N('Ajustes'!$B$2),N(H176)+IF(N(G176)=1,N('Ajustes'!$B$3)-N('Ajustes'!$B$2),N('Ajustes'!$B$4)-N('Ajustes'!$B$3))))</f>
        <v/>
      </c>
      <c r="J176" s="9">
        <f>IF(OR(NOT(OR(A176&lt;&gt;"",B176&lt;&gt;"",C176&lt;&gt;"")),N(F176)=0),"",N(F176)-TODAY())</f>
        <v/>
      </c>
      <c r="M176">
        <f>IF(NOT(OR(A176&lt;&gt;"",B176&lt;&gt;"",C176&lt;&gt;"")),"",IF(IF(AND(N(I176)&gt;0,N(I176)&lt;TODAY()),"SEGUIMIENTO ATRASADO; ","")&amp;IF(AND(N(I176)&gt;0,N(I176)=TODAY()),"SEGUIMIENTO HOY; ","")&amp;IF(AND(OR(K176="",K176="Abierta"),N(F176)&gt;0,N(F176)&lt;TODAY()),"VENCIDA, TODAVÍA ABIERTA; ","")&amp;IF(AND(OR(K176="",K176="Abierta"),N(F176)&gt;=TODAY(),N(F176)-TODAY()&lt;=N('Ajustes'!$B$6)),"POR VENCER; ","")&amp;IF(AND(OR(K176="",K176="Abierta"),N(E176)&gt;0,N(G176)&gt;=N('Ajustes'!$B$5)),"ALTO: DECIDA; ","")&amp;IF(N(E176)=0,"SIN FECHA DE ENVÍO; ","")&amp;IF(AND(K176="Ganada",N(D176)=0),"GANADA SIN MONTO; ","")&amp;IF(AND(K176="Perdida",L176=""),"PERDIDA SIN MOTIVO; ","")="","",LEFT(IF(AND(N(I176)&gt;0,N(I176)&lt;TODAY()),"SEGUIMIENTO ATRASADO; ","")&amp;IF(AND(N(I176)&gt;0,N(I176)=TODAY()),"SEGUIMIENTO HOY; ","")&amp;IF(AND(OR(K176="",K176="Abierta"),N(F176)&gt;0,N(F176)&lt;TODAY()),"VENCIDA, TODAVÍA ABIERTA; ","")&amp;IF(AND(OR(K176="",K176="Abierta"),N(F176)&gt;=TODAY(),N(F176)-TODAY()&lt;=N('Ajustes'!$B$6)),"POR VENCER; ","")&amp;IF(AND(OR(K176="",K176="Abierta"),N(E176)&gt;0,N(G176)&gt;=N('Ajustes'!$B$5)),"ALTO: DECIDA; ","")&amp;IF(N(E176)=0,"SIN FECHA DE ENVÍO; ","")&amp;IF(AND(K176="Ganada",N(D176)=0),"GANADA SIN MONTO; ","")&amp;IF(AND(K176="Perdida",L176=""),"PERDIDA SIN MOTIVO; ",""),LEN(IF(AND(N(I176)&gt;0,N(I176)&lt;TODAY()),"SEGUIMIENTO ATRASADO; ","")&amp;IF(AND(N(I176)&gt;0,N(I176)=TODAY()),"SEGUIMIENTO HOY; ","")&amp;IF(AND(OR(K176="",K176="Abierta"),N(F176)&gt;0,N(F176)&lt;TODAY()),"VENCIDA, TODAVÍA ABIERTA; ","")&amp;IF(AND(OR(K176="",K176="Abierta"),N(F176)&gt;=TODAY(),N(F176)-TODAY()&lt;=N('Ajustes'!$B$6)),"POR VENCER; ","")&amp;IF(AND(OR(K176="",K176="Abierta"),N(E176)&gt;0,N(G176)&gt;=N('Ajustes'!$B$5)),"ALTO: DECIDA; ","")&amp;IF(N(E176)=0,"SIN FECHA DE ENVÍO; ","")&amp;IF(AND(K176="Ganada",N(D176)=0),"GANADA SIN MONTO; ","")&amp;IF(AND(K176="Perdida",L176=""),"PERDIDA SIN MOTIVO; ",""))-2)))</f>
        <v/>
      </c>
    </row>
    <row r="177">
      <c r="D177" s="7" t="n"/>
      <c r="E177" s="8" t="n"/>
      <c r="F177" s="8" t="n"/>
      <c r="G177">
        <f>IF(A177="","",COUNTIF('Registro de contactos'!$B$2:$B$1500,A177))</f>
        <v/>
      </c>
      <c r="H177" s="8">
        <f>IF(A177="","",IF(N(G177)=0,"",SUMPRODUCT(MAX(('Registro de contactos'!$B$2:$B$1500=A177)*N(+'Registro de contactos'!$A$2:$A$1500)))))</f>
        <v/>
      </c>
      <c r="I177" s="8">
        <f>IF(OR(NOT(OR(A177&lt;&gt;"",B177&lt;&gt;"",C177&lt;&gt;"")),N(E177)=0,NOT(OR(K177="",K177="Abierta")),N(G177)&gt;=N('Ajustes'!$B$5)),"",IF(OR(N(G177)=0,N(H177)=0),N(E177)+N('Ajustes'!$B$2),N(H177)+IF(N(G177)=1,N('Ajustes'!$B$3)-N('Ajustes'!$B$2),N('Ajustes'!$B$4)-N('Ajustes'!$B$3))))</f>
        <v/>
      </c>
      <c r="J177" s="9">
        <f>IF(OR(NOT(OR(A177&lt;&gt;"",B177&lt;&gt;"",C177&lt;&gt;"")),N(F177)=0),"",N(F177)-TODAY())</f>
        <v/>
      </c>
      <c r="M177">
        <f>IF(NOT(OR(A177&lt;&gt;"",B177&lt;&gt;"",C177&lt;&gt;"")),"",IF(IF(AND(N(I177)&gt;0,N(I177)&lt;TODAY()),"SEGUIMIENTO ATRASADO; ","")&amp;IF(AND(N(I177)&gt;0,N(I177)=TODAY()),"SEGUIMIENTO HOY; ","")&amp;IF(AND(OR(K177="",K177="Abierta"),N(F177)&gt;0,N(F177)&lt;TODAY()),"VENCIDA, TODAVÍA ABIERTA; ","")&amp;IF(AND(OR(K177="",K177="Abierta"),N(F177)&gt;=TODAY(),N(F177)-TODAY()&lt;=N('Ajustes'!$B$6)),"POR VENCER; ","")&amp;IF(AND(OR(K177="",K177="Abierta"),N(E177)&gt;0,N(G177)&gt;=N('Ajustes'!$B$5)),"ALTO: DECIDA; ","")&amp;IF(N(E177)=0,"SIN FECHA DE ENVÍO; ","")&amp;IF(AND(K177="Ganada",N(D177)=0),"GANADA SIN MONTO; ","")&amp;IF(AND(K177="Perdida",L177=""),"PERDIDA SIN MOTIVO; ","")="","",LEFT(IF(AND(N(I177)&gt;0,N(I177)&lt;TODAY()),"SEGUIMIENTO ATRASADO; ","")&amp;IF(AND(N(I177)&gt;0,N(I177)=TODAY()),"SEGUIMIENTO HOY; ","")&amp;IF(AND(OR(K177="",K177="Abierta"),N(F177)&gt;0,N(F177)&lt;TODAY()),"VENCIDA, TODAVÍA ABIERTA; ","")&amp;IF(AND(OR(K177="",K177="Abierta"),N(F177)&gt;=TODAY(),N(F177)-TODAY()&lt;=N('Ajustes'!$B$6)),"POR VENCER; ","")&amp;IF(AND(OR(K177="",K177="Abierta"),N(E177)&gt;0,N(G177)&gt;=N('Ajustes'!$B$5)),"ALTO: DECIDA; ","")&amp;IF(N(E177)=0,"SIN FECHA DE ENVÍO; ","")&amp;IF(AND(K177="Ganada",N(D177)=0),"GANADA SIN MONTO; ","")&amp;IF(AND(K177="Perdida",L177=""),"PERDIDA SIN MOTIVO; ",""),LEN(IF(AND(N(I177)&gt;0,N(I177)&lt;TODAY()),"SEGUIMIENTO ATRASADO; ","")&amp;IF(AND(N(I177)&gt;0,N(I177)=TODAY()),"SEGUIMIENTO HOY; ","")&amp;IF(AND(OR(K177="",K177="Abierta"),N(F177)&gt;0,N(F177)&lt;TODAY()),"VENCIDA, TODAVÍA ABIERTA; ","")&amp;IF(AND(OR(K177="",K177="Abierta"),N(F177)&gt;=TODAY(),N(F177)-TODAY()&lt;=N('Ajustes'!$B$6)),"POR VENCER; ","")&amp;IF(AND(OR(K177="",K177="Abierta"),N(E177)&gt;0,N(G177)&gt;=N('Ajustes'!$B$5)),"ALTO: DECIDA; ","")&amp;IF(N(E177)=0,"SIN FECHA DE ENVÍO; ","")&amp;IF(AND(K177="Ganada",N(D177)=0),"GANADA SIN MONTO; ","")&amp;IF(AND(K177="Perdida",L177=""),"PERDIDA SIN MOTIVO; ",""))-2)))</f>
        <v/>
      </c>
    </row>
    <row r="178">
      <c r="D178" s="7" t="n"/>
      <c r="E178" s="8" t="n"/>
      <c r="F178" s="8" t="n"/>
      <c r="G178">
        <f>IF(A178="","",COUNTIF('Registro de contactos'!$B$2:$B$1500,A178))</f>
        <v/>
      </c>
      <c r="H178" s="8">
        <f>IF(A178="","",IF(N(G178)=0,"",SUMPRODUCT(MAX(('Registro de contactos'!$B$2:$B$1500=A178)*N(+'Registro de contactos'!$A$2:$A$1500)))))</f>
        <v/>
      </c>
      <c r="I178" s="8">
        <f>IF(OR(NOT(OR(A178&lt;&gt;"",B178&lt;&gt;"",C178&lt;&gt;"")),N(E178)=0,NOT(OR(K178="",K178="Abierta")),N(G178)&gt;=N('Ajustes'!$B$5)),"",IF(OR(N(G178)=0,N(H178)=0),N(E178)+N('Ajustes'!$B$2),N(H178)+IF(N(G178)=1,N('Ajustes'!$B$3)-N('Ajustes'!$B$2),N('Ajustes'!$B$4)-N('Ajustes'!$B$3))))</f>
        <v/>
      </c>
      <c r="J178" s="9">
        <f>IF(OR(NOT(OR(A178&lt;&gt;"",B178&lt;&gt;"",C178&lt;&gt;"")),N(F178)=0),"",N(F178)-TODAY())</f>
        <v/>
      </c>
      <c r="M178">
        <f>IF(NOT(OR(A178&lt;&gt;"",B178&lt;&gt;"",C178&lt;&gt;"")),"",IF(IF(AND(N(I178)&gt;0,N(I178)&lt;TODAY()),"SEGUIMIENTO ATRASADO; ","")&amp;IF(AND(N(I178)&gt;0,N(I178)=TODAY()),"SEGUIMIENTO HOY; ","")&amp;IF(AND(OR(K178="",K178="Abierta"),N(F178)&gt;0,N(F178)&lt;TODAY()),"VENCIDA, TODAVÍA ABIERTA; ","")&amp;IF(AND(OR(K178="",K178="Abierta"),N(F178)&gt;=TODAY(),N(F178)-TODAY()&lt;=N('Ajustes'!$B$6)),"POR VENCER; ","")&amp;IF(AND(OR(K178="",K178="Abierta"),N(E178)&gt;0,N(G178)&gt;=N('Ajustes'!$B$5)),"ALTO: DECIDA; ","")&amp;IF(N(E178)=0,"SIN FECHA DE ENVÍO; ","")&amp;IF(AND(K178="Ganada",N(D178)=0),"GANADA SIN MONTO; ","")&amp;IF(AND(K178="Perdida",L178=""),"PERDIDA SIN MOTIVO; ","")="","",LEFT(IF(AND(N(I178)&gt;0,N(I178)&lt;TODAY()),"SEGUIMIENTO ATRASADO; ","")&amp;IF(AND(N(I178)&gt;0,N(I178)=TODAY()),"SEGUIMIENTO HOY; ","")&amp;IF(AND(OR(K178="",K178="Abierta"),N(F178)&gt;0,N(F178)&lt;TODAY()),"VENCIDA, TODAVÍA ABIERTA; ","")&amp;IF(AND(OR(K178="",K178="Abierta"),N(F178)&gt;=TODAY(),N(F178)-TODAY()&lt;=N('Ajustes'!$B$6)),"POR VENCER; ","")&amp;IF(AND(OR(K178="",K178="Abierta"),N(E178)&gt;0,N(G178)&gt;=N('Ajustes'!$B$5)),"ALTO: DECIDA; ","")&amp;IF(N(E178)=0,"SIN FECHA DE ENVÍO; ","")&amp;IF(AND(K178="Ganada",N(D178)=0),"GANADA SIN MONTO; ","")&amp;IF(AND(K178="Perdida",L178=""),"PERDIDA SIN MOTIVO; ",""),LEN(IF(AND(N(I178)&gt;0,N(I178)&lt;TODAY()),"SEGUIMIENTO ATRASADO; ","")&amp;IF(AND(N(I178)&gt;0,N(I178)=TODAY()),"SEGUIMIENTO HOY; ","")&amp;IF(AND(OR(K178="",K178="Abierta"),N(F178)&gt;0,N(F178)&lt;TODAY()),"VENCIDA, TODAVÍA ABIERTA; ","")&amp;IF(AND(OR(K178="",K178="Abierta"),N(F178)&gt;=TODAY(),N(F178)-TODAY()&lt;=N('Ajustes'!$B$6)),"POR VENCER; ","")&amp;IF(AND(OR(K178="",K178="Abierta"),N(E178)&gt;0,N(G178)&gt;=N('Ajustes'!$B$5)),"ALTO: DECIDA; ","")&amp;IF(N(E178)=0,"SIN FECHA DE ENVÍO; ","")&amp;IF(AND(K178="Ganada",N(D178)=0),"GANADA SIN MONTO; ","")&amp;IF(AND(K178="Perdida",L178=""),"PERDIDA SIN MOTIVO; ",""))-2)))</f>
        <v/>
      </c>
    </row>
    <row r="179">
      <c r="D179" s="7" t="n"/>
      <c r="E179" s="8" t="n"/>
      <c r="F179" s="8" t="n"/>
      <c r="G179">
        <f>IF(A179="","",COUNTIF('Registro de contactos'!$B$2:$B$1500,A179))</f>
        <v/>
      </c>
      <c r="H179" s="8">
        <f>IF(A179="","",IF(N(G179)=0,"",SUMPRODUCT(MAX(('Registro de contactos'!$B$2:$B$1500=A179)*N(+'Registro de contactos'!$A$2:$A$1500)))))</f>
        <v/>
      </c>
      <c r="I179" s="8">
        <f>IF(OR(NOT(OR(A179&lt;&gt;"",B179&lt;&gt;"",C179&lt;&gt;"")),N(E179)=0,NOT(OR(K179="",K179="Abierta")),N(G179)&gt;=N('Ajustes'!$B$5)),"",IF(OR(N(G179)=0,N(H179)=0),N(E179)+N('Ajustes'!$B$2),N(H179)+IF(N(G179)=1,N('Ajustes'!$B$3)-N('Ajustes'!$B$2),N('Ajustes'!$B$4)-N('Ajustes'!$B$3))))</f>
        <v/>
      </c>
      <c r="J179" s="9">
        <f>IF(OR(NOT(OR(A179&lt;&gt;"",B179&lt;&gt;"",C179&lt;&gt;"")),N(F179)=0),"",N(F179)-TODAY())</f>
        <v/>
      </c>
      <c r="M179">
        <f>IF(NOT(OR(A179&lt;&gt;"",B179&lt;&gt;"",C179&lt;&gt;"")),"",IF(IF(AND(N(I179)&gt;0,N(I179)&lt;TODAY()),"SEGUIMIENTO ATRASADO; ","")&amp;IF(AND(N(I179)&gt;0,N(I179)=TODAY()),"SEGUIMIENTO HOY; ","")&amp;IF(AND(OR(K179="",K179="Abierta"),N(F179)&gt;0,N(F179)&lt;TODAY()),"VENCIDA, TODAVÍA ABIERTA; ","")&amp;IF(AND(OR(K179="",K179="Abierta"),N(F179)&gt;=TODAY(),N(F179)-TODAY()&lt;=N('Ajustes'!$B$6)),"POR VENCER; ","")&amp;IF(AND(OR(K179="",K179="Abierta"),N(E179)&gt;0,N(G179)&gt;=N('Ajustes'!$B$5)),"ALTO: DECIDA; ","")&amp;IF(N(E179)=0,"SIN FECHA DE ENVÍO; ","")&amp;IF(AND(K179="Ganada",N(D179)=0),"GANADA SIN MONTO; ","")&amp;IF(AND(K179="Perdida",L179=""),"PERDIDA SIN MOTIVO; ","")="","",LEFT(IF(AND(N(I179)&gt;0,N(I179)&lt;TODAY()),"SEGUIMIENTO ATRASADO; ","")&amp;IF(AND(N(I179)&gt;0,N(I179)=TODAY()),"SEGUIMIENTO HOY; ","")&amp;IF(AND(OR(K179="",K179="Abierta"),N(F179)&gt;0,N(F179)&lt;TODAY()),"VENCIDA, TODAVÍA ABIERTA; ","")&amp;IF(AND(OR(K179="",K179="Abierta"),N(F179)&gt;=TODAY(),N(F179)-TODAY()&lt;=N('Ajustes'!$B$6)),"POR VENCER; ","")&amp;IF(AND(OR(K179="",K179="Abierta"),N(E179)&gt;0,N(G179)&gt;=N('Ajustes'!$B$5)),"ALTO: DECIDA; ","")&amp;IF(N(E179)=0,"SIN FECHA DE ENVÍO; ","")&amp;IF(AND(K179="Ganada",N(D179)=0),"GANADA SIN MONTO; ","")&amp;IF(AND(K179="Perdida",L179=""),"PERDIDA SIN MOTIVO; ",""),LEN(IF(AND(N(I179)&gt;0,N(I179)&lt;TODAY()),"SEGUIMIENTO ATRASADO; ","")&amp;IF(AND(N(I179)&gt;0,N(I179)=TODAY()),"SEGUIMIENTO HOY; ","")&amp;IF(AND(OR(K179="",K179="Abierta"),N(F179)&gt;0,N(F179)&lt;TODAY()),"VENCIDA, TODAVÍA ABIERTA; ","")&amp;IF(AND(OR(K179="",K179="Abierta"),N(F179)&gt;=TODAY(),N(F179)-TODAY()&lt;=N('Ajustes'!$B$6)),"POR VENCER; ","")&amp;IF(AND(OR(K179="",K179="Abierta"),N(E179)&gt;0,N(G179)&gt;=N('Ajustes'!$B$5)),"ALTO: DECIDA; ","")&amp;IF(N(E179)=0,"SIN FECHA DE ENVÍO; ","")&amp;IF(AND(K179="Ganada",N(D179)=0),"GANADA SIN MONTO; ","")&amp;IF(AND(K179="Perdida",L179=""),"PERDIDA SIN MOTIVO; ",""))-2)))</f>
        <v/>
      </c>
    </row>
    <row r="180">
      <c r="D180" s="7" t="n"/>
      <c r="E180" s="8" t="n"/>
      <c r="F180" s="8" t="n"/>
      <c r="G180">
        <f>IF(A180="","",COUNTIF('Registro de contactos'!$B$2:$B$1500,A180))</f>
        <v/>
      </c>
      <c r="H180" s="8">
        <f>IF(A180="","",IF(N(G180)=0,"",SUMPRODUCT(MAX(('Registro de contactos'!$B$2:$B$1500=A180)*N(+'Registro de contactos'!$A$2:$A$1500)))))</f>
        <v/>
      </c>
      <c r="I180" s="8">
        <f>IF(OR(NOT(OR(A180&lt;&gt;"",B180&lt;&gt;"",C180&lt;&gt;"")),N(E180)=0,NOT(OR(K180="",K180="Abierta")),N(G180)&gt;=N('Ajustes'!$B$5)),"",IF(OR(N(G180)=0,N(H180)=0),N(E180)+N('Ajustes'!$B$2),N(H180)+IF(N(G180)=1,N('Ajustes'!$B$3)-N('Ajustes'!$B$2),N('Ajustes'!$B$4)-N('Ajustes'!$B$3))))</f>
        <v/>
      </c>
      <c r="J180" s="9">
        <f>IF(OR(NOT(OR(A180&lt;&gt;"",B180&lt;&gt;"",C180&lt;&gt;"")),N(F180)=0),"",N(F180)-TODAY())</f>
        <v/>
      </c>
      <c r="M180">
        <f>IF(NOT(OR(A180&lt;&gt;"",B180&lt;&gt;"",C180&lt;&gt;"")),"",IF(IF(AND(N(I180)&gt;0,N(I180)&lt;TODAY()),"SEGUIMIENTO ATRASADO; ","")&amp;IF(AND(N(I180)&gt;0,N(I180)=TODAY()),"SEGUIMIENTO HOY; ","")&amp;IF(AND(OR(K180="",K180="Abierta"),N(F180)&gt;0,N(F180)&lt;TODAY()),"VENCIDA, TODAVÍA ABIERTA; ","")&amp;IF(AND(OR(K180="",K180="Abierta"),N(F180)&gt;=TODAY(),N(F180)-TODAY()&lt;=N('Ajustes'!$B$6)),"POR VENCER; ","")&amp;IF(AND(OR(K180="",K180="Abierta"),N(E180)&gt;0,N(G180)&gt;=N('Ajustes'!$B$5)),"ALTO: DECIDA; ","")&amp;IF(N(E180)=0,"SIN FECHA DE ENVÍO; ","")&amp;IF(AND(K180="Ganada",N(D180)=0),"GANADA SIN MONTO; ","")&amp;IF(AND(K180="Perdida",L180=""),"PERDIDA SIN MOTIVO; ","")="","",LEFT(IF(AND(N(I180)&gt;0,N(I180)&lt;TODAY()),"SEGUIMIENTO ATRASADO; ","")&amp;IF(AND(N(I180)&gt;0,N(I180)=TODAY()),"SEGUIMIENTO HOY; ","")&amp;IF(AND(OR(K180="",K180="Abierta"),N(F180)&gt;0,N(F180)&lt;TODAY()),"VENCIDA, TODAVÍA ABIERTA; ","")&amp;IF(AND(OR(K180="",K180="Abierta"),N(F180)&gt;=TODAY(),N(F180)-TODAY()&lt;=N('Ajustes'!$B$6)),"POR VENCER; ","")&amp;IF(AND(OR(K180="",K180="Abierta"),N(E180)&gt;0,N(G180)&gt;=N('Ajustes'!$B$5)),"ALTO: DECIDA; ","")&amp;IF(N(E180)=0,"SIN FECHA DE ENVÍO; ","")&amp;IF(AND(K180="Ganada",N(D180)=0),"GANADA SIN MONTO; ","")&amp;IF(AND(K180="Perdida",L180=""),"PERDIDA SIN MOTIVO; ",""),LEN(IF(AND(N(I180)&gt;0,N(I180)&lt;TODAY()),"SEGUIMIENTO ATRASADO; ","")&amp;IF(AND(N(I180)&gt;0,N(I180)=TODAY()),"SEGUIMIENTO HOY; ","")&amp;IF(AND(OR(K180="",K180="Abierta"),N(F180)&gt;0,N(F180)&lt;TODAY()),"VENCIDA, TODAVÍA ABIERTA; ","")&amp;IF(AND(OR(K180="",K180="Abierta"),N(F180)&gt;=TODAY(),N(F180)-TODAY()&lt;=N('Ajustes'!$B$6)),"POR VENCER; ","")&amp;IF(AND(OR(K180="",K180="Abierta"),N(E180)&gt;0,N(G180)&gt;=N('Ajustes'!$B$5)),"ALTO: DECIDA; ","")&amp;IF(N(E180)=0,"SIN FECHA DE ENVÍO; ","")&amp;IF(AND(K180="Ganada",N(D180)=0),"GANADA SIN MONTO; ","")&amp;IF(AND(K180="Perdida",L180=""),"PERDIDA SIN MOTIVO; ",""))-2)))</f>
        <v/>
      </c>
    </row>
    <row r="181">
      <c r="D181" s="7" t="n"/>
      <c r="E181" s="8" t="n"/>
      <c r="F181" s="8" t="n"/>
      <c r="G181">
        <f>IF(A181="","",COUNTIF('Registro de contactos'!$B$2:$B$1500,A181))</f>
        <v/>
      </c>
      <c r="H181" s="8">
        <f>IF(A181="","",IF(N(G181)=0,"",SUMPRODUCT(MAX(('Registro de contactos'!$B$2:$B$1500=A181)*N(+'Registro de contactos'!$A$2:$A$1500)))))</f>
        <v/>
      </c>
      <c r="I181" s="8">
        <f>IF(OR(NOT(OR(A181&lt;&gt;"",B181&lt;&gt;"",C181&lt;&gt;"")),N(E181)=0,NOT(OR(K181="",K181="Abierta")),N(G181)&gt;=N('Ajustes'!$B$5)),"",IF(OR(N(G181)=0,N(H181)=0),N(E181)+N('Ajustes'!$B$2),N(H181)+IF(N(G181)=1,N('Ajustes'!$B$3)-N('Ajustes'!$B$2),N('Ajustes'!$B$4)-N('Ajustes'!$B$3))))</f>
        <v/>
      </c>
      <c r="J181" s="9">
        <f>IF(OR(NOT(OR(A181&lt;&gt;"",B181&lt;&gt;"",C181&lt;&gt;"")),N(F181)=0),"",N(F181)-TODAY())</f>
        <v/>
      </c>
      <c r="M181">
        <f>IF(NOT(OR(A181&lt;&gt;"",B181&lt;&gt;"",C181&lt;&gt;"")),"",IF(IF(AND(N(I181)&gt;0,N(I181)&lt;TODAY()),"SEGUIMIENTO ATRASADO; ","")&amp;IF(AND(N(I181)&gt;0,N(I181)=TODAY()),"SEGUIMIENTO HOY; ","")&amp;IF(AND(OR(K181="",K181="Abierta"),N(F181)&gt;0,N(F181)&lt;TODAY()),"VENCIDA, TODAVÍA ABIERTA; ","")&amp;IF(AND(OR(K181="",K181="Abierta"),N(F181)&gt;=TODAY(),N(F181)-TODAY()&lt;=N('Ajustes'!$B$6)),"POR VENCER; ","")&amp;IF(AND(OR(K181="",K181="Abierta"),N(E181)&gt;0,N(G181)&gt;=N('Ajustes'!$B$5)),"ALTO: DECIDA; ","")&amp;IF(N(E181)=0,"SIN FECHA DE ENVÍO; ","")&amp;IF(AND(K181="Ganada",N(D181)=0),"GANADA SIN MONTO; ","")&amp;IF(AND(K181="Perdida",L181=""),"PERDIDA SIN MOTIVO; ","")="","",LEFT(IF(AND(N(I181)&gt;0,N(I181)&lt;TODAY()),"SEGUIMIENTO ATRASADO; ","")&amp;IF(AND(N(I181)&gt;0,N(I181)=TODAY()),"SEGUIMIENTO HOY; ","")&amp;IF(AND(OR(K181="",K181="Abierta"),N(F181)&gt;0,N(F181)&lt;TODAY()),"VENCIDA, TODAVÍA ABIERTA; ","")&amp;IF(AND(OR(K181="",K181="Abierta"),N(F181)&gt;=TODAY(),N(F181)-TODAY()&lt;=N('Ajustes'!$B$6)),"POR VENCER; ","")&amp;IF(AND(OR(K181="",K181="Abierta"),N(E181)&gt;0,N(G181)&gt;=N('Ajustes'!$B$5)),"ALTO: DECIDA; ","")&amp;IF(N(E181)=0,"SIN FECHA DE ENVÍO; ","")&amp;IF(AND(K181="Ganada",N(D181)=0),"GANADA SIN MONTO; ","")&amp;IF(AND(K181="Perdida",L181=""),"PERDIDA SIN MOTIVO; ",""),LEN(IF(AND(N(I181)&gt;0,N(I181)&lt;TODAY()),"SEGUIMIENTO ATRASADO; ","")&amp;IF(AND(N(I181)&gt;0,N(I181)=TODAY()),"SEGUIMIENTO HOY; ","")&amp;IF(AND(OR(K181="",K181="Abierta"),N(F181)&gt;0,N(F181)&lt;TODAY()),"VENCIDA, TODAVÍA ABIERTA; ","")&amp;IF(AND(OR(K181="",K181="Abierta"),N(F181)&gt;=TODAY(),N(F181)-TODAY()&lt;=N('Ajustes'!$B$6)),"POR VENCER; ","")&amp;IF(AND(OR(K181="",K181="Abierta"),N(E181)&gt;0,N(G181)&gt;=N('Ajustes'!$B$5)),"ALTO: DECIDA; ","")&amp;IF(N(E181)=0,"SIN FECHA DE ENVÍO; ","")&amp;IF(AND(K181="Ganada",N(D181)=0),"GANADA SIN MONTO; ","")&amp;IF(AND(K181="Perdida",L181=""),"PERDIDA SIN MOTIVO; ",""))-2)))</f>
        <v/>
      </c>
    </row>
    <row r="182">
      <c r="D182" s="7" t="n"/>
      <c r="E182" s="8" t="n"/>
      <c r="F182" s="8" t="n"/>
      <c r="G182">
        <f>IF(A182="","",COUNTIF('Registro de contactos'!$B$2:$B$1500,A182))</f>
        <v/>
      </c>
      <c r="H182" s="8">
        <f>IF(A182="","",IF(N(G182)=0,"",SUMPRODUCT(MAX(('Registro de contactos'!$B$2:$B$1500=A182)*N(+'Registro de contactos'!$A$2:$A$1500)))))</f>
        <v/>
      </c>
      <c r="I182" s="8">
        <f>IF(OR(NOT(OR(A182&lt;&gt;"",B182&lt;&gt;"",C182&lt;&gt;"")),N(E182)=0,NOT(OR(K182="",K182="Abierta")),N(G182)&gt;=N('Ajustes'!$B$5)),"",IF(OR(N(G182)=0,N(H182)=0),N(E182)+N('Ajustes'!$B$2),N(H182)+IF(N(G182)=1,N('Ajustes'!$B$3)-N('Ajustes'!$B$2),N('Ajustes'!$B$4)-N('Ajustes'!$B$3))))</f>
        <v/>
      </c>
      <c r="J182" s="9">
        <f>IF(OR(NOT(OR(A182&lt;&gt;"",B182&lt;&gt;"",C182&lt;&gt;"")),N(F182)=0),"",N(F182)-TODAY())</f>
        <v/>
      </c>
      <c r="M182">
        <f>IF(NOT(OR(A182&lt;&gt;"",B182&lt;&gt;"",C182&lt;&gt;"")),"",IF(IF(AND(N(I182)&gt;0,N(I182)&lt;TODAY()),"SEGUIMIENTO ATRASADO; ","")&amp;IF(AND(N(I182)&gt;0,N(I182)=TODAY()),"SEGUIMIENTO HOY; ","")&amp;IF(AND(OR(K182="",K182="Abierta"),N(F182)&gt;0,N(F182)&lt;TODAY()),"VENCIDA, TODAVÍA ABIERTA; ","")&amp;IF(AND(OR(K182="",K182="Abierta"),N(F182)&gt;=TODAY(),N(F182)-TODAY()&lt;=N('Ajustes'!$B$6)),"POR VENCER; ","")&amp;IF(AND(OR(K182="",K182="Abierta"),N(E182)&gt;0,N(G182)&gt;=N('Ajustes'!$B$5)),"ALTO: DECIDA; ","")&amp;IF(N(E182)=0,"SIN FECHA DE ENVÍO; ","")&amp;IF(AND(K182="Ganada",N(D182)=0),"GANADA SIN MONTO; ","")&amp;IF(AND(K182="Perdida",L182=""),"PERDIDA SIN MOTIVO; ","")="","",LEFT(IF(AND(N(I182)&gt;0,N(I182)&lt;TODAY()),"SEGUIMIENTO ATRASADO; ","")&amp;IF(AND(N(I182)&gt;0,N(I182)=TODAY()),"SEGUIMIENTO HOY; ","")&amp;IF(AND(OR(K182="",K182="Abierta"),N(F182)&gt;0,N(F182)&lt;TODAY()),"VENCIDA, TODAVÍA ABIERTA; ","")&amp;IF(AND(OR(K182="",K182="Abierta"),N(F182)&gt;=TODAY(),N(F182)-TODAY()&lt;=N('Ajustes'!$B$6)),"POR VENCER; ","")&amp;IF(AND(OR(K182="",K182="Abierta"),N(E182)&gt;0,N(G182)&gt;=N('Ajustes'!$B$5)),"ALTO: DECIDA; ","")&amp;IF(N(E182)=0,"SIN FECHA DE ENVÍO; ","")&amp;IF(AND(K182="Ganada",N(D182)=0),"GANADA SIN MONTO; ","")&amp;IF(AND(K182="Perdida",L182=""),"PERDIDA SIN MOTIVO; ",""),LEN(IF(AND(N(I182)&gt;0,N(I182)&lt;TODAY()),"SEGUIMIENTO ATRASADO; ","")&amp;IF(AND(N(I182)&gt;0,N(I182)=TODAY()),"SEGUIMIENTO HOY; ","")&amp;IF(AND(OR(K182="",K182="Abierta"),N(F182)&gt;0,N(F182)&lt;TODAY()),"VENCIDA, TODAVÍA ABIERTA; ","")&amp;IF(AND(OR(K182="",K182="Abierta"),N(F182)&gt;=TODAY(),N(F182)-TODAY()&lt;=N('Ajustes'!$B$6)),"POR VENCER; ","")&amp;IF(AND(OR(K182="",K182="Abierta"),N(E182)&gt;0,N(G182)&gt;=N('Ajustes'!$B$5)),"ALTO: DECIDA; ","")&amp;IF(N(E182)=0,"SIN FECHA DE ENVÍO; ","")&amp;IF(AND(K182="Ganada",N(D182)=0),"GANADA SIN MONTO; ","")&amp;IF(AND(K182="Perdida",L182=""),"PERDIDA SIN MOTIVO; ",""))-2)))</f>
        <v/>
      </c>
    </row>
    <row r="183">
      <c r="D183" s="7" t="n"/>
      <c r="E183" s="8" t="n"/>
      <c r="F183" s="8" t="n"/>
      <c r="G183">
        <f>IF(A183="","",COUNTIF('Registro de contactos'!$B$2:$B$1500,A183))</f>
        <v/>
      </c>
      <c r="H183" s="8">
        <f>IF(A183="","",IF(N(G183)=0,"",SUMPRODUCT(MAX(('Registro de contactos'!$B$2:$B$1500=A183)*N(+'Registro de contactos'!$A$2:$A$1500)))))</f>
        <v/>
      </c>
      <c r="I183" s="8">
        <f>IF(OR(NOT(OR(A183&lt;&gt;"",B183&lt;&gt;"",C183&lt;&gt;"")),N(E183)=0,NOT(OR(K183="",K183="Abierta")),N(G183)&gt;=N('Ajustes'!$B$5)),"",IF(OR(N(G183)=0,N(H183)=0),N(E183)+N('Ajustes'!$B$2),N(H183)+IF(N(G183)=1,N('Ajustes'!$B$3)-N('Ajustes'!$B$2),N('Ajustes'!$B$4)-N('Ajustes'!$B$3))))</f>
        <v/>
      </c>
      <c r="J183" s="9">
        <f>IF(OR(NOT(OR(A183&lt;&gt;"",B183&lt;&gt;"",C183&lt;&gt;"")),N(F183)=0),"",N(F183)-TODAY())</f>
        <v/>
      </c>
      <c r="M183">
        <f>IF(NOT(OR(A183&lt;&gt;"",B183&lt;&gt;"",C183&lt;&gt;"")),"",IF(IF(AND(N(I183)&gt;0,N(I183)&lt;TODAY()),"SEGUIMIENTO ATRASADO; ","")&amp;IF(AND(N(I183)&gt;0,N(I183)=TODAY()),"SEGUIMIENTO HOY; ","")&amp;IF(AND(OR(K183="",K183="Abierta"),N(F183)&gt;0,N(F183)&lt;TODAY()),"VENCIDA, TODAVÍA ABIERTA; ","")&amp;IF(AND(OR(K183="",K183="Abierta"),N(F183)&gt;=TODAY(),N(F183)-TODAY()&lt;=N('Ajustes'!$B$6)),"POR VENCER; ","")&amp;IF(AND(OR(K183="",K183="Abierta"),N(E183)&gt;0,N(G183)&gt;=N('Ajustes'!$B$5)),"ALTO: DECIDA; ","")&amp;IF(N(E183)=0,"SIN FECHA DE ENVÍO; ","")&amp;IF(AND(K183="Ganada",N(D183)=0),"GANADA SIN MONTO; ","")&amp;IF(AND(K183="Perdida",L183=""),"PERDIDA SIN MOTIVO; ","")="","",LEFT(IF(AND(N(I183)&gt;0,N(I183)&lt;TODAY()),"SEGUIMIENTO ATRASADO; ","")&amp;IF(AND(N(I183)&gt;0,N(I183)=TODAY()),"SEGUIMIENTO HOY; ","")&amp;IF(AND(OR(K183="",K183="Abierta"),N(F183)&gt;0,N(F183)&lt;TODAY()),"VENCIDA, TODAVÍA ABIERTA; ","")&amp;IF(AND(OR(K183="",K183="Abierta"),N(F183)&gt;=TODAY(),N(F183)-TODAY()&lt;=N('Ajustes'!$B$6)),"POR VENCER; ","")&amp;IF(AND(OR(K183="",K183="Abierta"),N(E183)&gt;0,N(G183)&gt;=N('Ajustes'!$B$5)),"ALTO: DECIDA; ","")&amp;IF(N(E183)=0,"SIN FECHA DE ENVÍO; ","")&amp;IF(AND(K183="Ganada",N(D183)=0),"GANADA SIN MONTO; ","")&amp;IF(AND(K183="Perdida",L183=""),"PERDIDA SIN MOTIVO; ",""),LEN(IF(AND(N(I183)&gt;0,N(I183)&lt;TODAY()),"SEGUIMIENTO ATRASADO; ","")&amp;IF(AND(N(I183)&gt;0,N(I183)=TODAY()),"SEGUIMIENTO HOY; ","")&amp;IF(AND(OR(K183="",K183="Abierta"),N(F183)&gt;0,N(F183)&lt;TODAY()),"VENCIDA, TODAVÍA ABIERTA; ","")&amp;IF(AND(OR(K183="",K183="Abierta"),N(F183)&gt;=TODAY(),N(F183)-TODAY()&lt;=N('Ajustes'!$B$6)),"POR VENCER; ","")&amp;IF(AND(OR(K183="",K183="Abierta"),N(E183)&gt;0,N(G183)&gt;=N('Ajustes'!$B$5)),"ALTO: DECIDA; ","")&amp;IF(N(E183)=0,"SIN FECHA DE ENVÍO; ","")&amp;IF(AND(K183="Ganada",N(D183)=0),"GANADA SIN MONTO; ","")&amp;IF(AND(K183="Perdida",L183=""),"PERDIDA SIN MOTIVO; ",""))-2)))</f>
        <v/>
      </c>
    </row>
    <row r="184">
      <c r="D184" s="7" t="n"/>
      <c r="E184" s="8" t="n"/>
      <c r="F184" s="8" t="n"/>
      <c r="G184">
        <f>IF(A184="","",COUNTIF('Registro de contactos'!$B$2:$B$1500,A184))</f>
        <v/>
      </c>
      <c r="H184" s="8">
        <f>IF(A184="","",IF(N(G184)=0,"",SUMPRODUCT(MAX(('Registro de contactos'!$B$2:$B$1500=A184)*N(+'Registro de contactos'!$A$2:$A$1500)))))</f>
        <v/>
      </c>
      <c r="I184" s="8">
        <f>IF(OR(NOT(OR(A184&lt;&gt;"",B184&lt;&gt;"",C184&lt;&gt;"")),N(E184)=0,NOT(OR(K184="",K184="Abierta")),N(G184)&gt;=N('Ajustes'!$B$5)),"",IF(OR(N(G184)=0,N(H184)=0),N(E184)+N('Ajustes'!$B$2),N(H184)+IF(N(G184)=1,N('Ajustes'!$B$3)-N('Ajustes'!$B$2),N('Ajustes'!$B$4)-N('Ajustes'!$B$3))))</f>
        <v/>
      </c>
      <c r="J184" s="9">
        <f>IF(OR(NOT(OR(A184&lt;&gt;"",B184&lt;&gt;"",C184&lt;&gt;"")),N(F184)=0),"",N(F184)-TODAY())</f>
        <v/>
      </c>
      <c r="M184">
        <f>IF(NOT(OR(A184&lt;&gt;"",B184&lt;&gt;"",C184&lt;&gt;"")),"",IF(IF(AND(N(I184)&gt;0,N(I184)&lt;TODAY()),"SEGUIMIENTO ATRASADO; ","")&amp;IF(AND(N(I184)&gt;0,N(I184)=TODAY()),"SEGUIMIENTO HOY; ","")&amp;IF(AND(OR(K184="",K184="Abierta"),N(F184)&gt;0,N(F184)&lt;TODAY()),"VENCIDA, TODAVÍA ABIERTA; ","")&amp;IF(AND(OR(K184="",K184="Abierta"),N(F184)&gt;=TODAY(),N(F184)-TODAY()&lt;=N('Ajustes'!$B$6)),"POR VENCER; ","")&amp;IF(AND(OR(K184="",K184="Abierta"),N(E184)&gt;0,N(G184)&gt;=N('Ajustes'!$B$5)),"ALTO: DECIDA; ","")&amp;IF(N(E184)=0,"SIN FECHA DE ENVÍO; ","")&amp;IF(AND(K184="Ganada",N(D184)=0),"GANADA SIN MONTO; ","")&amp;IF(AND(K184="Perdida",L184=""),"PERDIDA SIN MOTIVO; ","")="","",LEFT(IF(AND(N(I184)&gt;0,N(I184)&lt;TODAY()),"SEGUIMIENTO ATRASADO; ","")&amp;IF(AND(N(I184)&gt;0,N(I184)=TODAY()),"SEGUIMIENTO HOY; ","")&amp;IF(AND(OR(K184="",K184="Abierta"),N(F184)&gt;0,N(F184)&lt;TODAY()),"VENCIDA, TODAVÍA ABIERTA; ","")&amp;IF(AND(OR(K184="",K184="Abierta"),N(F184)&gt;=TODAY(),N(F184)-TODAY()&lt;=N('Ajustes'!$B$6)),"POR VENCER; ","")&amp;IF(AND(OR(K184="",K184="Abierta"),N(E184)&gt;0,N(G184)&gt;=N('Ajustes'!$B$5)),"ALTO: DECIDA; ","")&amp;IF(N(E184)=0,"SIN FECHA DE ENVÍO; ","")&amp;IF(AND(K184="Ganada",N(D184)=0),"GANADA SIN MONTO; ","")&amp;IF(AND(K184="Perdida",L184=""),"PERDIDA SIN MOTIVO; ",""),LEN(IF(AND(N(I184)&gt;0,N(I184)&lt;TODAY()),"SEGUIMIENTO ATRASADO; ","")&amp;IF(AND(N(I184)&gt;0,N(I184)=TODAY()),"SEGUIMIENTO HOY; ","")&amp;IF(AND(OR(K184="",K184="Abierta"),N(F184)&gt;0,N(F184)&lt;TODAY()),"VENCIDA, TODAVÍA ABIERTA; ","")&amp;IF(AND(OR(K184="",K184="Abierta"),N(F184)&gt;=TODAY(),N(F184)-TODAY()&lt;=N('Ajustes'!$B$6)),"POR VENCER; ","")&amp;IF(AND(OR(K184="",K184="Abierta"),N(E184)&gt;0,N(G184)&gt;=N('Ajustes'!$B$5)),"ALTO: DECIDA; ","")&amp;IF(N(E184)=0,"SIN FECHA DE ENVÍO; ","")&amp;IF(AND(K184="Ganada",N(D184)=0),"GANADA SIN MONTO; ","")&amp;IF(AND(K184="Perdida",L184=""),"PERDIDA SIN MOTIVO; ",""))-2)))</f>
        <v/>
      </c>
    </row>
    <row r="185">
      <c r="D185" s="7" t="n"/>
      <c r="E185" s="8" t="n"/>
      <c r="F185" s="8" t="n"/>
      <c r="G185">
        <f>IF(A185="","",COUNTIF('Registro de contactos'!$B$2:$B$1500,A185))</f>
        <v/>
      </c>
      <c r="H185" s="8">
        <f>IF(A185="","",IF(N(G185)=0,"",SUMPRODUCT(MAX(('Registro de contactos'!$B$2:$B$1500=A185)*N(+'Registro de contactos'!$A$2:$A$1500)))))</f>
        <v/>
      </c>
      <c r="I185" s="8">
        <f>IF(OR(NOT(OR(A185&lt;&gt;"",B185&lt;&gt;"",C185&lt;&gt;"")),N(E185)=0,NOT(OR(K185="",K185="Abierta")),N(G185)&gt;=N('Ajustes'!$B$5)),"",IF(OR(N(G185)=0,N(H185)=0),N(E185)+N('Ajustes'!$B$2),N(H185)+IF(N(G185)=1,N('Ajustes'!$B$3)-N('Ajustes'!$B$2),N('Ajustes'!$B$4)-N('Ajustes'!$B$3))))</f>
        <v/>
      </c>
      <c r="J185" s="9">
        <f>IF(OR(NOT(OR(A185&lt;&gt;"",B185&lt;&gt;"",C185&lt;&gt;"")),N(F185)=0),"",N(F185)-TODAY())</f>
        <v/>
      </c>
      <c r="M185">
        <f>IF(NOT(OR(A185&lt;&gt;"",B185&lt;&gt;"",C185&lt;&gt;"")),"",IF(IF(AND(N(I185)&gt;0,N(I185)&lt;TODAY()),"SEGUIMIENTO ATRASADO; ","")&amp;IF(AND(N(I185)&gt;0,N(I185)=TODAY()),"SEGUIMIENTO HOY; ","")&amp;IF(AND(OR(K185="",K185="Abierta"),N(F185)&gt;0,N(F185)&lt;TODAY()),"VENCIDA, TODAVÍA ABIERTA; ","")&amp;IF(AND(OR(K185="",K185="Abierta"),N(F185)&gt;=TODAY(),N(F185)-TODAY()&lt;=N('Ajustes'!$B$6)),"POR VENCER; ","")&amp;IF(AND(OR(K185="",K185="Abierta"),N(E185)&gt;0,N(G185)&gt;=N('Ajustes'!$B$5)),"ALTO: DECIDA; ","")&amp;IF(N(E185)=0,"SIN FECHA DE ENVÍO; ","")&amp;IF(AND(K185="Ganada",N(D185)=0),"GANADA SIN MONTO; ","")&amp;IF(AND(K185="Perdida",L185=""),"PERDIDA SIN MOTIVO; ","")="","",LEFT(IF(AND(N(I185)&gt;0,N(I185)&lt;TODAY()),"SEGUIMIENTO ATRASADO; ","")&amp;IF(AND(N(I185)&gt;0,N(I185)=TODAY()),"SEGUIMIENTO HOY; ","")&amp;IF(AND(OR(K185="",K185="Abierta"),N(F185)&gt;0,N(F185)&lt;TODAY()),"VENCIDA, TODAVÍA ABIERTA; ","")&amp;IF(AND(OR(K185="",K185="Abierta"),N(F185)&gt;=TODAY(),N(F185)-TODAY()&lt;=N('Ajustes'!$B$6)),"POR VENCER; ","")&amp;IF(AND(OR(K185="",K185="Abierta"),N(E185)&gt;0,N(G185)&gt;=N('Ajustes'!$B$5)),"ALTO: DECIDA; ","")&amp;IF(N(E185)=0,"SIN FECHA DE ENVÍO; ","")&amp;IF(AND(K185="Ganada",N(D185)=0),"GANADA SIN MONTO; ","")&amp;IF(AND(K185="Perdida",L185=""),"PERDIDA SIN MOTIVO; ",""),LEN(IF(AND(N(I185)&gt;0,N(I185)&lt;TODAY()),"SEGUIMIENTO ATRASADO; ","")&amp;IF(AND(N(I185)&gt;0,N(I185)=TODAY()),"SEGUIMIENTO HOY; ","")&amp;IF(AND(OR(K185="",K185="Abierta"),N(F185)&gt;0,N(F185)&lt;TODAY()),"VENCIDA, TODAVÍA ABIERTA; ","")&amp;IF(AND(OR(K185="",K185="Abierta"),N(F185)&gt;=TODAY(),N(F185)-TODAY()&lt;=N('Ajustes'!$B$6)),"POR VENCER; ","")&amp;IF(AND(OR(K185="",K185="Abierta"),N(E185)&gt;0,N(G185)&gt;=N('Ajustes'!$B$5)),"ALTO: DECIDA; ","")&amp;IF(N(E185)=0,"SIN FECHA DE ENVÍO; ","")&amp;IF(AND(K185="Ganada",N(D185)=0),"GANADA SIN MONTO; ","")&amp;IF(AND(K185="Perdida",L185=""),"PERDIDA SIN MOTIVO; ",""))-2)))</f>
        <v/>
      </c>
    </row>
    <row r="186">
      <c r="D186" s="7" t="n"/>
      <c r="E186" s="8" t="n"/>
      <c r="F186" s="8" t="n"/>
      <c r="G186">
        <f>IF(A186="","",COUNTIF('Registro de contactos'!$B$2:$B$1500,A186))</f>
        <v/>
      </c>
      <c r="H186" s="8">
        <f>IF(A186="","",IF(N(G186)=0,"",SUMPRODUCT(MAX(('Registro de contactos'!$B$2:$B$1500=A186)*N(+'Registro de contactos'!$A$2:$A$1500)))))</f>
        <v/>
      </c>
      <c r="I186" s="8">
        <f>IF(OR(NOT(OR(A186&lt;&gt;"",B186&lt;&gt;"",C186&lt;&gt;"")),N(E186)=0,NOT(OR(K186="",K186="Abierta")),N(G186)&gt;=N('Ajustes'!$B$5)),"",IF(OR(N(G186)=0,N(H186)=0),N(E186)+N('Ajustes'!$B$2),N(H186)+IF(N(G186)=1,N('Ajustes'!$B$3)-N('Ajustes'!$B$2),N('Ajustes'!$B$4)-N('Ajustes'!$B$3))))</f>
        <v/>
      </c>
      <c r="J186" s="9">
        <f>IF(OR(NOT(OR(A186&lt;&gt;"",B186&lt;&gt;"",C186&lt;&gt;"")),N(F186)=0),"",N(F186)-TODAY())</f>
        <v/>
      </c>
      <c r="M186">
        <f>IF(NOT(OR(A186&lt;&gt;"",B186&lt;&gt;"",C186&lt;&gt;"")),"",IF(IF(AND(N(I186)&gt;0,N(I186)&lt;TODAY()),"SEGUIMIENTO ATRASADO; ","")&amp;IF(AND(N(I186)&gt;0,N(I186)=TODAY()),"SEGUIMIENTO HOY; ","")&amp;IF(AND(OR(K186="",K186="Abierta"),N(F186)&gt;0,N(F186)&lt;TODAY()),"VENCIDA, TODAVÍA ABIERTA; ","")&amp;IF(AND(OR(K186="",K186="Abierta"),N(F186)&gt;=TODAY(),N(F186)-TODAY()&lt;=N('Ajustes'!$B$6)),"POR VENCER; ","")&amp;IF(AND(OR(K186="",K186="Abierta"),N(E186)&gt;0,N(G186)&gt;=N('Ajustes'!$B$5)),"ALTO: DECIDA; ","")&amp;IF(N(E186)=0,"SIN FECHA DE ENVÍO; ","")&amp;IF(AND(K186="Ganada",N(D186)=0),"GANADA SIN MONTO; ","")&amp;IF(AND(K186="Perdida",L186=""),"PERDIDA SIN MOTIVO; ","")="","",LEFT(IF(AND(N(I186)&gt;0,N(I186)&lt;TODAY()),"SEGUIMIENTO ATRASADO; ","")&amp;IF(AND(N(I186)&gt;0,N(I186)=TODAY()),"SEGUIMIENTO HOY; ","")&amp;IF(AND(OR(K186="",K186="Abierta"),N(F186)&gt;0,N(F186)&lt;TODAY()),"VENCIDA, TODAVÍA ABIERTA; ","")&amp;IF(AND(OR(K186="",K186="Abierta"),N(F186)&gt;=TODAY(),N(F186)-TODAY()&lt;=N('Ajustes'!$B$6)),"POR VENCER; ","")&amp;IF(AND(OR(K186="",K186="Abierta"),N(E186)&gt;0,N(G186)&gt;=N('Ajustes'!$B$5)),"ALTO: DECIDA; ","")&amp;IF(N(E186)=0,"SIN FECHA DE ENVÍO; ","")&amp;IF(AND(K186="Ganada",N(D186)=0),"GANADA SIN MONTO; ","")&amp;IF(AND(K186="Perdida",L186=""),"PERDIDA SIN MOTIVO; ",""),LEN(IF(AND(N(I186)&gt;0,N(I186)&lt;TODAY()),"SEGUIMIENTO ATRASADO; ","")&amp;IF(AND(N(I186)&gt;0,N(I186)=TODAY()),"SEGUIMIENTO HOY; ","")&amp;IF(AND(OR(K186="",K186="Abierta"),N(F186)&gt;0,N(F186)&lt;TODAY()),"VENCIDA, TODAVÍA ABIERTA; ","")&amp;IF(AND(OR(K186="",K186="Abierta"),N(F186)&gt;=TODAY(),N(F186)-TODAY()&lt;=N('Ajustes'!$B$6)),"POR VENCER; ","")&amp;IF(AND(OR(K186="",K186="Abierta"),N(E186)&gt;0,N(G186)&gt;=N('Ajustes'!$B$5)),"ALTO: DECIDA; ","")&amp;IF(N(E186)=0,"SIN FECHA DE ENVÍO; ","")&amp;IF(AND(K186="Ganada",N(D186)=0),"GANADA SIN MONTO; ","")&amp;IF(AND(K186="Perdida",L186=""),"PERDIDA SIN MOTIVO; ",""))-2)))</f>
        <v/>
      </c>
    </row>
    <row r="187">
      <c r="D187" s="7" t="n"/>
      <c r="E187" s="8" t="n"/>
      <c r="F187" s="8" t="n"/>
      <c r="G187">
        <f>IF(A187="","",COUNTIF('Registro de contactos'!$B$2:$B$1500,A187))</f>
        <v/>
      </c>
      <c r="H187" s="8">
        <f>IF(A187="","",IF(N(G187)=0,"",SUMPRODUCT(MAX(('Registro de contactos'!$B$2:$B$1500=A187)*N(+'Registro de contactos'!$A$2:$A$1500)))))</f>
        <v/>
      </c>
      <c r="I187" s="8">
        <f>IF(OR(NOT(OR(A187&lt;&gt;"",B187&lt;&gt;"",C187&lt;&gt;"")),N(E187)=0,NOT(OR(K187="",K187="Abierta")),N(G187)&gt;=N('Ajustes'!$B$5)),"",IF(OR(N(G187)=0,N(H187)=0),N(E187)+N('Ajustes'!$B$2),N(H187)+IF(N(G187)=1,N('Ajustes'!$B$3)-N('Ajustes'!$B$2),N('Ajustes'!$B$4)-N('Ajustes'!$B$3))))</f>
        <v/>
      </c>
      <c r="J187" s="9">
        <f>IF(OR(NOT(OR(A187&lt;&gt;"",B187&lt;&gt;"",C187&lt;&gt;"")),N(F187)=0),"",N(F187)-TODAY())</f>
        <v/>
      </c>
      <c r="M187">
        <f>IF(NOT(OR(A187&lt;&gt;"",B187&lt;&gt;"",C187&lt;&gt;"")),"",IF(IF(AND(N(I187)&gt;0,N(I187)&lt;TODAY()),"SEGUIMIENTO ATRASADO; ","")&amp;IF(AND(N(I187)&gt;0,N(I187)=TODAY()),"SEGUIMIENTO HOY; ","")&amp;IF(AND(OR(K187="",K187="Abierta"),N(F187)&gt;0,N(F187)&lt;TODAY()),"VENCIDA, TODAVÍA ABIERTA; ","")&amp;IF(AND(OR(K187="",K187="Abierta"),N(F187)&gt;=TODAY(),N(F187)-TODAY()&lt;=N('Ajustes'!$B$6)),"POR VENCER; ","")&amp;IF(AND(OR(K187="",K187="Abierta"),N(E187)&gt;0,N(G187)&gt;=N('Ajustes'!$B$5)),"ALTO: DECIDA; ","")&amp;IF(N(E187)=0,"SIN FECHA DE ENVÍO; ","")&amp;IF(AND(K187="Ganada",N(D187)=0),"GANADA SIN MONTO; ","")&amp;IF(AND(K187="Perdida",L187=""),"PERDIDA SIN MOTIVO; ","")="","",LEFT(IF(AND(N(I187)&gt;0,N(I187)&lt;TODAY()),"SEGUIMIENTO ATRASADO; ","")&amp;IF(AND(N(I187)&gt;0,N(I187)=TODAY()),"SEGUIMIENTO HOY; ","")&amp;IF(AND(OR(K187="",K187="Abierta"),N(F187)&gt;0,N(F187)&lt;TODAY()),"VENCIDA, TODAVÍA ABIERTA; ","")&amp;IF(AND(OR(K187="",K187="Abierta"),N(F187)&gt;=TODAY(),N(F187)-TODAY()&lt;=N('Ajustes'!$B$6)),"POR VENCER; ","")&amp;IF(AND(OR(K187="",K187="Abierta"),N(E187)&gt;0,N(G187)&gt;=N('Ajustes'!$B$5)),"ALTO: DECIDA; ","")&amp;IF(N(E187)=0,"SIN FECHA DE ENVÍO; ","")&amp;IF(AND(K187="Ganada",N(D187)=0),"GANADA SIN MONTO; ","")&amp;IF(AND(K187="Perdida",L187=""),"PERDIDA SIN MOTIVO; ",""),LEN(IF(AND(N(I187)&gt;0,N(I187)&lt;TODAY()),"SEGUIMIENTO ATRASADO; ","")&amp;IF(AND(N(I187)&gt;0,N(I187)=TODAY()),"SEGUIMIENTO HOY; ","")&amp;IF(AND(OR(K187="",K187="Abierta"),N(F187)&gt;0,N(F187)&lt;TODAY()),"VENCIDA, TODAVÍA ABIERTA; ","")&amp;IF(AND(OR(K187="",K187="Abierta"),N(F187)&gt;=TODAY(),N(F187)-TODAY()&lt;=N('Ajustes'!$B$6)),"POR VENCER; ","")&amp;IF(AND(OR(K187="",K187="Abierta"),N(E187)&gt;0,N(G187)&gt;=N('Ajustes'!$B$5)),"ALTO: DECIDA; ","")&amp;IF(N(E187)=0,"SIN FECHA DE ENVÍO; ","")&amp;IF(AND(K187="Ganada",N(D187)=0),"GANADA SIN MONTO; ","")&amp;IF(AND(K187="Perdida",L187=""),"PERDIDA SIN MOTIVO; ",""))-2)))</f>
        <v/>
      </c>
    </row>
    <row r="188">
      <c r="D188" s="7" t="n"/>
      <c r="E188" s="8" t="n"/>
      <c r="F188" s="8" t="n"/>
      <c r="G188">
        <f>IF(A188="","",COUNTIF('Registro de contactos'!$B$2:$B$1500,A188))</f>
        <v/>
      </c>
      <c r="H188" s="8">
        <f>IF(A188="","",IF(N(G188)=0,"",SUMPRODUCT(MAX(('Registro de contactos'!$B$2:$B$1500=A188)*N(+'Registro de contactos'!$A$2:$A$1500)))))</f>
        <v/>
      </c>
      <c r="I188" s="8">
        <f>IF(OR(NOT(OR(A188&lt;&gt;"",B188&lt;&gt;"",C188&lt;&gt;"")),N(E188)=0,NOT(OR(K188="",K188="Abierta")),N(G188)&gt;=N('Ajustes'!$B$5)),"",IF(OR(N(G188)=0,N(H188)=0),N(E188)+N('Ajustes'!$B$2),N(H188)+IF(N(G188)=1,N('Ajustes'!$B$3)-N('Ajustes'!$B$2),N('Ajustes'!$B$4)-N('Ajustes'!$B$3))))</f>
        <v/>
      </c>
      <c r="J188" s="9">
        <f>IF(OR(NOT(OR(A188&lt;&gt;"",B188&lt;&gt;"",C188&lt;&gt;"")),N(F188)=0),"",N(F188)-TODAY())</f>
        <v/>
      </c>
      <c r="M188">
        <f>IF(NOT(OR(A188&lt;&gt;"",B188&lt;&gt;"",C188&lt;&gt;"")),"",IF(IF(AND(N(I188)&gt;0,N(I188)&lt;TODAY()),"SEGUIMIENTO ATRASADO; ","")&amp;IF(AND(N(I188)&gt;0,N(I188)=TODAY()),"SEGUIMIENTO HOY; ","")&amp;IF(AND(OR(K188="",K188="Abierta"),N(F188)&gt;0,N(F188)&lt;TODAY()),"VENCIDA, TODAVÍA ABIERTA; ","")&amp;IF(AND(OR(K188="",K188="Abierta"),N(F188)&gt;=TODAY(),N(F188)-TODAY()&lt;=N('Ajustes'!$B$6)),"POR VENCER; ","")&amp;IF(AND(OR(K188="",K188="Abierta"),N(E188)&gt;0,N(G188)&gt;=N('Ajustes'!$B$5)),"ALTO: DECIDA; ","")&amp;IF(N(E188)=0,"SIN FECHA DE ENVÍO; ","")&amp;IF(AND(K188="Ganada",N(D188)=0),"GANADA SIN MONTO; ","")&amp;IF(AND(K188="Perdida",L188=""),"PERDIDA SIN MOTIVO; ","")="","",LEFT(IF(AND(N(I188)&gt;0,N(I188)&lt;TODAY()),"SEGUIMIENTO ATRASADO; ","")&amp;IF(AND(N(I188)&gt;0,N(I188)=TODAY()),"SEGUIMIENTO HOY; ","")&amp;IF(AND(OR(K188="",K188="Abierta"),N(F188)&gt;0,N(F188)&lt;TODAY()),"VENCIDA, TODAVÍA ABIERTA; ","")&amp;IF(AND(OR(K188="",K188="Abierta"),N(F188)&gt;=TODAY(),N(F188)-TODAY()&lt;=N('Ajustes'!$B$6)),"POR VENCER; ","")&amp;IF(AND(OR(K188="",K188="Abierta"),N(E188)&gt;0,N(G188)&gt;=N('Ajustes'!$B$5)),"ALTO: DECIDA; ","")&amp;IF(N(E188)=0,"SIN FECHA DE ENVÍO; ","")&amp;IF(AND(K188="Ganada",N(D188)=0),"GANADA SIN MONTO; ","")&amp;IF(AND(K188="Perdida",L188=""),"PERDIDA SIN MOTIVO; ",""),LEN(IF(AND(N(I188)&gt;0,N(I188)&lt;TODAY()),"SEGUIMIENTO ATRASADO; ","")&amp;IF(AND(N(I188)&gt;0,N(I188)=TODAY()),"SEGUIMIENTO HOY; ","")&amp;IF(AND(OR(K188="",K188="Abierta"),N(F188)&gt;0,N(F188)&lt;TODAY()),"VENCIDA, TODAVÍA ABIERTA; ","")&amp;IF(AND(OR(K188="",K188="Abierta"),N(F188)&gt;=TODAY(),N(F188)-TODAY()&lt;=N('Ajustes'!$B$6)),"POR VENCER; ","")&amp;IF(AND(OR(K188="",K188="Abierta"),N(E188)&gt;0,N(G188)&gt;=N('Ajustes'!$B$5)),"ALTO: DECIDA; ","")&amp;IF(N(E188)=0,"SIN FECHA DE ENVÍO; ","")&amp;IF(AND(K188="Ganada",N(D188)=0),"GANADA SIN MONTO; ","")&amp;IF(AND(K188="Perdida",L188=""),"PERDIDA SIN MOTIVO; ",""))-2)))</f>
        <v/>
      </c>
    </row>
    <row r="189">
      <c r="D189" s="7" t="n"/>
      <c r="E189" s="8" t="n"/>
      <c r="F189" s="8" t="n"/>
      <c r="G189">
        <f>IF(A189="","",COUNTIF('Registro de contactos'!$B$2:$B$1500,A189))</f>
        <v/>
      </c>
      <c r="H189" s="8">
        <f>IF(A189="","",IF(N(G189)=0,"",SUMPRODUCT(MAX(('Registro de contactos'!$B$2:$B$1500=A189)*N(+'Registro de contactos'!$A$2:$A$1500)))))</f>
        <v/>
      </c>
      <c r="I189" s="8">
        <f>IF(OR(NOT(OR(A189&lt;&gt;"",B189&lt;&gt;"",C189&lt;&gt;"")),N(E189)=0,NOT(OR(K189="",K189="Abierta")),N(G189)&gt;=N('Ajustes'!$B$5)),"",IF(OR(N(G189)=0,N(H189)=0),N(E189)+N('Ajustes'!$B$2),N(H189)+IF(N(G189)=1,N('Ajustes'!$B$3)-N('Ajustes'!$B$2),N('Ajustes'!$B$4)-N('Ajustes'!$B$3))))</f>
        <v/>
      </c>
      <c r="J189" s="9">
        <f>IF(OR(NOT(OR(A189&lt;&gt;"",B189&lt;&gt;"",C189&lt;&gt;"")),N(F189)=0),"",N(F189)-TODAY())</f>
        <v/>
      </c>
      <c r="M189">
        <f>IF(NOT(OR(A189&lt;&gt;"",B189&lt;&gt;"",C189&lt;&gt;"")),"",IF(IF(AND(N(I189)&gt;0,N(I189)&lt;TODAY()),"SEGUIMIENTO ATRASADO; ","")&amp;IF(AND(N(I189)&gt;0,N(I189)=TODAY()),"SEGUIMIENTO HOY; ","")&amp;IF(AND(OR(K189="",K189="Abierta"),N(F189)&gt;0,N(F189)&lt;TODAY()),"VENCIDA, TODAVÍA ABIERTA; ","")&amp;IF(AND(OR(K189="",K189="Abierta"),N(F189)&gt;=TODAY(),N(F189)-TODAY()&lt;=N('Ajustes'!$B$6)),"POR VENCER; ","")&amp;IF(AND(OR(K189="",K189="Abierta"),N(E189)&gt;0,N(G189)&gt;=N('Ajustes'!$B$5)),"ALTO: DECIDA; ","")&amp;IF(N(E189)=0,"SIN FECHA DE ENVÍO; ","")&amp;IF(AND(K189="Ganada",N(D189)=0),"GANADA SIN MONTO; ","")&amp;IF(AND(K189="Perdida",L189=""),"PERDIDA SIN MOTIVO; ","")="","",LEFT(IF(AND(N(I189)&gt;0,N(I189)&lt;TODAY()),"SEGUIMIENTO ATRASADO; ","")&amp;IF(AND(N(I189)&gt;0,N(I189)=TODAY()),"SEGUIMIENTO HOY; ","")&amp;IF(AND(OR(K189="",K189="Abierta"),N(F189)&gt;0,N(F189)&lt;TODAY()),"VENCIDA, TODAVÍA ABIERTA; ","")&amp;IF(AND(OR(K189="",K189="Abierta"),N(F189)&gt;=TODAY(),N(F189)-TODAY()&lt;=N('Ajustes'!$B$6)),"POR VENCER; ","")&amp;IF(AND(OR(K189="",K189="Abierta"),N(E189)&gt;0,N(G189)&gt;=N('Ajustes'!$B$5)),"ALTO: DECIDA; ","")&amp;IF(N(E189)=0,"SIN FECHA DE ENVÍO; ","")&amp;IF(AND(K189="Ganada",N(D189)=0),"GANADA SIN MONTO; ","")&amp;IF(AND(K189="Perdida",L189=""),"PERDIDA SIN MOTIVO; ",""),LEN(IF(AND(N(I189)&gt;0,N(I189)&lt;TODAY()),"SEGUIMIENTO ATRASADO; ","")&amp;IF(AND(N(I189)&gt;0,N(I189)=TODAY()),"SEGUIMIENTO HOY; ","")&amp;IF(AND(OR(K189="",K189="Abierta"),N(F189)&gt;0,N(F189)&lt;TODAY()),"VENCIDA, TODAVÍA ABIERTA; ","")&amp;IF(AND(OR(K189="",K189="Abierta"),N(F189)&gt;=TODAY(),N(F189)-TODAY()&lt;=N('Ajustes'!$B$6)),"POR VENCER; ","")&amp;IF(AND(OR(K189="",K189="Abierta"),N(E189)&gt;0,N(G189)&gt;=N('Ajustes'!$B$5)),"ALTO: DECIDA; ","")&amp;IF(N(E189)=0,"SIN FECHA DE ENVÍO; ","")&amp;IF(AND(K189="Ganada",N(D189)=0),"GANADA SIN MONTO; ","")&amp;IF(AND(K189="Perdida",L189=""),"PERDIDA SIN MOTIVO; ",""))-2)))</f>
        <v/>
      </c>
    </row>
    <row r="190">
      <c r="D190" s="7" t="n"/>
      <c r="E190" s="8" t="n"/>
      <c r="F190" s="8" t="n"/>
      <c r="G190">
        <f>IF(A190="","",COUNTIF('Registro de contactos'!$B$2:$B$1500,A190))</f>
        <v/>
      </c>
      <c r="H190" s="8">
        <f>IF(A190="","",IF(N(G190)=0,"",SUMPRODUCT(MAX(('Registro de contactos'!$B$2:$B$1500=A190)*N(+'Registro de contactos'!$A$2:$A$1500)))))</f>
        <v/>
      </c>
      <c r="I190" s="8">
        <f>IF(OR(NOT(OR(A190&lt;&gt;"",B190&lt;&gt;"",C190&lt;&gt;"")),N(E190)=0,NOT(OR(K190="",K190="Abierta")),N(G190)&gt;=N('Ajustes'!$B$5)),"",IF(OR(N(G190)=0,N(H190)=0),N(E190)+N('Ajustes'!$B$2),N(H190)+IF(N(G190)=1,N('Ajustes'!$B$3)-N('Ajustes'!$B$2),N('Ajustes'!$B$4)-N('Ajustes'!$B$3))))</f>
        <v/>
      </c>
      <c r="J190" s="9">
        <f>IF(OR(NOT(OR(A190&lt;&gt;"",B190&lt;&gt;"",C190&lt;&gt;"")),N(F190)=0),"",N(F190)-TODAY())</f>
        <v/>
      </c>
      <c r="M190">
        <f>IF(NOT(OR(A190&lt;&gt;"",B190&lt;&gt;"",C190&lt;&gt;"")),"",IF(IF(AND(N(I190)&gt;0,N(I190)&lt;TODAY()),"SEGUIMIENTO ATRASADO; ","")&amp;IF(AND(N(I190)&gt;0,N(I190)=TODAY()),"SEGUIMIENTO HOY; ","")&amp;IF(AND(OR(K190="",K190="Abierta"),N(F190)&gt;0,N(F190)&lt;TODAY()),"VENCIDA, TODAVÍA ABIERTA; ","")&amp;IF(AND(OR(K190="",K190="Abierta"),N(F190)&gt;=TODAY(),N(F190)-TODAY()&lt;=N('Ajustes'!$B$6)),"POR VENCER; ","")&amp;IF(AND(OR(K190="",K190="Abierta"),N(E190)&gt;0,N(G190)&gt;=N('Ajustes'!$B$5)),"ALTO: DECIDA; ","")&amp;IF(N(E190)=0,"SIN FECHA DE ENVÍO; ","")&amp;IF(AND(K190="Ganada",N(D190)=0),"GANADA SIN MONTO; ","")&amp;IF(AND(K190="Perdida",L190=""),"PERDIDA SIN MOTIVO; ","")="","",LEFT(IF(AND(N(I190)&gt;0,N(I190)&lt;TODAY()),"SEGUIMIENTO ATRASADO; ","")&amp;IF(AND(N(I190)&gt;0,N(I190)=TODAY()),"SEGUIMIENTO HOY; ","")&amp;IF(AND(OR(K190="",K190="Abierta"),N(F190)&gt;0,N(F190)&lt;TODAY()),"VENCIDA, TODAVÍA ABIERTA; ","")&amp;IF(AND(OR(K190="",K190="Abierta"),N(F190)&gt;=TODAY(),N(F190)-TODAY()&lt;=N('Ajustes'!$B$6)),"POR VENCER; ","")&amp;IF(AND(OR(K190="",K190="Abierta"),N(E190)&gt;0,N(G190)&gt;=N('Ajustes'!$B$5)),"ALTO: DECIDA; ","")&amp;IF(N(E190)=0,"SIN FECHA DE ENVÍO; ","")&amp;IF(AND(K190="Ganada",N(D190)=0),"GANADA SIN MONTO; ","")&amp;IF(AND(K190="Perdida",L190=""),"PERDIDA SIN MOTIVO; ",""),LEN(IF(AND(N(I190)&gt;0,N(I190)&lt;TODAY()),"SEGUIMIENTO ATRASADO; ","")&amp;IF(AND(N(I190)&gt;0,N(I190)=TODAY()),"SEGUIMIENTO HOY; ","")&amp;IF(AND(OR(K190="",K190="Abierta"),N(F190)&gt;0,N(F190)&lt;TODAY()),"VENCIDA, TODAVÍA ABIERTA; ","")&amp;IF(AND(OR(K190="",K190="Abierta"),N(F190)&gt;=TODAY(),N(F190)-TODAY()&lt;=N('Ajustes'!$B$6)),"POR VENCER; ","")&amp;IF(AND(OR(K190="",K190="Abierta"),N(E190)&gt;0,N(G190)&gt;=N('Ajustes'!$B$5)),"ALTO: DECIDA; ","")&amp;IF(N(E190)=0,"SIN FECHA DE ENVÍO; ","")&amp;IF(AND(K190="Ganada",N(D190)=0),"GANADA SIN MONTO; ","")&amp;IF(AND(K190="Perdida",L190=""),"PERDIDA SIN MOTIVO; ",""))-2)))</f>
        <v/>
      </c>
    </row>
    <row r="191">
      <c r="D191" s="7" t="n"/>
      <c r="E191" s="8" t="n"/>
      <c r="F191" s="8" t="n"/>
      <c r="G191">
        <f>IF(A191="","",COUNTIF('Registro de contactos'!$B$2:$B$1500,A191))</f>
        <v/>
      </c>
      <c r="H191" s="8">
        <f>IF(A191="","",IF(N(G191)=0,"",SUMPRODUCT(MAX(('Registro de contactos'!$B$2:$B$1500=A191)*N(+'Registro de contactos'!$A$2:$A$1500)))))</f>
        <v/>
      </c>
      <c r="I191" s="8">
        <f>IF(OR(NOT(OR(A191&lt;&gt;"",B191&lt;&gt;"",C191&lt;&gt;"")),N(E191)=0,NOT(OR(K191="",K191="Abierta")),N(G191)&gt;=N('Ajustes'!$B$5)),"",IF(OR(N(G191)=0,N(H191)=0),N(E191)+N('Ajustes'!$B$2),N(H191)+IF(N(G191)=1,N('Ajustes'!$B$3)-N('Ajustes'!$B$2),N('Ajustes'!$B$4)-N('Ajustes'!$B$3))))</f>
        <v/>
      </c>
      <c r="J191" s="9">
        <f>IF(OR(NOT(OR(A191&lt;&gt;"",B191&lt;&gt;"",C191&lt;&gt;"")),N(F191)=0),"",N(F191)-TODAY())</f>
        <v/>
      </c>
      <c r="M191">
        <f>IF(NOT(OR(A191&lt;&gt;"",B191&lt;&gt;"",C191&lt;&gt;"")),"",IF(IF(AND(N(I191)&gt;0,N(I191)&lt;TODAY()),"SEGUIMIENTO ATRASADO; ","")&amp;IF(AND(N(I191)&gt;0,N(I191)=TODAY()),"SEGUIMIENTO HOY; ","")&amp;IF(AND(OR(K191="",K191="Abierta"),N(F191)&gt;0,N(F191)&lt;TODAY()),"VENCIDA, TODAVÍA ABIERTA; ","")&amp;IF(AND(OR(K191="",K191="Abierta"),N(F191)&gt;=TODAY(),N(F191)-TODAY()&lt;=N('Ajustes'!$B$6)),"POR VENCER; ","")&amp;IF(AND(OR(K191="",K191="Abierta"),N(E191)&gt;0,N(G191)&gt;=N('Ajustes'!$B$5)),"ALTO: DECIDA; ","")&amp;IF(N(E191)=0,"SIN FECHA DE ENVÍO; ","")&amp;IF(AND(K191="Ganada",N(D191)=0),"GANADA SIN MONTO; ","")&amp;IF(AND(K191="Perdida",L191=""),"PERDIDA SIN MOTIVO; ","")="","",LEFT(IF(AND(N(I191)&gt;0,N(I191)&lt;TODAY()),"SEGUIMIENTO ATRASADO; ","")&amp;IF(AND(N(I191)&gt;0,N(I191)=TODAY()),"SEGUIMIENTO HOY; ","")&amp;IF(AND(OR(K191="",K191="Abierta"),N(F191)&gt;0,N(F191)&lt;TODAY()),"VENCIDA, TODAVÍA ABIERTA; ","")&amp;IF(AND(OR(K191="",K191="Abierta"),N(F191)&gt;=TODAY(),N(F191)-TODAY()&lt;=N('Ajustes'!$B$6)),"POR VENCER; ","")&amp;IF(AND(OR(K191="",K191="Abierta"),N(E191)&gt;0,N(G191)&gt;=N('Ajustes'!$B$5)),"ALTO: DECIDA; ","")&amp;IF(N(E191)=0,"SIN FECHA DE ENVÍO; ","")&amp;IF(AND(K191="Ganada",N(D191)=0),"GANADA SIN MONTO; ","")&amp;IF(AND(K191="Perdida",L191=""),"PERDIDA SIN MOTIVO; ",""),LEN(IF(AND(N(I191)&gt;0,N(I191)&lt;TODAY()),"SEGUIMIENTO ATRASADO; ","")&amp;IF(AND(N(I191)&gt;0,N(I191)=TODAY()),"SEGUIMIENTO HOY; ","")&amp;IF(AND(OR(K191="",K191="Abierta"),N(F191)&gt;0,N(F191)&lt;TODAY()),"VENCIDA, TODAVÍA ABIERTA; ","")&amp;IF(AND(OR(K191="",K191="Abierta"),N(F191)&gt;=TODAY(),N(F191)-TODAY()&lt;=N('Ajustes'!$B$6)),"POR VENCER; ","")&amp;IF(AND(OR(K191="",K191="Abierta"),N(E191)&gt;0,N(G191)&gt;=N('Ajustes'!$B$5)),"ALTO: DECIDA; ","")&amp;IF(N(E191)=0,"SIN FECHA DE ENVÍO; ","")&amp;IF(AND(K191="Ganada",N(D191)=0),"GANADA SIN MONTO; ","")&amp;IF(AND(K191="Perdida",L191=""),"PERDIDA SIN MOTIVO; ",""))-2)))</f>
        <v/>
      </c>
    </row>
    <row r="192">
      <c r="D192" s="7" t="n"/>
      <c r="E192" s="8" t="n"/>
      <c r="F192" s="8" t="n"/>
      <c r="G192">
        <f>IF(A192="","",COUNTIF('Registro de contactos'!$B$2:$B$1500,A192))</f>
        <v/>
      </c>
      <c r="H192" s="8">
        <f>IF(A192="","",IF(N(G192)=0,"",SUMPRODUCT(MAX(('Registro de contactos'!$B$2:$B$1500=A192)*N(+'Registro de contactos'!$A$2:$A$1500)))))</f>
        <v/>
      </c>
      <c r="I192" s="8">
        <f>IF(OR(NOT(OR(A192&lt;&gt;"",B192&lt;&gt;"",C192&lt;&gt;"")),N(E192)=0,NOT(OR(K192="",K192="Abierta")),N(G192)&gt;=N('Ajustes'!$B$5)),"",IF(OR(N(G192)=0,N(H192)=0),N(E192)+N('Ajustes'!$B$2),N(H192)+IF(N(G192)=1,N('Ajustes'!$B$3)-N('Ajustes'!$B$2),N('Ajustes'!$B$4)-N('Ajustes'!$B$3))))</f>
        <v/>
      </c>
      <c r="J192" s="9">
        <f>IF(OR(NOT(OR(A192&lt;&gt;"",B192&lt;&gt;"",C192&lt;&gt;"")),N(F192)=0),"",N(F192)-TODAY())</f>
        <v/>
      </c>
      <c r="M192">
        <f>IF(NOT(OR(A192&lt;&gt;"",B192&lt;&gt;"",C192&lt;&gt;"")),"",IF(IF(AND(N(I192)&gt;0,N(I192)&lt;TODAY()),"SEGUIMIENTO ATRASADO; ","")&amp;IF(AND(N(I192)&gt;0,N(I192)=TODAY()),"SEGUIMIENTO HOY; ","")&amp;IF(AND(OR(K192="",K192="Abierta"),N(F192)&gt;0,N(F192)&lt;TODAY()),"VENCIDA, TODAVÍA ABIERTA; ","")&amp;IF(AND(OR(K192="",K192="Abierta"),N(F192)&gt;=TODAY(),N(F192)-TODAY()&lt;=N('Ajustes'!$B$6)),"POR VENCER; ","")&amp;IF(AND(OR(K192="",K192="Abierta"),N(E192)&gt;0,N(G192)&gt;=N('Ajustes'!$B$5)),"ALTO: DECIDA; ","")&amp;IF(N(E192)=0,"SIN FECHA DE ENVÍO; ","")&amp;IF(AND(K192="Ganada",N(D192)=0),"GANADA SIN MONTO; ","")&amp;IF(AND(K192="Perdida",L192=""),"PERDIDA SIN MOTIVO; ","")="","",LEFT(IF(AND(N(I192)&gt;0,N(I192)&lt;TODAY()),"SEGUIMIENTO ATRASADO; ","")&amp;IF(AND(N(I192)&gt;0,N(I192)=TODAY()),"SEGUIMIENTO HOY; ","")&amp;IF(AND(OR(K192="",K192="Abierta"),N(F192)&gt;0,N(F192)&lt;TODAY()),"VENCIDA, TODAVÍA ABIERTA; ","")&amp;IF(AND(OR(K192="",K192="Abierta"),N(F192)&gt;=TODAY(),N(F192)-TODAY()&lt;=N('Ajustes'!$B$6)),"POR VENCER; ","")&amp;IF(AND(OR(K192="",K192="Abierta"),N(E192)&gt;0,N(G192)&gt;=N('Ajustes'!$B$5)),"ALTO: DECIDA; ","")&amp;IF(N(E192)=0,"SIN FECHA DE ENVÍO; ","")&amp;IF(AND(K192="Ganada",N(D192)=0),"GANADA SIN MONTO; ","")&amp;IF(AND(K192="Perdida",L192=""),"PERDIDA SIN MOTIVO; ",""),LEN(IF(AND(N(I192)&gt;0,N(I192)&lt;TODAY()),"SEGUIMIENTO ATRASADO; ","")&amp;IF(AND(N(I192)&gt;0,N(I192)=TODAY()),"SEGUIMIENTO HOY; ","")&amp;IF(AND(OR(K192="",K192="Abierta"),N(F192)&gt;0,N(F192)&lt;TODAY()),"VENCIDA, TODAVÍA ABIERTA; ","")&amp;IF(AND(OR(K192="",K192="Abierta"),N(F192)&gt;=TODAY(),N(F192)-TODAY()&lt;=N('Ajustes'!$B$6)),"POR VENCER; ","")&amp;IF(AND(OR(K192="",K192="Abierta"),N(E192)&gt;0,N(G192)&gt;=N('Ajustes'!$B$5)),"ALTO: DECIDA; ","")&amp;IF(N(E192)=0,"SIN FECHA DE ENVÍO; ","")&amp;IF(AND(K192="Ganada",N(D192)=0),"GANADA SIN MONTO; ","")&amp;IF(AND(K192="Perdida",L192=""),"PERDIDA SIN MOTIVO; ",""))-2)))</f>
        <v/>
      </c>
    </row>
    <row r="193">
      <c r="D193" s="7" t="n"/>
      <c r="E193" s="8" t="n"/>
      <c r="F193" s="8" t="n"/>
      <c r="G193">
        <f>IF(A193="","",COUNTIF('Registro de contactos'!$B$2:$B$1500,A193))</f>
        <v/>
      </c>
      <c r="H193" s="8">
        <f>IF(A193="","",IF(N(G193)=0,"",SUMPRODUCT(MAX(('Registro de contactos'!$B$2:$B$1500=A193)*N(+'Registro de contactos'!$A$2:$A$1500)))))</f>
        <v/>
      </c>
      <c r="I193" s="8">
        <f>IF(OR(NOT(OR(A193&lt;&gt;"",B193&lt;&gt;"",C193&lt;&gt;"")),N(E193)=0,NOT(OR(K193="",K193="Abierta")),N(G193)&gt;=N('Ajustes'!$B$5)),"",IF(OR(N(G193)=0,N(H193)=0),N(E193)+N('Ajustes'!$B$2),N(H193)+IF(N(G193)=1,N('Ajustes'!$B$3)-N('Ajustes'!$B$2),N('Ajustes'!$B$4)-N('Ajustes'!$B$3))))</f>
        <v/>
      </c>
      <c r="J193" s="9">
        <f>IF(OR(NOT(OR(A193&lt;&gt;"",B193&lt;&gt;"",C193&lt;&gt;"")),N(F193)=0),"",N(F193)-TODAY())</f>
        <v/>
      </c>
      <c r="M193">
        <f>IF(NOT(OR(A193&lt;&gt;"",B193&lt;&gt;"",C193&lt;&gt;"")),"",IF(IF(AND(N(I193)&gt;0,N(I193)&lt;TODAY()),"SEGUIMIENTO ATRASADO; ","")&amp;IF(AND(N(I193)&gt;0,N(I193)=TODAY()),"SEGUIMIENTO HOY; ","")&amp;IF(AND(OR(K193="",K193="Abierta"),N(F193)&gt;0,N(F193)&lt;TODAY()),"VENCIDA, TODAVÍA ABIERTA; ","")&amp;IF(AND(OR(K193="",K193="Abierta"),N(F193)&gt;=TODAY(),N(F193)-TODAY()&lt;=N('Ajustes'!$B$6)),"POR VENCER; ","")&amp;IF(AND(OR(K193="",K193="Abierta"),N(E193)&gt;0,N(G193)&gt;=N('Ajustes'!$B$5)),"ALTO: DECIDA; ","")&amp;IF(N(E193)=0,"SIN FECHA DE ENVÍO; ","")&amp;IF(AND(K193="Ganada",N(D193)=0),"GANADA SIN MONTO; ","")&amp;IF(AND(K193="Perdida",L193=""),"PERDIDA SIN MOTIVO; ","")="","",LEFT(IF(AND(N(I193)&gt;0,N(I193)&lt;TODAY()),"SEGUIMIENTO ATRASADO; ","")&amp;IF(AND(N(I193)&gt;0,N(I193)=TODAY()),"SEGUIMIENTO HOY; ","")&amp;IF(AND(OR(K193="",K193="Abierta"),N(F193)&gt;0,N(F193)&lt;TODAY()),"VENCIDA, TODAVÍA ABIERTA; ","")&amp;IF(AND(OR(K193="",K193="Abierta"),N(F193)&gt;=TODAY(),N(F193)-TODAY()&lt;=N('Ajustes'!$B$6)),"POR VENCER; ","")&amp;IF(AND(OR(K193="",K193="Abierta"),N(E193)&gt;0,N(G193)&gt;=N('Ajustes'!$B$5)),"ALTO: DECIDA; ","")&amp;IF(N(E193)=0,"SIN FECHA DE ENVÍO; ","")&amp;IF(AND(K193="Ganada",N(D193)=0),"GANADA SIN MONTO; ","")&amp;IF(AND(K193="Perdida",L193=""),"PERDIDA SIN MOTIVO; ",""),LEN(IF(AND(N(I193)&gt;0,N(I193)&lt;TODAY()),"SEGUIMIENTO ATRASADO; ","")&amp;IF(AND(N(I193)&gt;0,N(I193)=TODAY()),"SEGUIMIENTO HOY; ","")&amp;IF(AND(OR(K193="",K193="Abierta"),N(F193)&gt;0,N(F193)&lt;TODAY()),"VENCIDA, TODAVÍA ABIERTA; ","")&amp;IF(AND(OR(K193="",K193="Abierta"),N(F193)&gt;=TODAY(),N(F193)-TODAY()&lt;=N('Ajustes'!$B$6)),"POR VENCER; ","")&amp;IF(AND(OR(K193="",K193="Abierta"),N(E193)&gt;0,N(G193)&gt;=N('Ajustes'!$B$5)),"ALTO: DECIDA; ","")&amp;IF(N(E193)=0,"SIN FECHA DE ENVÍO; ","")&amp;IF(AND(K193="Ganada",N(D193)=0),"GANADA SIN MONTO; ","")&amp;IF(AND(K193="Perdida",L193=""),"PERDIDA SIN MOTIVO; ",""))-2)))</f>
        <v/>
      </c>
    </row>
    <row r="194">
      <c r="D194" s="7" t="n"/>
      <c r="E194" s="8" t="n"/>
      <c r="F194" s="8" t="n"/>
      <c r="G194">
        <f>IF(A194="","",COUNTIF('Registro de contactos'!$B$2:$B$1500,A194))</f>
        <v/>
      </c>
      <c r="H194" s="8">
        <f>IF(A194="","",IF(N(G194)=0,"",SUMPRODUCT(MAX(('Registro de contactos'!$B$2:$B$1500=A194)*N(+'Registro de contactos'!$A$2:$A$1500)))))</f>
        <v/>
      </c>
      <c r="I194" s="8">
        <f>IF(OR(NOT(OR(A194&lt;&gt;"",B194&lt;&gt;"",C194&lt;&gt;"")),N(E194)=0,NOT(OR(K194="",K194="Abierta")),N(G194)&gt;=N('Ajustes'!$B$5)),"",IF(OR(N(G194)=0,N(H194)=0),N(E194)+N('Ajustes'!$B$2),N(H194)+IF(N(G194)=1,N('Ajustes'!$B$3)-N('Ajustes'!$B$2),N('Ajustes'!$B$4)-N('Ajustes'!$B$3))))</f>
        <v/>
      </c>
      <c r="J194" s="9">
        <f>IF(OR(NOT(OR(A194&lt;&gt;"",B194&lt;&gt;"",C194&lt;&gt;"")),N(F194)=0),"",N(F194)-TODAY())</f>
        <v/>
      </c>
      <c r="M194">
        <f>IF(NOT(OR(A194&lt;&gt;"",B194&lt;&gt;"",C194&lt;&gt;"")),"",IF(IF(AND(N(I194)&gt;0,N(I194)&lt;TODAY()),"SEGUIMIENTO ATRASADO; ","")&amp;IF(AND(N(I194)&gt;0,N(I194)=TODAY()),"SEGUIMIENTO HOY; ","")&amp;IF(AND(OR(K194="",K194="Abierta"),N(F194)&gt;0,N(F194)&lt;TODAY()),"VENCIDA, TODAVÍA ABIERTA; ","")&amp;IF(AND(OR(K194="",K194="Abierta"),N(F194)&gt;=TODAY(),N(F194)-TODAY()&lt;=N('Ajustes'!$B$6)),"POR VENCER; ","")&amp;IF(AND(OR(K194="",K194="Abierta"),N(E194)&gt;0,N(G194)&gt;=N('Ajustes'!$B$5)),"ALTO: DECIDA; ","")&amp;IF(N(E194)=0,"SIN FECHA DE ENVÍO; ","")&amp;IF(AND(K194="Ganada",N(D194)=0),"GANADA SIN MONTO; ","")&amp;IF(AND(K194="Perdida",L194=""),"PERDIDA SIN MOTIVO; ","")="","",LEFT(IF(AND(N(I194)&gt;0,N(I194)&lt;TODAY()),"SEGUIMIENTO ATRASADO; ","")&amp;IF(AND(N(I194)&gt;0,N(I194)=TODAY()),"SEGUIMIENTO HOY; ","")&amp;IF(AND(OR(K194="",K194="Abierta"),N(F194)&gt;0,N(F194)&lt;TODAY()),"VENCIDA, TODAVÍA ABIERTA; ","")&amp;IF(AND(OR(K194="",K194="Abierta"),N(F194)&gt;=TODAY(),N(F194)-TODAY()&lt;=N('Ajustes'!$B$6)),"POR VENCER; ","")&amp;IF(AND(OR(K194="",K194="Abierta"),N(E194)&gt;0,N(G194)&gt;=N('Ajustes'!$B$5)),"ALTO: DECIDA; ","")&amp;IF(N(E194)=0,"SIN FECHA DE ENVÍO; ","")&amp;IF(AND(K194="Ganada",N(D194)=0),"GANADA SIN MONTO; ","")&amp;IF(AND(K194="Perdida",L194=""),"PERDIDA SIN MOTIVO; ",""),LEN(IF(AND(N(I194)&gt;0,N(I194)&lt;TODAY()),"SEGUIMIENTO ATRASADO; ","")&amp;IF(AND(N(I194)&gt;0,N(I194)=TODAY()),"SEGUIMIENTO HOY; ","")&amp;IF(AND(OR(K194="",K194="Abierta"),N(F194)&gt;0,N(F194)&lt;TODAY()),"VENCIDA, TODAVÍA ABIERTA; ","")&amp;IF(AND(OR(K194="",K194="Abierta"),N(F194)&gt;=TODAY(),N(F194)-TODAY()&lt;=N('Ajustes'!$B$6)),"POR VENCER; ","")&amp;IF(AND(OR(K194="",K194="Abierta"),N(E194)&gt;0,N(G194)&gt;=N('Ajustes'!$B$5)),"ALTO: DECIDA; ","")&amp;IF(N(E194)=0,"SIN FECHA DE ENVÍO; ","")&amp;IF(AND(K194="Ganada",N(D194)=0),"GANADA SIN MONTO; ","")&amp;IF(AND(K194="Perdida",L194=""),"PERDIDA SIN MOTIVO; ",""))-2)))</f>
        <v/>
      </c>
    </row>
    <row r="195">
      <c r="D195" s="7" t="n"/>
      <c r="E195" s="8" t="n"/>
      <c r="F195" s="8" t="n"/>
      <c r="G195">
        <f>IF(A195="","",COUNTIF('Registro de contactos'!$B$2:$B$1500,A195))</f>
        <v/>
      </c>
      <c r="H195" s="8">
        <f>IF(A195="","",IF(N(G195)=0,"",SUMPRODUCT(MAX(('Registro de contactos'!$B$2:$B$1500=A195)*N(+'Registro de contactos'!$A$2:$A$1500)))))</f>
        <v/>
      </c>
      <c r="I195" s="8">
        <f>IF(OR(NOT(OR(A195&lt;&gt;"",B195&lt;&gt;"",C195&lt;&gt;"")),N(E195)=0,NOT(OR(K195="",K195="Abierta")),N(G195)&gt;=N('Ajustes'!$B$5)),"",IF(OR(N(G195)=0,N(H195)=0),N(E195)+N('Ajustes'!$B$2),N(H195)+IF(N(G195)=1,N('Ajustes'!$B$3)-N('Ajustes'!$B$2),N('Ajustes'!$B$4)-N('Ajustes'!$B$3))))</f>
        <v/>
      </c>
      <c r="J195" s="9">
        <f>IF(OR(NOT(OR(A195&lt;&gt;"",B195&lt;&gt;"",C195&lt;&gt;"")),N(F195)=0),"",N(F195)-TODAY())</f>
        <v/>
      </c>
      <c r="M195">
        <f>IF(NOT(OR(A195&lt;&gt;"",B195&lt;&gt;"",C195&lt;&gt;"")),"",IF(IF(AND(N(I195)&gt;0,N(I195)&lt;TODAY()),"SEGUIMIENTO ATRASADO; ","")&amp;IF(AND(N(I195)&gt;0,N(I195)=TODAY()),"SEGUIMIENTO HOY; ","")&amp;IF(AND(OR(K195="",K195="Abierta"),N(F195)&gt;0,N(F195)&lt;TODAY()),"VENCIDA, TODAVÍA ABIERTA; ","")&amp;IF(AND(OR(K195="",K195="Abierta"),N(F195)&gt;=TODAY(),N(F195)-TODAY()&lt;=N('Ajustes'!$B$6)),"POR VENCER; ","")&amp;IF(AND(OR(K195="",K195="Abierta"),N(E195)&gt;0,N(G195)&gt;=N('Ajustes'!$B$5)),"ALTO: DECIDA; ","")&amp;IF(N(E195)=0,"SIN FECHA DE ENVÍO; ","")&amp;IF(AND(K195="Ganada",N(D195)=0),"GANADA SIN MONTO; ","")&amp;IF(AND(K195="Perdida",L195=""),"PERDIDA SIN MOTIVO; ","")="","",LEFT(IF(AND(N(I195)&gt;0,N(I195)&lt;TODAY()),"SEGUIMIENTO ATRASADO; ","")&amp;IF(AND(N(I195)&gt;0,N(I195)=TODAY()),"SEGUIMIENTO HOY; ","")&amp;IF(AND(OR(K195="",K195="Abierta"),N(F195)&gt;0,N(F195)&lt;TODAY()),"VENCIDA, TODAVÍA ABIERTA; ","")&amp;IF(AND(OR(K195="",K195="Abierta"),N(F195)&gt;=TODAY(),N(F195)-TODAY()&lt;=N('Ajustes'!$B$6)),"POR VENCER; ","")&amp;IF(AND(OR(K195="",K195="Abierta"),N(E195)&gt;0,N(G195)&gt;=N('Ajustes'!$B$5)),"ALTO: DECIDA; ","")&amp;IF(N(E195)=0,"SIN FECHA DE ENVÍO; ","")&amp;IF(AND(K195="Ganada",N(D195)=0),"GANADA SIN MONTO; ","")&amp;IF(AND(K195="Perdida",L195=""),"PERDIDA SIN MOTIVO; ",""),LEN(IF(AND(N(I195)&gt;0,N(I195)&lt;TODAY()),"SEGUIMIENTO ATRASADO; ","")&amp;IF(AND(N(I195)&gt;0,N(I195)=TODAY()),"SEGUIMIENTO HOY; ","")&amp;IF(AND(OR(K195="",K195="Abierta"),N(F195)&gt;0,N(F195)&lt;TODAY()),"VENCIDA, TODAVÍA ABIERTA; ","")&amp;IF(AND(OR(K195="",K195="Abierta"),N(F195)&gt;=TODAY(),N(F195)-TODAY()&lt;=N('Ajustes'!$B$6)),"POR VENCER; ","")&amp;IF(AND(OR(K195="",K195="Abierta"),N(E195)&gt;0,N(G195)&gt;=N('Ajustes'!$B$5)),"ALTO: DECIDA; ","")&amp;IF(N(E195)=0,"SIN FECHA DE ENVÍO; ","")&amp;IF(AND(K195="Ganada",N(D195)=0),"GANADA SIN MONTO; ","")&amp;IF(AND(K195="Perdida",L195=""),"PERDIDA SIN MOTIVO; ",""))-2)))</f>
        <v/>
      </c>
    </row>
    <row r="196">
      <c r="D196" s="7" t="n"/>
      <c r="E196" s="8" t="n"/>
      <c r="F196" s="8" t="n"/>
      <c r="G196">
        <f>IF(A196="","",COUNTIF('Registro de contactos'!$B$2:$B$1500,A196))</f>
        <v/>
      </c>
      <c r="H196" s="8">
        <f>IF(A196="","",IF(N(G196)=0,"",SUMPRODUCT(MAX(('Registro de contactos'!$B$2:$B$1500=A196)*N(+'Registro de contactos'!$A$2:$A$1500)))))</f>
        <v/>
      </c>
      <c r="I196" s="8">
        <f>IF(OR(NOT(OR(A196&lt;&gt;"",B196&lt;&gt;"",C196&lt;&gt;"")),N(E196)=0,NOT(OR(K196="",K196="Abierta")),N(G196)&gt;=N('Ajustes'!$B$5)),"",IF(OR(N(G196)=0,N(H196)=0),N(E196)+N('Ajustes'!$B$2),N(H196)+IF(N(G196)=1,N('Ajustes'!$B$3)-N('Ajustes'!$B$2),N('Ajustes'!$B$4)-N('Ajustes'!$B$3))))</f>
        <v/>
      </c>
      <c r="J196" s="9">
        <f>IF(OR(NOT(OR(A196&lt;&gt;"",B196&lt;&gt;"",C196&lt;&gt;"")),N(F196)=0),"",N(F196)-TODAY())</f>
        <v/>
      </c>
      <c r="M196">
        <f>IF(NOT(OR(A196&lt;&gt;"",B196&lt;&gt;"",C196&lt;&gt;"")),"",IF(IF(AND(N(I196)&gt;0,N(I196)&lt;TODAY()),"SEGUIMIENTO ATRASADO; ","")&amp;IF(AND(N(I196)&gt;0,N(I196)=TODAY()),"SEGUIMIENTO HOY; ","")&amp;IF(AND(OR(K196="",K196="Abierta"),N(F196)&gt;0,N(F196)&lt;TODAY()),"VENCIDA, TODAVÍA ABIERTA; ","")&amp;IF(AND(OR(K196="",K196="Abierta"),N(F196)&gt;=TODAY(),N(F196)-TODAY()&lt;=N('Ajustes'!$B$6)),"POR VENCER; ","")&amp;IF(AND(OR(K196="",K196="Abierta"),N(E196)&gt;0,N(G196)&gt;=N('Ajustes'!$B$5)),"ALTO: DECIDA; ","")&amp;IF(N(E196)=0,"SIN FECHA DE ENVÍO; ","")&amp;IF(AND(K196="Ganada",N(D196)=0),"GANADA SIN MONTO; ","")&amp;IF(AND(K196="Perdida",L196=""),"PERDIDA SIN MOTIVO; ","")="","",LEFT(IF(AND(N(I196)&gt;0,N(I196)&lt;TODAY()),"SEGUIMIENTO ATRASADO; ","")&amp;IF(AND(N(I196)&gt;0,N(I196)=TODAY()),"SEGUIMIENTO HOY; ","")&amp;IF(AND(OR(K196="",K196="Abierta"),N(F196)&gt;0,N(F196)&lt;TODAY()),"VENCIDA, TODAVÍA ABIERTA; ","")&amp;IF(AND(OR(K196="",K196="Abierta"),N(F196)&gt;=TODAY(),N(F196)-TODAY()&lt;=N('Ajustes'!$B$6)),"POR VENCER; ","")&amp;IF(AND(OR(K196="",K196="Abierta"),N(E196)&gt;0,N(G196)&gt;=N('Ajustes'!$B$5)),"ALTO: DECIDA; ","")&amp;IF(N(E196)=0,"SIN FECHA DE ENVÍO; ","")&amp;IF(AND(K196="Ganada",N(D196)=0),"GANADA SIN MONTO; ","")&amp;IF(AND(K196="Perdida",L196=""),"PERDIDA SIN MOTIVO; ",""),LEN(IF(AND(N(I196)&gt;0,N(I196)&lt;TODAY()),"SEGUIMIENTO ATRASADO; ","")&amp;IF(AND(N(I196)&gt;0,N(I196)=TODAY()),"SEGUIMIENTO HOY; ","")&amp;IF(AND(OR(K196="",K196="Abierta"),N(F196)&gt;0,N(F196)&lt;TODAY()),"VENCIDA, TODAVÍA ABIERTA; ","")&amp;IF(AND(OR(K196="",K196="Abierta"),N(F196)&gt;=TODAY(),N(F196)-TODAY()&lt;=N('Ajustes'!$B$6)),"POR VENCER; ","")&amp;IF(AND(OR(K196="",K196="Abierta"),N(E196)&gt;0,N(G196)&gt;=N('Ajustes'!$B$5)),"ALTO: DECIDA; ","")&amp;IF(N(E196)=0,"SIN FECHA DE ENVÍO; ","")&amp;IF(AND(K196="Ganada",N(D196)=0),"GANADA SIN MONTO; ","")&amp;IF(AND(K196="Perdida",L196=""),"PERDIDA SIN MOTIVO; ",""))-2)))</f>
        <v/>
      </c>
    </row>
    <row r="197">
      <c r="D197" s="7" t="n"/>
      <c r="E197" s="8" t="n"/>
      <c r="F197" s="8" t="n"/>
      <c r="G197">
        <f>IF(A197="","",COUNTIF('Registro de contactos'!$B$2:$B$1500,A197))</f>
        <v/>
      </c>
      <c r="H197" s="8">
        <f>IF(A197="","",IF(N(G197)=0,"",SUMPRODUCT(MAX(('Registro de contactos'!$B$2:$B$1500=A197)*N(+'Registro de contactos'!$A$2:$A$1500)))))</f>
        <v/>
      </c>
      <c r="I197" s="8">
        <f>IF(OR(NOT(OR(A197&lt;&gt;"",B197&lt;&gt;"",C197&lt;&gt;"")),N(E197)=0,NOT(OR(K197="",K197="Abierta")),N(G197)&gt;=N('Ajustes'!$B$5)),"",IF(OR(N(G197)=0,N(H197)=0),N(E197)+N('Ajustes'!$B$2),N(H197)+IF(N(G197)=1,N('Ajustes'!$B$3)-N('Ajustes'!$B$2),N('Ajustes'!$B$4)-N('Ajustes'!$B$3))))</f>
        <v/>
      </c>
      <c r="J197" s="9">
        <f>IF(OR(NOT(OR(A197&lt;&gt;"",B197&lt;&gt;"",C197&lt;&gt;"")),N(F197)=0),"",N(F197)-TODAY())</f>
        <v/>
      </c>
      <c r="M197">
        <f>IF(NOT(OR(A197&lt;&gt;"",B197&lt;&gt;"",C197&lt;&gt;"")),"",IF(IF(AND(N(I197)&gt;0,N(I197)&lt;TODAY()),"SEGUIMIENTO ATRASADO; ","")&amp;IF(AND(N(I197)&gt;0,N(I197)=TODAY()),"SEGUIMIENTO HOY; ","")&amp;IF(AND(OR(K197="",K197="Abierta"),N(F197)&gt;0,N(F197)&lt;TODAY()),"VENCIDA, TODAVÍA ABIERTA; ","")&amp;IF(AND(OR(K197="",K197="Abierta"),N(F197)&gt;=TODAY(),N(F197)-TODAY()&lt;=N('Ajustes'!$B$6)),"POR VENCER; ","")&amp;IF(AND(OR(K197="",K197="Abierta"),N(E197)&gt;0,N(G197)&gt;=N('Ajustes'!$B$5)),"ALTO: DECIDA; ","")&amp;IF(N(E197)=0,"SIN FECHA DE ENVÍO; ","")&amp;IF(AND(K197="Ganada",N(D197)=0),"GANADA SIN MONTO; ","")&amp;IF(AND(K197="Perdida",L197=""),"PERDIDA SIN MOTIVO; ","")="","",LEFT(IF(AND(N(I197)&gt;0,N(I197)&lt;TODAY()),"SEGUIMIENTO ATRASADO; ","")&amp;IF(AND(N(I197)&gt;0,N(I197)=TODAY()),"SEGUIMIENTO HOY; ","")&amp;IF(AND(OR(K197="",K197="Abierta"),N(F197)&gt;0,N(F197)&lt;TODAY()),"VENCIDA, TODAVÍA ABIERTA; ","")&amp;IF(AND(OR(K197="",K197="Abierta"),N(F197)&gt;=TODAY(),N(F197)-TODAY()&lt;=N('Ajustes'!$B$6)),"POR VENCER; ","")&amp;IF(AND(OR(K197="",K197="Abierta"),N(E197)&gt;0,N(G197)&gt;=N('Ajustes'!$B$5)),"ALTO: DECIDA; ","")&amp;IF(N(E197)=0,"SIN FECHA DE ENVÍO; ","")&amp;IF(AND(K197="Ganada",N(D197)=0),"GANADA SIN MONTO; ","")&amp;IF(AND(K197="Perdida",L197=""),"PERDIDA SIN MOTIVO; ",""),LEN(IF(AND(N(I197)&gt;0,N(I197)&lt;TODAY()),"SEGUIMIENTO ATRASADO; ","")&amp;IF(AND(N(I197)&gt;0,N(I197)=TODAY()),"SEGUIMIENTO HOY; ","")&amp;IF(AND(OR(K197="",K197="Abierta"),N(F197)&gt;0,N(F197)&lt;TODAY()),"VENCIDA, TODAVÍA ABIERTA; ","")&amp;IF(AND(OR(K197="",K197="Abierta"),N(F197)&gt;=TODAY(),N(F197)-TODAY()&lt;=N('Ajustes'!$B$6)),"POR VENCER; ","")&amp;IF(AND(OR(K197="",K197="Abierta"),N(E197)&gt;0,N(G197)&gt;=N('Ajustes'!$B$5)),"ALTO: DECIDA; ","")&amp;IF(N(E197)=0,"SIN FECHA DE ENVÍO; ","")&amp;IF(AND(K197="Ganada",N(D197)=0),"GANADA SIN MONTO; ","")&amp;IF(AND(K197="Perdida",L197=""),"PERDIDA SIN MOTIVO; ",""))-2)))</f>
        <v/>
      </c>
    </row>
    <row r="198">
      <c r="D198" s="7" t="n"/>
      <c r="E198" s="8" t="n"/>
      <c r="F198" s="8" t="n"/>
      <c r="G198">
        <f>IF(A198="","",COUNTIF('Registro de contactos'!$B$2:$B$1500,A198))</f>
        <v/>
      </c>
      <c r="H198" s="8">
        <f>IF(A198="","",IF(N(G198)=0,"",SUMPRODUCT(MAX(('Registro de contactos'!$B$2:$B$1500=A198)*N(+'Registro de contactos'!$A$2:$A$1500)))))</f>
        <v/>
      </c>
      <c r="I198" s="8">
        <f>IF(OR(NOT(OR(A198&lt;&gt;"",B198&lt;&gt;"",C198&lt;&gt;"")),N(E198)=0,NOT(OR(K198="",K198="Abierta")),N(G198)&gt;=N('Ajustes'!$B$5)),"",IF(OR(N(G198)=0,N(H198)=0),N(E198)+N('Ajustes'!$B$2),N(H198)+IF(N(G198)=1,N('Ajustes'!$B$3)-N('Ajustes'!$B$2),N('Ajustes'!$B$4)-N('Ajustes'!$B$3))))</f>
        <v/>
      </c>
      <c r="J198" s="9">
        <f>IF(OR(NOT(OR(A198&lt;&gt;"",B198&lt;&gt;"",C198&lt;&gt;"")),N(F198)=0),"",N(F198)-TODAY())</f>
        <v/>
      </c>
      <c r="M198">
        <f>IF(NOT(OR(A198&lt;&gt;"",B198&lt;&gt;"",C198&lt;&gt;"")),"",IF(IF(AND(N(I198)&gt;0,N(I198)&lt;TODAY()),"SEGUIMIENTO ATRASADO; ","")&amp;IF(AND(N(I198)&gt;0,N(I198)=TODAY()),"SEGUIMIENTO HOY; ","")&amp;IF(AND(OR(K198="",K198="Abierta"),N(F198)&gt;0,N(F198)&lt;TODAY()),"VENCIDA, TODAVÍA ABIERTA; ","")&amp;IF(AND(OR(K198="",K198="Abierta"),N(F198)&gt;=TODAY(),N(F198)-TODAY()&lt;=N('Ajustes'!$B$6)),"POR VENCER; ","")&amp;IF(AND(OR(K198="",K198="Abierta"),N(E198)&gt;0,N(G198)&gt;=N('Ajustes'!$B$5)),"ALTO: DECIDA; ","")&amp;IF(N(E198)=0,"SIN FECHA DE ENVÍO; ","")&amp;IF(AND(K198="Ganada",N(D198)=0),"GANADA SIN MONTO; ","")&amp;IF(AND(K198="Perdida",L198=""),"PERDIDA SIN MOTIVO; ","")="","",LEFT(IF(AND(N(I198)&gt;0,N(I198)&lt;TODAY()),"SEGUIMIENTO ATRASADO; ","")&amp;IF(AND(N(I198)&gt;0,N(I198)=TODAY()),"SEGUIMIENTO HOY; ","")&amp;IF(AND(OR(K198="",K198="Abierta"),N(F198)&gt;0,N(F198)&lt;TODAY()),"VENCIDA, TODAVÍA ABIERTA; ","")&amp;IF(AND(OR(K198="",K198="Abierta"),N(F198)&gt;=TODAY(),N(F198)-TODAY()&lt;=N('Ajustes'!$B$6)),"POR VENCER; ","")&amp;IF(AND(OR(K198="",K198="Abierta"),N(E198)&gt;0,N(G198)&gt;=N('Ajustes'!$B$5)),"ALTO: DECIDA; ","")&amp;IF(N(E198)=0,"SIN FECHA DE ENVÍO; ","")&amp;IF(AND(K198="Ganada",N(D198)=0),"GANADA SIN MONTO; ","")&amp;IF(AND(K198="Perdida",L198=""),"PERDIDA SIN MOTIVO; ",""),LEN(IF(AND(N(I198)&gt;0,N(I198)&lt;TODAY()),"SEGUIMIENTO ATRASADO; ","")&amp;IF(AND(N(I198)&gt;0,N(I198)=TODAY()),"SEGUIMIENTO HOY; ","")&amp;IF(AND(OR(K198="",K198="Abierta"),N(F198)&gt;0,N(F198)&lt;TODAY()),"VENCIDA, TODAVÍA ABIERTA; ","")&amp;IF(AND(OR(K198="",K198="Abierta"),N(F198)&gt;=TODAY(),N(F198)-TODAY()&lt;=N('Ajustes'!$B$6)),"POR VENCER; ","")&amp;IF(AND(OR(K198="",K198="Abierta"),N(E198)&gt;0,N(G198)&gt;=N('Ajustes'!$B$5)),"ALTO: DECIDA; ","")&amp;IF(N(E198)=0,"SIN FECHA DE ENVÍO; ","")&amp;IF(AND(K198="Ganada",N(D198)=0),"GANADA SIN MONTO; ","")&amp;IF(AND(K198="Perdida",L198=""),"PERDIDA SIN MOTIVO; ",""))-2)))</f>
        <v/>
      </c>
    </row>
    <row r="199">
      <c r="D199" s="7" t="n"/>
      <c r="E199" s="8" t="n"/>
      <c r="F199" s="8" t="n"/>
      <c r="G199">
        <f>IF(A199="","",COUNTIF('Registro de contactos'!$B$2:$B$1500,A199))</f>
        <v/>
      </c>
      <c r="H199" s="8">
        <f>IF(A199="","",IF(N(G199)=0,"",SUMPRODUCT(MAX(('Registro de contactos'!$B$2:$B$1500=A199)*N(+'Registro de contactos'!$A$2:$A$1500)))))</f>
        <v/>
      </c>
      <c r="I199" s="8">
        <f>IF(OR(NOT(OR(A199&lt;&gt;"",B199&lt;&gt;"",C199&lt;&gt;"")),N(E199)=0,NOT(OR(K199="",K199="Abierta")),N(G199)&gt;=N('Ajustes'!$B$5)),"",IF(OR(N(G199)=0,N(H199)=0),N(E199)+N('Ajustes'!$B$2),N(H199)+IF(N(G199)=1,N('Ajustes'!$B$3)-N('Ajustes'!$B$2),N('Ajustes'!$B$4)-N('Ajustes'!$B$3))))</f>
        <v/>
      </c>
      <c r="J199" s="9">
        <f>IF(OR(NOT(OR(A199&lt;&gt;"",B199&lt;&gt;"",C199&lt;&gt;"")),N(F199)=0),"",N(F199)-TODAY())</f>
        <v/>
      </c>
      <c r="M199">
        <f>IF(NOT(OR(A199&lt;&gt;"",B199&lt;&gt;"",C199&lt;&gt;"")),"",IF(IF(AND(N(I199)&gt;0,N(I199)&lt;TODAY()),"SEGUIMIENTO ATRASADO; ","")&amp;IF(AND(N(I199)&gt;0,N(I199)=TODAY()),"SEGUIMIENTO HOY; ","")&amp;IF(AND(OR(K199="",K199="Abierta"),N(F199)&gt;0,N(F199)&lt;TODAY()),"VENCIDA, TODAVÍA ABIERTA; ","")&amp;IF(AND(OR(K199="",K199="Abierta"),N(F199)&gt;=TODAY(),N(F199)-TODAY()&lt;=N('Ajustes'!$B$6)),"POR VENCER; ","")&amp;IF(AND(OR(K199="",K199="Abierta"),N(E199)&gt;0,N(G199)&gt;=N('Ajustes'!$B$5)),"ALTO: DECIDA; ","")&amp;IF(N(E199)=0,"SIN FECHA DE ENVÍO; ","")&amp;IF(AND(K199="Ganada",N(D199)=0),"GANADA SIN MONTO; ","")&amp;IF(AND(K199="Perdida",L199=""),"PERDIDA SIN MOTIVO; ","")="","",LEFT(IF(AND(N(I199)&gt;0,N(I199)&lt;TODAY()),"SEGUIMIENTO ATRASADO; ","")&amp;IF(AND(N(I199)&gt;0,N(I199)=TODAY()),"SEGUIMIENTO HOY; ","")&amp;IF(AND(OR(K199="",K199="Abierta"),N(F199)&gt;0,N(F199)&lt;TODAY()),"VENCIDA, TODAVÍA ABIERTA; ","")&amp;IF(AND(OR(K199="",K199="Abierta"),N(F199)&gt;=TODAY(),N(F199)-TODAY()&lt;=N('Ajustes'!$B$6)),"POR VENCER; ","")&amp;IF(AND(OR(K199="",K199="Abierta"),N(E199)&gt;0,N(G199)&gt;=N('Ajustes'!$B$5)),"ALTO: DECIDA; ","")&amp;IF(N(E199)=0,"SIN FECHA DE ENVÍO; ","")&amp;IF(AND(K199="Ganada",N(D199)=0),"GANADA SIN MONTO; ","")&amp;IF(AND(K199="Perdida",L199=""),"PERDIDA SIN MOTIVO; ",""),LEN(IF(AND(N(I199)&gt;0,N(I199)&lt;TODAY()),"SEGUIMIENTO ATRASADO; ","")&amp;IF(AND(N(I199)&gt;0,N(I199)=TODAY()),"SEGUIMIENTO HOY; ","")&amp;IF(AND(OR(K199="",K199="Abierta"),N(F199)&gt;0,N(F199)&lt;TODAY()),"VENCIDA, TODAVÍA ABIERTA; ","")&amp;IF(AND(OR(K199="",K199="Abierta"),N(F199)&gt;=TODAY(),N(F199)-TODAY()&lt;=N('Ajustes'!$B$6)),"POR VENCER; ","")&amp;IF(AND(OR(K199="",K199="Abierta"),N(E199)&gt;0,N(G199)&gt;=N('Ajustes'!$B$5)),"ALTO: DECIDA; ","")&amp;IF(N(E199)=0,"SIN FECHA DE ENVÍO; ","")&amp;IF(AND(K199="Ganada",N(D199)=0),"GANADA SIN MONTO; ","")&amp;IF(AND(K199="Perdida",L199=""),"PERDIDA SIN MOTIVO; ",""))-2)))</f>
        <v/>
      </c>
    </row>
    <row r="200">
      <c r="D200" s="7" t="n"/>
      <c r="E200" s="8" t="n"/>
      <c r="F200" s="8" t="n"/>
      <c r="G200">
        <f>IF(A200="","",COUNTIF('Registro de contactos'!$B$2:$B$1500,A200))</f>
        <v/>
      </c>
      <c r="H200" s="8">
        <f>IF(A200="","",IF(N(G200)=0,"",SUMPRODUCT(MAX(('Registro de contactos'!$B$2:$B$1500=A200)*N(+'Registro de contactos'!$A$2:$A$1500)))))</f>
        <v/>
      </c>
      <c r="I200" s="8">
        <f>IF(OR(NOT(OR(A200&lt;&gt;"",B200&lt;&gt;"",C200&lt;&gt;"")),N(E200)=0,NOT(OR(K200="",K200="Abierta")),N(G200)&gt;=N('Ajustes'!$B$5)),"",IF(OR(N(G200)=0,N(H200)=0),N(E200)+N('Ajustes'!$B$2),N(H200)+IF(N(G200)=1,N('Ajustes'!$B$3)-N('Ajustes'!$B$2),N('Ajustes'!$B$4)-N('Ajustes'!$B$3))))</f>
        <v/>
      </c>
      <c r="J200" s="9">
        <f>IF(OR(NOT(OR(A200&lt;&gt;"",B200&lt;&gt;"",C200&lt;&gt;"")),N(F200)=0),"",N(F200)-TODAY())</f>
        <v/>
      </c>
      <c r="M200">
        <f>IF(NOT(OR(A200&lt;&gt;"",B200&lt;&gt;"",C200&lt;&gt;"")),"",IF(IF(AND(N(I200)&gt;0,N(I200)&lt;TODAY()),"SEGUIMIENTO ATRASADO; ","")&amp;IF(AND(N(I200)&gt;0,N(I200)=TODAY()),"SEGUIMIENTO HOY; ","")&amp;IF(AND(OR(K200="",K200="Abierta"),N(F200)&gt;0,N(F200)&lt;TODAY()),"VENCIDA, TODAVÍA ABIERTA; ","")&amp;IF(AND(OR(K200="",K200="Abierta"),N(F200)&gt;=TODAY(),N(F200)-TODAY()&lt;=N('Ajustes'!$B$6)),"POR VENCER; ","")&amp;IF(AND(OR(K200="",K200="Abierta"),N(E200)&gt;0,N(G200)&gt;=N('Ajustes'!$B$5)),"ALTO: DECIDA; ","")&amp;IF(N(E200)=0,"SIN FECHA DE ENVÍO; ","")&amp;IF(AND(K200="Ganada",N(D200)=0),"GANADA SIN MONTO; ","")&amp;IF(AND(K200="Perdida",L200=""),"PERDIDA SIN MOTIVO; ","")="","",LEFT(IF(AND(N(I200)&gt;0,N(I200)&lt;TODAY()),"SEGUIMIENTO ATRASADO; ","")&amp;IF(AND(N(I200)&gt;0,N(I200)=TODAY()),"SEGUIMIENTO HOY; ","")&amp;IF(AND(OR(K200="",K200="Abierta"),N(F200)&gt;0,N(F200)&lt;TODAY()),"VENCIDA, TODAVÍA ABIERTA; ","")&amp;IF(AND(OR(K200="",K200="Abierta"),N(F200)&gt;=TODAY(),N(F200)-TODAY()&lt;=N('Ajustes'!$B$6)),"POR VENCER; ","")&amp;IF(AND(OR(K200="",K200="Abierta"),N(E200)&gt;0,N(G200)&gt;=N('Ajustes'!$B$5)),"ALTO: DECIDA; ","")&amp;IF(N(E200)=0,"SIN FECHA DE ENVÍO; ","")&amp;IF(AND(K200="Ganada",N(D200)=0),"GANADA SIN MONTO; ","")&amp;IF(AND(K200="Perdida",L200=""),"PERDIDA SIN MOTIVO; ",""),LEN(IF(AND(N(I200)&gt;0,N(I200)&lt;TODAY()),"SEGUIMIENTO ATRASADO; ","")&amp;IF(AND(N(I200)&gt;0,N(I200)=TODAY()),"SEGUIMIENTO HOY; ","")&amp;IF(AND(OR(K200="",K200="Abierta"),N(F200)&gt;0,N(F200)&lt;TODAY()),"VENCIDA, TODAVÍA ABIERTA; ","")&amp;IF(AND(OR(K200="",K200="Abierta"),N(F200)&gt;=TODAY(),N(F200)-TODAY()&lt;=N('Ajustes'!$B$6)),"POR VENCER; ","")&amp;IF(AND(OR(K200="",K200="Abierta"),N(E200)&gt;0,N(G200)&gt;=N('Ajustes'!$B$5)),"ALTO: DECIDA; ","")&amp;IF(N(E200)=0,"SIN FECHA DE ENVÍO; ","")&amp;IF(AND(K200="Ganada",N(D200)=0),"GANADA SIN MONTO; ","")&amp;IF(AND(K200="Perdida",L200=""),"PERDIDA SIN MOTIVO; ",""))-2)))</f>
        <v/>
      </c>
    </row>
    <row r="201">
      <c r="D201" s="7" t="n"/>
      <c r="E201" s="8" t="n"/>
      <c r="F201" s="8" t="n"/>
      <c r="G201">
        <f>IF(A201="","",COUNTIF('Registro de contactos'!$B$2:$B$1500,A201))</f>
        <v/>
      </c>
      <c r="H201" s="8">
        <f>IF(A201="","",IF(N(G201)=0,"",SUMPRODUCT(MAX(('Registro de contactos'!$B$2:$B$1500=A201)*N(+'Registro de contactos'!$A$2:$A$1500)))))</f>
        <v/>
      </c>
      <c r="I201" s="8">
        <f>IF(OR(NOT(OR(A201&lt;&gt;"",B201&lt;&gt;"",C201&lt;&gt;"")),N(E201)=0,NOT(OR(K201="",K201="Abierta")),N(G201)&gt;=N('Ajustes'!$B$5)),"",IF(OR(N(G201)=0,N(H201)=0),N(E201)+N('Ajustes'!$B$2),N(H201)+IF(N(G201)=1,N('Ajustes'!$B$3)-N('Ajustes'!$B$2),N('Ajustes'!$B$4)-N('Ajustes'!$B$3))))</f>
        <v/>
      </c>
      <c r="J201" s="9">
        <f>IF(OR(NOT(OR(A201&lt;&gt;"",B201&lt;&gt;"",C201&lt;&gt;"")),N(F201)=0),"",N(F201)-TODAY())</f>
        <v/>
      </c>
      <c r="M201">
        <f>IF(NOT(OR(A201&lt;&gt;"",B201&lt;&gt;"",C201&lt;&gt;"")),"",IF(IF(AND(N(I201)&gt;0,N(I201)&lt;TODAY()),"SEGUIMIENTO ATRASADO; ","")&amp;IF(AND(N(I201)&gt;0,N(I201)=TODAY()),"SEGUIMIENTO HOY; ","")&amp;IF(AND(OR(K201="",K201="Abierta"),N(F201)&gt;0,N(F201)&lt;TODAY()),"VENCIDA, TODAVÍA ABIERTA; ","")&amp;IF(AND(OR(K201="",K201="Abierta"),N(F201)&gt;=TODAY(),N(F201)-TODAY()&lt;=N('Ajustes'!$B$6)),"POR VENCER; ","")&amp;IF(AND(OR(K201="",K201="Abierta"),N(E201)&gt;0,N(G201)&gt;=N('Ajustes'!$B$5)),"ALTO: DECIDA; ","")&amp;IF(N(E201)=0,"SIN FECHA DE ENVÍO; ","")&amp;IF(AND(K201="Ganada",N(D201)=0),"GANADA SIN MONTO; ","")&amp;IF(AND(K201="Perdida",L201=""),"PERDIDA SIN MOTIVO; ","")="","",LEFT(IF(AND(N(I201)&gt;0,N(I201)&lt;TODAY()),"SEGUIMIENTO ATRASADO; ","")&amp;IF(AND(N(I201)&gt;0,N(I201)=TODAY()),"SEGUIMIENTO HOY; ","")&amp;IF(AND(OR(K201="",K201="Abierta"),N(F201)&gt;0,N(F201)&lt;TODAY()),"VENCIDA, TODAVÍA ABIERTA; ","")&amp;IF(AND(OR(K201="",K201="Abierta"),N(F201)&gt;=TODAY(),N(F201)-TODAY()&lt;=N('Ajustes'!$B$6)),"POR VENCER; ","")&amp;IF(AND(OR(K201="",K201="Abierta"),N(E201)&gt;0,N(G201)&gt;=N('Ajustes'!$B$5)),"ALTO: DECIDA; ","")&amp;IF(N(E201)=0,"SIN FECHA DE ENVÍO; ","")&amp;IF(AND(K201="Ganada",N(D201)=0),"GANADA SIN MONTO; ","")&amp;IF(AND(K201="Perdida",L201=""),"PERDIDA SIN MOTIVO; ",""),LEN(IF(AND(N(I201)&gt;0,N(I201)&lt;TODAY()),"SEGUIMIENTO ATRASADO; ","")&amp;IF(AND(N(I201)&gt;0,N(I201)=TODAY()),"SEGUIMIENTO HOY; ","")&amp;IF(AND(OR(K201="",K201="Abierta"),N(F201)&gt;0,N(F201)&lt;TODAY()),"VENCIDA, TODAVÍA ABIERTA; ","")&amp;IF(AND(OR(K201="",K201="Abierta"),N(F201)&gt;=TODAY(),N(F201)-TODAY()&lt;=N('Ajustes'!$B$6)),"POR VENCER; ","")&amp;IF(AND(OR(K201="",K201="Abierta"),N(E201)&gt;0,N(G201)&gt;=N('Ajustes'!$B$5)),"ALTO: DECIDA; ","")&amp;IF(N(E201)=0,"SIN FECHA DE ENVÍO; ","")&amp;IF(AND(K201="Ganada",N(D201)=0),"GANADA SIN MONTO; ","")&amp;IF(AND(K201="Perdida",L201=""),"PERDIDA SIN MOTIVO; ",""))-2)))</f>
        <v/>
      </c>
    </row>
    <row r="202">
      <c r="D202" s="7" t="n"/>
      <c r="E202" s="8" t="n"/>
      <c r="F202" s="8" t="n"/>
      <c r="G202">
        <f>IF(A202="","",COUNTIF('Registro de contactos'!$B$2:$B$1500,A202))</f>
        <v/>
      </c>
      <c r="H202" s="8">
        <f>IF(A202="","",IF(N(G202)=0,"",SUMPRODUCT(MAX(('Registro de contactos'!$B$2:$B$1500=A202)*N(+'Registro de contactos'!$A$2:$A$1500)))))</f>
        <v/>
      </c>
      <c r="I202" s="8">
        <f>IF(OR(NOT(OR(A202&lt;&gt;"",B202&lt;&gt;"",C202&lt;&gt;"")),N(E202)=0,NOT(OR(K202="",K202="Abierta")),N(G202)&gt;=N('Ajustes'!$B$5)),"",IF(OR(N(G202)=0,N(H202)=0),N(E202)+N('Ajustes'!$B$2),N(H202)+IF(N(G202)=1,N('Ajustes'!$B$3)-N('Ajustes'!$B$2),N('Ajustes'!$B$4)-N('Ajustes'!$B$3))))</f>
        <v/>
      </c>
      <c r="J202" s="9">
        <f>IF(OR(NOT(OR(A202&lt;&gt;"",B202&lt;&gt;"",C202&lt;&gt;"")),N(F202)=0),"",N(F202)-TODAY())</f>
        <v/>
      </c>
      <c r="M202">
        <f>IF(NOT(OR(A202&lt;&gt;"",B202&lt;&gt;"",C202&lt;&gt;"")),"",IF(IF(AND(N(I202)&gt;0,N(I202)&lt;TODAY()),"SEGUIMIENTO ATRASADO; ","")&amp;IF(AND(N(I202)&gt;0,N(I202)=TODAY()),"SEGUIMIENTO HOY; ","")&amp;IF(AND(OR(K202="",K202="Abierta"),N(F202)&gt;0,N(F202)&lt;TODAY()),"VENCIDA, TODAVÍA ABIERTA; ","")&amp;IF(AND(OR(K202="",K202="Abierta"),N(F202)&gt;=TODAY(),N(F202)-TODAY()&lt;=N('Ajustes'!$B$6)),"POR VENCER; ","")&amp;IF(AND(OR(K202="",K202="Abierta"),N(E202)&gt;0,N(G202)&gt;=N('Ajustes'!$B$5)),"ALTO: DECIDA; ","")&amp;IF(N(E202)=0,"SIN FECHA DE ENVÍO; ","")&amp;IF(AND(K202="Ganada",N(D202)=0),"GANADA SIN MONTO; ","")&amp;IF(AND(K202="Perdida",L202=""),"PERDIDA SIN MOTIVO; ","")="","",LEFT(IF(AND(N(I202)&gt;0,N(I202)&lt;TODAY()),"SEGUIMIENTO ATRASADO; ","")&amp;IF(AND(N(I202)&gt;0,N(I202)=TODAY()),"SEGUIMIENTO HOY; ","")&amp;IF(AND(OR(K202="",K202="Abierta"),N(F202)&gt;0,N(F202)&lt;TODAY()),"VENCIDA, TODAVÍA ABIERTA; ","")&amp;IF(AND(OR(K202="",K202="Abierta"),N(F202)&gt;=TODAY(),N(F202)-TODAY()&lt;=N('Ajustes'!$B$6)),"POR VENCER; ","")&amp;IF(AND(OR(K202="",K202="Abierta"),N(E202)&gt;0,N(G202)&gt;=N('Ajustes'!$B$5)),"ALTO: DECIDA; ","")&amp;IF(N(E202)=0,"SIN FECHA DE ENVÍO; ","")&amp;IF(AND(K202="Ganada",N(D202)=0),"GANADA SIN MONTO; ","")&amp;IF(AND(K202="Perdida",L202=""),"PERDIDA SIN MOTIVO; ",""),LEN(IF(AND(N(I202)&gt;0,N(I202)&lt;TODAY()),"SEGUIMIENTO ATRASADO; ","")&amp;IF(AND(N(I202)&gt;0,N(I202)=TODAY()),"SEGUIMIENTO HOY; ","")&amp;IF(AND(OR(K202="",K202="Abierta"),N(F202)&gt;0,N(F202)&lt;TODAY()),"VENCIDA, TODAVÍA ABIERTA; ","")&amp;IF(AND(OR(K202="",K202="Abierta"),N(F202)&gt;=TODAY(),N(F202)-TODAY()&lt;=N('Ajustes'!$B$6)),"POR VENCER; ","")&amp;IF(AND(OR(K202="",K202="Abierta"),N(E202)&gt;0,N(G202)&gt;=N('Ajustes'!$B$5)),"ALTO: DECIDA; ","")&amp;IF(N(E202)=0,"SIN FECHA DE ENVÍO; ","")&amp;IF(AND(K202="Ganada",N(D202)=0),"GANADA SIN MONTO; ","")&amp;IF(AND(K202="Perdida",L202=""),"PERDIDA SIN MOTIVO; ",""))-2)))</f>
        <v/>
      </c>
    </row>
    <row r="203">
      <c r="D203" s="7" t="n"/>
      <c r="E203" s="8" t="n"/>
      <c r="F203" s="8" t="n"/>
      <c r="G203">
        <f>IF(A203="","",COUNTIF('Registro de contactos'!$B$2:$B$1500,A203))</f>
        <v/>
      </c>
      <c r="H203" s="8">
        <f>IF(A203="","",IF(N(G203)=0,"",SUMPRODUCT(MAX(('Registro de contactos'!$B$2:$B$1500=A203)*N(+'Registro de contactos'!$A$2:$A$1500)))))</f>
        <v/>
      </c>
      <c r="I203" s="8">
        <f>IF(OR(NOT(OR(A203&lt;&gt;"",B203&lt;&gt;"",C203&lt;&gt;"")),N(E203)=0,NOT(OR(K203="",K203="Abierta")),N(G203)&gt;=N('Ajustes'!$B$5)),"",IF(OR(N(G203)=0,N(H203)=0),N(E203)+N('Ajustes'!$B$2),N(H203)+IF(N(G203)=1,N('Ajustes'!$B$3)-N('Ajustes'!$B$2),N('Ajustes'!$B$4)-N('Ajustes'!$B$3))))</f>
        <v/>
      </c>
      <c r="J203" s="9">
        <f>IF(OR(NOT(OR(A203&lt;&gt;"",B203&lt;&gt;"",C203&lt;&gt;"")),N(F203)=0),"",N(F203)-TODAY())</f>
        <v/>
      </c>
      <c r="M203">
        <f>IF(NOT(OR(A203&lt;&gt;"",B203&lt;&gt;"",C203&lt;&gt;"")),"",IF(IF(AND(N(I203)&gt;0,N(I203)&lt;TODAY()),"SEGUIMIENTO ATRASADO; ","")&amp;IF(AND(N(I203)&gt;0,N(I203)=TODAY()),"SEGUIMIENTO HOY; ","")&amp;IF(AND(OR(K203="",K203="Abierta"),N(F203)&gt;0,N(F203)&lt;TODAY()),"VENCIDA, TODAVÍA ABIERTA; ","")&amp;IF(AND(OR(K203="",K203="Abierta"),N(F203)&gt;=TODAY(),N(F203)-TODAY()&lt;=N('Ajustes'!$B$6)),"POR VENCER; ","")&amp;IF(AND(OR(K203="",K203="Abierta"),N(E203)&gt;0,N(G203)&gt;=N('Ajustes'!$B$5)),"ALTO: DECIDA; ","")&amp;IF(N(E203)=0,"SIN FECHA DE ENVÍO; ","")&amp;IF(AND(K203="Ganada",N(D203)=0),"GANADA SIN MONTO; ","")&amp;IF(AND(K203="Perdida",L203=""),"PERDIDA SIN MOTIVO; ","")="","",LEFT(IF(AND(N(I203)&gt;0,N(I203)&lt;TODAY()),"SEGUIMIENTO ATRASADO; ","")&amp;IF(AND(N(I203)&gt;0,N(I203)=TODAY()),"SEGUIMIENTO HOY; ","")&amp;IF(AND(OR(K203="",K203="Abierta"),N(F203)&gt;0,N(F203)&lt;TODAY()),"VENCIDA, TODAVÍA ABIERTA; ","")&amp;IF(AND(OR(K203="",K203="Abierta"),N(F203)&gt;=TODAY(),N(F203)-TODAY()&lt;=N('Ajustes'!$B$6)),"POR VENCER; ","")&amp;IF(AND(OR(K203="",K203="Abierta"),N(E203)&gt;0,N(G203)&gt;=N('Ajustes'!$B$5)),"ALTO: DECIDA; ","")&amp;IF(N(E203)=0,"SIN FECHA DE ENVÍO; ","")&amp;IF(AND(K203="Ganada",N(D203)=0),"GANADA SIN MONTO; ","")&amp;IF(AND(K203="Perdida",L203=""),"PERDIDA SIN MOTIVO; ",""),LEN(IF(AND(N(I203)&gt;0,N(I203)&lt;TODAY()),"SEGUIMIENTO ATRASADO; ","")&amp;IF(AND(N(I203)&gt;0,N(I203)=TODAY()),"SEGUIMIENTO HOY; ","")&amp;IF(AND(OR(K203="",K203="Abierta"),N(F203)&gt;0,N(F203)&lt;TODAY()),"VENCIDA, TODAVÍA ABIERTA; ","")&amp;IF(AND(OR(K203="",K203="Abierta"),N(F203)&gt;=TODAY(),N(F203)-TODAY()&lt;=N('Ajustes'!$B$6)),"POR VENCER; ","")&amp;IF(AND(OR(K203="",K203="Abierta"),N(E203)&gt;0,N(G203)&gt;=N('Ajustes'!$B$5)),"ALTO: DECIDA; ","")&amp;IF(N(E203)=0,"SIN FECHA DE ENVÍO; ","")&amp;IF(AND(K203="Ganada",N(D203)=0),"GANADA SIN MONTO; ","")&amp;IF(AND(K203="Perdida",L203=""),"PERDIDA SIN MOTIVO; ",""))-2)))</f>
        <v/>
      </c>
    </row>
    <row r="204">
      <c r="D204" s="7" t="n"/>
      <c r="E204" s="8" t="n"/>
      <c r="F204" s="8" t="n"/>
      <c r="G204">
        <f>IF(A204="","",COUNTIF('Registro de contactos'!$B$2:$B$1500,A204))</f>
        <v/>
      </c>
      <c r="H204" s="8">
        <f>IF(A204="","",IF(N(G204)=0,"",SUMPRODUCT(MAX(('Registro de contactos'!$B$2:$B$1500=A204)*N(+'Registro de contactos'!$A$2:$A$1500)))))</f>
        <v/>
      </c>
      <c r="I204" s="8">
        <f>IF(OR(NOT(OR(A204&lt;&gt;"",B204&lt;&gt;"",C204&lt;&gt;"")),N(E204)=0,NOT(OR(K204="",K204="Abierta")),N(G204)&gt;=N('Ajustes'!$B$5)),"",IF(OR(N(G204)=0,N(H204)=0),N(E204)+N('Ajustes'!$B$2),N(H204)+IF(N(G204)=1,N('Ajustes'!$B$3)-N('Ajustes'!$B$2),N('Ajustes'!$B$4)-N('Ajustes'!$B$3))))</f>
        <v/>
      </c>
      <c r="J204" s="9">
        <f>IF(OR(NOT(OR(A204&lt;&gt;"",B204&lt;&gt;"",C204&lt;&gt;"")),N(F204)=0),"",N(F204)-TODAY())</f>
        <v/>
      </c>
      <c r="M204">
        <f>IF(NOT(OR(A204&lt;&gt;"",B204&lt;&gt;"",C204&lt;&gt;"")),"",IF(IF(AND(N(I204)&gt;0,N(I204)&lt;TODAY()),"SEGUIMIENTO ATRASADO; ","")&amp;IF(AND(N(I204)&gt;0,N(I204)=TODAY()),"SEGUIMIENTO HOY; ","")&amp;IF(AND(OR(K204="",K204="Abierta"),N(F204)&gt;0,N(F204)&lt;TODAY()),"VENCIDA, TODAVÍA ABIERTA; ","")&amp;IF(AND(OR(K204="",K204="Abierta"),N(F204)&gt;=TODAY(),N(F204)-TODAY()&lt;=N('Ajustes'!$B$6)),"POR VENCER; ","")&amp;IF(AND(OR(K204="",K204="Abierta"),N(E204)&gt;0,N(G204)&gt;=N('Ajustes'!$B$5)),"ALTO: DECIDA; ","")&amp;IF(N(E204)=0,"SIN FECHA DE ENVÍO; ","")&amp;IF(AND(K204="Ganada",N(D204)=0),"GANADA SIN MONTO; ","")&amp;IF(AND(K204="Perdida",L204=""),"PERDIDA SIN MOTIVO; ","")="","",LEFT(IF(AND(N(I204)&gt;0,N(I204)&lt;TODAY()),"SEGUIMIENTO ATRASADO; ","")&amp;IF(AND(N(I204)&gt;0,N(I204)=TODAY()),"SEGUIMIENTO HOY; ","")&amp;IF(AND(OR(K204="",K204="Abierta"),N(F204)&gt;0,N(F204)&lt;TODAY()),"VENCIDA, TODAVÍA ABIERTA; ","")&amp;IF(AND(OR(K204="",K204="Abierta"),N(F204)&gt;=TODAY(),N(F204)-TODAY()&lt;=N('Ajustes'!$B$6)),"POR VENCER; ","")&amp;IF(AND(OR(K204="",K204="Abierta"),N(E204)&gt;0,N(G204)&gt;=N('Ajustes'!$B$5)),"ALTO: DECIDA; ","")&amp;IF(N(E204)=0,"SIN FECHA DE ENVÍO; ","")&amp;IF(AND(K204="Ganada",N(D204)=0),"GANADA SIN MONTO; ","")&amp;IF(AND(K204="Perdida",L204=""),"PERDIDA SIN MOTIVO; ",""),LEN(IF(AND(N(I204)&gt;0,N(I204)&lt;TODAY()),"SEGUIMIENTO ATRASADO; ","")&amp;IF(AND(N(I204)&gt;0,N(I204)=TODAY()),"SEGUIMIENTO HOY; ","")&amp;IF(AND(OR(K204="",K204="Abierta"),N(F204)&gt;0,N(F204)&lt;TODAY()),"VENCIDA, TODAVÍA ABIERTA; ","")&amp;IF(AND(OR(K204="",K204="Abierta"),N(F204)&gt;=TODAY(),N(F204)-TODAY()&lt;=N('Ajustes'!$B$6)),"POR VENCER; ","")&amp;IF(AND(OR(K204="",K204="Abierta"),N(E204)&gt;0,N(G204)&gt;=N('Ajustes'!$B$5)),"ALTO: DECIDA; ","")&amp;IF(N(E204)=0,"SIN FECHA DE ENVÍO; ","")&amp;IF(AND(K204="Ganada",N(D204)=0),"GANADA SIN MONTO; ","")&amp;IF(AND(K204="Perdida",L204=""),"PERDIDA SIN MOTIVO; ",""))-2)))</f>
        <v/>
      </c>
    </row>
    <row r="205">
      <c r="D205" s="7" t="n"/>
      <c r="E205" s="8" t="n"/>
      <c r="F205" s="8" t="n"/>
      <c r="G205">
        <f>IF(A205="","",COUNTIF('Registro de contactos'!$B$2:$B$1500,A205))</f>
        <v/>
      </c>
      <c r="H205" s="8">
        <f>IF(A205="","",IF(N(G205)=0,"",SUMPRODUCT(MAX(('Registro de contactos'!$B$2:$B$1500=A205)*N(+'Registro de contactos'!$A$2:$A$1500)))))</f>
        <v/>
      </c>
      <c r="I205" s="8">
        <f>IF(OR(NOT(OR(A205&lt;&gt;"",B205&lt;&gt;"",C205&lt;&gt;"")),N(E205)=0,NOT(OR(K205="",K205="Abierta")),N(G205)&gt;=N('Ajustes'!$B$5)),"",IF(OR(N(G205)=0,N(H205)=0),N(E205)+N('Ajustes'!$B$2),N(H205)+IF(N(G205)=1,N('Ajustes'!$B$3)-N('Ajustes'!$B$2),N('Ajustes'!$B$4)-N('Ajustes'!$B$3))))</f>
        <v/>
      </c>
      <c r="J205" s="9">
        <f>IF(OR(NOT(OR(A205&lt;&gt;"",B205&lt;&gt;"",C205&lt;&gt;"")),N(F205)=0),"",N(F205)-TODAY())</f>
        <v/>
      </c>
      <c r="M205">
        <f>IF(NOT(OR(A205&lt;&gt;"",B205&lt;&gt;"",C205&lt;&gt;"")),"",IF(IF(AND(N(I205)&gt;0,N(I205)&lt;TODAY()),"SEGUIMIENTO ATRASADO; ","")&amp;IF(AND(N(I205)&gt;0,N(I205)=TODAY()),"SEGUIMIENTO HOY; ","")&amp;IF(AND(OR(K205="",K205="Abierta"),N(F205)&gt;0,N(F205)&lt;TODAY()),"VENCIDA, TODAVÍA ABIERTA; ","")&amp;IF(AND(OR(K205="",K205="Abierta"),N(F205)&gt;=TODAY(),N(F205)-TODAY()&lt;=N('Ajustes'!$B$6)),"POR VENCER; ","")&amp;IF(AND(OR(K205="",K205="Abierta"),N(E205)&gt;0,N(G205)&gt;=N('Ajustes'!$B$5)),"ALTO: DECIDA; ","")&amp;IF(N(E205)=0,"SIN FECHA DE ENVÍO; ","")&amp;IF(AND(K205="Ganada",N(D205)=0),"GANADA SIN MONTO; ","")&amp;IF(AND(K205="Perdida",L205=""),"PERDIDA SIN MOTIVO; ","")="","",LEFT(IF(AND(N(I205)&gt;0,N(I205)&lt;TODAY()),"SEGUIMIENTO ATRASADO; ","")&amp;IF(AND(N(I205)&gt;0,N(I205)=TODAY()),"SEGUIMIENTO HOY; ","")&amp;IF(AND(OR(K205="",K205="Abierta"),N(F205)&gt;0,N(F205)&lt;TODAY()),"VENCIDA, TODAVÍA ABIERTA; ","")&amp;IF(AND(OR(K205="",K205="Abierta"),N(F205)&gt;=TODAY(),N(F205)-TODAY()&lt;=N('Ajustes'!$B$6)),"POR VENCER; ","")&amp;IF(AND(OR(K205="",K205="Abierta"),N(E205)&gt;0,N(G205)&gt;=N('Ajustes'!$B$5)),"ALTO: DECIDA; ","")&amp;IF(N(E205)=0,"SIN FECHA DE ENVÍO; ","")&amp;IF(AND(K205="Ganada",N(D205)=0),"GANADA SIN MONTO; ","")&amp;IF(AND(K205="Perdida",L205=""),"PERDIDA SIN MOTIVO; ",""),LEN(IF(AND(N(I205)&gt;0,N(I205)&lt;TODAY()),"SEGUIMIENTO ATRASADO; ","")&amp;IF(AND(N(I205)&gt;0,N(I205)=TODAY()),"SEGUIMIENTO HOY; ","")&amp;IF(AND(OR(K205="",K205="Abierta"),N(F205)&gt;0,N(F205)&lt;TODAY()),"VENCIDA, TODAVÍA ABIERTA; ","")&amp;IF(AND(OR(K205="",K205="Abierta"),N(F205)&gt;=TODAY(),N(F205)-TODAY()&lt;=N('Ajustes'!$B$6)),"POR VENCER; ","")&amp;IF(AND(OR(K205="",K205="Abierta"),N(E205)&gt;0,N(G205)&gt;=N('Ajustes'!$B$5)),"ALTO: DECIDA; ","")&amp;IF(N(E205)=0,"SIN FECHA DE ENVÍO; ","")&amp;IF(AND(K205="Ganada",N(D205)=0),"GANADA SIN MONTO; ","")&amp;IF(AND(K205="Perdida",L205=""),"PERDIDA SIN MOTIVO; ",""))-2)))</f>
        <v/>
      </c>
    </row>
    <row r="206">
      <c r="D206" s="7" t="n"/>
      <c r="E206" s="8" t="n"/>
      <c r="F206" s="8" t="n"/>
      <c r="G206">
        <f>IF(A206="","",COUNTIF('Registro de contactos'!$B$2:$B$1500,A206))</f>
        <v/>
      </c>
      <c r="H206" s="8">
        <f>IF(A206="","",IF(N(G206)=0,"",SUMPRODUCT(MAX(('Registro de contactos'!$B$2:$B$1500=A206)*N(+'Registro de contactos'!$A$2:$A$1500)))))</f>
        <v/>
      </c>
      <c r="I206" s="8">
        <f>IF(OR(NOT(OR(A206&lt;&gt;"",B206&lt;&gt;"",C206&lt;&gt;"")),N(E206)=0,NOT(OR(K206="",K206="Abierta")),N(G206)&gt;=N('Ajustes'!$B$5)),"",IF(OR(N(G206)=0,N(H206)=0),N(E206)+N('Ajustes'!$B$2),N(H206)+IF(N(G206)=1,N('Ajustes'!$B$3)-N('Ajustes'!$B$2),N('Ajustes'!$B$4)-N('Ajustes'!$B$3))))</f>
        <v/>
      </c>
      <c r="J206" s="9">
        <f>IF(OR(NOT(OR(A206&lt;&gt;"",B206&lt;&gt;"",C206&lt;&gt;"")),N(F206)=0),"",N(F206)-TODAY())</f>
        <v/>
      </c>
      <c r="M206">
        <f>IF(NOT(OR(A206&lt;&gt;"",B206&lt;&gt;"",C206&lt;&gt;"")),"",IF(IF(AND(N(I206)&gt;0,N(I206)&lt;TODAY()),"SEGUIMIENTO ATRASADO; ","")&amp;IF(AND(N(I206)&gt;0,N(I206)=TODAY()),"SEGUIMIENTO HOY; ","")&amp;IF(AND(OR(K206="",K206="Abierta"),N(F206)&gt;0,N(F206)&lt;TODAY()),"VENCIDA, TODAVÍA ABIERTA; ","")&amp;IF(AND(OR(K206="",K206="Abierta"),N(F206)&gt;=TODAY(),N(F206)-TODAY()&lt;=N('Ajustes'!$B$6)),"POR VENCER; ","")&amp;IF(AND(OR(K206="",K206="Abierta"),N(E206)&gt;0,N(G206)&gt;=N('Ajustes'!$B$5)),"ALTO: DECIDA; ","")&amp;IF(N(E206)=0,"SIN FECHA DE ENVÍO; ","")&amp;IF(AND(K206="Ganada",N(D206)=0),"GANADA SIN MONTO; ","")&amp;IF(AND(K206="Perdida",L206=""),"PERDIDA SIN MOTIVO; ","")="","",LEFT(IF(AND(N(I206)&gt;0,N(I206)&lt;TODAY()),"SEGUIMIENTO ATRASADO; ","")&amp;IF(AND(N(I206)&gt;0,N(I206)=TODAY()),"SEGUIMIENTO HOY; ","")&amp;IF(AND(OR(K206="",K206="Abierta"),N(F206)&gt;0,N(F206)&lt;TODAY()),"VENCIDA, TODAVÍA ABIERTA; ","")&amp;IF(AND(OR(K206="",K206="Abierta"),N(F206)&gt;=TODAY(),N(F206)-TODAY()&lt;=N('Ajustes'!$B$6)),"POR VENCER; ","")&amp;IF(AND(OR(K206="",K206="Abierta"),N(E206)&gt;0,N(G206)&gt;=N('Ajustes'!$B$5)),"ALTO: DECIDA; ","")&amp;IF(N(E206)=0,"SIN FECHA DE ENVÍO; ","")&amp;IF(AND(K206="Ganada",N(D206)=0),"GANADA SIN MONTO; ","")&amp;IF(AND(K206="Perdida",L206=""),"PERDIDA SIN MOTIVO; ",""),LEN(IF(AND(N(I206)&gt;0,N(I206)&lt;TODAY()),"SEGUIMIENTO ATRASADO; ","")&amp;IF(AND(N(I206)&gt;0,N(I206)=TODAY()),"SEGUIMIENTO HOY; ","")&amp;IF(AND(OR(K206="",K206="Abierta"),N(F206)&gt;0,N(F206)&lt;TODAY()),"VENCIDA, TODAVÍA ABIERTA; ","")&amp;IF(AND(OR(K206="",K206="Abierta"),N(F206)&gt;=TODAY(),N(F206)-TODAY()&lt;=N('Ajustes'!$B$6)),"POR VENCER; ","")&amp;IF(AND(OR(K206="",K206="Abierta"),N(E206)&gt;0,N(G206)&gt;=N('Ajustes'!$B$5)),"ALTO: DECIDA; ","")&amp;IF(N(E206)=0,"SIN FECHA DE ENVÍO; ","")&amp;IF(AND(K206="Ganada",N(D206)=0),"GANADA SIN MONTO; ","")&amp;IF(AND(K206="Perdida",L206=""),"PERDIDA SIN MOTIVO; ",""))-2)))</f>
        <v/>
      </c>
    </row>
    <row r="207">
      <c r="D207" s="7" t="n"/>
      <c r="E207" s="8" t="n"/>
      <c r="F207" s="8" t="n"/>
      <c r="G207">
        <f>IF(A207="","",COUNTIF('Registro de contactos'!$B$2:$B$1500,A207))</f>
        <v/>
      </c>
      <c r="H207" s="8">
        <f>IF(A207="","",IF(N(G207)=0,"",SUMPRODUCT(MAX(('Registro de contactos'!$B$2:$B$1500=A207)*N(+'Registro de contactos'!$A$2:$A$1500)))))</f>
        <v/>
      </c>
      <c r="I207" s="8">
        <f>IF(OR(NOT(OR(A207&lt;&gt;"",B207&lt;&gt;"",C207&lt;&gt;"")),N(E207)=0,NOT(OR(K207="",K207="Abierta")),N(G207)&gt;=N('Ajustes'!$B$5)),"",IF(OR(N(G207)=0,N(H207)=0),N(E207)+N('Ajustes'!$B$2),N(H207)+IF(N(G207)=1,N('Ajustes'!$B$3)-N('Ajustes'!$B$2),N('Ajustes'!$B$4)-N('Ajustes'!$B$3))))</f>
        <v/>
      </c>
      <c r="J207" s="9">
        <f>IF(OR(NOT(OR(A207&lt;&gt;"",B207&lt;&gt;"",C207&lt;&gt;"")),N(F207)=0),"",N(F207)-TODAY())</f>
        <v/>
      </c>
      <c r="M207">
        <f>IF(NOT(OR(A207&lt;&gt;"",B207&lt;&gt;"",C207&lt;&gt;"")),"",IF(IF(AND(N(I207)&gt;0,N(I207)&lt;TODAY()),"SEGUIMIENTO ATRASADO; ","")&amp;IF(AND(N(I207)&gt;0,N(I207)=TODAY()),"SEGUIMIENTO HOY; ","")&amp;IF(AND(OR(K207="",K207="Abierta"),N(F207)&gt;0,N(F207)&lt;TODAY()),"VENCIDA, TODAVÍA ABIERTA; ","")&amp;IF(AND(OR(K207="",K207="Abierta"),N(F207)&gt;=TODAY(),N(F207)-TODAY()&lt;=N('Ajustes'!$B$6)),"POR VENCER; ","")&amp;IF(AND(OR(K207="",K207="Abierta"),N(E207)&gt;0,N(G207)&gt;=N('Ajustes'!$B$5)),"ALTO: DECIDA; ","")&amp;IF(N(E207)=0,"SIN FECHA DE ENVÍO; ","")&amp;IF(AND(K207="Ganada",N(D207)=0),"GANADA SIN MONTO; ","")&amp;IF(AND(K207="Perdida",L207=""),"PERDIDA SIN MOTIVO; ","")="","",LEFT(IF(AND(N(I207)&gt;0,N(I207)&lt;TODAY()),"SEGUIMIENTO ATRASADO; ","")&amp;IF(AND(N(I207)&gt;0,N(I207)=TODAY()),"SEGUIMIENTO HOY; ","")&amp;IF(AND(OR(K207="",K207="Abierta"),N(F207)&gt;0,N(F207)&lt;TODAY()),"VENCIDA, TODAVÍA ABIERTA; ","")&amp;IF(AND(OR(K207="",K207="Abierta"),N(F207)&gt;=TODAY(),N(F207)-TODAY()&lt;=N('Ajustes'!$B$6)),"POR VENCER; ","")&amp;IF(AND(OR(K207="",K207="Abierta"),N(E207)&gt;0,N(G207)&gt;=N('Ajustes'!$B$5)),"ALTO: DECIDA; ","")&amp;IF(N(E207)=0,"SIN FECHA DE ENVÍO; ","")&amp;IF(AND(K207="Ganada",N(D207)=0),"GANADA SIN MONTO; ","")&amp;IF(AND(K207="Perdida",L207=""),"PERDIDA SIN MOTIVO; ",""),LEN(IF(AND(N(I207)&gt;0,N(I207)&lt;TODAY()),"SEGUIMIENTO ATRASADO; ","")&amp;IF(AND(N(I207)&gt;0,N(I207)=TODAY()),"SEGUIMIENTO HOY; ","")&amp;IF(AND(OR(K207="",K207="Abierta"),N(F207)&gt;0,N(F207)&lt;TODAY()),"VENCIDA, TODAVÍA ABIERTA; ","")&amp;IF(AND(OR(K207="",K207="Abierta"),N(F207)&gt;=TODAY(),N(F207)-TODAY()&lt;=N('Ajustes'!$B$6)),"POR VENCER; ","")&amp;IF(AND(OR(K207="",K207="Abierta"),N(E207)&gt;0,N(G207)&gt;=N('Ajustes'!$B$5)),"ALTO: DECIDA; ","")&amp;IF(N(E207)=0,"SIN FECHA DE ENVÍO; ","")&amp;IF(AND(K207="Ganada",N(D207)=0),"GANADA SIN MONTO; ","")&amp;IF(AND(K207="Perdida",L207=""),"PERDIDA SIN MOTIVO; ",""))-2)))</f>
        <v/>
      </c>
    </row>
    <row r="208">
      <c r="D208" s="7" t="n"/>
      <c r="E208" s="8" t="n"/>
      <c r="F208" s="8" t="n"/>
      <c r="G208">
        <f>IF(A208="","",COUNTIF('Registro de contactos'!$B$2:$B$1500,A208))</f>
        <v/>
      </c>
      <c r="H208" s="8">
        <f>IF(A208="","",IF(N(G208)=0,"",SUMPRODUCT(MAX(('Registro de contactos'!$B$2:$B$1500=A208)*N(+'Registro de contactos'!$A$2:$A$1500)))))</f>
        <v/>
      </c>
      <c r="I208" s="8">
        <f>IF(OR(NOT(OR(A208&lt;&gt;"",B208&lt;&gt;"",C208&lt;&gt;"")),N(E208)=0,NOT(OR(K208="",K208="Abierta")),N(G208)&gt;=N('Ajustes'!$B$5)),"",IF(OR(N(G208)=0,N(H208)=0),N(E208)+N('Ajustes'!$B$2),N(H208)+IF(N(G208)=1,N('Ajustes'!$B$3)-N('Ajustes'!$B$2),N('Ajustes'!$B$4)-N('Ajustes'!$B$3))))</f>
        <v/>
      </c>
      <c r="J208" s="9">
        <f>IF(OR(NOT(OR(A208&lt;&gt;"",B208&lt;&gt;"",C208&lt;&gt;"")),N(F208)=0),"",N(F208)-TODAY())</f>
        <v/>
      </c>
      <c r="M208">
        <f>IF(NOT(OR(A208&lt;&gt;"",B208&lt;&gt;"",C208&lt;&gt;"")),"",IF(IF(AND(N(I208)&gt;0,N(I208)&lt;TODAY()),"SEGUIMIENTO ATRASADO; ","")&amp;IF(AND(N(I208)&gt;0,N(I208)=TODAY()),"SEGUIMIENTO HOY; ","")&amp;IF(AND(OR(K208="",K208="Abierta"),N(F208)&gt;0,N(F208)&lt;TODAY()),"VENCIDA, TODAVÍA ABIERTA; ","")&amp;IF(AND(OR(K208="",K208="Abierta"),N(F208)&gt;=TODAY(),N(F208)-TODAY()&lt;=N('Ajustes'!$B$6)),"POR VENCER; ","")&amp;IF(AND(OR(K208="",K208="Abierta"),N(E208)&gt;0,N(G208)&gt;=N('Ajustes'!$B$5)),"ALTO: DECIDA; ","")&amp;IF(N(E208)=0,"SIN FECHA DE ENVÍO; ","")&amp;IF(AND(K208="Ganada",N(D208)=0),"GANADA SIN MONTO; ","")&amp;IF(AND(K208="Perdida",L208=""),"PERDIDA SIN MOTIVO; ","")="","",LEFT(IF(AND(N(I208)&gt;0,N(I208)&lt;TODAY()),"SEGUIMIENTO ATRASADO; ","")&amp;IF(AND(N(I208)&gt;0,N(I208)=TODAY()),"SEGUIMIENTO HOY; ","")&amp;IF(AND(OR(K208="",K208="Abierta"),N(F208)&gt;0,N(F208)&lt;TODAY()),"VENCIDA, TODAVÍA ABIERTA; ","")&amp;IF(AND(OR(K208="",K208="Abierta"),N(F208)&gt;=TODAY(),N(F208)-TODAY()&lt;=N('Ajustes'!$B$6)),"POR VENCER; ","")&amp;IF(AND(OR(K208="",K208="Abierta"),N(E208)&gt;0,N(G208)&gt;=N('Ajustes'!$B$5)),"ALTO: DECIDA; ","")&amp;IF(N(E208)=0,"SIN FECHA DE ENVÍO; ","")&amp;IF(AND(K208="Ganada",N(D208)=0),"GANADA SIN MONTO; ","")&amp;IF(AND(K208="Perdida",L208=""),"PERDIDA SIN MOTIVO; ",""),LEN(IF(AND(N(I208)&gt;0,N(I208)&lt;TODAY()),"SEGUIMIENTO ATRASADO; ","")&amp;IF(AND(N(I208)&gt;0,N(I208)=TODAY()),"SEGUIMIENTO HOY; ","")&amp;IF(AND(OR(K208="",K208="Abierta"),N(F208)&gt;0,N(F208)&lt;TODAY()),"VENCIDA, TODAVÍA ABIERTA; ","")&amp;IF(AND(OR(K208="",K208="Abierta"),N(F208)&gt;=TODAY(),N(F208)-TODAY()&lt;=N('Ajustes'!$B$6)),"POR VENCER; ","")&amp;IF(AND(OR(K208="",K208="Abierta"),N(E208)&gt;0,N(G208)&gt;=N('Ajustes'!$B$5)),"ALTO: DECIDA; ","")&amp;IF(N(E208)=0,"SIN FECHA DE ENVÍO; ","")&amp;IF(AND(K208="Ganada",N(D208)=0),"GANADA SIN MONTO; ","")&amp;IF(AND(K208="Perdida",L208=""),"PERDIDA SIN MOTIVO; ",""))-2)))</f>
        <v/>
      </c>
    </row>
    <row r="209">
      <c r="D209" s="7" t="n"/>
      <c r="E209" s="8" t="n"/>
      <c r="F209" s="8" t="n"/>
      <c r="G209">
        <f>IF(A209="","",COUNTIF('Registro de contactos'!$B$2:$B$1500,A209))</f>
        <v/>
      </c>
      <c r="H209" s="8">
        <f>IF(A209="","",IF(N(G209)=0,"",SUMPRODUCT(MAX(('Registro de contactos'!$B$2:$B$1500=A209)*N(+'Registro de contactos'!$A$2:$A$1500)))))</f>
        <v/>
      </c>
      <c r="I209" s="8">
        <f>IF(OR(NOT(OR(A209&lt;&gt;"",B209&lt;&gt;"",C209&lt;&gt;"")),N(E209)=0,NOT(OR(K209="",K209="Abierta")),N(G209)&gt;=N('Ajustes'!$B$5)),"",IF(OR(N(G209)=0,N(H209)=0),N(E209)+N('Ajustes'!$B$2),N(H209)+IF(N(G209)=1,N('Ajustes'!$B$3)-N('Ajustes'!$B$2),N('Ajustes'!$B$4)-N('Ajustes'!$B$3))))</f>
        <v/>
      </c>
      <c r="J209" s="9">
        <f>IF(OR(NOT(OR(A209&lt;&gt;"",B209&lt;&gt;"",C209&lt;&gt;"")),N(F209)=0),"",N(F209)-TODAY())</f>
        <v/>
      </c>
      <c r="M209">
        <f>IF(NOT(OR(A209&lt;&gt;"",B209&lt;&gt;"",C209&lt;&gt;"")),"",IF(IF(AND(N(I209)&gt;0,N(I209)&lt;TODAY()),"SEGUIMIENTO ATRASADO; ","")&amp;IF(AND(N(I209)&gt;0,N(I209)=TODAY()),"SEGUIMIENTO HOY; ","")&amp;IF(AND(OR(K209="",K209="Abierta"),N(F209)&gt;0,N(F209)&lt;TODAY()),"VENCIDA, TODAVÍA ABIERTA; ","")&amp;IF(AND(OR(K209="",K209="Abierta"),N(F209)&gt;=TODAY(),N(F209)-TODAY()&lt;=N('Ajustes'!$B$6)),"POR VENCER; ","")&amp;IF(AND(OR(K209="",K209="Abierta"),N(E209)&gt;0,N(G209)&gt;=N('Ajustes'!$B$5)),"ALTO: DECIDA; ","")&amp;IF(N(E209)=0,"SIN FECHA DE ENVÍO; ","")&amp;IF(AND(K209="Ganada",N(D209)=0),"GANADA SIN MONTO; ","")&amp;IF(AND(K209="Perdida",L209=""),"PERDIDA SIN MOTIVO; ","")="","",LEFT(IF(AND(N(I209)&gt;0,N(I209)&lt;TODAY()),"SEGUIMIENTO ATRASADO; ","")&amp;IF(AND(N(I209)&gt;0,N(I209)=TODAY()),"SEGUIMIENTO HOY; ","")&amp;IF(AND(OR(K209="",K209="Abierta"),N(F209)&gt;0,N(F209)&lt;TODAY()),"VENCIDA, TODAVÍA ABIERTA; ","")&amp;IF(AND(OR(K209="",K209="Abierta"),N(F209)&gt;=TODAY(),N(F209)-TODAY()&lt;=N('Ajustes'!$B$6)),"POR VENCER; ","")&amp;IF(AND(OR(K209="",K209="Abierta"),N(E209)&gt;0,N(G209)&gt;=N('Ajustes'!$B$5)),"ALTO: DECIDA; ","")&amp;IF(N(E209)=0,"SIN FECHA DE ENVÍO; ","")&amp;IF(AND(K209="Ganada",N(D209)=0),"GANADA SIN MONTO; ","")&amp;IF(AND(K209="Perdida",L209=""),"PERDIDA SIN MOTIVO; ",""),LEN(IF(AND(N(I209)&gt;0,N(I209)&lt;TODAY()),"SEGUIMIENTO ATRASADO; ","")&amp;IF(AND(N(I209)&gt;0,N(I209)=TODAY()),"SEGUIMIENTO HOY; ","")&amp;IF(AND(OR(K209="",K209="Abierta"),N(F209)&gt;0,N(F209)&lt;TODAY()),"VENCIDA, TODAVÍA ABIERTA; ","")&amp;IF(AND(OR(K209="",K209="Abierta"),N(F209)&gt;=TODAY(),N(F209)-TODAY()&lt;=N('Ajustes'!$B$6)),"POR VENCER; ","")&amp;IF(AND(OR(K209="",K209="Abierta"),N(E209)&gt;0,N(G209)&gt;=N('Ajustes'!$B$5)),"ALTO: DECIDA; ","")&amp;IF(N(E209)=0,"SIN FECHA DE ENVÍO; ","")&amp;IF(AND(K209="Ganada",N(D209)=0),"GANADA SIN MONTO; ","")&amp;IF(AND(K209="Perdida",L209=""),"PERDIDA SIN MOTIVO; ",""))-2)))</f>
        <v/>
      </c>
    </row>
    <row r="210">
      <c r="D210" s="7" t="n"/>
      <c r="E210" s="8" t="n"/>
      <c r="F210" s="8" t="n"/>
      <c r="G210">
        <f>IF(A210="","",COUNTIF('Registro de contactos'!$B$2:$B$1500,A210))</f>
        <v/>
      </c>
      <c r="H210" s="8">
        <f>IF(A210="","",IF(N(G210)=0,"",SUMPRODUCT(MAX(('Registro de contactos'!$B$2:$B$1500=A210)*N(+'Registro de contactos'!$A$2:$A$1500)))))</f>
        <v/>
      </c>
      <c r="I210" s="8">
        <f>IF(OR(NOT(OR(A210&lt;&gt;"",B210&lt;&gt;"",C210&lt;&gt;"")),N(E210)=0,NOT(OR(K210="",K210="Abierta")),N(G210)&gt;=N('Ajustes'!$B$5)),"",IF(OR(N(G210)=0,N(H210)=0),N(E210)+N('Ajustes'!$B$2),N(H210)+IF(N(G210)=1,N('Ajustes'!$B$3)-N('Ajustes'!$B$2),N('Ajustes'!$B$4)-N('Ajustes'!$B$3))))</f>
        <v/>
      </c>
      <c r="J210" s="9">
        <f>IF(OR(NOT(OR(A210&lt;&gt;"",B210&lt;&gt;"",C210&lt;&gt;"")),N(F210)=0),"",N(F210)-TODAY())</f>
        <v/>
      </c>
      <c r="M210">
        <f>IF(NOT(OR(A210&lt;&gt;"",B210&lt;&gt;"",C210&lt;&gt;"")),"",IF(IF(AND(N(I210)&gt;0,N(I210)&lt;TODAY()),"SEGUIMIENTO ATRASADO; ","")&amp;IF(AND(N(I210)&gt;0,N(I210)=TODAY()),"SEGUIMIENTO HOY; ","")&amp;IF(AND(OR(K210="",K210="Abierta"),N(F210)&gt;0,N(F210)&lt;TODAY()),"VENCIDA, TODAVÍA ABIERTA; ","")&amp;IF(AND(OR(K210="",K210="Abierta"),N(F210)&gt;=TODAY(),N(F210)-TODAY()&lt;=N('Ajustes'!$B$6)),"POR VENCER; ","")&amp;IF(AND(OR(K210="",K210="Abierta"),N(E210)&gt;0,N(G210)&gt;=N('Ajustes'!$B$5)),"ALTO: DECIDA; ","")&amp;IF(N(E210)=0,"SIN FECHA DE ENVÍO; ","")&amp;IF(AND(K210="Ganada",N(D210)=0),"GANADA SIN MONTO; ","")&amp;IF(AND(K210="Perdida",L210=""),"PERDIDA SIN MOTIVO; ","")="","",LEFT(IF(AND(N(I210)&gt;0,N(I210)&lt;TODAY()),"SEGUIMIENTO ATRASADO; ","")&amp;IF(AND(N(I210)&gt;0,N(I210)=TODAY()),"SEGUIMIENTO HOY; ","")&amp;IF(AND(OR(K210="",K210="Abierta"),N(F210)&gt;0,N(F210)&lt;TODAY()),"VENCIDA, TODAVÍA ABIERTA; ","")&amp;IF(AND(OR(K210="",K210="Abierta"),N(F210)&gt;=TODAY(),N(F210)-TODAY()&lt;=N('Ajustes'!$B$6)),"POR VENCER; ","")&amp;IF(AND(OR(K210="",K210="Abierta"),N(E210)&gt;0,N(G210)&gt;=N('Ajustes'!$B$5)),"ALTO: DECIDA; ","")&amp;IF(N(E210)=0,"SIN FECHA DE ENVÍO; ","")&amp;IF(AND(K210="Ganada",N(D210)=0),"GANADA SIN MONTO; ","")&amp;IF(AND(K210="Perdida",L210=""),"PERDIDA SIN MOTIVO; ",""),LEN(IF(AND(N(I210)&gt;0,N(I210)&lt;TODAY()),"SEGUIMIENTO ATRASADO; ","")&amp;IF(AND(N(I210)&gt;0,N(I210)=TODAY()),"SEGUIMIENTO HOY; ","")&amp;IF(AND(OR(K210="",K210="Abierta"),N(F210)&gt;0,N(F210)&lt;TODAY()),"VENCIDA, TODAVÍA ABIERTA; ","")&amp;IF(AND(OR(K210="",K210="Abierta"),N(F210)&gt;=TODAY(),N(F210)-TODAY()&lt;=N('Ajustes'!$B$6)),"POR VENCER; ","")&amp;IF(AND(OR(K210="",K210="Abierta"),N(E210)&gt;0,N(G210)&gt;=N('Ajustes'!$B$5)),"ALTO: DECIDA; ","")&amp;IF(N(E210)=0,"SIN FECHA DE ENVÍO; ","")&amp;IF(AND(K210="Ganada",N(D210)=0),"GANADA SIN MONTO; ","")&amp;IF(AND(K210="Perdida",L210=""),"PERDIDA SIN MOTIVO; ",""))-2)))</f>
        <v/>
      </c>
    </row>
    <row r="211">
      <c r="D211" s="7" t="n"/>
      <c r="E211" s="8" t="n"/>
      <c r="F211" s="8" t="n"/>
      <c r="G211">
        <f>IF(A211="","",COUNTIF('Registro de contactos'!$B$2:$B$1500,A211))</f>
        <v/>
      </c>
      <c r="H211" s="8">
        <f>IF(A211="","",IF(N(G211)=0,"",SUMPRODUCT(MAX(('Registro de contactos'!$B$2:$B$1500=A211)*N(+'Registro de contactos'!$A$2:$A$1500)))))</f>
        <v/>
      </c>
      <c r="I211" s="8">
        <f>IF(OR(NOT(OR(A211&lt;&gt;"",B211&lt;&gt;"",C211&lt;&gt;"")),N(E211)=0,NOT(OR(K211="",K211="Abierta")),N(G211)&gt;=N('Ajustes'!$B$5)),"",IF(OR(N(G211)=0,N(H211)=0),N(E211)+N('Ajustes'!$B$2),N(H211)+IF(N(G211)=1,N('Ajustes'!$B$3)-N('Ajustes'!$B$2),N('Ajustes'!$B$4)-N('Ajustes'!$B$3))))</f>
        <v/>
      </c>
      <c r="J211" s="9">
        <f>IF(OR(NOT(OR(A211&lt;&gt;"",B211&lt;&gt;"",C211&lt;&gt;"")),N(F211)=0),"",N(F211)-TODAY())</f>
        <v/>
      </c>
      <c r="M211">
        <f>IF(NOT(OR(A211&lt;&gt;"",B211&lt;&gt;"",C211&lt;&gt;"")),"",IF(IF(AND(N(I211)&gt;0,N(I211)&lt;TODAY()),"SEGUIMIENTO ATRASADO; ","")&amp;IF(AND(N(I211)&gt;0,N(I211)=TODAY()),"SEGUIMIENTO HOY; ","")&amp;IF(AND(OR(K211="",K211="Abierta"),N(F211)&gt;0,N(F211)&lt;TODAY()),"VENCIDA, TODAVÍA ABIERTA; ","")&amp;IF(AND(OR(K211="",K211="Abierta"),N(F211)&gt;=TODAY(),N(F211)-TODAY()&lt;=N('Ajustes'!$B$6)),"POR VENCER; ","")&amp;IF(AND(OR(K211="",K211="Abierta"),N(E211)&gt;0,N(G211)&gt;=N('Ajustes'!$B$5)),"ALTO: DECIDA; ","")&amp;IF(N(E211)=0,"SIN FECHA DE ENVÍO; ","")&amp;IF(AND(K211="Ganada",N(D211)=0),"GANADA SIN MONTO; ","")&amp;IF(AND(K211="Perdida",L211=""),"PERDIDA SIN MOTIVO; ","")="","",LEFT(IF(AND(N(I211)&gt;0,N(I211)&lt;TODAY()),"SEGUIMIENTO ATRASADO; ","")&amp;IF(AND(N(I211)&gt;0,N(I211)=TODAY()),"SEGUIMIENTO HOY; ","")&amp;IF(AND(OR(K211="",K211="Abierta"),N(F211)&gt;0,N(F211)&lt;TODAY()),"VENCIDA, TODAVÍA ABIERTA; ","")&amp;IF(AND(OR(K211="",K211="Abierta"),N(F211)&gt;=TODAY(),N(F211)-TODAY()&lt;=N('Ajustes'!$B$6)),"POR VENCER; ","")&amp;IF(AND(OR(K211="",K211="Abierta"),N(E211)&gt;0,N(G211)&gt;=N('Ajustes'!$B$5)),"ALTO: DECIDA; ","")&amp;IF(N(E211)=0,"SIN FECHA DE ENVÍO; ","")&amp;IF(AND(K211="Ganada",N(D211)=0),"GANADA SIN MONTO; ","")&amp;IF(AND(K211="Perdida",L211=""),"PERDIDA SIN MOTIVO; ",""),LEN(IF(AND(N(I211)&gt;0,N(I211)&lt;TODAY()),"SEGUIMIENTO ATRASADO; ","")&amp;IF(AND(N(I211)&gt;0,N(I211)=TODAY()),"SEGUIMIENTO HOY; ","")&amp;IF(AND(OR(K211="",K211="Abierta"),N(F211)&gt;0,N(F211)&lt;TODAY()),"VENCIDA, TODAVÍA ABIERTA; ","")&amp;IF(AND(OR(K211="",K211="Abierta"),N(F211)&gt;=TODAY(),N(F211)-TODAY()&lt;=N('Ajustes'!$B$6)),"POR VENCER; ","")&amp;IF(AND(OR(K211="",K211="Abierta"),N(E211)&gt;0,N(G211)&gt;=N('Ajustes'!$B$5)),"ALTO: DECIDA; ","")&amp;IF(N(E211)=0,"SIN FECHA DE ENVÍO; ","")&amp;IF(AND(K211="Ganada",N(D211)=0),"GANADA SIN MONTO; ","")&amp;IF(AND(K211="Perdida",L211=""),"PERDIDA SIN MOTIVO; ",""))-2)))</f>
        <v/>
      </c>
    </row>
    <row r="212">
      <c r="D212" s="7" t="n"/>
      <c r="E212" s="8" t="n"/>
      <c r="F212" s="8" t="n"/>
      <c r="G212">
        <f>IF(A212="","",COUNTIF('Registro de contactos'!$B$2:$B$1500,A212))</f>
        <v/>
      </c>
      <c r="H212" s="8">
        <f>IF(A212="","",IF(N(G212)=0,"",SUMPRODUCT(MAX(('Registro de contactos'!$B$2:$B$1500=A212)*N(+'Registro de contactos'!$A$2:$A$1500)))))</f>
        <v/>
      </c>
      <c r="I212" s="8">
        <f>IF(OR(NOT(OR(A212&lt;&gt;"",B212&lt;&gt;"",C212&lt;&gt;"")),N(E212)=0,NOT(OR(K212="",K212="Abierta")),N(G212)&gt;=N('Ajustes'!$B$5)),"",IF(OR(N(G212)=0,N(H212)=0),N(E212)+N('Ajustes'!$B$2),N(H212)+IF(N(G212)=1,N('Ajustes'!$B$3)-N('Ajustes'!$B$2),N('Ajustes'!$B$4)-N('Ajustes'!$B$3))))</f>
        <v/>
      </c>
      <c r="J212" s="9">
        <f>IF(OR(NOT(OR(A212&lt;&gt;"",B212&lt;&gt;"",C212&lt;&gt;"")),N(F212)=0),"",N(F212)-TODAY())</f>
        <v/>
      </c>
      <c r="M212">
        <f>IF(NOT(OR(A212&lt;&gt;"",B212&lt;&gt;"",C212&lt;&gt;"")),"",IF(IF(AND(N(I212)&gt;0,N(I212)&lt;TODAY()),"SEGUIMIENTO ATRASADO; ","")&amp;IF(AND(N(I212)&gt;0,N(I212)=TODAY()),"SEGUIMIENTO HOY; ","")&amp;IF(AND(OR(K212="",K212="Abierta"),N(F212)&gt;0,N(F212)&lt;TODAY()),"VENCIDA, TODAVÍA ABIERTA; ","")&amp;IF(AND(OR(K212="",K212="Abierta"),N(F212)&gt;=TODAY(),N(F212)-TODAY()&lt;=N('Ajustes'!$B$6)),"POR VENCER; ","")&amp;IF(AND(OR(K212="",K212="Abierta"),N(E212)&gt;0,N(G212)&gt;=N('Ajustes'!$B$5)),"ALTO: DECIDA; ","")&amp;IF(N(E212)=0,"SIN FECHA DE ENVÍO; ","")&amp;IF(AND(K212="Ganada",N(D212)=0),"GANADA SIN MONTO; ","")&amp;IF(AND(K212="Perdida",L212=""),"PERDIDA SIN MOTIVO; ","")="","",LEFT(IF(AND(N(I212)&gt;0,N(I212)&lt;TODAY()),"SEGUIMIENTO ATRASADO; ","")&amp;IF(AND(N(I212)&gt;0,N(I212)=TODAY()),"SEGUIMIENTO HOY; ","")&amp;IF(AND(OR(K212="",K212="Abierta"),N(F212)&gt;0,N(F212)&lt;TODAY()),"VENCIDA, TODAVÍA ABIERTA; ","")&amp;IF(AND(OR(K212="",K212="Abierta"),N(F212)&gt;=TODAY(),N(F212)-TODAY()&lt;=N('Ajustes'!$B$6)),"POR VENCER; ","")&amp;IF(AND(OR(K212="",K212="Abierta"),N(E212)&gt;0,N(G212)&gt;=N('Ajustes'!$B$5)),"ALTO: DECIDA; ","")&amp;IF(N(E212)=0,"SIN FECHA DE ENVÍO; ","")&amp;IF(AND(K212="Ganada",N(D212)=0),"GANADA SIN MONTO; ","")&amp;IF(AND(K212="Perdida",L212=""),"PERDIDA SIN MOTIVO; ",""),LEN(IF(AND(N(I212)&gt;0,N(I212)&lt;TODAY()),"SEGUIMIENTO ATRASADO; ","")&amp;IF(AND(N(I212)&gt;0,N(I212)=TODAY()),"SEGUIMIENTO HOY; ","")&amp;IF(AND(OR(K212="",K212="Abierta"),N(F212)&gt;0,N(F212)&lt;TODAY()),"VENCIDA, TODAVÍA ABIERTA; ","")&amp;IF(AND(OR(K212="",K212="Abierta"),N(F212)&gt;=TODAY(),N(F212)-TODAY()&lt;=N('Ajustes'!$B$6)),"POR VENCER; ","")&amp;IF(AND(OR(K212="",K212="Abierta"),N(E212)&gt;0,N(G212)&gt;=N('Ajustes'!$B$5)),"ALTO: DECIDA; ","")&amp;IF(N(E212)=0,"SIN FECHA DE ENVÍO; ","")&amp;IF(AND(K212="Ganada",N(D212)=0),"GANADA SIN MONTO; ","")&amp;IF(AND(K212="Perdida",L212=""),"PERDIDA SIN MOTIVO; ",""))-2)))</f>
        <v/>
      </c>
    </row>
    <row r="213">
      <c r="D213" s="7" t="n"/>
      <c r="E213" s="8" t="n"/>
      <c r="F213" s="8" t="n"/>
      <c r="G213">
        <f>IF(A213="","",COUNTIF('Registro de contactos'!$B$2:$B$1500,A213))</f>
        <v/>
      </c>
      <c r="H213" s="8">
        <f>IF(A213="","",IF(N(G213)=0,"",SUMPRODUCT(MAX(('Registro de contactos'!$B$2:$B$1500=A213)*N(+'Registro de contactos'!$A$2:$A$1500)))))</f>
        <v/>
      </c>
      <c r="I213" s="8">
        <f>IF(OR(NOT(OR(A213&lt;&gt;"",B213&lt;&gt;"",C213&lt;&gt;"")),N(E213)=0,NOT(OR(K213="",K213="Abierta")),N(G213)&gt;=N('Ajustes'!$B$5)),"",IF(OR(N(G213)=0,N(H213)=0),N(E213)+N('Ajustes'!$B$2),N(H213)+IF(N(G213)=1,N('Ajustes'!$B$3)-N('Ajustes'!$B$2),N('Ajustes'!$B$4)-N('Ajustes'!$B$3))))</f>
        <v/>
      </c>
      <c r="J213" s="9">
        <f>IF(OR(NOT(OR(A213&lt;&gt;"",B213&lt;&gt;"",C213&lt;&gt;"")),N(F213)=0),"",N(F213)-TODAY())</f>
        <v/>
      </c>
      <c r="M213">
        <f>IF(NOT(OR(A213&lt;&gt;"",B213&lt;&gt;"",C213&lt;&gt;"")),"",IF(IF(AND(N(I213)&gt;0,N(I213)&lt;TODAY()),"SEGUIMIENTO ATRASADO; ","")&amp;IF(AND(N(I213)&gt;0,N(I213)=TODAY()),"SEGUIMIENTO HOY; ","")&amp;IF(AND(OR(K213="",K213="Abierta"),N(F213)&gt;0,N(F213)&lt;TODAY()),"VENCIDA, TODAVÍA ABIERTA; ","")&amp;IF(AND(OR(K213="",K213="Abierta"),N(F213)&gt;=TODAY(),N(F213)-TODAY()&lt;=N('Ajustes'!$B$6)),"POR VENCER; ","")&amp;IF(AND(OR(K213="",K213="Abierta"),N(E213)&gt;0,N(G213)&gt;=N('Ajustes'!$B$5)),"ALTO: DECIDA; ","")&amp;IF(N(E213)=0,"SIN FECHA DE ENVÍO; ","")&amp;IF(AND(K213="Ganada",N(D213)=0),"GANADA SIN MONTO; ","")&amp;IF(AND(K213="Perdida",L213=""),"PERDIDA SIN MOTIVO; ","")="","",LEFT(IF(AND(N(I213)&gt;0,N(I213)&lt;TODAY()),"SEGUIMIENTO ATRASADO; ","")&amp;IF(AND(N(I213)&gt;0,N(I213)=TODAY()),"SEGUIMIENTO HOY; ","")&amp;IF(AND(OR(K213="",K213="Abierta"),N(F213)&gt;0,N(F213)&lt;TODAY()),"VENCIDA, TODAVÍA ABIERTA; ","")&amp;IF(AND(OR(K213="",K213="Abierta"),N(F213)&gt;=TODAY(),N(F213)-TODAY()&lt;=N('Ajustes'!$B$6)),"POR VENCER; ","")&amp;IF(AND(OR(K213="",K213="Abierta"),N(E213)&gt;0,N(G213)&gt;=N('Ajustes'!$B$5)),"ALTO: DECIDA; ","")&amp;IF(N(E213)=0,"SIN FECHA DE ENVÍO; ","")&amp;IF(AND(K213="Ganada",N(D213)=0),"GANADA SIN MONTO; ","")&amp;IF(AND(K213="Perdida",L213=""),"PERDIDA SIN MOTIVO; ",""),LEN(IF(AND(N(I213)&gt;0,N(I213)&lt;TODAY()),"SEGUIMIENTO ATRASADO; ","")&amp;IF(AND(N(I213)&gt;0,N(I213)=TODAY()),"SEGUIMIENTO HOY; ","")&amp;IF(AND(OR(K213="",K213="Abierta"),N(F213)&gt;0,N(F213)&lt;TODAY()),"VENCIDA, TODAVÍA ABIERTA; ","")&amp;IF(AND(OR(K213="",K213="Abierta"),N(F213)&gt;=TODAY(),N(F213)-TODAY()&lt;=N('Ajustes'!$B$6)),"POR VENCER; ","")&amp;IF(AND(OR(K213="",K213="Abierta"),N(E213)&gt;0,N(G213)&gt;=N('Ajustes'!$B$5)),"ALTO: DECIDA; ","")&amp;IF(N(E213)=0,"SIN FECHA DE ENVÍO; ","")&amp;IF(AND(K213="Ganada",N(D213)=0),"GANADA SIN MONTO; ","")&amp;IF(AND(K213="Perdida",L213=""),"PERDIDA SIN MOTIVO; ",""))-2)))</f>
        <v/>
      </c>
    </row>
    <row r="214">
      <c r="D214" s="7" t="n"/>
      <c r="E214" s="8" t="n"/>
      <c r="F214" s="8" t="n"/>
      <c r="G214">
        <f>IF(A214="","",COUNTIF('Registro de contactos'!$B$2:$B$1500,A214))</f>
        <v/>
      </c>
      <c r="H214" s="8">
        <f>IF(A214="","",IF(N(G214)=0,"",SUMPRODUCT(MAX(('Registro de contactos'!$B$2:$B$1500=A214)*N(+'Registro de contactos'!$A$2:$A$1500)))))</f>
        <v/>
      </c>
      <c r="I214" s="8">
        <f>IF(OR(NOT(OR(A214&lt;&gt;"",B214&lt;&gt;"",C214&lt;&gt;"")),N(E214)=0,NOT(OR(K214="",K214="Abierta")),N(G214)&gt;=N('Ajustes'!$B$5)),"",IF(OR(N(G214)=0,N(H214)=0),N(E214)+N('Ajustes'!$B$2),N(H214)+IF(N(G214)=1,N('Ajustes'!$B$3)-N('Ajustes'!$B$2),N('Ajustes'!$B$4)-N('Ajustes'!$B$3))))</f>
        <v/>
      </c>
      <c r="J214" s="9">
        <f>IF(OR(NOT(OR(A214&lt;&gt;"",B214&lt;&gt;"",C214&lt;&gt;"")),N(F214)=0),"",N(F214)-TODAY())</f>
        <v/>
      </c>
      <c r="M214">
        <f>IF(NOT(OR(A214&lt;&gt;"",B214&lt;&gt;"",C214&lt;&gt;"")),"",IF(IF(AND(N(I214)&gt;0,N(I214)&lt;TODAY()),"SEGUIMIENTO ATRASADO; ","")&amp;IF(AND(N(I214)&gt;0,N(I214)=TODAY()),"SEGUIMIENTO HOY; ","")&amp;IF(AND(OR(K214="",K214="Abierta"),N(F214)&gt;0,N(F214)&lt;TODAY()),"VENCIDA, TODAVÍA ABIERTA; ","")&amp;IF(AND(OR(K214="",K214="Abierta"),N(F214)&gt;=TODAY(),N(F214)-TODAY()&lt;=N('Ajustes'!$B$6)),"POR VENCER; ","")&amp;IF(AND(OR(K214="",K214="Abierta"),N(E214)&gt;0,N(G214)&gt;=N('Ajustes'!$B$5)),"ALTO: DECIDA; ","")&amp;IF(N(E214)=0,"SIN FECHA DE ENVÍO; ","")&amp;IF(AND(K214="Ganada",N(D214)=0),"GANADA SIN MONTO; ","")&amp;IF(AND(K214="Perdida",L214=""),"PERDIDA SIN MOTIVO; ","")="","",LEFT(IF(AND(N(I214)&gt;0,N(I214)&lt;TODAY()),"SEGUIMIENTO ATRASADO; ","")&amp;IF(AND(N(I214)&gt;0,N(I214)=TODAY()),"SEGUIMIENTO HOY; ","")&amp;IF(AND(OR(K214="",K214="Abierta"),N(F214)&gt;0,N(F214)&lt;TODAY()),"VENCIDA, TODAVÍA ABIERTA; ","")&amp;IF(AND(OR(K214="",K214="Abierta"),N(F214)&gt;=TODAY(),N(F214)-TODAY()&lt;=N('Ajustes'!$B$6)),"POR VENCER; ","")&amp;IF(AND(OR(K214="",K214="Abierta"),N(E214)&gt;0,N(G214)&gt;=N('Ajustes'!$B$5)),"ALTO: DECIDA; ","")&amp;IF(N(E214)=0,"SIN FECHA DE ENVÍO; ","")&amp;IF(AND(K214="Ganada",N(D214)=0),"GANADA SIN MONTO; ","")&amp;IF(AND(K214="Perdida",L214=""),"PERDIDA SIN MOTIVO; ",""),LEN(IF(AND(N(I214)&gt;0,N(I214)&lt;TODAY()),"SEGUIMIENTO ATRASADO; ","")&amp;IF(AND(N(I214)&gt;0,N(I214)=TODAY()),"SEGUIMIENTO HOY; ","")&amp;IF(AND(OR(K214="",K214="Abierta"),N(F214)&gt;0,N(F214)&lt;TODAY()),"VENCIDA, TODAVÍA ABIERTA; ","")&amp;IF(AND(OR(K214="",K214="Abierta"),N(F214)&gt;=TODAY(),N(F214)-TODAY()&lt;=N('Ajustes'!$B$6)),"POR VENCER; ","")&amp;IF(AND(OR(K214="",K214="Abierta"),N(E214)&gt;0,N(G214)&gt;=N('Ajustes'!$B$5)),"ALTO: DECIDA; ","")&amp;IF(N(E214)=0,"SIN FECHA DE ENVÍO; ","")&amp;IF(AND(K214="Ganada",N(D214)=0),"GANADA SIN MONTO; ","")&amp;IF(AND(K214="Perdida",L214=""),"PERDIDA SIN MOTIVO; ",""))-2)))</f>
        <v/>
      </c>
    </row>
    <row r="215">
      <c r="D215" s="7" t="n"/>
      <c r="E215" s="8" t="n"/>
      <c r="F215" s="8" t="n"/>
      <c r="G215">
        <f>IF(A215="","",COUNTIF('Registro de contactos'!$B$2:$B$1500,A215))</f>
        <v/>
      </c>
      <c r="H215" s="8">
        <f>IF(A215="","",IF(N(G215)=0,"",SUMPRODUCT(MAX(('Registro de contactos'!$B$2:$B$1500=A215)*N(+'Registro de contactos'!$A$2:$A$1500)))))</f>
        <v/>
      </c>
      <c r="I215" s="8">
        <f>IF(OR(NOT(OR(A215&lt;&gt;"",B215&lt;&gt;"",C215&lt;&gt;"")),N(E215)=0,NOT(OR(K215="",K215="Abierta")),N(G215)&gt;=N('Ajustes'!$B$5)),"",IF(OR(N(G215)=0,N(H215)=0),N(E215)+N('Ajustes'!$B$2),N(H215)+IF(N(G215)=1,N('Ajustes'!$B$3)-N('Ajustes'!$B$2),N('Ajustes'!$B$4)-N('Ajustes'!$B$3))))</f>
        <v/>
      </c>
      <c r="J215" s="9">
        <f>IF(OR(NOT(OR(A215&lt;&gt;"",B215&lt;&gt;"",C215&lt;&gt;"")),N(F215)=0),"",N(F215)-TODAY())</f>
        <v/>
      </c>
      <c r="M215">
        <f>IF(NOT(OR(A215&lt;&gt;"",B215&lt;&gt;"",C215&lt;&gt;"")),"",IF(IF(AND(N(I215)&gt;0,N(I215)&lt;TODAY()),"SEGUIMIENTO ATRASADO; ","")&amp;IF(AND(N(I215)&gt;0,N(I215)=TODAY()),"SEGUIMIENTO HOY; ","")&amp;IF(AND(OR(K215="",K215="Abierta"),N(F215)&gt;0,N(F215)&lt;TODAY()),"VENCIDA, TODAVÍA ABIERTA; ","")&amp;IF(AND(OR(K215="",K215="Abierta"),N(F215)&gt;=TODAY(),N(F215)-TODAY()&lt;=N('Ajustes'!$B$6)),"POR VENCER; ","")&amp;IF(AND(OR(K215="",K215="Abierta"),N(E215)&gt;0,N(G215)&gt;=N('Ajustes'!$B$5)),"ALTO: DECIDA; ","")&amp;IF(N(E215)=0,"SIN FECHA DE ENVÍO; ","")&amp;IF(AND(K215="Ganada",N(D215)=0),"GANADA SIN MONTO; ","")&amp;IF(AND(K215="Perdida",L215=""),"PERDIDA SIN MOTIVO; ","")="","",LEFT(IF(AND(N(I215)&gt;0,N(I215)&lt;TODAY()),"SEGUIMIENTO ATRASADO; ","")&amp;IF(AND(N(I215)&gt;0,N(I215)=TODAY()),"SEGUIMIENTO HOY; ","")&amp;IF(AND(OR(K215="",K215="Abierta"),N(F215)&gt;0,N(F215)&lt;TODAY()),"VENCIDA, TODAVÍA ABIERTA; ","")&amp;IF(AND(OR(K215="",K215="Abierta"),N(F215)&gt;=TODAY(),N(F215)-TODAY()&lt;=N('Ajustes'!$B$6)),"POR VENCER; ","")&amp;IF(AND(OR(K215="",K215="Abierta"),N(E215)&gt;0,N(G215)&gt;=N('Ajustes'!$B$5)),"ALTO: DECIDA; ","")&amp;IF(N(E215)=0,"SIN FECHA DE ENVÍO; ","")&amp;IF(AND(K215="Ganada",N(D215)=0),"GANADA SIN MONTO; ","")&amp;IF(AND(K215="Perdida",L215=""),"PERDIDA SIN MOTIVO; ",""),LEN(IF(AND(N(I215)&gt;0,N(I215)&lt;TODAY()),"SEGUIMIENTO ATRASADO; ","")&amp;IF(AND(N(I215)&gt;0,N(I215)=TODAY()),"SEGUIMIENTO HOY; ","")&amp;IF(AND(OR(K215="",K215="Abierta"),N(F215)&gt;0,N(F215)&lt;TODAY()),"VENCIDA, TODAVÍA ABIERTA; ","")&amp;IF(AND(OR(K215="",K215="Abierta"),N(F215)&gt;=TODAY(),N(F215)-TODAY()&lt;=N('Ajustes'!$B$6)),"POR VENCER; ","")&amp;IF(AND(OR(K215="",K215="Abierta"),N(E215)&gt;0,N(G215)&gt;=N('Ajustes'!$B$5)),"ALTO: DECIDA; ","")&amp;IF(N(E215)=0,"SIN FECHA DE ENVÍO; ","")&amp;IF(AND(K215="Ganada",N(D215)=0),"GANADA SIN MONTO; ","")&amp;IF(AND(K215="Perdida",L215=""),"PERDIDA SIN MOTIVO; ",""))-2)))</f>
        <v/>
      </c>
    </row>
    <row r="216">
      <c r="D216" s="7" t="n"/>
      <c r="E216" s="8" t="n"/>
      <c r="F216" s="8" t="n"/>
      <c r="G216">
        <f>IF(A216="","",COUNTIF('Registro de contactos'!$B$2:$B$1500,A216))</f>
        <v/>
      </c>
      <c r="H216" s="8">
        <f>IF(A216="","",IF(N(G216)=0,"",SUMPRODUCT(MAX(('Registro de contactos'!$B$2:$B$1500=A216)*N(+'Registro de contactos'!$A$2:$A$1500)))))</f>
        <v/>
      </c>
      <c r="I216" s="8">
        <f>IF(OR(NOT(OR(A216&lt;&gt;"",B216&lt;&gt;"",C216&lt;&gt;"")),N(E216)=0,NOT(OR(K216="",K216="Abierta")),N(G216)&gt;=N('Ajustes'!$B$5)),"",IF(OR(N(G216)=0,N(H216)=0),N(E216)+N('Ajustes'!$B$2),N(H216)+IF(N(G216)=1,N('Ajustes'!$B$3)-N('Ajustes'!$B$2),N('Ajustes'!$B$4)-N('Ajustes'!$B$3))))</f>
        <v/>
      </c>
      <c r="J216" s="9">
        <f>IF(OR(NOT(OR(A216&lt;&gt;"",B216&lt;&gt;"",C216&lt;&gt;"")),N(F216)=0),"",N(F216)-TODAY())</f>
        <v/>
      </c>
      <c r="M216">
        <f>IF(NOT(OR(A216&lt;&gt;"",B216&lt;&gt;"",C216&lt;&gt;"")),"",IF(IF(AND(N(I216)&gt;0,N(I216)&lt;TODAY()),"SEGUIMIENTO ATRASADO; ","")&amp;IF(AND(N(I216)&gt;0,N(I216)=TODAY()),"SEGUIMIENTO HOY; ","")&amp;IF(AND(OR(K216="",K216="Abierta"),N(F216)&gt;0,N(F216)&lt;TODAY()),"VENCIDA, TODAVÍA ABIERTA; ","")&amp;IF(AND(OR(K216="",K216="Abierta"),N(F216)&gt;=TODAY(),N(F216)-TODAY()&lt;=N('Ajustes'!$B$6)),"POR VENCER; ","")&amp;IF(AND(OR(K216="",K216="Abierta"),N(E216)&gt;0,N(G216)&gt;=N('Ajustes'!$B$5)),"ALTO: DECIDA; ","")&amp;IF(N(E216)=0,"SIN FECHA DE ENVÍO; ","")&amp;IF(AND(K216="Ganada",N(D216)=0),"GANADA SIN MONTO; ","")&amp;IF(AND(K216="Perdida",L216=""),"PERDIDA SIN MOTIVO; ","")="","",LEFT(IF(AND(N(I216)&gt;0,N(I216)&lt;TODAY()),"SEGUIMIENTO ATRASADO; ","")&amp;IF(AND(N(I216)&gt;0,N(I216)=TODAY()),"SEGUIMIENTO HOY; ","")&amp;IF(AND(OR(K216="",K216="Abierta"),N(F216)&gt;0,N(F216)&lt;TODAY()),"VENCIDA, TODAVÍA ABIERTA; ","")&amp;IF(AND(OR(K216="",K216="Abierta"),N(F216)&gt;=TODAY(),N(F216)-TODAY()&lt;=N('Ajustes'!$B$6)),"POR VENCER; ","")&amp;IF(AND(OR(K216="",K216="Abierta"),N(E216)&gt;0,N(G216)&gt;=N('Ajustes'!$B$5)),"ALTO: DECIDA; ","")&amp;IF(N(E216)=0,"SIN FECHA DE ENVÍO; ","")&amp;IF(AND(K216="Ganada",N(D216)=0),"GANADA SIN MONTO; ","")&amp;IF(AND(K216="Perdida",L216=""),"PERDIDA SIN MOTIVO; ",""),LEN(IF(AND(N(I216)&gt;0,N(I216)&lt;TODAY()),"SEGUIMIENTO ATRASADO; ","")&amp;IF(AND(N(I216)&gt;0,N(I216)=TODAY()),"SEGUIMIENTO HOY; ","")&amp;IF(AND(OR(K216="",K216="Abierta"),N(F216)&gt;0,N(F216)&lt;TODAY()),"VENCIDA, TODAVÍA ABIERTA; ","")&amp;IF(AND(OR(K216="",K216="Abierta"),N(F216)&gt;=TODAY(),N(F216)-TODAY()&lt;=N('Ajustes'!$B$6)),"POR VENCER; ","")&amp;IF(AND(OR(K216="",K216="Abierta"),N(E216)&gt;0,N(G216)&gt;=N('Ajustes'!$B$5)),"ALTO: DECIDA; ","")&amp;IF(N(E216)=0,"SIN FECHA DE ENVÍO; ","")&amp;IF(AND(K216="Ganada",N(D216)=0),"GANADA SIN MONTO; ","")&amp;IF(AND(K216="Perdida",L216=""),"PERDIDA SIN MOTIVO; ",""))-2)))</f>
        <v/>
      </c>
    </row>
    <row r="217">
      <c r="D217" s="7" t="n"/>
      <c r="E217" s="8" t="n"/>
      <c r="F217" s="8" t="n"/>
      <c r="G217">
        <f>IF(A217="","",COUNTIF('Registro de contactos'!$B$2:$B$1500,A217))</f>
        <v/>
      </c>
      <c r="H217" s="8">
        <f>IF(A217="","",IF(N(G217)=0,"",SUMPRODUCT(MAX(('Registro de contactos'!$B$2:$B$1500=A217)*N(+'Registro de contactos'!$A$2:$A$1500)))))</f>
        <v/>
      </c>
      <c r="I217" s="8">
        <f>IF(OR(NOT(OR(A217&lt;&gt;"",B217&lt;&gt;"",C217&lt;&gt;"")),N(E217)=0,NOT(OR(K217="",K217="Abierta")),N(G217)&gt;=N('Ajustes'!$B$5)),"",IF(OR(N(G217)=0,N(H217)=0),N(E217)+N('Ajustes'!$B$2),N(H217)+IF(N(G217)=1,N('Ajustes'!$B$3)-N('Ajustes'!$B$2),N('Ajustes'!$B$4)-N('Ajustes'!$B$3))))</f>
        <v/>
      </c>
      <c r="J217" s="9">
        <f>IF(OR(NOT(OR(A217&lt;&gt;"",B217&lt;&gt;"",C217&lt;&gt;"")),N(F217)=0),"",N(F217)-TODAY())</f>
        <v/>
      </c>
      <c r="M217">
        <f>IF(NOT(OR(A217&lt;&gt;"",B217&lt;&gt;"",C217&lt;&gt;"")),"",IF(IF(AND(N(I217)&gt;0,N(I217)&lt;TODAY()),"SEGUIMIENTO ATRASADO; ","")&amp;IF(AND(N(I217)&gt;0,N(I217)=TODAY()),"SEGUIMIENTO HOY; ","")&amp;IF(AND(OR(K217="",K217="Abierta"),N(F217)&gt;0,N(F217)&lt;TODAY()),"VENCIDA, TODAVÍA ABIERTA; ","")&amp;IF(AND(OR(K217="",K217="Abierta"),N(F217)&gt;=TODAY(),N(F217)-TODAY()&lt;=N('Ajustes'!$B$6)),"POR VENCER; ","")&amp;IF(AND(OR(K217="",K217="Abierta"),N(E217)&gt;0,N(G217)&gt;=N('Ajustes'!$B$5)),"ALTO: DECIDA; ","")&amp;IF(N(E217)=0,"SIN FECHA DE ENVÍO; ","")&amp;IF(AND(K217="Ganada",N(D217)=0),"GANADA SIN MONTO; ","")&amp;IF(AND(K217="Perdida",L217=""),"PERDIDA SIN MOTIVO; ","")="","",LEFT(IF(AND(N(I217)&gt;0,N(I217)&lt;TODAY()),"SEGUIMIENTO ATRASADO; ","")&amp;IF(AND(N(I217)&gt;0,N(I217)=TODAY()),"SEGUIMIENTO HOY; ","")&amp;IF(AND(OR(K217="",K217="Abierta"),N(F217)&gt;0,N(F217)&lt;TODAY()),"VENCIDA, TODAVÍA ABIERTA; ","")&amp;IF(AND(OR(K217="",K217="Abierta"),N(F217)&gt;=TODAY(),N(F217)-TODAY()&lt;=N('Ajustes'!$B$6)),"POR VENCER; ","")&amp;IF(AND(OR(K217="",K217="Abierta"),N(E217)&gt;0,N(G217)&gt;=N('Ajustes'!$B$5)),"ALTO: DECIDA; ","")&amp;IF(N(E217)=0,"SIN FECHA DE ENVÍO; ","")&amp;IF(AND(K217="Ganada",N(D217)=0),"GANADA SIN MONTO; ","")&amp;IF(AND(K217="Perdida",L217=""),"PERDIDA SIN MOTIVO; ",""),LEN(IF(AND(N(I217)&gt;0,N(I217)&lt;TODAY()),"SEGUIMIENTO ATRASADO; ","")&amp;IF(AND(N(I217)&gt;0,N(I217)=TODAY()),"SEGUIMIENTO HOY; ","")&amp;IF(AND(OR(K217="",K217="Abierta"),N(F217)&gt;0,N(F217)&lt;TODAY()),"VENCIDA, TODAVÍA ABIERTA; ","")&amp;IF(AND(OR(K217="",K217="Abierta"),N(F217)&gt;=TODAY(),N(F217)-TODAY()&lt;=N('Ajustes'!$B$6)),"POR VENCER; ","")&amp;IF(AND(OR(K217="",K217="Abierta"),N(E217)&gt;0,N(G217)&gt;=N('Ajustes'!$B$5)),"ALTO: DECIDA; ","")&amp;IF(N(E217)=0,"SIN FECHA DE ENVÍO; ","")&amp;IF(AND(K217="Ganada",N(D217)=0),"GANADA SIN MONTO; ","")&amp;IF(AND(K217="Perdida",L217=""),"PERDIDA SIN MOTIVO; ",""))-2)))</f>
        <v/>
      </c>
    </row>
    <row r="218">
      <c r="D218" s="7" t="n"/>
      <c r="E218" s="8" t="n"/>
      <c r="F218" s="8" t="n"/>
      <c r="G218">
        <f>IF(A218="","",COUNTIF('Registro de contactos'!$B$2:$B$1500,A218))</f>
        <v/>
      </c>
      <c r="H218" s="8">
        <f>IF(A218="","",IF(N(G218)=0,"",SUMPRODUCT(MAX(('Registro de contactos'!$B$2:$B$1500=A218)*N(+'Registro de contactos'!$A$2:$A$1500)))))</f>
        <v/>
      </c>
      <c r="I218" s="8">
        <f>IF(OR(NOT(OR(A218&lt;&gt;"",B218&lt;&gt;"",C218&lt;&gt;"")),N(E218)=0,NOT(OR(K218="",K218="Abierta")),N(G218)&gt;=N('Ajustes'!$B$5)),"",IF(OR(N(G218)=0,N(H218)=0),N(E218)+N('Ajustes'!$B$2),N(H218)+IF(N(G218)=1,N('Ajustes'!$B$3)-N('Ajustes'!$B$2),N('Ajustes'!$B$4)-N('Ajustes'!$B$3))))</f>
        <v/>
      </c>
      <c r="J218" s="9">
        <f>IF(OR(NOT(OR(A218&lt;&gt;"",B218&lt;&gt;"",C218&lt;&gt;"")),N(F218)=0),"",N(F218)-TODAY())</f>
        <v/>
      </c>
      <c r="M218">
        <f>IF(NOT(OR(A218&lt;&gt;"",B218&lt;&gt;"",C218&lt;&gt;"")),"",IF(IF(AND(N(I218)&gt;0,N(I218)&lt;TODAY()),"SEGUIMIENTO ATRASADO; ","")&amp;IF(AND(N(I218)&gt;0,N(I218)=TODAY()),"SEGUIMIENTO HOY; ","")&amp;IF(AND(OR(K218="",K218="Abierta"),N(F218)&gt;0,N(F218)&lt;TODAY()),"VENCIDA, TODAVÍA ABIERTA; ","")&amp;IF(AND(OR(K218="",K218="Abierta"),N(F218)&gt;=TODAY(),N(F218)-TODAY()&lt;=N('Ajustes'!$B$6)),"POR VENCER; ","")&amp;IF(AND(OR(K218="",K218="Abierta"),N(E218)&gt;0,N(G218)&gt;=N('Ajustes'!$B$5)),"ALTO: DECIDA; ","")&amp;IF(N(E218)=0,"SIN FECHA DE ENVÍO; ","")&amp;IF(AND(K218="Ganada",N(D218)=0),"GANADA SIN MONTO; ","")&amp;IF(AND(K218="Perdida",L218=""),"PERDIDA SIN MOTIVO; ","")="","",LEFT(IF(AND(N(I218)&gt;0,N(I218)&lt;TODAY()),"SEGUIMIENTO ATRASADO; ","")&amp;IF(AND(N(I218)&gt;0,N(I218)=TODAY()),"SEGUIMIENTO HOY; ","")&amp;IF(AND(OR(K218="",K218="Abierta"),N(F218)&gt;0,N(F218)&lt;TODAY()),"VENCIDA, TODAVÍA ABIERTA; ","")&amp;IF(AND(OR(K218="",K218="Abierta"),N(F218)&gt;=TODAY(),N(F218)-TODAY()&lt;=N('Ajustes'!$B$6)),"POR VENCER; ","")&amp;IF(AND(OR(K218="",K218="Abierta"),N(E218)&gt;0,N(G218)&gt;=N('Ajustes'!$B$5)),"ALTO: DECIDA; ","")&amp;IF(N(E218)=0,"SIN FECHA DE ENVÍO; ","")&amp;IF(AND(K218="Ganada",N(D218)=0),"GANADA SIN MONTO; ","")&amp;IF(AND(K218="Perdida",L218=""),"PERDIDA SIN MOTIVO; ",""),LEN(IF(AND(N(I218)&gt;0,N(I218)&lt;TODAY()),"SEGUIMIENTO ATRASADO; ","")&amp;IF(AND(N(I218)&gt;0,N(I218)=TODAY()),"SEGUIMIENTO HOY; ","")&amp;IF(AND(OR(K218="",K218="Abierta"),N(F218)&gt;0,N(F218)&lt;TODAY()),"VENCIDA, TODAVÍA ABIERTA; ","")&amp;IF(AND(OR(K218="",K218="Abierta"),N(F218)&gt;=TODAY(),N(F218)-TODAY()&lt;=N('Ajustes'!$B$6)),"POR VENCER; ","")&amp;IF(AND(OR(K218="",K218="Abierta"),N(E218)&gt;0,N(G218)&gt;=N('Ajustes'!$B$5)),"ALTO: DECIDA; ","")&amp;IF(N(E218)=0,"SIN FECHA DE ENVÍO; ","")&amp;IF(AND(K218="Ganada",N(D218)=0),"GANADA SIN MONTO; ","")&amp;IF(AND(K218="Perdida",L218=""),"PERDIDA SIN MOTIVO; ",""))-2)))</f>
        <v/>
      </c>
    </row>
    <row r="219">
      <c r="D219" s="7" t="n"/>
      <c r="E219" s="8" t="n"/>
      <c r="F219" s="8" t="n"/>
      <c r="G219">
        <f>IF(A219="","",COUNTIF('Registro de contactos'!$B$2:$B$1500,A219))</f>
        <v/>
      </c>
      <c r="H219" s="8">
        <f>IF(A219="","",IF(N(G219)=0,"",SUMPRODUCT(MAX(('Registro de contactos'!$B$2:$B$1500=A219)*N(+'Registro de contactos'!$A$2:$A$1500)))))</f>
        <v/>
      </c>
      <c r="I219" s="8">
        <f>IF(OR(NOT(OR(A219&lt;&gt;"",B219&lt;&gt;"",C219&lt;&gt;"")),N(E219)=0,NOT(OR(K219="",K219="Abierta")),N(G219)&gt;=N('Ajustes'!$B$5)),"",IF(OR(N(G219)=0,N(H219)=0),N(E219)+N('Ajustes'!$B$2),N(H219)+IF(N(G219)=1,N('Ajustes'!$B$3)-N('Ajustes'!$B$2),N('Ajustes'!$B$4)-N('Ajustes'!$B$3))))</f>
        <v/>
      </c>
      <c r="J219" s="9">
        <f>IF(OR(NOT(OR(A219&lt;&gt;"",B219&lt;&gt;"",C219&lt;&gt;"")),N(F219)=0),"",N(F219)-TODAY())</f>
        <v/>
      </c>
      <c r="M219">
        <f>IF(NOT(OR(A219&lt;&gt;"",B219&lt;&gt;"",C219&lt;&gt;"")),"",IF(IF(AND(N(I219)&gt;0,N(I219)&lt;TODAY()),"SEGUIMIENTO ATRASADO; ","")&amp;IF(AND(N(I219)&gt;0,N(I219)=TODAY()),"SEGUIMIENTO HOY; ","")&amp;IF(AND(OR(K219="",K219="Abierta"),N(F219)&gt;0,N(F219)&lt;TODAY()),"VENCIDA, TODAVÍA ABIERTA; ","")&amp;IF(AND(OR(K219="",K219="Abierta"),N(F219)&gt;=TODAY(),N(F219)-TODAY()&lt;=N('Ajustes'!$B$6)),"POR VENCER; ","")&amp;IF(AND(OR(K219="",K219="Abierta"),N(E219)&gt;0,N(G219)&gt;=N('Ajustes'!$B$5)),"ALTO: DECIDA; ","")&amp;IF(N(E219)=0,"SIN FECHA DE ENVÍO; ","")&amp;IF(AND(K219="Ganada",N(D219)=0),"GANADA SIN MONTO; ","")&amp;IF(AND(K219="Perdida",L219=""),"PERDIDA SIN MOTIVO; ","")="","",LEFT(IF(AND(N(I219)&gt;0,N(I219)&lt;TODAY()),"SEGUIMIENTO ATRASADO; ","")&amp;IF(AND(N(I219)&gt;0,N(I219)=TODAY()),"SEGUIMIENTO HOY; ","")&amp;IF(AND(OR(K219="",K219="Abierta"),N(F219)&gt;0,N(F219)&lt;TODAY()),"VENCIDA, TODAVÍA ABIERTA; ","")&amp;IF(AND(OR(K219="",K219="Abierta"),N(F219)&gt;=TODAY(),N(F219)-TODAY()&lt;=N('Ajustes'!$B$6)),"POR VENCER; ","")&amp;IF(AND(OR(K219="",K219="Abierta"),N(E219)&gt;0,N(G219)&gt;=N('Ajustes'!$B$5)),"ALTO: DECIDA; ","")&amp;IF(N(E219)=0,"SIN FECHA DE ENVÍO; ","")&amp;IF(AND(K219="Ganada",N(D219)=0),"GANADA SIN MONTO; ","")&amp;IF(AND(K219="Perdida",L219=""),"PERDIDA SIN MOTIVO; ",""),LEN(IF(AND(N(I219)&gt;0,N(I219)&lt;TODAY()),"SEGUIMIENTO ATRASADO; ","")&amp;IF(AND(N(I219)&gt;0,N(I219)=TODAY()),"SEGUIMIENTO HOY; ","")&amp;IF(AND(OR(K219="",K219="Abierta"),N(F219)&gt;0,N(F219)&lt;TODAY()),"VENCIDA, TODAVÍA ABIERTA; ","")&amp;IF(AND(OR(K219="",K219="Abierta"),N(F219)&gt;=TODAY(),N(F219)-TODAY()&lt;=N('Ajustes'!$B$6)),"POR VENCER; ","")&amp;IF(AND(OR(K219="",K219="Abierta"),N(E219)&gt;0,N(G219)&gt;=N('Ajustes'!$B$5)),"ALTO: DECIDA; ","")&amp;IF(N(E219)=0,"SIN FECHA DE ENVÍO; ","")&amp;IF(AND(K219="Ganada",N(D219)=0),"GANADA SIN MONTO; ","")&amp;IF(AND(K219="Perdida",L219=""),"PERDIDA SIN MOTIVO; ",""))-2)))</f>
        <v/>
      </c>
    </row>
    <row r="220">
      <c r="D220" s="7" t="n"/>
      <c r="E220" s="8" t="n"/>
      <c r="F220" s="8" t="n"/>
      <c r="G220">
        <f>IF(A220="","",COUNTIF('Registro de contactos'!$B$2:$B$1500,A220))</f>
        <v/>
      </c>
      <c r="H220" s="8">
        <f>IF(A220="","",IF(N(G220)=0,"",SUMPRODUCT(MAX(('Registro de contactos'!$B$2:$B$1500=A220)*N(+'Registro de contactos'!$A$2:$A$1500)))))</f>
        <v/>
      </c>
      <c r="I220" s="8">
        <f>IF(OR(NOT(OR(A220&lt;&gt;"",B220&lt;&gt;"",C220&lt;&gt;"")),N(E220)=0,NOT(OR(K220="",K220="Abierta")),N(G220)&gt;=N('Ajustes'!$B$5)),"",IF(OR(N(G220)=0,N(H220)=0),N(E220)+N('Ajustes'!$B$2),N(H220)+IF(N(G220)=1,N('Ajustes'!$B$3)-N('Ajustes'!$B$2),N('Ajustes'!$B$4)-N('Ajustes'!$B$3))))</f>
        <v/>
      </c>
      <c r="J220" s="9">
        <f>IF(OR(NOT(OR(A220&lt;&gt;"",B220&lt;&gt;"",C220&lt;&gt;"")),N(F220)=0),"",N(F220)-TODAY())</f>
        <v/>
      </c>
      <c r="M220">
        <f>IF(NOT(OR(A220&lt;&gt;"",B220&lt;&gt;"",C220&lt;&gt;"")),"",IF(IF(AND(N(I220)&gt;0,N(I220)&lt;TODAY()),"SEGUIMIENTO ATRASADO; ","")&amp;IF(AND(N(I220)&gt;0,N(I220)=TODAY()),"SEGUIMIENTO HOY; ","")&amp;IF(AND(OR(K220="",K220="Abierta"),N(F220)&gt;0,N(F220)&lt;TODAY()),"VENCIDA, TODAVÍA ABIERTA; ","")&amp;IF(AND(OR(K220="",K220="Abierta"),N(F220)&gt;=TODAY(),N(F220)-TODAY()&lt;=N('Ajustes'!$B$6)),"POR VENCER; ","")&amp;IF(AND(OR(K220="",K220="Abierta"),N(E220)&gt;0,N(G220)&gt;=N('Ajustes'!$B$5)),"ALTO: DECIDA; ","")&amp;IF(N(E220)=0,"SIN FECHA DE ENVÍO; ","")&amp;IF(AND(K220="Ganada",N(D220)=0),"GANADA SIN MONTO; ","")&amp;IF(AND(K220="Perdida",L220=""),"PERDIDA SIN MOTIVO; ","")="","",LEFT(IF(AND(N(I220)&gt;0,N(I220)&lt;TODAY()),"SEGUIMIENTO ATRASADO; ","")&amp;IF(AND(N(I220)&gt;0,N(I220)=TODAY()),"SEGUIMIENTO HOY; ","")&amp;IF(AND(OR(K220="",K220="Abierta"),N(F220)&gt;0,N(F220)&lt;TODAY()),"VENCIDA, TODAVÍA ABIERTA; ","")&amp;IF(AND(OR(K220="",K220="Abierta"),N(F220)&gt;=TODAY(),N(F220)-TODAY()&lt;=N('Ajustes'!$B$6)),"POR VENCER; ","")&amp;IF(AND(OR(K220="",K220="Abierta"),N(E220)&gt;0,N(G220)&gt;=N('Ajustes'!$B$5)),"ALTO: DECIDA; ","")&amp;IF(N(E220)=0,"SIN FECHA DE ENVÍO; ","")&amp;IF(AND(K220="Ganada",N(D220)=0),"GANADA SIN MONTO; ","")&amp;IF(AND(K220="Perdida",L220=""),"PERDIDA SIN MOTIVO; ",""),LEN(IF(AND(N(I220)&gt;0,N(I220)&lt;TODAY()),"SEGUIMIENTO ATRASADO; ","")&amp;IF(AND(N(I220)&gt;0,N(I220)=TODAY()),"SEGUIMIENTO HOY; ","")&amp;IF(AND(OR(K220="",K220="Abierta"),N(F220)&gt;0,N(F220)&lt;TODAY()),"VENCIDA, TODAVÍA ABIERTA; ","")&amp;IF(AND(OR(K220="",K220="Abierta"),N(F220)&gt;=TODAY(),N(F220)-TODAY()&lt;=N('Ajustes'!$B$6)),"POR VENCER; ","")&amp;IF(AND(OR(K220="",K220="Abierta"),N(E220)&gt;0,N(G220)&gt;=N('Ajustes'!$B$5)),"ALTO: DECIDA; ","")&amp;IF(N(E220)=0,"SIN FECHA DE ENVÍO; ","")&amp;IF(AND(K220="Ganada",N(D220)=0),"GANADA SIN MONTO; ","")&amp;IF(AND(K220="Perdida",L220=""),"PERDIDA SIN MOTIVO; ",""))-2)))</f>
        <v/>
      </c>
    </row>
    <row r="221">
      <c r="D221" s="7" t="n"/>
      <c r="E221" s="8" t="n"/>
      <c r="F221" s="8" t="n"/>
      <c r="G221">
        <f>IF(A221="","",COUNTIF('Registro de contactos'!$B$2:$B$1500,A221))</f>
        <v/>
      </c>
      <c r="H221" s="8">
        <f>IF(A221="","",IF(N(G221)=0,"",SUMPRODUCT(MAX(('Registro de contactos'!$B$2:$B$1500=A221)*N(+'Registro de contactos'!$A$2:$A$1500)))))</f>
        <v/>
      </c>
      <c r="I221" s="8">
        <f>IF(OR(NOT(OR(A221&lt;&gt;"",B221&lt;&gt;"",C221&lt;&gt;"")),N(E221)=0,NOT(OR(K221="",K221="Abierta")),N(G221)&gt;=N('Ajustes'!$B$5)),"",IF(OR(N(G221)=0,N(H221)=0),N(E221)+N('Ajustes'!$B$2),N(H221)+IF(N(G221)=1,N('Ajustes'!$B$3)-N('Ajustes'!$B$2),N('Ajustes'!$B$4)-N('Ajustes'!$B$3))))</f>
        <v/>
      </c>
      <c r="J221" s="9">
        <f>IF(OR(NOT(OR(A221&lt;&gt;"",B221&lt;&gt;"",C221&lt;&gt;"")),N(F221)=0),"",N(F221)-TODAY())</f>
        <v/>
      </c>
      <c r="M221">
        <f>IF(NOT(OR(A221&lt;&gt;"",B221&lt;&gt;"",C221&lt;&gt;"")),"",IF(IF(AND(N(I221)&gt;0,N(I221)&lt;TODAY()),"SEGUIMIENTO ATRASADO; ","")&amp;IF(AND(N(I221)&gt;0,N(I221)=TODAY()),"SEGUIMIENTO HOY; ","")&amp;IF(AND(OR(K221="",K221="Abierta"),N(F221)&gt;0,N(F221)&lt;TODAY()),"VENCIDA, TODAVÍA ABIERTA; ","")&amp;IF(AND(OR(K221="",K221="Abierta"),N(F221)&gt;=TODAY(),N(F221)-TODAY()&lt;=N('Ajustes'!$B$6)),"POR VENCER; ","")&amp;IF(AND(OR(K221="",K221="Abierta"),N(E221)&gt;0,N(G221)&gt;=N('Ajustes'!$B$5)),"ALTO: DECIDA; ","")&amp;IF(N(E221)=0,"SIN FECHA DE ENVÍO; ","")&amp;IF(AND(K221="Ganada",N(D221)=0),"GANADA SIN MONTO; ","")&amp;IF(AND(K221="Perdida",L221=""),"PERDIDA SIN MOTIVO; ","")="","",LEFT(IF(AND(N(I221)&gt;0,N(I221)&lt;TODAY()),"SEGUIMIENTO ATRASADO; ","")&amp;IF(AND(N(I221)&gt;0,N(I221)=TODAY()),"SEGUIMIENTO HOY; ","")&amp;IF(AND(OR(K221="",K221="Abierta"),N(F221)&gt;0,N(F221)&lt;TODAY()),"VENCIDA, TODAVÍA ABIERTA; ","")&amp;IF(AND(OR(K221="",K221="Abierta"),N(F221)&gt;=TODAY(),N(F221)-TODAY()&lt;=N('Ajustes'!$B$6)),"POR VENCER; ","")&amp;IF(AND(OR(K221="",K221="Abierta"),N(E221)&gt;0,N(G221)&gt;=N('Ajustes'!$B$5)),"ALTO: DECIDA; ","")&amp;IF(N(E221)=0,"SIN FECHA DE ENVÍO; ","")&amp;IF(AND(K221="Ganada",N(D221)=0),"GANADA SIN MONTO; ","")&amp;IF(AND(K221="Perdida",L221=""),"PERDIDA SIN MOTIVO; ",""),LEN(IF(AND(N(I221)&gt;0,N(I221)&lt;TODAY()),"SEGUIMIENTO ATRASADO; ","")&amp;IF(AND(N(I221)&gt;0,N(I221)=TODAY()),"SEGUIMIENTO HOY; ","")&amp;IF(AND(OR(K221="",K221="Abierta"),N(F221)&gt;0,N(F221)&lt;TODAY()),"VENCIDA, TODAVÍA ABIERTA; ","")&amp;IF(AND(OR(K221="",K221="Abierta"),N(F221)&gt;=TODAY(),N(F221)-TODAY()&lt;=N('Ajustes'!$B$6)),"POR VENCER; ","")&amp;IF(AND(OR(K221="",K221="Abierta"),N(E221)&gt;0,N(G221)&gt;=N('Ajustes'!$B$5)),"ALTO: DECIDA; ","")&amp;IF(N(E221)=0,"SIN FECHA DE ENVÍO; ","")&amp;IF(AND(K221="Ganada",N(D221)=0),"GANADA SIN MONTO; ","")&amp;IF(AND(K221="Perdida",L221=""),"PERDIDA SIN MOTIVO; ",""))-2)))</f>
        <v/>
      </c>
    </row>
    <row r="222">
      <c r="D222" s="7" t="n"/>
      <c r="E222" s="8" t="n"/>
      <c r="F222" s="8" t="n"/>
      <c r="G222">
        <f>IF(A222="","",COUNTIF('Registro de contactos'!$B$2:$B$1500,A222))</f>
        <v/>
      </c>
      <c r="H222" s="8">
        <f>IF(A222="","",IF(N(G222)=0,"",SUMPRODUCT(MAX(('Registro de contactos'!$B$2:$B$1500=A222)*N(+'Registro de contactos'!$A$2:$A$1500)))))</f>
        <v/>
      </c>
      <c r="I222" s="8">
        <f>IF(OR(NOT(OR(A222&lt;&gt;"",B222&lt;&gt;"",C222&lt;&gt;"")),N(E222)=0,NOT(OR(K222="",K222="Abierta")),N(G222)&gt;=N('Ajustes'!$B$5)),"",IF(OR(N(G222)=0,N(H222)=0),N(E222)+N('Ajustes'!$B$2),N(H222)+IF(N(G222)=1,N('Ajustes'!$B$3)-N('Ajustes'!$B$2),N('Ajustes'!$B$4)-N('Ajustes'!$B$3))))</f>
        <v/>
      </c>
      <c r="J222" s="9">
        <f>IF(OR(NOT(OR(A222&lt;&gt;"",B222&lt;&gt;"",C222&lt;&gt;"")),N(F222)=0),"",N(F222)-TODAY())</f>
        <v/>
      </c>
      <c r="M222">
        <f>IF(NOT(OR(A222&lt;&gt;"",B222&lt;&gt;"",C222&lt;&gt;"")),"",IF(IF(AND(N(I222)&gt;0,N(I222)&lt;TODAY()),"SEGUIMIENTO ATRASADO; ","")&amp;IF(AND(N(I222)&gt;0,N(I222)=TODAY()),"SEGUIMIENTO HOY; ","")&amp;IF(AND(OR(K222="",K222="Abierta"),N(F222)&gt;0,N(F222)&lt;TODAY()),"VENCIDA, TODAVÍA ABIERTA; ","")&amp;IF(AND(OR(K222="",K222="Abierta"),N(F222)&gt;=TODAY(),N(F222)-TODAY()&lt;=N('Ajustes'!$B$6)),"POR VENCER; ","")&amp;IF(AND(OR(K222="",K222="Abierta"),N(E222)&gt;0,N(G222)&gt;=N('Ajustes'!$B$5)),"ALTO: DECIDA; ","")&amp;IF(N(E222)=0,"SIN FECHA DE ENVÍO; ","")&amp;IF(AND(K222="Ganada",N(D222)=0),"GANADA SIN MONTO; ","")&amp;IF(AND(K222="Perdida",L222=""),"PERDIDA SIN MOTIVO; ","")="","",LEFT(IF(AND(N(I222)&gt;0,N(I222)&lt;TODAY()),"SEGUIMIENTO ATRASADO; ","")&amp;IF(AND(N(I222)&gt;0,N(I222)=TODAY()),"SEGUIMIENTO HOY; ","")&amp;IF(AND(OR(K222="",K222="Abierta"),N(F222)&gt;0,N(F222)&lt;TODAY()),"VENCIDA, TODAVÍA ABIERTA; ","")&amp;IF(AND(OR(K222="",K222="Abierta"),N(F222)&gt;=TODAY(),N(F222)-TODAY()&lt;=N('Ajustes'!$B$6)),"POR VENCER; ","")&amp;IF(AND(OR(K222="",K222="Abierta"),N(E222)&gt;0,N(G222)&gt;=N('Ajustes'!$B$5)),"ALTO: DECIDA; ","")&amp;IF(N(E222)=0,"SIN FECHA DE ENVÍO; ","")&amp;IF(AND(K222="Ganada",N(D222)=0),"GANADA SIN MONTO; ","")&amp;IF(AND(K222="Perdida",L222=""),"PERDIDA SIN MOTIVO; ",""),LEN(IF(AND(N(I222)&gt;0,N(I222)&lt;TODAY()),"SEGUIMIENTO ATRASADO; ","")&amp;IF(AND(N(I222)&gt;0,N(I222)=TODAY()),"SEGUIMIENTO HOY; ","")&amp;IF(AND(OR(K222="",K222="Abierta"),N(F222)&gt;0,N(F222)&lt;TODAY()),"VENCIDA, TODAVÍA ABIERTA; ","")&amp;IF(AND(OR(K222="",K222="Abierta"),N(F222)&gt;=TODAY(),N(F222)-TODAY()&lt;=N('Ajustes'!$B$6)),"POR VENCER; ","")&amp;IF(AND(OR(K222="",K222="Abierta"),N(E222)&gt;0,N(G222)&gt;=N('Ajustes'!$B$5)),"ALTO: DECIDA; ","")&amp;IF(N(E222)=0,"SIN FECHA DE ENVÍO; ","")&amp;IF(AND(K222="Ganada",N(D222)=0),"GANADA SIN MONTO; ","")&amp;IF(AND(K222="Perdida",L222=""),"PERDIDA SIN MOTIVO; ",""))-2)))</f>
        <v/>
      </c>
    </row>
    <row r="223">
      <c r="D223" s="7" t="n"/>
      <c r="E223" s="8" t="n"/>
      <c r="F223" s="8" t="n"/>
      <c r="G223">
        <f>IF(A223="","",COUNTIF('Registro de contactos'!$B$2:$B$1500,A223))</f>
        <v/>
      </c>
      <c r="H223" s="8">
        <f>IF(A223="","",IF(N(G223)=0,"",SUMPRODUCT(MAX(('Registro de contactos'!$B$2:$B$1500=A223)*N(+'Registro de contactos'!$A$2:$A$1500)))))</f>
        <v/>
      </c>
      <c r="I223" s="8">
        <f>IF(OR(NOT(OR(A223&lt;&gt;"",B223&lt;&gt;"",C223&lt;&gt;"")),N(E223)=0,NOT(OR(K223="",K223="Abierta")),N(G223)&gt;=N('Ajustes'!$B$5)),"",IF(OR(N(G223)=0,N(H223)=0),N(E223)+N('Ajustes'!$B$2),N(H223)+IF(N(G223)=1,N('Ajustes'!$B$3)-N('Ajustes'!$B$2),N('Ajustes'!$B$4)-N('Ajustes'!$B$3))))</f>
        <v/>
      </c>
      <c r="J223" s="9">
        <f>IF(OR(NOT(OR(A223&lt;&gt;"",B223&lt;&gt;"",C223&lt;&gt;"")),N(F223)=0),"",N(F223)-TODAY())</f>
        <v/>
      </c>
      <c r="M223">
        <f>IF(NOT(OR(A223&lt;&gt;"",B223&lt;&gt;"",C223&lt;&gt;"")),"",IF(IF(AND(N(I223)&gt;0,N(I223)&lt;TODAY()),"SEGUIMIENTO ATRASADO; ","")&amp;IF(AND(N(I223)&gt;0,N(I223)=TODAY()),"SEGUIMIENTO HOY; ","")&amp;IF(AND(OR(K223="",K223="Abierta"),N(F223)&gt;0,N(F223)&lt;TODAY()),"VENCIDA, TODAVÍA ABIERTA; ","")&amp;IF(AND(OR(K223="",K223="Abierta"),N(F223)&gt;=TODAY(),N(F223)-TODAY()&lt;=N('Ajustes'!$B$6)),"POR VENCER; ","")&amp;IF(AND(OR(K223="",K223="Abierta"),N(E223)&gt;0,N(G223)&gt;=N('Ajustes'!$B$5)),"ALTO: DECIDA; ","")&amp;IF(N(E223)=0,"SIN FECHA DE ENVÍO; ","")&amp;IF(AND(K223="Ganada",N(D223)=0),"GANADA SIN MONTO; ","")&amp;IF(AND(K223="Perdida",L223=""),"PERDIDA SIN MOTIVO; ","")="","",LEFT(IF(AND(N(I223)&gt;0,N(I223)&lt;TODAY()),"SEGUIMIENTO ATRASADO; ","")&amp;IF(AND(N(I223)&gt;0,N(I223)=TODAY()),"SEGUIMIENTO HOY; ","")&amp;IF(AND(OR(K223="",K223="Abierta"),N(F223)&gt;0,N(F223)&lt;TODAY()),"VENCIDA, TODAVÍA ABIERTA; ","")&amp;IF(AND(OR(K223="",K223="Abierta"),N(F223)&gt;=TODAY(),N(F223)-TODAY()&lt;=N('Ajustes'!$B$6)),"POR VENCER; ","")&amp;IF(AND(OR(K223="",K223="Abierta"),N(E223)&gt;0,N(G223)&gt;=N('Ajustes'!$B$5)),"ALTO: DECIDA; ","")&amp;IF(N(E223)=0,"SIN FECHA DE ENVÍO; ","")&amp;IF(AND(K223="Ganada",N(D223)=0),"GANADA SIN MONTO; ","")&amp;IF(AND(K223="Perdida",L223=""),"PERDIDA SIN MOTIVO; ",""),LEN(IF(AND(N(I223)&gt;0,N(I223)&lt;TODAY()),"SEGUIMIENTO ATRASADO; ","")&amp;IF(AND(N(I223)&gt;0,N(I223)=TODAY()),"SEGUIMIENTO HOY; ","")&amp;IF(AND(OR(K223="",K223="Abierta"),N(F223)&gt;0,N(F223)&lt;TODAY()),"VENCIDA, TODAVÍA ABIERTA; ","")&amp;IF(AND(OR(K223="",K223="Abierta"),N(F223)&gt;=TODAY(),N(F223)-TODAY()&lt;=N('Ajustes'!$B$6)),"POR VENCER; ","")&amp;IF(AND(OR(K223="",K223="Abierta"),N(E223)&gt;0,N(G223)&gt;=N('Ajustes'!$B$5)),"ALTO: DECIDA; ","")&amp;IF(N(E223)=0,"SIN FECHA DE ENVÍO; ","")&amp;IF(AND(K223="Ganada",N(D223)=0),"GANADA SIN MONTO; ","")&amp;IF(AND(K223="Perdida",L223=""),"PERDIDA SIN MOTIVO; ",""))-2)))</f>
        <v/>
      </c>
    </row>
    <row r="224">
      <c r="D224" s="7" t="n"/>
      <c r="E224" s="8" t="n"/>
      <c r="F224" s="8" t="n"/>
      <c r="G224">
        <f>IF(A224="","",COUNTIF('Registro de contactos'!$B$2:$B$1500,A224))</f>
        <v/>
      </c>
      <c r="H224" s="8">
        <f>IF(A224="","",IF(N(G224)=0,"",SUMPRODUCT(MAX(('Registro de contactos'!$B$2:$B$1500=A224)*N(+'Registro de contactos'!$A$2:$A$1500)))))</f>
        <v/>
      </c>
      <c r="I224" s="8">
        <f>IF(OR(NOT(OR(A224&lt;&gt;"",B224&lt;&gt;"",C224&lt;&gt;"")),N(E224)=0,NOT(OR(K224="",K224="Abierta")),N(G224)&gt;=N('Ajustes'!$B$5)),"",IF(OR(N(G224)=0,N(H224)=0),N(E224)+N('Ajustes'!$B$2),N(H224)+IF(N(G224)=1,N('Ajustes'!$B$3)-N('Ajustes'!$B$2),N('Ajustes'!$B$4)-N('Ajustes'!$B$3))))</f>
        <v/>
      </c>
      <c r="J224" s="9">
        <f>IF(OR(NOT(OR(A224&lt;&gt;"",B224&lt;&gt;"",C224&lt;&gt;"")),N(F224)=0),"",N(F224)-TODAY())</f>
        <v/>
      </c>
      <c r="M224">
        <f>IF(NOT(OR(A224&lt;&gt;"",B224&lt;&gt;"",C224&lt;&gt;"")),"",IF(IF(AND(N(I224)&gt;0,N(I224)&lt;TODAY()),"SEGUIMIENTO ATRASADO; ","")&amp;IF(AND(N(I224)&gt;0,N(I224)=TODAY()),"SEGUIMIENTO HOY; ","")&amp;IF(AND(OR(K224="",K224="Abierta"),N(F224)&gt;0,N(F224)&lt;TODAY()),"VENCIDA, TODAVÍA ABIERTA; ","")&amp;IF(AND(OR(K224="",K224="Abierta"),N(F224)&gt;=TODAY(),N(F224)-TODAY()&lt;=N('Ajustes'!$B$6)),"POR VENCER; ","")&amp;IF(AND(OR(K224="",K224="Abierta"),N(E224)&gt;0,N(G224)&gt;=N('Ajustes'!$B$5)),"ALTO: DECIDA; ","")&amp;IF(N(E224)=0,"SIN FECHA DE ENVÍO; ","")&amp;IF(AND(K224="Ganada",N(D224)=0),"GANADA SIN MONTO; ","")&amp;IF(AND(K224="Perdida",L224=""),"PERDIDA SIN MOTIVO; ","")="","",LEFT(IF(AND(N(I224)&gt;0,N(I224)&lt;TODAY()),"SEGUIMIENTO ATRASADO; ","")&amp;IF(AND(N(I224)&gt;0,N(I224)=TODAY()),"SEGUIMIENTO HOY; ","")&amp;IF(AND(OR(K224="",K224="Abierta"),N(F224)&gt;0,N(F224)&lt;TODAY()),"VENCIDA, TODAVÍA ABIERTA; ","")&amp;IF(AND(OR(K224="",K224="Abierta"),N(F224)&gt;=TODAY(),N(F224)-TODAY()&lt;=N('Ajustes'!$B$6)),"POR VENCER; ","")&amp;IF(AND(OR(K224="",K224="Abierta"),N(E224)&gt;0,N(G224)&gt;=N('Ajustes'!$B$5)),"ALTO: DECIDA; ","")&amp;IF(N(E224)=0,"SIN FECHA DE ENVÍO; ","")&amp;IF(AND(K224="Ganada",N(D224)=0),"GANADA SIN MONTO; ","")&amp;IF(AND(K224="Perdida",L224=""),"PERDIDA SIN MOTIVO; ",""),LEN(IF(AND(N(I224)&gt;0,N(I224)&lt;TODAY()),"SEGUIMIENTO ATRASADO; ","")&amp;IF(AND(N(I224)&gt;0,N(I224)=TODAY()),"SEGUIMIENTO HOY; ","")&amp;IF(AND(OR(K224="",K224="Abierta"),N(F224)&gt;0,N(F224)&lt;TODAY()),"VENCIDA, TODAVÍA ABIERTA; ","")&amp;IF(AND(OR(K224="",K224="Abierta"),N(F224)&gt;=TODAY(),N(F224)-TODAY()&lt;=N('Ajustes'!$B$6)),"POR VENCER; ","")&amp;IF(AND(OR(K224="",K224="Abierta"),N(E224)&gt;0,N(G224)&gt;=N('Ajustes'!$B$5)),"ALTO: DECIDA; ","")&amp;IF(N(E224)=0,"SIN FECHA DE ENVÍO; ","")&amp;IF(AND(K224="Ganada",N(D224)=0),"GANADA SIN MONTO; ","")&amp;IF(AND(K224="Perdida",L224=""),"PERDIDA SIN MOTIVO; ",""))-2)))</f>
        <v/>
      </c>
    </row>
    <row r="225">
      <c r="D225" s="7" t="n"/>
      <c r="E225" s="8" t="n"/>
      <c r="F225" s="8" t="n"/>
      <c r="G225">
        <f>IF(A225="","",COUNTIF('Registro de contactos'!$B$2:$B$1500,A225))</f>
        <v/>
      </c>
      <c r="H225" s="8">
        <f>IF(A225="","",IF(N(G225)=0,"",SUMPRODUCT(MAX(('Registro de contactos'!$B$2:$B$1500=A225)*N(+'Registro de contactos'!$A$2:$A$1500)))))</f>
        <v/>
      </c>
      <c r="I225" s="8">
        <f>IF(OR(NOT(OR(A225&lt;&gt;"",B225&lt;&gt;"",C225&lt;&gt;"")),N(E225)=0,NOT(OR(K225="",K225="Abierta")),N(G225)&gt;=N('Ajustes'!$B$5)),"",IF(OR(N(G225)=0,N(H225)=0),N(E225)+N('Ajustes'!$B$2),N(H225)+IF(N(G225)=1,N('Ajustes'!$B$3)-N('Ajustes'!$B$2),N('Ajustes'!$B$4)-N('Ajustes'!$B$3))))</f>
        <v/>
      </c>
      <c r="J225" s="9">
        <f>IF(OR(NOT(OR(A225&lt;&gt;"",B225&lt;&gt;"",C225&lt;&gt;"")),N(F225)=0),"",N(F225)-TODAY())</f>
        <v/>
      </c>
      <c r="M225">
        <f>IF(NOT(OR(A225&lt;&gt;"",B225&lt;&gt;"",C225&lt;&gt;"")),"",IF(IF(AND(N(I225)&gt;0,N(I225)&lt;TODAY()),"SEGUIMIENTO ATRASADO; ","")&amp;IF(AND(N(I225)&gt;0,N(I225)=TODAY()),"SEGUIMIENTO HOY; ","")&amp;IF(AND(OR(K225="",K225="Abierta"),N(F225)&gt;0,N(F225)&lt;TODAY()),"VENCIDA, TODAVÍA ABIERTA; ","")&amp;IF(AND(OR(K225="",K225="Abierta"),N(F225)&gt;=TODAY(),N(F225)-TODAY()&lt;=N('Ajustes'!$B$6)),"POR VENCER; ","")&amp;IF(AND(OR(K225="",K225="Abierta"),N(E225)&gt;0,N(G225)&gt;=N('Ajustes'!$B$5)),"ALTO: DECIDA; ","")&amp;IF(N(E225)=0,"SIN FECHA DE ENVÍO; ","")&amp;IF(AND(K225="Ganada",N(D225)=0),"GANADA SIN MONTO; ","")&amp;IF(AND(K225="Perdida",L225=""),"PERDIDA SIN MOTIVO; ","")="","",LEFT(IF(AND(N(I225)&gt;0,N(I225)&lt;TODAY()),"SEGUIMIENTO ATRASADO; ","")&amp;IF(AND(N(I225)&gt;0,N(I225)=TODAY()),"SEGUIMIENTO HOY; ","")&amp;IF(AND(OR(K225="",K225="Abierta"),N(F225)&gt;0,N(F225)&lt;TODAY()),"VENCIDA, TODAVÍA ABIERTA; ","")&amp;IF(AND(OR(K225="",K225="Abierta"),N(F225)&gt;=TODAY(),N(F225)-TODAY()&lt;=N('Ajustes'!$B$6)),"POR VENCER; ","")&amp;IF(AND(OR(K225="",K225="Abierta"),N(E225)&gt;0,N(G225)&gt;=N('Ajustes'!$B$5)),"ALTO: DECIDA; ","")&amp;IF(N(E225)=0,"SIN FECHA DE ENVÍO; ","")&amp;IF(AND(K225="Ganada",N(D225)=0),"GANADA SIN MONTO; ","")&amp;IF(AND(K225="Perdida",L225=""),"PERDIDA SIN MOTIVO; ",""),LEN(IF(AND(N(I225)&gt;0,N(I225)&lt;TODAY()),"SEGUIMIENTO ATRASADO; ","")&amp;IF(AND(N(I225)&gt;0,N(I225)=TODAY()),"SEGUIMIENTO HOY; ","")&amp;IF(AND(OR(K225="",K225="Abierta"),N(F225)&gt;0,N(F225)&lt;TODAY()),"VENCIDA, TODAVÍA ABIERTA; ","")&amp;IF(AND(OR(K225="",K225="Abierta"),N(F225)&gt;=TODAY(),N(F225)-TODAY()&lt;=N('Ajustes'!$B$6)),"POR VENCER; ","")&amp;IF(AND(OR(K225="",K225="Abierta"),N(E225)&gt;0,N(G225)&gt;=N('Ajustes'!$B$5)),"ALTO: DECIDA; ","")&amp;IF(N(E225)=0,"SIN FECHA DE ENVÍO; ","")&amp;IF(AND(K225="Ganada",N(D225)=0),"GANADA SIN MONTO; ","")&amp;IF(AND(K225="Perdida",L225=""),"PERDIDA SIN MOTIVO; ",""))-2)))</f>
        <v/>
      </c>
    </row>
    <row r="226">
      <c r="D226" s="7" t="n"/>
      <c r="E226" s="8" t="n"/>
      <c r="F226" s="8" t="n"/>
      <c r="G226">
        <f>IF(A226="","",COUNTIF('Registro de contactos'!$B$2:$B$1500,A226))</f>
        <v/>
      </c>
      <c r="H226" s="8">
        <f>IF(A226="","",IF(N(G226)=0,"",SUMPRODUCT(MAX(('Registro de contactos'!$B$2:$B$1500=A226)*N(+'Registro de contactos'!$A$2:$A$1500)))))</f>
        <v/>
      </c>
      <c r="I226" s="8">
        <f>IF(OR(NOT(OR(A226&lt;&gt;"",B226&lt;&gt;"",C226&lt;&gt;"")),N(E226)=0,NOT(OR(K226="",K226="Abierta")),N(G226)&gt;=N('Ajustes'!$B$5)),"",IF(OR(N(G226)=0,N(H226)=0),N(E226)+N('Ajustes'!$B$2),N(H226)+IF(N(G226)=1,N('Ajustes'!$B$3)-N('Ajustes'!$B$2),N('Ajustes'!$B$4)-N('Ajustes'!$B$3))))</f>
        <v/>
      </c>
      <c r="J226" s="9">
        <f>IF(OR(NOT(OR(A226&lt;&gt;"",B226&lt;&gt;"",C226&lt;&gt;"")),N(F226)=0),"",N(F226)-TODAY())</f>
        <v/>
      </c>
      <c r="M226">
        <f>IF(NOT(OR(A226&lt;&gt;"",B226&lt;&gt;"",C226&lt;&gt;"")),"",IF(IF(AND(N(I226)&gt;0,N(I226)&lt;TODAY()),"SEGUIMIENTO ATRASADO; ","")&amp;IF(AND(N(I226)&gt;0,N(I226)=TODAY()),"SEGUIMIENTO HOY; ","")&amp;IF(AND(OR(K226="",K226="Abierta"),N(F226)&gt;0,N(F226)&lt;TODAY()),"VENCIDA, TODAVÍA ABIERTA; ","")&amp;IF(AND(OR(K226="",K226="Abierta"),N(F226)&gt;=TODAY(),N(F226)-TODAY()&lt;=N('Ajustes'!$B$6)),"POR VENCER; ","")&amp;IF(AND(OR(K226="",K226="Abierta"),N(E226)&gt;0,N(G226)&gt;=N('Ajustes'!$B$5)),"ALTO: DECIDA; ","")&amp;IF(N(E226)=0,"SIN FECHA DE ENVÍO; ","")&amp;IF(AND(K226="Ganada",N(D226)=0),"GANADA SIN MONTO; ","")&amp;IF(AND(K226="Perdida",L226=""),"PERDIDA SIN MOTIVO; ","")="","",LEFT(IF(AND(N(I226)&gt;0,N(I226)&lt;TODAY()),"SEGUIMIENTO ATRASADO; ","")&amp;IF(AND(N(I226)&gt;0,N(I226)=TODAY()),"SEGUIMIENTO HOY; ","")&amp;IF(AND(OR(K226="",K226="Abierta"),N(F226)&gt;0,N(F226)&lt;TODAY()),"VENCIDA, TODAVÍA ABIERTA; ","")&amp;IF(AND(OR(K226="",K226="Abierta"),N(F226)&gt;=TODAY(),N(F226)-TODAY()&lt;=N('Ajustes'!$B$6)),"POR VENCER; ","")&amp;IF(AND(OR(K226="",K226="Abierta"),N(E226)&gt;0,N(G226)&gt;=N('Ajustes'!$B$5)),"ALTO: DECIDA; ","")&amp;IF(N(E226)=0,"SIN FECHA DE ENVÍO; ","")&amp;IF(AND(K226="Ganada",N(D226)=0),"GANADA SIN MONTO; ","")&amp;IF(AND(K226="Perdida",L226=""),"PERDIDA SIN MOTIVO; ",""),LEN(IF(AND(N(I226)&gt;0,N(I226)&lt;TODAY()),"SEGUIMIENTO ATRASADO; ","")&amp;IF(AND(N(I226)&gt;0,N(I226)=TODAY()),"SEGUIMIENTO HOY; ","")&amp;IF(AND(OR(K226="",K226="Abierta"),N(F226)&gt;0,N(F226)&lt;TODAY()),"VENCIDA, TODAVÍA ABIERTA; ","")&amp;IF(AND(OR(K226="",K226="Abierta"),N(F226)&gt;=TODAY(),N(F226)-TODAY()&lt;=N('Ajustes'!$B$6)),"POR VENCER; ","")&amp;IF(AND(OR(K226="",K226="Abierta"),N(E226)&gt;0,N(G226)&gt;=N('Ajustes'!$B$5)),"ALTO: DECIDA; ","")&amp;IF(N(E226)=0,"SIN FECHA DE ENVÍO; ","")&amp;IF(AND(K226="Ganada",N(D226)=0),"GANADA SIN MONTO; ","")&amp;IF(AND(K226="Perdida",L226=""),"PERDIDA SIN MOTIVO; ",""))-2)))</f>
        <v/>
      </c>
    </row>
    <row r="227">
      <c r="D227" s="7" t="n"/>
      <c r="E227" s="8" t="n"/>
      <c r="F227" s="8" t="n"/>
      <c r="G227">
        <f>IF(A227="","",COUNTIF('Registro de contactos'!$B$2:$B$1500,A227))</f>
        <v/>
      </c>
      <c r="H227" s="8">
        <f>IF(A227="","",IF(N(G227)=0,"",SUMPRODUCT(MAX(('Registro de contactos'!$B$2:$B$1500=A227)*N(+'Registro de contactos'!$A$2:$A$1500)))))</f>
        <v/>
      </c>
      <c r="I227" s="8">
        <f>IF(OR(NOT(OR(A227&lt;&gt;"",B227&lt;&gt;"",C227&lt;&gt;"")),N(E227)=0,NOT(OR(K227="",K227="Abierta")),N(G227)&gt;=N('Ajustes'!$B$5)),"",IF(OR(N(G227)=0,N(H227)=0),N(E227)+N('Ajustes'!$B$2),N(H227)+IF(N(G227)=1,N('Ajustes'!$B$3)-N('Ajustes'!$B$2),N('Ajustes'!$B$4)-N('Ajustes'!$B$3))))</f>
        <v/>
      </c>
      <c r="J227" s="9">
        <f>IF(OR(NOT(OR(A227&lt;&gt;"",B227&lt;&gt;"",C227&lt;&gt;"")),N(F227)=0),"",N(F227)-TODAY())</f>
        <v/>
      </c>
      <c r="M227">
        <f>IF(NOT(OR(A227&lt;&gt;"",B227&lt;&gt;"",C227&lt;&gt;"")),"",IF(IF(AND(N(I227)&gt;0,N(I227)&lt;TODAY()),"SEGUIMIENTO ATRASADO; ","")&amp;IF(AND(N(I227)&gt;0,N(I227)=TODAY()),"SEGUIMIENTO HOY; ","")&amp;IF(AND(OR(K227="",K227="Abierta"),N(F227)&gt;0,N(F227)&lt;TODAY()),"VENCIDA, TODAVÍA ABIERTA; ","")&amp;IF(AND(OR(K227="",K227="Abierta"),N(F227)&gt;=TODAY(),N(F227)-TODAY()&lt;=N('Ajustes'!$B$6)),"POR VENCER; ","")&amp;IF(AND(OR(K227="",K227="Abierta"),N(E227)&gt;0,N(G227)&gt;=N('Ajustes'!$B$5)),"ALTO: DECIDA; ","")&amp;IF(N(E227)=0,"SIN FECHA DE ENVÍO; ","")&amp;IF(AND(K227="Ganada",N(D227)=0),"GANADA SIN MONTO; ","")&amp;IF(AND(K227="Perdida",L227=""),"PERDIDA SIN MOTIVO; ","")="","",LEFT(IF(AND(N(I227)&gt;0,N(I227)&lt;TODAY()),"SEGUIMIENTO ATRASADO; ","")&amp;IF(AND(N(I227)&gt;0,N(I227)=TODAY()),"SEGUIMIENTO HOY; ","")&amp;IF(AND(OR(K227="",K227="Abierta"),N(F227)&gt;0,N(F227)&lt;TODAY()),"VENCIDA, TODAVÍA ABIERTA; ","")&amp;IF(AND(OR(K227="",K227="Abierta"),N(F227)&gt;=TODAY(),N(F227)-TODAY()&lt;=N('Ajustes'!$B$6)),"POR VENCER; ","")&amp;IF(AND(OR(K227="",K227="Abierta"),N(E227)&gt;0,N(G227)&gt;=N('Ajustes'!$B$5)),"ALTO: DECIDA; ","")&amp;IF(N(E227)=0,"SIN FECHA DE ENVÍO; ","")&amp;IF(AND(K227="Ganada",N(D227)=0),"GANADA SIN MONTO; ","")&amp;IF(AND(K227="Perdida",L227=""),"PERDIDA SIN MOTIVO; ",""),LEN(IF(AND(N(I227)&gt;0,N(I227)&lt;TODAY()),"SEGUIMIENTO ATRASADO; ","")&amp;IF(AND(N(I227)&gt;0,N(I227)=TODAY()),"SEGUIMIENTO HOY; ","")&amp;IF(AND(OR(K227="",K227="Abierta"),N(F227)&gt;0,N(F227)&lt;TODAY()),"VENCIDA, TODAVÍA ABIERTA; ","")&amp;IF(AND(OR(K227="",K227="Abierta"),N(F227)&gt;=TODAY(),N(F227)-TODAY()&lt;=N('Ajustes'!$B$6)),"POR VENCER; ","")&amp;IF(AND(OR(K227="",K227="Abierta"),N(E227)&gt;0,N(G227)&gt;=N('Ajustes'!$B$5)),"ALTO: DECIDA; ","")&amp;IF(N(E227)=0,"SIN FECHA DE ENVÍO; ","")&amp;IF(AND(K227="Ganada",N(D227)=0),"GANADA SIN MONTO; ","")&amp;IF(AND(K227="Perdida",L227=""),"PERDIDA SIN MOTIVO; ",""))-2)))</f>
        <v/>
      </c>
    </row>
    <row r="228">
      <c r="D228" s="7" t="n"/>
      <c r="E228" s="8" t="n"/>
      <c r="F228" s="8" t="n"/>
      <c r="G228">
        <f>IF(A228="","",COUNTIF('Registro de contactos'!$B$2:$B$1500,A228))</f>
        <v/>
      </c>
      <c r="H228" s="8">
        <f>IF(A228="","",IF(N(G228)=0,"",SUMPRODUCT(MAX(('Registro de contactos'!$B$2:$B$1500=A228)*N(+'Registro de contactos'!$A$2:$A$1500)))))</f>
        <v/>
      </c>
      <c r="I228" s="8">
        <f>IF(OR(NOT(OR(A228&lt;&gt;"",B228&lt;&gt;"",C228&lt;&gt;"")),N(E228)=0,NOT(OR(K228="",K228="Abierta")),N(G228)&gt;=N('Ajustes'!$B$5)),"",IF(OR(N(G228)=0,N(H228)=0),N(E228)+N('Ajustes'!$B$2),N(H228)+IF(N(G228)=1,N('Ajustes'!$B$3)-N('Ajustes'!$B$2),N('Ajustes'!$B$4)-N('Ajustes'!$B$3))))</f>
        <v/>
      </c>
      <c r="J228" s="9">
        <f>IF(OR(NOT(OR(A228&lt;&gt;"",B228&lt;&gt;"",C228&lt;&gt;"")),N(F228)=0),"",N(F228)-TODAY())</f>
        <v/>
      </c>
      <c r="M228">
        <f>IF(NOT(OR(A228&lt;&gt;"",B228&lt;&gt;"",C228&lt;&gt;"")),"",IF(IF(AND(N(I228)&gt;0,N(I228)&lt;TODAY()),"SEGUIMIENTO ATRASADO; ","")&amp;IF(AND(N(I228)&gt;0,N(I228)=TODAY()),"SEGUIMIENTO HOY; ","")&amp;IF(AND(OR(K228="",K228="Abierta"),N(F228)&gt;0,N(F228)&lt;TODAY()),"VENCIDA, TODAVÍA ABIERTA; ","")&amp;IF(AND(OR(K228="",K228="Abierta"),N(F228)&gt;=TODAY(),N(F228)-TODAY()&lt;=N('Ajustes'!$B$6)),"POR VENCER; ","")&amp;IF(AND(OR(K228="",K228="Abierta"),N(E228)&gt;0,N(G228)&gt;=N('Ajustes'!$B$5)),"ALTO: DECIDA; ","")&amp;IF(N(E228)=0,"SIN FECHA DE ENVÍO; ","")&amp;IF(AND(K228="Ganada",N(D228)=0),"GANADA SIN MONTO; ","")&amp;IF(AND(K228="Perdida",L228=""),"PERDIDA SIN MOTIVO; ","")="","",LEFT(IF(AND(N(I228)&gt;0,N(I228)&lt;TODAY()),"SEGUIMIENTO ATRASADO; ","")&amp;IF(AND(N(I228)&gt;0,N(I228)=TODAY()),"SEGUIMIENTO HOY; ","")&amp;IF(AND(OR(K228="",K228="Abierta"),N(F228)&gt;0,N(F228)&lt;TODAY()),"VENCIDA, TODAVÍA ABIERTA; ","")&amp;IF(AND(OR(K228="",K228="Abierta"),N(F228)&gt;=TODAY(),N(F228)-TODAY()&lt;=N('Ajustes'!$B$6)),"POR VENCER; ","")&amp;IF(AND(OR(K228="",K228="Abierta"),N(E228)&gt;0,N(G228)&gt;=N('Ajustes'!$B$5)),"ALTO: DECIDA; ","")&amp;IF(N(E228)=0,"SIN FECHA DE ENVÍO; ","")&amp;IF(AND(K228="Ganada",N(D228)=0),"GANADA SIN MONTO; ","")&amp;IF(AND(K228="Perdida",L228=""),"PERDIDA SIN MOTIVO; ",""),LEN(IF(AND(N(I228)&gt;0,N(I228)&lt;TODAY()),"SEGUIMIENTO ATRASADO; ","")&amp;IF(AND(N(I228)&gt;0,N(I228)=TODAY()),"SEGUIMIENTO HOY; ","")&amp;IF(AND(OR(K228="",K228="Abierta"),N(F228)&gt;0,N(F228)&lt;TODAY()),"VENCIDA, TODAVÍA ABIERTA; ","")&amp;IF(AND(OR(K228="",K228="Abierta"),N(F228)&gt;=TODAY(),N(F228)-TODAY()&lt;=N('Ajustes'!$B$6)),"POR VENCER; ","")&amp;IF(AND(OR(K228="",K228="Abierta"),N(E228)&gt;0,N(G228)&gt;=N('Ajustes'!$B$5)),"ALTO: DECIDA; ","")&amp;IF(N(E228)=0,"SIN FECHA DE ENVÍO; ","")&amp;IF(AND(K228="Ganada",N(D228)=0),"GANADA SIN MONTO; ","")&amp;IF(AND(K228="Perdida",L228=""),"PERDIDA SIN MOTIVO; ",""))-2)))</f>
        <v/>
      </c>
    </row>
    <row r="229">
      <c r="D229" s="7" t="n"/>
      <c r="E229" s="8" t="n"/>
      <c r="F229" s="8" t="n"/>
      <c r="G229">
        <f>IF(A229="","",COUNTIF('Registro de contactos'!$B$2:$B$1500,A229))</f>
        <v/>
      </c>
      <c r="H229" s="8">
        <f>IF(A229="","",IF(N(G229)=0,"",SUMPRODUCT(MAX(('Registro de contactos'!$B$2:$B$1500=A229)*N(+'Registro de contactos'!$A$2:$A$1500)))))</f>
        <v/>
      </c>
      <c r="I229" s="8">
        <f>IF(OR(NOT(OR(A229&lt;&gt;"",B229&lt;&gt;"",C229&lt;&gt;"")),N(E229)=0,NOT(OR(K229="",K229="Abierta")),N(G229)&gt;=N('Ajustes'!$B$5)),"",IF(OR(N(G229)=0,N(H229)=0),N(E229)+N('Ajustes'!$B$2),N(H229)+IF(N(G229)=1,N('Ajustes'!$B$3)-N('Ajustes'!$B$2),N('Ajustes'!$B$4)-N('Ajustes'!$B$3))))</f>
        <v/>
      </c>
      <c r="J229" s="9">
        <f>IF(OR(NOT(OR(A229&lt;&gt;"",B229&lt;&gt;"",C229&lt;&gt;"")),N(F229)=0),"",N(F229)-TODAY())</f>
        <v/>
      </c>
      <c r="M229">
        <f>IF(NOT(OR(A229&lt;&gt;"",B229&lt;&gt;"",C229&lt;&gt;"")),"",IF(IF(AND(N(I229)&gt;0,N(I229)&lt;TODAY()),"SEGUIMIENTO ATRASADO; ","")&amp;IF(AND(N(I229)&gt;0,N(I229)=TODAY()),"SEGUIMIENTO HOY; ","")&amp;IF(AND(OR(K229="",K229="Abierta"),N(F229)&gt;0,N(F229)&lt;TODAY()),"VENCIDA, TODAVÍA ABIERTA; ","")&amp;IF(AND(OR(K229="",K229="Abierta"),N(F229)&gt;=TODAY(),N(F229)-TODAY()&lt;=N('Ajustes'!$B$6)),"POR VENCER; ","")&amp;IF(AND(OR(K229="",K229="Abierta"),N(E229)&gt;0,N(G229)&gt;=N('Ajustes'!$B$5)),"ALTO: DECIDA; ","")&amp;IF(N(E229)=0,"SIN FECHA DE ENVÍO; ","")&amp;IF(AND(K229="Ganada",N(D229)=0),"GANADA SIN MONTO; ","")&amp;IF(AND(K229="Perdida",L229=""),"PERDIDA SIN MOTIVO; ","")="","",LEFT(IF(AND(N(I229)&gt;0,N(I229)&lt;TODAY()),"SEGUIMIENTO ATRASADO; ","")&amp;IF(AND(N(I229)&gt;0,N(I229)=TODAY()),"SEGUIMIENTO HOY; ","")&amp;IF(AND(OR(K229="",K229="Abierta"),N(F229)&gt;0,N(F229)&lt;TODAY()),"VENCIDA, TODAVÍA ABIERTA; ","")&amp;IF(AND(OR(K229="",K229="Abierta"),N(F229)&gt;=TODAY(),N(F229)-TODAY()&lt;=N('Ajustes'!$B$6)),"POR VENCER; ","")&amp;IF(AND(OR(K229="",K229="Abierta"),N(E229)&gt;0,N(G229)&gt;=N('Ajustes'!$B$5)),"ALTO: DECIDA; ","")&amp;IF(N(E229)=0,"SIN FECHA DE ENVÍO; ","")&amp;IF(AND(K229="Ganada",N(D229)=0),"GANADA SIN MONTO; ","")&amp;IF(AND(K229="Perdida",L229=""),"PERDIDA SIN MOTIVO; ",""),LEN(IF(AND(N(I229)&gt;0,N(I229)&lt;TODAY()),"SEGUIMIENTO ATRASADO; ","")&amp;IF(AND(N(I229)&gt;0,N(I229)=TODAY()),"SEGUIMIENTO HOY; ","")&amp;IF(AND(OR(K229="",K229="Abierta"),N(F229)&gt;0,N(F229)&lt;TODAY()),"VENCIDA, TODAVÍA ABIERTA; ","")&amp;IF(AND(OR(K229="",K229="Abierta"),N(F229)&gt;=TODAY(),N(F229)-TODAY()&lt;=N('Ajustes'!$B$6)),"POR VENCER; ","")&amp;IF(AND(OR(K229="",K229="Abierta"),N(E229)&gt;0,N(G229)&gt;=N('Ajustes'!$B$5)),"ALTO: DECIDA; ","")&amp;IF(N(E229)=0,"SIN FECHA DE ENVÍO; ","")&amp;IF(AND(K229="Ganada",N(D229)=0),"GANADA SIN MONTO; ","")&amp;IF(AND(K229="Perdida",L229=""),"PERDIDA SIN MOTIVO; ",""))-2)))</f>
        <v/>
      </c>
    </row>
    <row r="230">
      <c r="D230" s="7" t="n"/>
      <c r="E230" s="8" t="n"/>
      <c r="F230" s="8" t="n"/>
      <c r="G230">
        <f>IF(A230="","",COUNTIF('Registro de contactos'!$B$2:$B$1500,A230))</f>
        <v/>
      </c>
      <c r="H230" s="8">
        <f>IF(A230="","",IF(N(G230)=0,"",SUMPRODUCT(MAX(('Registro de contactos'!$B$2:$B$1500=A230)*N(+'Registro de contactos'!$A$2:$A$1500)))))</f>
        <v/>
      </c>
      <c r="I230" s="8">
        <f>IF(OR(NOT(OR(A230&lt;&gt;"",B230&lt;&gt;"",C230&lt;&gt;"")),N(E230)=0,NOT(OR(K230="",K230="Abierta")),N(G230)&gt;=N('Ajustes'!$B$5)),"",IF(OR(N(G230)=0,N(H230)=0),N(E230)+N('Ajustes'!$B$2),N(H230)+IF(N(G230)=1,N('Ajustes'!$B$3)-N('Ajustes'!$B$2),N('Ajustes'!$B$4)-N('Ajustes'!$B$3))))</f>
        <v/>
      </c>
      <c r="J230" s="9">
        <f>IF(OR(NOT(OR(A230&lt;&gt;"",B230&lt;&gt;"",C230&lt;&gt;"")),N(F230)=0),"",N(F230)-TODAY())</f>
        <v/>
      </c>
      <c r="M230">
        <f>IF(NOT(OR(A230&lt;&gt;"",B230&lt;&gt;"",C230&lt;&gt;"")),"",IF(IF(AND(N(I230)&gt;0,N(I230)&lt;TODAY()),"SEGUIMIENTO ATRASADO; ","")&amp;IF(AND(N(I230)&gt;0,N(I230)=TODAY()),"SEGUIMIENTO HOY; ","")&amp;IF(AND(OR(K230="",K230="Abierta"),N(F230)&gt;0,N(F230)&lt;TODAY()),"VENCIDA, TODAVÍA ABIERTA; ","")&amp;IF(AND(OR(K230="",K230="Abierta"),N(F230)&gt;=TODAY(),N(F230)-TODAY()&lt;=N('Ajustes'!$B$6)),"POR VENCER; ","")&amp;IF(AND(OR(K230="",K230="Abierta"),N(E230)&gt;0,N(G230)&gt;=N('Ajustes'!$B$5)),"ALTO: DECIDA; ","")&amp;IF(N(E230)=0,"SIN FECHA DE ENVÍO; ","")&amp;IF(AND(K230="Ganada",N(D230)=0),"GANADA SIN MONTO; ","")&amp;IF(AND(K230="Perdida",L230=""),"PERDIDA SIN MOTIVO; ","")="","",LEFT(IF(AND(N(I230)&gt;0,N(I230)&lt;TODAY()),"SEGUIMIENTO ATRASADO; ","")&amp;IF(AND(N(I230)&gt;0,N(I230)=TODAY()),"SEGUIMIENTO HOY; ","")&amp;IF(AND(OR(K230="",K230="Abierta"),N(F230)&gt;0,N(F230)&lt;TODAY()),"VENCIDA, TODAVÍA ABIERTA; ","")&amp;IF(AND(OR(K230="",K230="Abierta"),N(F230)&gt;=TODAY(),N(F230)-TODAY()&lt;=N('Ajustes'!$B$6)),"POR VENCER; ","")&amp;IF(AND(OR(K230="",K230="Abierta"),N(E230)&gt;0,N(G230)&gt;=N('Ajustes'!$B$5)),"ALTO: DECIDA; ","")&amp;IF(N(E230)=0,"SIN FECHA DE ENVÍO; ","")&amp;IF(AND(K230="Ganada",N(D230)=0),"GANADA SIN MONTO; ","")&amp;IF(AND(K230="Perdida",L230=""),"PERDIDA SIN MOTIVO; ",""),LEN(IF(AND(N(I230)&gt;0,N(I230)&lt;TODAY()),"SEGUIMIENTO ATRASADO; ","")&amp;IF(AND(N(I230)&gt;0,N(I230)=TODAY()),"SEGUIMIENTO HOY; ","")&amp;IF(AND(OR(K230="",K230="Abierta"),N(F230)&gt;0,N(F230)&lt;TODAY()),"VENCIDA, TODAVÍA ABIERTA; ","")&amp;IF(AND(OR(K230="",K230="Abierta"),N(F230)&gt;=TODAY(),N(F230)-TODAY()&lt;=N('Ajustes'!$B$6)),"POR VENCER; ","")&amp;IF(AND(OR(K230="",K230="Abierta"),N(E230)&gt;0,N(G230)&gt;=N('Ajustes'!$B$5)),"ALTO: DECIDA; ","")&amp;IF(N(E230)=0,"SIN FECHA DE ENVÍO; ","")&amp;IF(AND(K230="Ganada",N(D230)=0),"GANADA SIN MONTO; ","")&amp;IF(AND(K230="Perdida",L230=""),"PERDIDA SIN MOTIVO; ",""))-2)))</f>
        <v/>
      </c>
    </row>
    <row r="231">
      <c r="D231" s="7" t="n"/>
      <c r="E231" s="8" t="n"/>
      <c r="F231" s="8" t="n"/>
      <c r="G231">
        <f>IF(A231="","",COUNTIF('Registro de contactos'!$B$2:$B$1500,A231))</f>
        <v/>
      </c>
      <c r="H231" s="8">
        <f>IF(A231="","",IF(N(G231)=0,"",SUMPRODUCT(MAX(('Registro de contactos'!$B$2:$B$1500=A231)*N(+'Registro de contactos'!$A$2:$A$1500)))))</f>
        <v/>
      </c>
      <c r="I231" s="8">
        <f>IF(OR(NOT(OR(A231&lt;&gt;"",B231&lt;&gt;"",C231&lt;&gt;"")),N(E231)=0,NOT(OR(K231="",K231="Abierta")),N(G231)&gt;=N('Ajustes'!$B$5)),"",IF(OR(N(G231)=0,N(H231)=0),N(E231)+N('Ajustes'!$B$2),N(H231)+IF(N(G231)=1,N('Ajustes'!$B$3)-N('Ajustes'!$B$2),N('Ajustes'!$B$4)-N('Ajustes'!$B$3))))</f>
        <v/>
      </c>
      <c r="J231" s="9">
        <f>IF(OR(NOT(OR(A231&lt;&gt;"",B231&lt;&gt;"",C231&lt;&gt;"")),N(F231)=0),"",N(F231)-TODAY())</f>
        <v/>
      </c>
      <c r="M231">
        <f>IF(NOT(OR(A231&lt;&gt;"",B231&lt;&gt;"",C231&lt;&gt;"")),"",IF(IF(AND(N(I231)&gt;0,N(I231)&lt;TODAY()),"SEGUIMIENTO ATRASADO; ","")&amp;IF(AND(N(I231)&gt;0,N(I231)=TODAY()),"SEGUIMIENTO HOY; ","")&amp;IF(AND(OR(K231="",K231="Abierta"),N(F231)&gt;0,N(F231)&lt;TODAY()),"VENCIDA, TODAVÍA ABIERTA; ","")&amp;IF(AND(OR(K231="",K231="Abierta"),N(F231)&gt;=TODAY(),N(F231)-TODAY()&lt;=N('Ajustes'!$B$6)),"POR VENCER; ","")&amp;IF(AND(OR(K231="",K231="Abierta"),N(E231)&gt;0,N(G231)&gt;=N('Ajustes'!$B$5)),"ALTO: DECIDA; ","")&amp;IF(N(E231)=0,"SIN FECHA DE ENVÍO; ","")&amp;IF(AND(K231="Ganada",N(D231)=0),"GANADA SIN MONTO; ","")&amp;IF(AND(K231="Perdida",L231=""),"PERDIDA SIN MOTIVO; ","")="","",LEFT(IF(AND(N(I231)&gt;0,N(I231)&lt;TODAY()),"SEGUIMIENTO ATRASADO; ","")&amp;IF(AND(N(I231)&gt;0,N(I231)=TODAY()),"SEGUIMIENTO HOY; ","")&amp;IF(AND(OR(K231="",K231="Abierta"),N(F231)&gt;0,N(F231)&lt;TODAY()),"VENCIDA, TODAVÍA ABIERTA; ","")&amp;IF(AND(OR(K231="",K231="Abierta"),N(F231)&gt;=TODAY(),N(F231)-TODAY()&lt;=N('Ajustes'!$B$6)),"POR VENCER; ","")&amp;IF(AND(OR(K231="",K231="Abierta"),N(E231)&gt;0,N(G231)&gt;=N('Ajustes'!$B$5)),"ALTO: DECIDA; ","")&amp;IF(N(E231)=0,"SIN FECHA DE ENVÍO; ","")&amp;IF(AND(K231="Ganada",N(D231)=0),"GANADA SIN MONTO; ","")&amp;IF(AND(K231="Perdida",L231=""),"PERDIDA SIN MOTIVO; ",""),LEN(IF(AND(N(I231)&gt;0,N(I231)&lt;TODAY()),"SEGUIMIENTO ATRASADO; ","")&amp;IF(AND(N(I231)&gt;0,N(I231)=TODAY()),"SEGUIMIENTO HOY; ","")&amp;IF(AND(OR(K231="",K231="Abierta"),N(F231)&gt;0,N(F231)&lt;TODAY()),"VENCIDA, TODAVÍA ABIERTA; ","")&amp;IF(AND(OR(K231="",K231="Abierta"),N(F231)&gt;=TODAY(),N(F231)-TODAY()&lt;=N('Ajustes'!$B$6)),"POR VENCER; ","")&amp;IF(AND(OR(K231="",K231="Abierta"),N(E231)&gt;0,N(G231)&gt;=N('Ajustes'!$B$5)),"ALTO: DECIDA; ","")&amp;IF(N(E231)=0,"SIN FECHA DE ENVÍO; ","")&amp;IF(AND(K231="Ganada",N(D231)=0),"GANADA SIN MONTO; ","")&amp;IF(AND(K231="Perdida",L231=""),"PERDIDA SIN MOTIVO; ",""))-2)))</f>
        <v/>
      </c>
    </row>
    <row r="232">
      <c r="D232" s="7" t="n"/>
      <c r="E232" s="8" t="n"/>
      <c r="F232" s="8" t="n"/>
      <c r="G232">
        <f>IF(A232="","",COUNTIF('Registro de contactos'!$B$2:$B$1500,A232))</f>
        <v/>
      </c>
      <c r="H232" s="8">
        <f>IF(A232="","",IF(N(G232)=0,"",SUMPRODUCT(MAX(('Registro de contactos'!$B$2:$B$1500=A232)*N(+'Registro de contactos'!$A$2:$A$1500)))))</f>
        <v/>
      </c>
      <c r="I232" s="8">
        <f>IF(OR(NOT(OR(A232&lt;&gt;"",B232&lt;&gt;"",C232&lt;&gt;"")),N(E232)=0,NOT(OR(K232="",K232="Abierta")),N(G232)&gt;=N('Ajustes'!$B$5)),"",IF(OR(N(G232)=0,N(H232)=0),N(E232)+N('Ajustes'!$B$2),N(H232)+IF(N(G232)=1,N('Ajustes'!$B$3)-N('Ajustes'!$B$2),N('Ajustes'!$B$4)-N('Ajustes'!$B$3))))</f>
        <v/>
      </c>
      <c r="J232" s="9">
        <f>IF(OR(NOT(OR(A232&lt;&gt;"",B232&lt;&gt;"",C232&lt;&gt;"")),N(F232)=0),"",N(F232)-TODAY())</f>
        <v/>
      </c>
      <c r="M232">
        <f>IF(NOT(OR(A232&lt;&gt;"",B232&lt;&gt;"",C232&lt;&gt;"")),"",IF(IF(AND(N(I232)&gt;0,N(I232)&lt;TODAY()),"SEGUIMIENTO ATRASADO; ","")&amp;IF(AND(N(I232)&gt;0,N(I232)=TODAY()),"SEGUIMIENTO HOY; ","")&amp;IF(AND(OR(K232="",K232="Abierta"),N(F232)&gt;0,N(F232)&lt;TODAY()),"VENCIDA, TODAVÍA ABIERTA; ","")&amp;IF(AND(OR(K232="",K232="Abierta"),N(F232)&gt;=TODAY(),N(F232)-TODAY()&lt;=N('Ajustes'!$B$6)),"POR VENCER; ","")&amp;IF(AND(OR(K232="",K232="Abierta"),N(E232)&gt;0,N(G232)&gt;=N('Ajustes'!$B$5)),"ALTO: DECIDA; ","")&amp;IF(N(E232)=0,"SIN FECHA DE ENVÍO; ","")&amp;IF(AND(K232="Ganada",N(D232)=0),"GANADA SIN MONTO; ","")&amp;IF(AND(K232="Perdida",L232=""),"PERDIDA SIN MOTIVO; ","")="","",LEFT(IF(AND(N(I232)&gt;0,N(I232)&lt;TODAY()),"SEGUIMIENTO ATRASADO; ","")&amp;IF(AND(N(I232)&gt;0,N(I232)=TODAY()),"SEGUIMIENTO HOY; ","")&amp;IF(AND(OR(K232="",K232="Abierta"),N(F232)&gt;0,N(F232)&lt;TODAY()),"VENCIDA, TODAVÍA ABIERTA; ","")&amp;IF(AND(OR(K232="",K232="Abierta"),N(F232)&gt;=TODAY(),N(F232)-TODAY()&lt;=N('Ajustes'!$B$6)),"POR VENCER; ","")&amp;IF(AND(OR(K232="",K232="Abierta"),N(E232)&gt;0,N(G232)&gt;=N('Ajustes'!$B$5)),"ALTO: DECIDA; ","")&amp;IF(N(E232)=0,"SIN FECHA DE ENVÍO; ","")&amp;IF(AND(K232="Ganada",N(D232)=0),"GANADA SIN MONTO; ","")&amp;IF(AND(K232="Perdida",L232=""),"PERDIDA SIN MOTIVO; ",""),LEN(IF(AND(N(I232)&gt;0,N(I232)&lt;TODAY()),"SEGUIMIENTO ATRASADO; ","")&amp;IF(AND(N(I232)&gt;0,N(I232)=TODAY()),"SEGUIMIENTO HOY; ","")&amp;IF(AND(OR(K232="",K232="Abierta"),N(F232)&gt;0,N(F232)&lt;TODAY()),"VENCIDA, TODAVÍA ABIERTA; ","")&amp;IF(AND(OR(K232="",K232="Abierta"),N(F232)&gt;=TODAY(),N(F232)-TODAY()&lt;=N('Ajustes'!$B$6)),"POR VENCER; ","")&amp;IF(AND(OR(K232="",K232="Abierta"),N(E232)&gt;0,N(G232)&gt;=N('Ajustes'!$B$5)),"ALTO: DECIDA; ","")&amp;IF(N(E232)=0,"SIN FECHA DE ENVÍO; ","")&amp;IF(AND(K232="Ganada",N(D232)=0),"GANADA SIN MONTO; ","")&amp;IF(AND(K232="Perdida",L232=""),"PERDIDA SIN MOTIVO; ",""))-2)))</f>
        <v/>
      </c>
    </row>
    <row r="233">
      <c r="D233" s="7" t="n"/>
      <c r="E233" s="8" t="n"/>
      <c r="F233" s="8" t="n"/>
      <c r="G233">
        <f>IF(A233="","",COUNTIF('Registro de contactos'!$B$2:$B$1500,A233))</f>
        <v/>
      </c>
      <c r="H233" s="8">
        <f>IF(A233="","",IF(N(G233)=0,"",SUMPRODUCT(MAX(('Registro de contactos'!$B$2:$B$1500=A233)*N(+'Registro de contactos'!$A$2:$A$1500)))))</f>
        <v/>
      </c>
      <c r="I233" s="8">
        <f>IF(OR(NOT(OR(A233&lt;&gt;"",B233&lt;&gt;"",C233&lt;&gt;"")),N(E233)=0,NOT(OR(K233="",K233="Abierta")),N(G233)&gt;=N('Ajustes'!$B$5)),"",IF(OR(N(G233)=0,N(H233)=0),N(E233)+N('Ajustes'!$B$2),N(H233)+IF(N(G233)=1,N('Ajustes'!$B$3)-N('Ajustes'!$B$2),N('Ajustes'!$B$4)-N('Ajustes'!$B$3))))</f>
        <v/>
      </c>
      <c r="J233" s="9">
        <f>IF(OR(NOT(OR(A233&lt;&gt;"",B233&lt;&gt;"",C233&lt;&gt;"")),N(F233)=0),"",N(F233)-TODAY())</f>
        <v/>
      </c>
      <c r="M233">
        <f>IF(NOT(OR(A233&lt;&gt;"",B233&lt;&gt;"",C233&lt;&gt;"")),"",IF(IF(AND(N(I233)&gt;0,N(I233)&lt;TODAY()),"SEGUIMIENTO ATRASADO; ","")&amp;IF(AND(N(I233)&gt;0,N(I233)=TODAY()),"SEGUIMIENTO HOY; ","")&amp;IF(AND(OR(K233="",K233="Abierta"),N(F233)&gt;0,N(F233)&lt;TODAY()),"VENCIDA, TODAVÍA ABIERTA; ","")&amp;IF(AND(OR(K233="",K233="Abierta"),N(F233)&gt;=TODAY(),N(F233)-TODAY()&lt;=N('Ajustes'!$B$6)),"POR VENCER; ","")&amp;IF(AND(OR(K233="",K233="Abierta"),N(E233)&gt;0,N(G233)&gt;=N('Ajustes'!$B$5)),"ALTO: DECIDA; ","")&amp;IF(N(E233)=0,"SIN FECHA DE ENVÍO; ","")&amp;IF(AND(K233="Ganada",N(D233)=0),"GANADA SIN MONTO; ","")&amp;IF(AND(K233="Perdida",L233=""),"PERDIDA SIN MOTIVO; ","")="","",LEFT(IF(AND(N(I233)&gt;0,N(I233)&lt;TODAY()),"SEGUIMIENTO ATRASADO; ","")&amp;IF(AND(N(I233)&gt;0,N(I233)=TODAY()),"SEGUIMIENTO HOY; ","")&amp;IF(AND(OR(K233="",K233="Abierta"),N(F233)&gt;0,N(F233)&lt;TODAY()),"VENCIDA, TODAVÍA ABIERTA; ","")&amp;IF(AND(OR(K233="",K233="Abierta"),N(F233)&gt;=TODAY(),N(F233)-TODAY()&lt;=N('Ajustes'!$B$6)),"POR VENCER; ","")&amp;IF(AND(OR(K233="",K233="Abierta"),N(E233)&gt;0,N(G233)&gt;=N('Ajustes'!$B$5)),"ALTO: DECIDA; ","")&amp;IF(N(E233)=0,"SIN FECHA DE ENVÍO; ","")&amp;IF(AND(K233="Ganada",N(D233)=0),"GANADA SIN MONTO; ","")&amp;IF(AND(K233="Perdida",L233=""),"PERDIDA SIN MOTIVO; ",""),LEN(IF(AND(N(I233)&gt;0,N(I233)&lt;TODAY()),"SEGUIMIENTO ATRASADO; ","")&amp;IF(AND(N(I233)&gt;0,N(I233)=TODAY()),"SEGUIMIENTO HOY; ","")&amp;IF(AND(OR(K233="",K233="Abierta"),N(F233)&gt;0,N(F233)&lt;TODAY()),"VENCIDA, TODAVÍA ABIERTA; ","")&amp;IF(AND(OR(K233="",K233="Abierta"),N(F233)&gt;=TODAY(),N(F233)-TODAY()&lt;=N('Ajustes'!$B$6)),"POR VENCER; ","")&amp;IF(AND(OR(K233="",K233="Abierta"),N(E233)&gt;0,N(G233)&gt;=N('Ajustes'!$B$5)),"ALTO: DECIDA; ","")&amp;IF(N(E233)=0,"SIN FECHA DE ENVÍO; ","")&amp;IF(AND(K233="Ganada",N(D233)=0),"GANADA SIN MONTO; ","")&amp;IF(AND(K233="Perdida",L233=""),"PERDIDA SIN MOTIVO; ",""))-2)))</f>
        <v/>
      </c>
    </row>
    <row r="234">
      <c r="D234" s="7" t="n"/>
      <c r="E234" s="8" t="n"/>
      <c r="F234" s="8" t="n"/>
      <c r="G234">
        <f>IF(A234="","",COUNTIF('Registro de contactos'!$B$2:$B$1500,A234))</f>
        <v/>
      </c>
      <c r="H234" s="8">
        <f>IF(A234="","",IF(N(G234)=0,"",SUMPRODUCT(MAX(('Registro de contactos'!$B$2:$B$1500=A234)*N(+'Registro de contactos'!$A$2:$A$1500)))))</f>
        <v/>
      </c>
      <c r="I234" s="8">
        <f>IF(OR(NOT(OR(A234&lt;&gt;"",B234&lt;&gt;"",C234&lt;&gt;"")),N(E234)=0,NOT(OR(K234="",K234="Abierta")),N(G234)&gt;=N('Ajustes'!$B$5)),"",IF(OR(N(G234)=0,N(H234)=0),N(E234)+N('Ajustes'!$B$2),N(H234)+IF(N(G234)=1,N('Ajustes'!$B$3)-N('Ajustes'!$B$2),N('Ajustes'!$B$4)-N('Ajustes'!$B$3))))</f>
        <v/>
      </c>
      <c r="J234" s="9">
        <f>IF(OR(NOT(OR(A234&lt;&gt;"",B234&lt;&gt;"",C234&lt;&gt;"")),N(F234)=0),"",N(F234)-TODAY())</f>
        <v/>
      </c>
      <c r="M234">
        <f>IF(NOT(OR(A234&lt;&gt;"",B234&lt;&gt;"",C234&lt;&gt;"")),"",IF(IF(AND(N(I234)&gt;0,N(I234)&lt;TODAY()),"SEGUIMIENTO ATRASADO; ","")&amp;IF(AND(N(I234)&gt;0,N(I234)=TODAY()),"SEGUIMIENTO HOY; ","")&amp;IF(AND(OR(K234="",K234="Abierta"),N(F234)&gt;0,N(F234)&lt;TODAY()),"VENCIDA, TODAVÍA ABIERTA; ","")&amp;IF(AND(OR(K234="",K234="Abierta"),N(F234)&gt;=TODAY(),N(F234)-TODAY()&lt;=N('Ajustes'!$B$6)),"POR VENCER; ","")&amp;IF(AND(OR(K234="",K234="Abierta"),N(E234)&gt;0,N(G234)&gt;=N('Ajustes'!$B$5)),"ALTO: DECIDA; ","")&amp;IF(N(E234)=0,"SIN FECHA DE ENVÍO; ","")&amp;IF(AND(K234="Ganada",N(D234)=0),"GANADA SIN MONTO; ","")&amp;IF(AND(K234="Perdida",L234=""),"PERDIDA SIN MOTIVO; ","")="","",LEFT(IF(AND(N(I234)&gt;0,N(I234)&lt;TODAY()),"SEGUIMIENTO ATRASADO; ","")&amp;IF(AND(N(I234)&gt;0,N(I234)=TODAY()),"SEGUIMIENTO HOY; ","")&amp;IF(AND(OR(K234="",K234="Abierta"),N(F234)&gt;0,N(F234)&lt;TODAY()),"VENCIDA, TODAVÍA ABIERTA; ","")&amp;IF(AND(OR(K234="",K234="Abierta"),N(F234)&gt;=TODAY(),N(F234)-TODAY()&lt;=N('Ajustes'!$B$6)),"POR VENCER; ","")&amp;IF(AND(OR(K234="",K234="Abierta"),N(E234)&gt;0,N(G234)&gt;=N('Ajustes'!$B$5)),"ALTO: DECIDA; ","")&amp;IF(N(E234)=0,"SIN FECHA DE ENVÍO; ","")&amp;IF(AND(K234="Ganada",N(D234)=0),"GANADA SIN MONTO; ","")&amp;IF(AND(K234="Perdida",L234=""),"PERDIDA SIN MOTIVO; ",""),LEN(IF(AND(N(I234)&gt;0,N(I234)&lt;TODAY()),"SEGUIMIENTO ATRASADO; ","")&amp;IF(AND(N(I234)&gt;0,N(I234)=TODAY()),"SEGUIMIENTO HOY; ","")&amp;IF(AND(OR(K234="",K234="Abierta"),N(F234)&gt;0,N(F234)&lt;TODAY()),"VENCIDA, TODAVÍA ABIERTA; ","")&amp;IF(AND(OR(K234="",K234="Abierta"),N(F234)&gt;=TODAY(),N(F234)-TODAY()&lt;=N('Ajustes'!$B$6)),"POR VENCER; ","")&amp;IF(AND(OR(K234="",K234="Abierta"),N(E234)&gt;0,N(G234)&gt;=N('Ajustes'!$B$5)),"ALTO: DECIDA; ","")&amp;IF(N(E234)=0,"SIN FECHA DE ENVÍO; ","")&amp;IF(AND(K234="Ganada",N(D234)=0),"GANADA SIN MONTO; ","")&amp;IF(AND(K234="Perdida",L234=""),"PERDIDA SIN MOTIVO; ",""))-2)))</f>
        <v/>
      </c>
    </row>
    <row r="235">
      <c r="D235" s="7" t="n"/>
      <c r="E235" s="8" t="n"/>
      <c r="F235" s="8" t="n"/>
      <c r="G235">
        <f>IF(A235="","",COUNTIF('Registro de contactos'!$B$2:$B$1500,A235))</f>
        <v/>
      </c>
      <c r="H235" s="8">
        <f>IF(A235="","",IF(N(G235)=0,"",SUMPRODUCT(MAX(('Registro de contactos'!$B$2:$B$1500=A235)*N(+'Registro de contactos'!$A$2:$A$1500)))))</f>
        <v/>
      </c>
      <c r="I235" s="8">
        <f>IF(OR(NOT(OR(A235&lt;&gt;"",B235&lt;&gt;"",C235&lt;&gt;"")),N(E235)=0,NOT(OR(K235="",K235="Abierta")),N(G235)&gt;=N('Ajustes'!$B$5)),"",IF(OR(N(G235)=0,N(H235)=0),N(E235)+N('Ajustes'!$B$2),N(H235)+IF(N(G235)=1,N('Ajustes'!$B$3)-N('Ajustes'!$B$2),N('Ajustes'!$B$4)-N('Ajustes'!$B$3))))</f>
        <v/>
      </c>
      <c r="J235" s="9">
        <f>IF(OR(NOT(OR(A235&lt;&gt;"",B235&lt;&gt;"",C235&lt;&gt;"")),N(F235)=0),"",N(F235)-TODAY())</f>
        <v/>
      </c>
      <c r="M235">
        <f>IF(NOT(OR(A235&lt;&gt;"",B235&lt;&gt;"",C235&lt;&gt;"")),"",IF(IF(AND(N(I235)&gt;0,N(I235)&lt;TODAY()),"SEGUIMIENTO ATRASADO; ","")&amp;IF(AND(N(I235)&gt;0,N(I235)=TODAY()),"SEGUIMIENTO HOY; ","")&amp;IF(AND(OR(K235="",K235="Abierta"),N(F235)&gt;0,N(F235)&lt;TODAY()),"VENCIDA, TODAVÍA ABIERTA; ","")&amp;IF(AND(OR(K235="",K235="Abierta"),N(F235)&gt;=TODAY(),N(F235)-TODAY()&lt;=N('Ajustes'!$B$6)),"POR VENCER; ","")&amp;IF(AND(OR(K235="",K235="Abierta"),N(E235)&gt;0,N(G235)&gt;=N('Ajustes'!$B$5)),"ALTO: DECIDA; ","")&amp;IF(N(E235)=0,"SIN FECHA DE ENVÍO; ","")&amp;IF(AND(K235="Ganada",N(D235)=0),"GANADA SIN MONTO; ","")&amp;IF(AND(K235="Perdida",L235=""),"PERDIDA SIN MOTIVO; ","")="","",LEFT(IF(AND(N(I235)&gt;0,N(I235)&lt;TODAY()),"SEGUIMIENTO ATRASADO; ","")&amp;IF(AND(N(I235)&gt;0,N(I235)=TODAY()),"SEGUIMIENTO HOY; ","")&amp;IF(AND(OR(K235="",K235="Abierta"),N(F235)&gt;0,N(F235)&lt;TODAY()),"VENCIDA, TODAVÍA ABIERTA; ","")&amp;IF(AND(OR(K235="",K235="Abierta"),N(F235)&gt;=TODAY(),N(F235)-TODAY()&lt;=N('Ajustes'!$B$6)),"POR VENCER; ","")&amp;IF(AND(OR(K235="",K235="Abierta"),N(E235)&gt;0,N(G235)&gt;=N('Ajustes'!$B$5)),"ALTO: DECIDA; ","")&amp;IF(N(E235)=0,"SIN FECHA DE ENVÍO; ","")&amp;IF(AND(K235="Ganada",N(D235)=0),"GANADA SIN MONTO; ","")&amp;IF(AND(K235="Perdida",L235=""),"PERDIDA SIN MOTIVO; ",""),LEN(IF(AND(N(I235)&gt;0,N(I235)&lt;TODAY()),"SEGUIMIENTO ATRASADO; ","")&amp;IF(AND(N(I235)&gt;0,N(I235)=TODAY()),"SEGUIMIENTO HOY; ","")&amp;IF(AND(OR(K235="",K235="Abierta"),N(F235)&gt;0,N(F235)&lt;TODAY()),"VENCIDA, TODAVÍA ABIERTA; ","")&amp;IF(AND(OR(K235="",K235="Abierta"),N(F235)&gt;=TODAY(),N(F235)-TODAY()&lt;=N('Ajustes'!$B$6)),"POR VENCER; ","")&amp;IF(AND(OR(K235="",K235="Abierta"),N(E235)&gt;0,N(G235)&gt;=N('Ajustes'!$B$5)),"ALTO: DECIDA; ","")&amp;IF(N(E235)=0,"SIN FECHA DE ENVÍO; ","")&amp;IF(AND(K235="Ganada",N(D235)=0),"GANADA SIN MONTO; ","")&amp;IF(AND(K235="Perdida",L235=""),"PERDIDA SIN MOTIVO; ",""))-2)))</f>
        <v/>
      </c>
    </row>
    <row r="236">
      <c r="D236" s="7" t="n"/>
      <c r="E236" s="8" t="n"/>
      <c r="F236" s="8" t="n"/>
      <c r="G236">
        <f>IF(A236="","",COUNTIF('Registro de contactos'!$B$2:$B$1500,A236))</f>
        <v/>
      </c>
      <c r="H236" s="8">
        <f>IF(A236="","",IF(N(G236)=0,"",SUMPRODUCT(MAX(('Registro de contactos'!$B$2:$B$1500=A236)*N(+'Registro de contactos'!$A$2:$A$1500)))))</f>
        <v/>
      </c>
      <c r="I236" s="8">
        <f>IF(OR(NOT(OR(A236&lt;&gt;"",B236&lt;&gt;"",C236&lt;&gt;"")),N(E236)=0,NOT(OR(K236="",K236="Abierta")),N(G236)&gt;=N('Ajustes'!$B$5)),"",IF(OR(N(G236)=0,N(H236)=0),N(E236)+N('Ajustes'!$B$2),N(H236)+IF(N(G236)=1,N('Ajustes'!$B$3)-N('Ajustes'!$B$2),N('Ajustes'!$B$4)-N('Ajustes'!$B$3))))</f>
        <v/>
      </c>
      <c r="J236" s="9">
        <f>IF(OR(NOT(OR(A236&lt;&gt;"",B236&lt;&gt;"",C236&lt;&gt;"")),N(F236)=0),"",N(F236)-TODAY())</f>
        <v/>
      </c>
      <c r="M236">
        <f>IF(NOT(OR(A236&lt;&gt;"",B236&lt;&gt;"",C236&lt;&gt;"")),"",IF(IF(AND(N(I236)&gt;0,N(I236)&lt;TODAY()),"SEGUIMIENTO ATRASADO; ","")&amp;IF(AND(N(I236)&gt;0,N(I236)=TODAY()),"SEGUIMIENTO HOY; ","")&amp;IF(AND(OR(K236="",K236="Abierta"),N(F236)&gt;0,N(F236)&lt;TODAY()),"VENCIDA, TODAVÍA ABIERTA; ","")&amp;IF(AND(OR(K236="",K236="Abierta"),N(F236)&gt;=TODAY(),N(F236)-TODAY()&lt;=N('Ajustes'!$B$6)),"POR VENCER; ","")&amp;IF(AND(OR(K236="",K236="Abierta"),N(E236)&gt;0,N(G236)&gt;=N('Ajustes'!$B$5)),"ALTO: DECIDA; ","")&amp;IF(N(E236)=0,"SIN FECHA DE ENVÍO; ","")&amp;IF(AND(K236="Ganada",N(D236)=0),"GANADA SIN MONTO; ","")&amp;IF(AND(K236="Perdida",L236=""),"PERDIDA SIN MOTIVO; ","")="","",LEFT(IF(AND(N(I236)&gt;0,N(I236)&lt;TODAY()),"SEGUIMIENTO ATRASADO; ","")&amp;IF(AND(N(I236)&gt;0,N(I236)=TODAY()),"SEGUIMIENTO HOY; ","")&amp;IF(AND(OR(K236="",K236="Abierta"),N(F236)&gt;0,N(F236)&lt;TODAY()),"VENCIDA, TODAVÍA ABIERTA; ","")&amp;IF(AND(OR(K236="",K236="Abierta"),N(F236)&gt;=TODAY(),N(F236)-TODAY()&lt;=N('Ajustes'!$B$6)),"POR VENCER; ","")&amp;IF(AND(OR(K236="",K236="Abierta"),N(E236)&gt;0,N(G236)&gt;=N('Ajustes'!$B$5)),"ALTO: DECIDA; ","")&amp;IF(N(E236)=0,"SIN FECHA DE ENVÍO; ","")&amp;IF(AND(K236="Ganada",N(D236)=0),"GANADA SIN MONTO; ","")&amp;IF(AND(K236="Perdida",L236=""),"PERDIDA SIN MOTIVO; ",""),LEN(IF(AND(N(I236)&gt;0,N(I236)&lt;TODAY()),"SEGUIMIENTO ATRASADO; ","")&amp;IF(AND(N(I236)&gt;0,N(I236)=TODAY()),"SEGUIMIENTO HOY; ","")&amp;IF(AND(OR(K236="",K236="Abierta"),N(F236)&gt;0,N(F236)&lt;TODAY()),"VENCIDA, TODAVÍA ABIERTA; ","")&amp;IF(AND(OR(K236="",K236="Abierta"),N(F236)&gt;=TODAY(),N(F236)-TODAY()&lt;=N('Ajustes'!$B$6)),"POR VENCER; ","")&amp;IF(AND(OR(K236="",K236="Abierta"),N(E236)&gt;0,N(G236)&gt;=N('Ajustes'!$B$5)),"ALTO: DECIDA; ","")&amp;IF(N(E236)=0,"SIN FECHA DE ENVÍO; ","")&amp;IF(AND(K236="Ganada",N(D236)=0),"GANADA SIN MONTO; ","")&amp;IF(AND(K236="Perdida",L236=""),"PERDIDA SIN MOTIVO; ",""))-2)))</f>
        <v/>
      </c>
    </row>
    <row r="237">
      <c r="D237" s="7" t="n"/>
      <c r="E237" s="8" t="n"/>
      <c r="F237" s="8" t="n"/>
      <c r="G237">
        <f>IF(A237="","",COUNTIF('Registro de contactos'!$B$2:$B$1500,A237))</f>
        <v/>
      </c>
      <c r="H237" s="8">
        <f>IF(A237="","",IF(N(G237)=0,"",SUMPRODUCT(MAX(('Registro de contactos'!$B$2:$B$1500=A237)*N(+'Registro de contactos'!$A$2:$A$1500)))))</f>
        <v/>
      </c>
      <c r="I237" s="8">
        <f>IF(OR(NOT(OR(A237&lt;&gt;"",B237&lt;&gt;"",C237&lt;&gt;"")),N(E237)=0,NOT(OR(K237="",K237="Abierta")),N(G237)&gt;=N('Ajustes'!$B$5)),"",IF(OR(N(G237)=0,N(H237)=0),N(E237)+N('Ajustes'!$B$2),N(H237)+IF(N(G237)=1,N('Ajustes'!$B$3)-N('Ajustes'!$B$2),N('Ajustes'!$B$4)-N('Ajustes'!$B$3))))</f>
        <v/>
      </c>
      <c r="J237" s="9">
        <f>IF(OR(NOT(OR(A237&lt;&gt;"",B237&lt;&gt;"",C237&lt;&gt;"")),N(F237)=0),"",N(F237)-TODAY())</f>
        <v/>
      </c>
      <c r="M237">
        <f>IF(NOT(OR(A237&lt;&gt;"",B237&lt;&gt;"",C237&lt;&gt;"")),"",IF(IF(AND(N(I237)&gt;0,N(I237)&lt;TODAY()),"SEGUIMIENTO ATRASADO; ","")&amp;IF(AND(N(I237)&gt;0,N(I237)=TODAY()),"SEGUIMIENTO HOY; ","")&amp;IF(AND(OR(K237="",K237="Abierta"),N(F237)&gt;0,N(F237)&lt;TODAY()),"VENCIDA, TODAVÍA ABIERTA; ","")&amp;IF(AND(OR(K237="",K237="Abierta"),N(F237)&gt;=TODAY(),N(F237)-TODAY()&lt;=N('Ajustes'!$B$6)),"POR VENCER; ","")&amp;IF(AND(OR(K237="",K237="Abierta"),N(E237)&gt;0,N(G237)&gt;=N('Ajustes'!$B$5)),"ALTO: DECIDA; ","")&amp;IF(N(E237)=0,"SIN FECHA DE ENVÍO; ","")&amp;IF(AND(K237="Ganada",N(D237)=0),"GANADA SIN MONTO; ","")&amp;IF(AND(K237="Perdida",L237=""),"PERDIDA SIN MOTIVO; ","")="","",LEFT(IF(AND(N(I237)&gt;0,N(I237)&lt;TODAY()),"SEGUIMIENTO ATRASADO; ","")&amp;IF(AND(N(I237)&gt;0,N(I237)=TODAY()),"SEGUIMIENTO HOY; ","")&amp;IF(AND(OR(K237="",K237="Abierta"),N(F237)&gt;0,N(F237)&lt;TODAY()),"VENCIDA, TODAVÍA ABIERTA; ","")&amp;IF(AND(OR(K237="",K237="Abierta"),N(F237)&gt;=TODAY(),N(F237)-TODAY()&lt;=N('Ajustes'!$B$6)),"POR VENCER; ","")&amp;IF(AND(OR(K237="",K237="Abierta"),N(E237)&gt;0,N(G237)&gt;=N('Ajustes'!$B$5)),"ALTO: DECIDA; ","")&amp;IF(N(E237)=0,"SIN FECHA DE ENVÍO; ","")&amp;IF(AND(K237="Ganada",N(D237)=0),"GANADA SIN MONTO; ","")&amp;IF(AND(K237="Perdida",L237=""),"PERDIDA SIN MOTIVO; ",""),LEN(IF(AND(N(I237)&gt;0,N(I237)&lt;TODAY()),"SEGUIMIENTO ATRASADO; ","")&amp;IF(AND(N(I237)&gt;0,N(I237)=TODAY()),"SEGUIMIENTO HOY; ","")&amp;IF(AND(OR(K237="",K237="Abierta"),N(F237)&gt;0,N(F237)&lt;TODAY()),"VENCIDA, TODAVÍA ABIERTA; ","")&amp;IF(AND(OR(K237="",K237="Abierta"),N(F237)&gt;=TODAY(),N(F237)-TODAY()&lt;=N('Ajustes'!$B$6)),"POR VENCER; ","")&amp;IF(AND(OR(K237="",K237="Abierta"),N(E237)&gt;0,N(G237)&gt;=N('Ajustes'!$B$5)),"ALTO: DECIDA; ","")&amp;IF(N(E237)=0,"SIN FECHA DE ENVÍO; ","")&amp;IF(AND(K237="Ganada",N(D237)=0),"GANADA SIN MONTO; ","")&amp;IF(AND(K237="Perdida",L237=""),"PERDIDA SIN MOTIVO; ",""))-2)))</f>
        <v/>
      </c>
    </row>
    <row r="238">
      <c r="D238" s="7" t="n"/>
      <c r="E238" s="8" t="n"/>
      <c r="F238" s="8" t="n"/>
      <c r="G238">
        <f>IF(A238="","",COUNTIF('Registro de contactos'!$B$2:$B$1500,A238))</f>
        <v/>
      </c>
      <c r="H238" s="8">
        <f>IF(A238="","",IF(N(G238)=0,"",SUMPRODUCT(MAX(('Registro de contactos'!$B$2:$B$1500=A238)*N(+'Registro de contactos'!$A$2:$A$1500)))))</f>
        <v/>
      </c>
      <c r="I238" s="8">
        <f>IF(OR(NOT(OR(A238&lt;&gt;"",B238&lt;&gt;"",C238&lt;&gt;"")),N(E238)=0,NOT(OR(K238="",K238="Abierta")),N(G238)&gt;=N('Ajustes'!$B$5)),"",IF(OR(N(G238)=0,N(H238)=0),N(E238)+N('Ajustes'!$B$2),N(H238)+IF(N(G238)=1,N('Ajustes'!$B$3)-N('Ajustes'!$B$2),N('Ajustes'!$B$4)-N('Ajustes'!$B$3))))</f>
        <v/>
      </c>
      <c r="J238" s="9">
        <f>IF(OR(NOT(OR(A238&lt;&gt;"",B238&lt;&gt;"",C238&lt;&gt;"")),N(F238)=0),"",N(F238)-TODAY())</f>
        <v/>
      </c>
      <c r="M238">
        <f>IF(NOT(OR(A238&lt;&gt;"",B238&lt;&gt;"",C238&lt;&gt;"")),"",IF(IF(AND(N(I238)&gt;0,N(I238)&lt;TODAY()),"SEGUIMIENTO ATRASADO; ","")&amp;IF(AND(N(I238)&gt;0,N(I238)=TODAY()),"SEGUIMIENTO HOY; ","")&amp;IF(AND(OR(K238="",K238="Abierta"),N(F238)&gt;0,N(F238)&lt;TODAY()),"VENCIDA, TODAVÍA ABIERTA; ","")&amp;IF(AND(OR(K238="",K238="Abierta"),N(F238)&gt;=TODAY(),N(F238)-TODAY()&lt;=N('Ajustes'!$B$6)),"POR VENCER; ","")&amp;IF(AND(OR(K238="",K238="Abierta"),N(E238)&gt;0,N(G238)&gt;=N('Ajustes'!$B$5)),"ALTO: DECIDA; ","")&amp;IF(N(E238)=0,"SIN FECHA DE ENVÍO; ","")&amp;IF(AND(K238="Ganada",N(D238)=0),"GANADA SIN MONTO; ","")&amp;IF(AND(K238="Perdida",L238=""),"PERDIDA SIN MOTIVO; ","")="","",LEFT(IF(AND(N(I238)&gt;0,N(I238)&lt;TODAY()),"SEGUIMIENTO ATRASADO; ","")&amp;IF(AND(N(I238)&gt;0,N(I238)=TODAY()),"SEGUIMIENTO HOY; ","")&amp;IF(AND(OR(K238="",K238="Abierta"),N(F238)&gt;0,N(F238)&lt;TODAY()),"VENCIDA, TODAVÍA ABIERTA; ","")&amp;IF(AND(OR(K238="",K238="Abierta"),N(F238)&gt;=TODAY(),N(F238)-TODAY()&lt;=N('Ajustes'!$B$6)),"POR VENCER; ","")&amp;IF(AND(OR(K238="",K238="Abierta"),N(E238)&gt;0,N(G238)&gt;=N('Ajustes'!$B$5)),"ALTO: DECIDA; ","")&amp;IF(N(E238)=0,"SIN FECHA DE ENVÍO; ","")&amp;IF(AND(K238="Ganada",N(D238)=0),"GANADA SIN MONTO; ","")&amp;IF(AND(K238="Perdida",L238=""),"PERDIDA SIN MOTIVO; ",""),LEN(IF(AND(N(I238)&gt;0,N(I238)&lt;TODAY()),"SEGUIMIENTO ATRASADO; ","")&amp;IF(AND(N(I238)&gt;0,N(I238)=TODAY()),"SEGUIMIENTO HOY; ","")&amp;IF(AND(OR(K238="",K238="Abierta"),N(F238)&gt;0,N(F238)&lt;TODAY()),"VENCIDA, TODAVÍA ABIERTA; ","")&amp;IF(AND(OR(K238="",K238="Abierta"),N(F238)&gt;=TODAY(),N(F238)-TODAY()&lt;=N('Ajustes'!$B$6)),"POR VENCER; ","")&amp;IF(AND(OR(K238="",K238="Abierta"),N(E238)&gt;0,N(G238)&gt;=N('Ajustes'!$B$5)),"ALTO: DECIDA; ","")&amp;IF(N(E238)=0,"SIN FECHA DE ENVÍO; ","")&amp;IF(AND(K238="Ganada",N(D238)=0),"GANADA SIN MONTO; ","")&amp;IF(AND(K238="Perdida",L238=""),"PERDIDA SIN MOTIVO; ",""))-2)))</f>
        <v/>
      </c>
    </row>
    <row r="239">
      <c r="D239" s="7" t="n"/>
      <c r="E239" s="8" t="n"/>
      <c r="F239" s="8" t="n"/>
      <c r="G239">
        <f>IF(A239="","",COUNTIF('Registro de contactos'!$B$2:$B$1500,A239))</f>
        <v/>
      </c>
      <c r="H239" s="8">
        <f>IF(A239="","",IF(N(G239)=0,"",SUMPRODUCT(MAX(('Registro de contactos'!$B$2:$B$1500=A239)*N(+'Registro de contactos'!$A$2:$A$1500)))))</f>
        <v/>
      </c>
      <c r="I239" s="8">
        <f>IF(OR(NOT(OR(A239&lt;&gt;"",B239&lt;&gt;"",C239&lt;&gt;"")),N(E239)=0,NOT(OR(K239="",K239="Abierta")),N(G239)&gt;=N('Ajustes'!$B$5)),"",IF(OR(N(G239)=0,N(H239)=0),N(E239)+N('Ajustes'!$B$2),N(H239)+IF(N(G239)=1,N('Ajustes'!$B$3)-N('Ajustes'!$B$2),N('Ajustes'!$B$4)-N('Ajustes'!$B$3))))</f>
        <v/>
      </c>
      <c r="J239" s="9">
        <f>IF(OR(NOT(OR(A239&lt;&gt;"",B239&lt;&gt;"",C239&lt;&gt;"")),N(F239)=0),"",N(F239)-TODAY())</f>
        <v/>
      </c>
      <c r="M239">
        <f>IF(NOT(OR(A239&lt;&gt;"",B239&lt;&gt;"",C239&lt;&gt;"")),"",IF(IF(AND(N(I239)&gt;0,N(I239)&lt;TODAY()),"SEGUIMIENTO ATRASADO; ","")&amp;IF(AND(N(I239)&gt;0,N(I239)=TODAY()),"SEGUIMIENTO HOY; ","")&amp;IF(AND(OR(K239="",K239="Abierta"),N(F239)&gt;0,N(F239)&lt;TODAY()),"VENCIDA, TODAVÍA ABIERTA; ","")&amp;IF(AND(OR(K239="",K239="Abierta"),N(F239)&gt;=TODAY(),N(F239)-TODAY()&lt;=N('Ajustes'!$B$6)),"POR VENCER; ","")&amp;IF(AND(OR(K239="",K239="Abierta"),N(E239)&gt;0,N(G239)&gt;=N('Ajustes'!$B$5)),"ALTO: DECIDA; ","")&amp;IF(N(E239)=0,"SIN FECHA DE ENVÍO; ","")&amp;IF(AND(K239="Ganada",N(D239)=0),"GANADA SIN MONTO; ","")&amp;IF(AND(K239="Perdida",L239=""),"PERDIDA SIN MOTIVO; ","")="","",LEFT(IF(AND(N(I239)&gt;0,N(I239)&lt;TODAY()),"SEGUIMIENTO ATRASADO; ","")&amp;IF(AND(N(I239)&gt;0,N(I239)=TODAY()),"SEGUIMIENTO HOY; ","")&amp;IF(AND(OR(K239="",K239="Abierta"),N(F239)&gt;0,N(F239)&lt;TODAY()),"VENCIDA, TODAVÍA ABIERTA; ","")&amp;IF(AND(OR(K239="",K239="Abierta"),N(F239)&gt;=TODAY(),N(F239)-TODAY()&lt;=N('Ajustes'!$B$6)),"POR VENCER; ","")&amp;IF(AND(OR(K239="",K239="Abierta"),N(E239)&gt;0,N(G239)&gt;=N('Ajustes'!$B$5)),"ALTO: DECIDA; ","")&amp;IF(N(E239)=0,"SIN FECHA DE ENVÍO; ","")&amp;IF(AND(K239="Ganada",N(D239)=0),"GANADA SIN MONTO; ","")&amp;IF(AND(K239="Perdida",L239=""),"PERDIDA SIN MOTIVO; ",""),LEN(IF(AND(N(I239)&gt;0,N(I239)&lt;TODAY()),"SEGUIMIENTO ATRASADO; ","")&amp;IF(AND(N(I239)&gt;0,N(I239)=TODAY()),"SEGUIMIENTO HOY; ","")&amp;IF(AND(OR(K239="",K239="Abierta"),N(F239)&gt;0,N(F239)&lt;TODAY()),"VENCIDA, TODAVÍA ABIERTA; ","")&amp;IF(AND(OR(K239="",K239="Abierta"),N(F239)&gt;=TODAY(),N(F239)-TODAY()&lt;=N('Ajustes'!$B$6)),"POR VENCER; ","")&amp;IF(AND(OR(K239="",K239="Abierta"),N(E239)&gt;0,N(G239)&gt;=N('Ajustes'!$B$5)),"ALTO: DECIDA; ","")&amp;IF(N(E239)=0,"SIN FECHA DE ENVÍO; ","")&amp;IF(AND(K239="Ganada",N(D239)=0),"GANADA SIN MONTO; ","")&amp;IF(AND(K239="Perdida",L239=""),"PERDIDA SIN MOTIVO; ",""))-2)))</f>
        <v/>
      </c>
    </row>
    <row r="240">
      <c r="D240" s="7" t="n"/>
      <c r="E240" s="8" t="n"/>
      <c r="F240" s="8" t="n"/>
      <c r="G240">
        <f>IF(A240="","",COUNTIF('Registro de contactos'!$B$2:$B$1500,A240))</f>
        <v/>
      </c>
      <c r="H240" s="8">
        <f>IF(A240="","",IF(N(G240)=0,"",SUMPRODUCT(MAX(('Registro de contactos'!$B$2:$B$1500=A240)*N(+'Registro de contactos'!$A$2:$A$1500)))))</f>
        <v/>
      </c>
      <c r="I240" s="8">
        <f>IF(OR(NOT(OR(A240&lt;&gt;"",B240&lt;&gt;"",C240&lt;&gt;"")),N(E240)=0,NOT(OR(K240="",K240="Abierta")),N(G240)&gt;=N('Ajustes'!$B$5)),"",IF(OR(N(G240)=0,N(H240)=0),N(E240)+N('Ajustes'!$B$2),N(H240)+IF(N(G240)=1,N('Ajustes'!$B$3)-N('Ajustes'!$B$2),N('Ajustes'!$B$4)-N('Ajustes'!$B$3))))</f>
        <v/>
      </c>
      <c r="J240" s="9">
        <f>IF(OR(NOT(OR(A240&lt;&gt;"",B240&lt;&gt;"",C240&lt;&gt;"")),N(F240)=0),"",N(F240)-TODAY())</f>
        <v/>
      </c>
      <c r="M240">
        <f>IF(NOT(OR(A240&lt;&gt;"",B240&lt;&gt;"",C240&lt;&gt;"")),"",IF(IF(AND(N(I240)&gt;0,N(I240)&lt;TODAY()),"SEGUIMIENTO ATRASADO; ","")&amp;IF(AND(N(I240)&gt;0,N(I240)=TODAY()),"SEGUIMIENTO HOY; ","")&amp;IF(AND(OR(K240="",K240="Abierta"),N(F240)&gt;0,N(F240)&lt;TODAY()),"VENCIDA, TODAVÍA ABIERTA; ","")&amp;IF(AND(OR(K240="",K240="Abierta"),N(F240)&gt;=TODAY(),N(F240)-TODAY()&lt;=N('Ajustes'!$B$6)),"POR VENCER; ","")&amp;IF(AND(OR(K240="",K240="Abierta"),N(E240)&gt;0,N(G240)&gt;=N('Ajustes'!$B$5)),"ALTO: DECIDA; ","")&amp;IF(N(E240)=0,"SIN FECHA DE ENVÍO; ","")&amp;IF(AND(K240="Ganada",N(D240)=0),"GANADA SIN MONTO; ","")&amp;IF(AND(K240="Perdida",L240=""),"PERDIDA SIN MOTIVO; ","")="","",LEFT(IF(AND(N(I240)&gt;0,N(I240)&lt;TODAY()),"SEGUIMIENTO ATRASADO; ","")&amp;IF(AND(N(I240)&gt;0,N(I240)=TODAY()),"SEGUIMIENTO HOY; ","")&amp;IF(AND(OR(K240="",K240="Abierta"),N(F240)&gt;0,N(F240)&lt;TODAY()),"VENCIDA, TODAVÍA ABIERTA; ","")&amp;IF(AND(OR(K240="",K240="Abierta"),N(F240)&gt;=TODAY(),N(F240)-TODAY()&lt;=N('Ajustes'!$B$6)),"POR VENCER; ","")&amp;IF(AND(OR(K240="",K240="Abierta"),N(E240)&gt;0,N(G240)&gt;=N('Ajustes'!$B$5)),"ALTO: DECIDA; ","")&amp;IF(N(E240)=0,"SIN FECHA DE ENVÍO; ","")&amp;IF(AND(K240="Ganada",N(D240)=0),"GANADA SIN MONTO; ","")&amp;IF(AND(K240="Perdida",L240=""),"PERDIDA SIN MOTIVO; ",""),LEN(IF(AND(N(I240)&gt;0,N(I240)&lt;TODAY()),"SEGUIMIENTO ATRASADO; ","")&amp;IF(AND(N(I240)&gt;0,N(I240)=TODAY()),"SEGUIMIENTO HOY; ","")&amp;IF(AND(OR(K240="",K240="Abierta"),N(F240)&gt;0,N(F240)&lt;TODAY()),"VENCIDA, TODAVÍA ABIERTA; ","")&amp;IF(AND(OR(K240="",K240="Abierta"),N(F240)&gt;=TODAY(),N(F240)-TODAY()&lt;=N('Ajustes'!$B$6)),"POR VENCER; ","")&amp;IF(AND(OR(K240="",K240="Abierta"),N(E240)&gt;0,N(G240)&gt;=N('Ajustes'!$B$5)),"ALTO: DECIDA; ","")&amp;IF(N(E240)=0,"SIN FECHA DE ENVÍO; ","")&amp;IF(AND(K240="Ganada",N(D240)=0),"GANADA SIN MONTO; ","")&amp;IF(AND(K240="Perdida",L240=""),"PERDIDA SIN MOTIVO; ",""))-2)))</f>
        <v/>
      </c>
    </row>
    <row r="241">
      <c r="D241" s="7" t="n"/>
      <c r="E241" s="8" t="n"/>
      <c r="F241" s="8" t="n"/>
      <c r="G241">
        <f>IF(A241="","",COUNTIF('Registro de contactos'!$B$2:$B$1500,A241))</f>
        <v/>
      </c>
      <c r="H241" s="8">
        <f>IF(A241="","",IF(N(G241)=0,"",SUMPRODUCT(MAX(('Registro de contactos'!$B$2:$B$1500=A241)*N(+'Registro de contactos'!$A$2:$A$1500)))))</f>
        <v/>
      </c>
      <c r="I241" s="8">
        <f>IF(OR(NOT(OR(A241&lt;&gt;"",B241&lt;&gt;"",C241&lt;&gt;"")),N(E241)=0,NOT(OR(K241="",K241="Abierta")),N(G241)&gt;=N('Ajustes'!$B$5)),"",IF(OR(N(G241)=0,N(H241)=0),N(E241)+N('Ajustes'!$B$2),N(H241)+IF(N(G241)=1,N('Ajustes'!$B$3)-N('Ajustes'!$B$2),N('Ajustes'!$B$4)-N('Ajustes'!$B$3))))</f>
        <v/>
      </c>
      <c r="J241" s="9">
        <f>IF(OR(NOT(OR(A241&lt;&gt;"",B241&lt;&gt;"",C241&lt;&gt;"")),N(F241)=0),"",N(F241)-TODAY())</f>
        <v/>
      </c>
      <c r="M241">
        <f>IF(NOT(OR(A241&lt;&gt;"",B241&lt;&gt;"",C241&lt;&gt;"")),"",IF(IF(AND(N(I241)&gt;0,N(I241)&lt;TODAY()),"SEGUIMIENTO ATRASADO; ","")&amp;IF(AND(N(I241)&gt;0,N(I241)=TODAY()),"SEGUIMIENTO HOY; ","")&amp;IF(AND(OR(K241="",K241="Abierta"),N(F241)&gt;0,N(F241)&lt;TODAY()),"VENCIDA, TODAVÍA ABIERTA; ","")&amp;IF(AND(OR(K241="",K241="Abierta"),N(F241)&gt;=TODAY(),N(F241)-TODAY()&lt;=N('Ajustes'!$B$6)),"POR VENCER; ","")&amp;IF(AND(OR(K241="",K241="Abierta"),N(E241)&gt;0,N(G241)&gt;=N('Ajustes'!$B$5)),"ALTO: DECIDA; ","")&amp;IF(N(E241)=0,"SIN FECHA DE ENVÍO; ","")&amp;IF(AND(K241="Ganada",N(D241)=0),"GANADA SIN MONTO; ","")&amp;IF(AND(K241="Perdida",L241=""),"PERDIDA SIN MOTIVO; ","")="","",LEFT(IF(AND(N(I241)&gt;0,N(I241)&lt;TODAY()),"SEGUIMIENTO ATRASADO; ","")&amp;IF(AND(N(I241)&gt;0,N(I241)=TODAY()),"SEGUIMIENTO HOY; ","")&amp;IF(AND(OR(K241="",K241="Abierta"),N(F241)&gt;0,N(F241)&lt;TODAY()),"VENCIDA, TODAVÍA ABIERTA; ","")&amp;IF(AND(OR(K241="",K241="Abierta"),N(F241)&gt;=TODAY(),N(F241)-TODAY()&lt;=N('Ajustes'!$B$6)),"POR VENCER; ","")&amp;IF(AND(OR(K241="",K241="Abierta"),N(E241)&gt;0,N(G241)&gt;=N('Ajustes'!$B$5)),"ALTO: DECIDA; ","")&amp;IF(N(E241)=0,"SIN FECHA DE ENVÍO; ","")&amp;IF(AND(K241="Ganada",N(D241)=0),"GANADA SIN MONTO; ","")&amp;IF(AND(K241="Perdida",L241=""),"PERDIDA SIN MOTIVO; ",""),LEN(IF(AND(N(I241)&gt;0,N(I241)&lt;TODAY()),"SEGUIMIENTO ATRASADO; ","")&amp;IF(AND(N(I241)&gt;0,N(I241)=TODAY()),"SEGUIMIENTO HOY; ","")&amp;IF(AND(OR(K241="",K241="Abierta"),N(F241)&gt;0,N(F241)&lt;TODAY()),"VENCIDA, TODAVÍA ABIERTA; ","")&amp;IF(AND(OR(K241="",K241="Abierta"),N(F241)&gt;=TODAY(),N(F241)-TODAY()&lt;=N('Ajustes'!$B$6)),"POR VENCER; ","")&amp;IF(AND(OR(K241="",K241="Abierta"),N(E241)&gt;0,N(G241)&gt;=N('Ajustes'!$B$5)),"ALTO: DECIDA; ","")&amp;IF(N(E241)=0,"SIN FECHA DE ENVÍO; ","")&amp;IF(AND(K241="Ganada",N(D241)=0),"GANADA SIN MONTO; ","")&amp;IF(AND(K241="Perdida",L241=""),"PERDIDA SIN MOTIVO; ",""))-2)))</f>
        <v/>
      </c>
    </row>
    <row r="242">
      <c r="D242" s="7" t="n"/>
      <c r="E242" s="8" t="n"/>
      <c r="F242" s="8" t="n"/>
      <c r="G242">
        <f>IF(A242="","",COUNTIF('Registro de contactos'!$B$2:$B$1500,A242))</f>
        <v/>
      </c>
      <c r="H242" s="8">
        <f>IF(A242="","",IF(N(G242)=0,"",SUMPRODUCT(MAX(('Registro de contactos'!$B$2:$B$1500=A242)*N(+'Registro de contactos'!$A$2:$A$1500)))))</f>
        <v/>
      </c>
      <c r="I242" s="8">
        <f>IF(OR(NOT(OR(A242&lt;&gt;"",B242&lt;&gt;"",C242&lt;&gt;"")),N(E242)=0,NOT(OR(K242="",K242="Abierta")),N(G242)&gt;=N('Ajustes'!$B$5)),"",IF(OR(N(G242)=0,N(H242)=0),N(E242)+N('Ajustes'!$B$2),N(H242)+IF(N(G242)=1,N('Ajustes'!$B$3)-N('Ajustes'!$B$2),N('Ajustes'!$B$4)-N('Ajustes'!$B$3))))</f>
        <v/>
      </c>
      <c r="J242" s="9">
        <f>IF(OR(NOT(OR(A242&lt;&gt;"",B242&lt;&gt;"",C242&lt;&gt;"")),N(F242)=0),"",N(F242)-TODAY())</f>
        <v/>
      </c>
      <c r="M242">
        <f>IF(NOT(OR(A242&lt;&gt;"",B242&lt;&gt;"",C242&lt;&gt;"")),"",IF(IF(AND(N(I242)&gt;0,N(I242)&lt;TODAY()),"SEGUIMIENTO ATRASADO; ","")&amp;IF(AND(N(I242)&gt;0,N(I242)=TODAY()),"SEGUIMIENTO HOY; ","")&amp;IF(AND(OR(K242="",K242="Abierta"),N(F242)&gt;0,N(F242)&lt;TODAY()),"VENCIDA, TODAVÍA ABIERTA; ","")&amp;IF(AND(OR(K242="",K242="Abierta"),N(F242)&gt;=TODAY(),N(F242)-TODAY()&lt;=N('Ajustes'!$B$6)),"POR VENCER; ","")&amp;IF(AND(OR(K242="",K242="Abierta"),N(E242)&gt;0,N(G242)&gt;=N('Ajustes'!$B$5)),"ALTO: DECIDA; ","")&amp;IF(N(E242)=0,"SIN FECHA DE ENVÍO; ","")&amp;IF(AND(K242="Ganada",N(D242)=0),"GANADA SIN MONTO; ","")&amp;IF(AND(K242="Perdida",L242=""),"PERDIDA SIN MOTIVO; ","")="","",LEFT(IF(AND(N(I242)&gt;0,N(I242)&lt;TODAY()),"SEGUIMIENTO ATRASADO; ","")&amp;IF(AND(N(I242)&gt;0,N(I242)=TODAY()),"SEGUIMIENTO HOY; ","")&amp;IF(AND(OR(K242="",K242="Abierta"),N(F242)&gt;0,N(F242)&lt;TODAY()),"VENCIDA, TODAVÍA ABIERTA; ","")&amp;IF(AND(OR(K242="",K242="Abierta"),N(F242)&gt;=TODAY(),N(F242)-TODAY()&lt;=N('Ajustes'!$B$6)),"POR VENCER; ","")&amp;IF(AND(OR(K242="",K242="Abierta"),N(E242)&gt;0,N(G242)&gt;=N('Ajustes'!$B$5)),"ALTO: DECIDA; ","")&amp;IF(N(E242)=0,"SIN FECHA DE ENVÍO; ","")&amp;IF(AND(K242="Ganada",N(D242)=0),"GANADA SIN MONTO; ","")&amp;IF(AND(K242="Perdida",L242=""),"PERDIDA SIN MOTIVO; ",""),LEN(IF(AND(N(I242)&gt;0,N(I242)&lt;TODAY()),"SEGUIMIENTO ATRASADO; ","")&amp;IF(AND(N(I242)&gt;0,N(I242)=TODAY()),"SEGUIMIENTO HOY; ","")&amp;IF(AND(OR(K242="",K242="Abierta"),N(F242)&gt;0,N(F242)&lt;TODAY()),"VENCIDA, TODAVÍA ABIERTA; ","")&amp;IF(AND(OR(K242="",K242="Abierta"),N(F242)&gt;=TODAY(),N(F242)-TODAY()&lt;=N('Ajustes'!$B$6)),"POR VENCER; ","")&amp;IF(AND(OR(K242="",K242="Abierta"),N(E242)&gt;0,N(G242)&gt;=N('Ajustes'!$B$5)),"ALTO: DECIDA; ","")&amp;IF(N(E242)=0,"SIN FECHA DE ENVÍO; ","")&amp;IF(AND(K242="Ganada",N(D242)=0),"GANADA SIN MONTO; ","")&amp;IF(AND(K242="Perdida",L242=""),"PERDIDA SIN MOTIVO; ",""))-2)))</f>
        <v/>
      </c>
    </row>
    <row r="243">
      <c r="D243" s="7" t="n"/>
      <c r="E243" s="8" t="n"/>
      <c r="F243" s="8" t="n"/>
      <c r="G243">
        <f>IF(A243="","",COUNTIF('Registro de contactos'!$B$2:$B$1500,A243))</f>
        <v/>
      </c>
      <c r="H243" s="8">
        <f>IF(A243="","",IF(N(G243)=0,"",SUMPRODUCT(MAX(('Registro de contactos'!$B$2:$B$1500=A243)*N(+'Registro de contactos'!$A$2:$A$1500)))))</f>
        <v/>
      </c>
      <c r="I243" s="8">
        <f>IF(OR(NOT(OR(A243&lt;&gt;"",B243&lt;&gt;"",C243&lt;&gt;"")),N(E243)=0,NOT(OR(K243="",K243="Abierta")),N(G243)&gt;=N('Ajustes'!$B$5)),"",IF(OR(N(G243)=0,N(H243)=0),N(E243)+N('Ajustes'!$B$2),N(H243)+IF(N(G243)=1,N('Ajustes'!$B$3)-N('Ajustes'!$B$2),N('Ajustes'!$B$4)-N('Ajustes'!$B$3))))</f>
        <v/>
      </c>
      <c r="J243" s="9">
        <f>IF(OR(NOT(OR(A243&lt;&gt;"",B243&lt;&gt;"",C243&lt;&gt;"")),N(F243)=0),"",N(F243)-TODAY())</f>
        <v/>
      </c>
      <c r="M243">
        <f>IF(NOT(OR(A243&lt;&gt;"",B243&lt;&gt;"",C243&lt;&gt;"")),"",IF(IF(AND(N(I243)&gt;0,N(I243)&lt;TODAY()),"SEGUIMIENTO ATRASADO; ","")&amp;IF(AND(N(I243)&gt;0,N(I243)=TODAY()),"SEGUIMIENTO HOY; ","")&amp;IF(AND(OR(K243="",K243="Abierta"),N(F243)&gt;0,N(F243)&lt;TODAY()),"VENCIDA, TODAVÍA ABIERTA; ","")&amp;IF(AND(OR(K243="",K243="Abierta"),N(F243)&gt;=TODAY(),N(F243)-TODAY()&lt;=N('Ajustes'!$B$6)),"POR VENCER; ","")&amp;IF(AND(OR(K243="",K243="Abierta"),N(E243)&gt;0,N(G243)&gt;=N('Ajustes'!$B$5)),"ALTO: DECIDA; ","")&amp;IF(N(E243)=0,"SIN FECHA DE ENVÍO; ","")&amp;IF(AND(K243="Ganada",N(D243)=0),"GANADA SIN MONTO; ","")&amp;IF(AND(K243="Perdida",L243=""),"PERDIDA SIN MOTIVO; ","")="","",LEFT(IF(AND(N(I243)&gt;0,N(I243)&lt;TODAY()),"SEGUIMIENTO ATRASADO; ","")&amp;IF(AND(N(I243)&gt;0,N(I243)=TODAY()),"SEGUIMIENTO HOY; ","")&amp;IF(AND(OR(K243="",K243="Abierta"),N(F243)&gt;0,N(F243)&lt;TODAY()),"VENCIDA, TODAVÍA ABIERTA; ","")&amp;IF(AND(OR(K243="",K243="Abierta"),N(F243)&gt;=TODAY(),N(F243)-TODAY()&lt;=N('Ajustes'!$B$6)),"POR VENCER; ","")&amp;IF(AND(OR(K243="",K243="Abierta"),N(E243)&gt;0,N(G243)&gt;=N('Ajustes'!$B$5)),"ALTO: DECIDA; ","")&amp;IF(N(E243)=0,"SIN FECHA DE ENVÍO; ","")&amp;IF(AND(K243="Ganada",N(D243)=0),"GANADA SIN MONTO; ","")&amp;IF(AND(K243="Perdida",L243=""),"PERDIDA SIN MOTIVO; ",""),LEN(IF(AND(N(I243)&gt;0,N(I243)&lt;TODAY()),"SEGUIMIENTO ATRASADO; ","")&amp;IF(AND(N(I243)&gt;0,N(I243)=TODAY()),"SEGUIMIENTO HOY; ","")&amp;IF(AND(OR(K243="",K243="Abierta"),N(F243)&gt;0,N(F243)&lt;TODAY()),"VENCIDA, TODAVÍA ABIERTA; ","")&amp;IF(AND(OR(K243="",K243="Abierta"),N(F243)&gt;=TODAY(),N(F243)-TODAY()&lt;=N('Ajustes'!$B$6)),"POR VENCER; ","")&amp;IF(AND(OR(K243="",K243="Abierta"),N(E243)&gt;0,N(G243)&gt;=N('Ajustes'!$B$5)),"ALTO: DECIDA; ","")&amp;IF(N(E243)=0,"SIN FECHA DE ENVÍO; ","")&amp;IF(AND(K243="Ganada",N(D243)=0),"GANADA SIN MONTO; ","")&amp;IF(AND(K243="Perdida",L243=""),"PERDIDA SIN MOTIVO; ",""))-2)))</f>
        <v/>
      </c>
    </row>
    <row r="244">
      <c r="D244" s="7" t="n"/>
      <c r="E244" s="8" t="n"/>
      <c r="F244" s="8" t="n"/>
      <c r="G244">
        <f>IF(A244="","",COUNTIF('Registro de contactos'!$B$2:$B$1500,A244))</f>
        <v/>
      </c>
      <c r="H244" s="8">
        <f>IF(A244="","",IF(N(G244)=0,"",SUMPRODUCT(MAX(('Registro de contactos'!$B$2:$B$1500=A244)*N(+'Registro de contactos'!$A$2:$A$1500)))))</f>
        <v/>
      </c>
      <c r="I244" s="8">
        <f>IF(OR(NOT(OR(A244&lt;&gt;"",B244&lt;&gt;"",C244&lt;&gt;"")),N(E244)=0,NOT(OR(K244="",K244="Abierta")),N(G244)&gt;=N('Ajustes'!$B$5)),"",IF(OR(N(G244)=0,N(H244)=0),N(E244)+N('Ajustes'!$B$2),N(H244)+IF(N(G244)=1,N('Ajustes'!$B$3)-N('Ajustes'!$B$2),N('Ajustes'!$B$4)-N('Ajustes'!$B$3))))</f>
        <v/>
      </c>
      <c r="J244" s="9">
        <f>IF(OR(NOT(OR(A244&lt;&gt;"",B244&lt;&gt;"",C244&lt;&gt;"")),N(F244)=0),"",N(F244)-TODAY())</f>
        <v/>
      </c>
      <c r="M244">
        <f>IF(NOT(OR(A244&lt;&gt;"",B244&lt;&gt;"",C244&lt;&gt;"")),"",IF(IF(AND(N(I244)&gt;0,N(I244)&lt;TODAY()),"SEGUIMIENTO ATRASADO; ","")&amp;IF(AND(N(I244)&gt;0,N(I244)=TODAY()),"SEGUIMIENTO HOY; ","")&amp;IF(AND(OR(K244="",K244="Abierta"),N(F244)&gt;0,N(F244)&lt;TODAY()),"VENCIDA, TODAVÍA ABIERTA; ","")&amp;IF(AND(OR(K244="",K244="Abierta"),N(F244)&gt;=TODAY(),N(F244)-TODAY()&lt;=N('Ajustes'!$B$6)),"POR VENCER; ","")&amp;IF(AND(OR(K244="",K244="Abierta"),N(E244)&gt;0,N(G244)&gt;=N('Ajustes'!$B$5)),"ALTO: DECIDA; ","")&amp;IF(N(E244)=0,"SIN FECHA DE ENVÍO; ","")&amp;IF(AND(K244="Ganada",N(D244)=0),"GANADA SIN MONTO; ","")&amp;IF(AND(K244="Perdida",L244=""),"PERDIDA SIN MOTIVO; ","")="","",LEFT(IF(AND(N(I244)&gt;0,N(I244)&lt;TODAY()),"SEGUIMIENTO ATRASADO; ","")&amp;IF(AND(N(I244)&gt;0,N(I244)=TODAY()),"SEGUIMIENTO HOY; ","")&amp;IF(AND(OR(K244="",K244="Abierta"),N(F244)&gt;0,N(F244)&lt;TODAY()),"VENCIDA, TODAVÍA ABIERTA; ","")&amp;IF(AND(OR(K244="",K244="Abierta"),N(F244)&gt;=TODAY(),N(F244)-TODAY()&lt;=N('Ajustes'!$B$6)),"POR VENCER; ","")&amp;IF(AND(OR(K244="",K244="Abierta"),N(E244)&gt;0,N(G244)&gt;=N('Ajustes'!$B$5)),"ALTO: DECIDA; ","")&amp;IF(N(E244)=0,"SIN FECHA DE ENVÍO; ","")&amp;IF(AND(K244="Ganada",N(D244)=0),"GANADA SIN MONTO; ","")&amp;IF(AND(K244="Perdida",L244=""),"PERDIDA SIN MOTIVO; ",""),LEN(IF(AND(N(I244)&gt;0,N(I244)&lt;TODAY()),"SEGUIMIENTO ATRASADO; ","")&amp;IF(AND(N(I244)&gt;0,N(I244)=TODAY()),"SEGUIMIENTO HOY; ","")&amp;IF(AND(OR(K244="",K244="Abierta"),N(F244)&gt;0,N(F244)&lt;TODAY()),"VENCIDA, TODAVÍA ABIERTA; ","")&amp;IF(AND(OR(K244="",K244="Abierta"),N(F244)&gt;=TODAY(),N(F244)-TODAY()&lt;=N('Ajustes'!$B$6)),"POR VENCER; ","")&amp;IF(AND(OR(K244="",K244="Abierta"),N(E244)&gt;0,N(G244)&gt;=N('Ajustes'!$B$5)),"ALTO: DECIDA; ","")&amp;IF(N(E244)=0,"SIN FECHA DE ENVÍO; ","")&amp;IF(AND(K244="Ganada",N(D244)=0),"GANADA SIN MONTO; ","")&amp;IF(AND(K244="Perdida",L244=""),"PERDIDA SIN MOTIVO; ",""))-2)))</f>
        <v/>
      </c>
    </row>
    <row r="245">
      <c r="D245" s="7" t="n"/>
      <c r="E245" s="8" t="n"/>
      <c r="F245" s="8" t="n"/>
      <c r="G245">
        <f>IF(A245="","",COUNTIF('Registro de contactos'!$B$2:$B$1500,A245))</f>
        <v/>
      </c>
      <c r="H245" s="8">
        <f>IF(A245="","",IF(N(G245)=0,"",SUMPRODUCT(MAX(('Registro de contactos'!$B$2:$B$1500=A245)*N(+'Registro de contactos'!$A$2:$A$1500)))))</f>
        <v/>
      </c>
      <c r="I245" s="8">
        <f>IF(OR(NOT(OR(A245&lt;&gt;"",B245&lt;&gt;"",C245&lt;&gt;"")),N(E245)=0,NOT(OR(K245="",K245="Abierta")),N(G245)&gt;=N('Ajustes'!$B$5)),"",IF(OR(N(G245)=0,N(H245)=0),N(E245)+N('Ajustes'!$B$2),N(H245)+IF(N(G245)=1,N('Ajustes'!$B$3)-N('Ajustes'!$B$2),N('Ajustes'!$B$4)-N('Ajustes'!$B$3))))</f>
        <v/>
      </c>
      <c r="J245" s="9">
        <f>IF(OR(NOT(OR(A245&lt;&gt;"",B245&lt;&gt;"",C245&lt;&gt;"")),N(F245)=0),"",N(F245)-TODAY())</f>
        <v/>
      </c>
      <c r="M245">
        <f>IF(NOT(OR(A245&lt;&gt;"",B245&lt;&gt;"",C245&lt;&gt;"")),"",IF(IF(AND(N(I245)&gt;0,N(I245)&lt;TODAY()),"SEGUIMIENTO ATRASADO; ","")&amp;IF(AND(N(I245)&gt;0,N(I245)=TODAY()),"SEGUIMIENTO HOY; ","")&amp;IF(AND(OR(K245="",K245="Abierta"),N(F245)&gt;0,N(F245)&lt;TODAY()),"VENCIDA, TODAVÍA ABIERTA; ","")&amp;IF(AND(OR(K245="",K245="Abierta"),N(F245)&gt;=TODAY(),N(F245)-TODAY()&lt;=N('Ajustes'!$B$6)),"POR VENCER; ","")&amp;IF(AND(OR(K245="",K245="Abierta"),N(E245)&gt;0,N(G245)&gt;=N('Ajustes'!$B$5)),"ALTO: DECIDA; ","")&amp;IF(N(E245)=0,"SIN FECHA DE ENVÍO; ","")&amp;IF(AND(K245="Ganada",N(D245)=0),"GANADA SIN MONTO; ","")&amp;IF(AND(K245="Perdida",L245=""),"PERDIDA SIN MOTIVO; ","")="","",LEFT(IF(AND(N(I245)&gt;0,N(I245)&lt;TODAY()),"SEGUIMIENTO ATRASADO; ","")&amp;IF(AND(N(I245)&gt;0,N(I245)=TODAY()),"SEGUIMIENTO HOY; ","")&amp;IF(AND(OR(K245="",K245="Abierta"),N(F245)&gt;0,N(F245)&lt;TODAY()),"VENCIDA, TODAVÍA ABIERTA; ","")&amp;IF(AND(OR(K245="",K245="Abierta"),N(F245)&gt;=TODAY(),N(F245)-TODAY()&lt;=N('Ajustes'!$B$6)),"POR VENCER; ","")&amp;IF(AND(OR(K245="",K245="Abierta"),N(E245)&gt;0,N(G245)&gt;=N('Ajustes'!$B$5)),"ALTO: DECIDA; ","")&amp;IF(N(E245)=0,"SIN FECHA DE ENVÍO; ","")&amp;IF(AND(K245="Ganada",N(D245)=0),"GANADA SIN MONTO; ","")&amp;IF(AND(K245="Perdida",L245=""),"PERDIDA SIN MOTIVO; ",""),LEN(IF(AND(N(I245)&gt;0,N(I245)&lt;TODAY()),"SEGUIMIENTO ATRASADO; ","")&amp;IF(AND(N(I245)&gt;0,N(I245)=TODAY()),"SEGUIMIENTO HOY; ","")&amp;IF(AND(OR(K245="",K245="Abierta"),N(F245)&gt;0,N(F245)&lt;TODAY()),"VENCIDA, TODAVÍA ABIERTA; ","")&amp;IF(AND(OR(K245="",K245="Abierta"),N(F245)&gt;=TODAY(),N(F245)-TODAY()&lt;=N('Ajustes'!$B$6)),"POR VENCER; ","")&amp;IF(AND(OR(K245="",K245="Abierta"),N(E245)&gt;0,N(G245)&gt;=N('Ajustes'!$B$5)),"ALTO: DECIDA; ","")&amp;IF(N(E245)=0,"SIN FECHA DE ENVÍO; ","")&amp;IF(AND(K245="Ganada",N(D245)=0),"GANADA SIN MONTO; ","")&amp;IF(AND(K245="Perdida",L245=""),"PERDIDA SIN MOTIVO; ",""))-2)))</f>
        <v/>
      </c>
    </row>
    <row r="246">
      <c r="D246" s="7" t="n"/>
      <c r="E246" s="8" t="n"/>
      <c r="F246" s="8" t="n"/>
      <c r="G246">
        <f>IF(A246="","",COUNTIF('Registro de contactos'!$B$2:$B$1500,A246))</f>
        <v/>
      </c>
      <c r="H246" s="8">
        <f>IF(A246="","",IF(N(G246)=0,"",SUMPRODUCT(MAX(('Registro de contactos'!$B$2:$B$1500=A246)*N(+'Registro de contactos'!$A$2:$A$1500)))))</f>
        <v/>
      </c>
      <c r="I246" s="8">
        <f>IF(OR(NOT(OR(A246&lt;&gt;"",B246&lt;&gt;"",C246&lt;&gt;"")),N(E246)=0,NOT(OR(K246="",K246="Abierta")),N(G246)&gt;=N('Ajustes'!$B$5)),"",IF(OR(N(G246)=0,N(H246)=0),N(E246)+N('Ajustes'!$B$2),N(H246)+IF(N(G246)=1,N('Ajustes'!$B$3)-N('Ajustes'!$B$2),N('Ajustes'!$B$4)-N('Ajustes'!$B$3))))</f>
        <v/>
      </c>
      <c r="J246" s="9">
        <f>IF(OR(NOT(OR(A246&lt;&gt;"",B246&lt;&gt;"",C246&lt;&gt;"")),N(F246)=0),"",N(F246)-TODAY())</f>
        <v/>
      </c>
      <c r="M246">
        <f>IF(NOT(OR(A246&lt;&gt;"",B246&lt;&gt;"",C246&lt;&gt;"")),"",IF(IF(AND(N(I246)&gt;0,N(I246)&lt;TODAY()),"SEGUIMIENTO ATRASADO; ","")&amp;IF(AND(N(I246)&gt;0,N(I246)=TODAY()),"SEGUIMIENTO HOY; ","")&amp;IF(AND(OR(K246="",K246="Abierta"),N(F246)&gt;0,N(F246)&lt;TODAY()),"VENCIDA, TODAVÍA ABIERTA; ","")&amp;IF(AND(OR(K246="",K246="Abierta"),N(F246)&gt;=TODAY(),N(F246)-TODAY()&lt;=N('Ajustes'!$B$6)),"POR VENCER; ","")&amp;IF(AND(OR(K246="",K246="Abierta"),N(E246)&gt;0,N(G246)&gt;=N('Ajustes'!$B$5)),"ALTO: DECIDA; ","")&amp;IF(N(E246)=0,"SIN FECHA DE ENVÍO; ","")&amp;IF(AND(K246="Ganada",N(D246)=0),"GANADA SIN MONTO; ","")&amp;IF(AND(K246="Perdida",L246=""),"PERDIDA SIN MOTIVO; ","")="","",LEFT(IF(AND(N(I246)&gt;0,N(I246)&lt;TODAY()),"SEGUIMIENTO ATRASADO; ","")&amp;IF(AND(N(I246)&gt;0,N(I246)=TODAY()),"SEGUIMIENTO HOY; ","")&amp;IF(AND(OR(K246="",K246="Abierta"),N(F246)&gt;0,N(F246)&lt;TODAY()),"VENCIDA, TODAVÍA ABIERTA; ","")&amp;IF(AND(OR(K246="",K246="Abierta"),N(F246)&gt;=TODAY(),N(F246)-TODAY()&lt;=N('Ajustes'!$B$6)),"POR VENCER; ","")&amp;IF(AND(OR(K246="",K246="Abierta"),N(E246)&gt;0,N(G246)&gt;=N('Ajustes'!$B$5)),"ALTO: DECIDA; ","")&amp;IF(N(E246)=0,"SIN FECHA DE ENVÍO; ","")&amp;IF(AND(K246="Ganada",N(D246)=0),"GANADA SIN MONTO; ","")&amp;IF(AND(K246="Perdida",L246=""),"PERDIDA SIN MOTIVO; ",""),LEN(IF(AND(N(I246)&gt;0,N(I246)&lt;TODAY()),"SEGUIMIENTO ATRASADO; ","")&amp;IF(AND(N(I246)&gt;0,N(I246)=TODAY()),"SEGUIMIENTO HOY; ","")&amp;IF(AND(OR(K246="",K246="Abierta"),N(F246)&gt;0,N(F246)&lt;TODAY()),"VENCIDA, TODAVÍA ABIERTA; ","")&amp;IF(AND(OR(K246="",K246="Abierta"),N(F246)&gt;=TODAY(),N(F246)-TODAY()&lt;=N('Ajustes'!$B$6)),"POR VENCER; ","")&amp;IF(AND(OR(K246="",K246="Abierta"),N(E246)&gt;0,N(G246)&gt;=N('Ajustes'!$B$5)),"ALTO: DECIDA; ","")&amp;IF(N(E246)=0,"SIN FECHA DE ENVÍO; ","")&amp;IF(AND(K246="Ganada",N(D246)=0),"GANADA SIN MONTO; ","")&amp;IF(AND(K246="Perdida",L246=""),"PERDIDA SIN MOTIVO; ",""))-2)))</f>
        <v/>
      </c>
    </row>
    <row r="247">
      <c r="D247" s="7" t="n"/>
      <c r="E247" s="8" t="n"/>
      <c r="F247" s="8" t="n"/>
      <c r="G247">
        <f>IF(A247="","",COUNTIF('Registro de contactos'!$B$2:$B$1500,A247))</f>
        <v/>
      </c>
      <c r="H247" s="8">
        <f>IF(A247="","",IF(N(G247)=0,"",SUMPRODUCT(MAX(('Registro de contactos'!$B$2:$B$1500=A247)*N(+'Registro de contactos'!$A$2:$A$1500)))))</f>
        <v/>
      </c>
      <c r="I247" s="8">
        <f>IF(OR(NOT(OR(A247&lt;&gt;"",B247&lt;&gt;"",C247&lt;&gt;"")),N(E247)=0,NOT(OR(K247="",K247="Abierta")),N(G247)&gt;=N('Ajustes'!$B$5)),"",IF(OR(N(G247)=0,N(H247)=0),N(E247)+N('Ajustes'!$B$2),N(H247)+IF(N(G247)=1,N('Ajustes'!$B$3)-N('Ajustes'!$B$2),N('Ajustes'!$B$4)-N('Ajustes'!$B$3))))</f>
        <v/>
      </c>
      <c r="J247" s="9">
        <f>IF(OR(NOT(OR(A247&lt;&gt;"",B247&lt;&gt;"",C247&lt;&gt;"")),N(F247)=0),"",N(F247)-TODAY())</f>
        <v/>
      </c>
      <c r="M247">
        <f>IF(NOT(OR(A247&lt;&gt;"",B247&lt;&gt;"",C247&lt;&gt;"")),"",IF(IF(AND(N(I247)&gt;0,N(I247)&lt;TODAY()),"SEGUIMIENTO ATRASADO; ","")&amp;IF(AND(N(I247)&gt;0,N(I247)=TODAY()),"SEGUIMIENTO HOY; ","")&amp;IF(AND(OR(K247="",K247="Abierta"),N(F247)&gt;0,N(F247)&lt;TODAY()),"VENCIDA, TODAVÍA ABIERTA; ","")&amp;IF(AND(OR(K247="",K247="Abierta"),N(F247)&gt;=TODAY(),N(F247)-TODAY()&lt;=N('Ajustes'!$B$6)),"POR VENCER; ","")&amp;IF(AND(OR(K247="",K247="Abierta"),N(E247)&gt;0,N(G247)&gt;=N('Ajustes'!$B$5)),"ALTO: DECIDA; ","")&amp;IF(N(E247)=0,"SIN FECHA DE ENVÍO; ","")&amp;IF(AND(K247="Ganada",N(D247)=0),"GANADA SIN MONTO; ","")&amp;IF(AND(K247="Perdida",L247=""),"PERDIDA SIN MOTIVO; ","")="","",LEFT(IF(AND(N(I247)&gt;0,N(I247)&lt;TODAY()),"SEGUIMIENTO ATRASADO; ","")&amp;IF(AND(N(I247)&gt;0,N(I247)=TODAY()),"SEGUIMIENTO HOY; ","")&amp;IF(AND(OR(K247="",K247="Abierta"),N(F247)&gt;0,N(F247)&lt;TODAY()),"VENCIDA, TODAVÍA ABIERTA; ","")&amp;IF(AND(OR(K247="",K247="Abierta"),N(F247)&gt;=TODAY(),N(F247)-TODAY()&lt;=N('Ajustes'!$B$6)),"POR VENCER; ","")&amp;IF(AND(OR(K247="",K247="Abierta"),N(E247)&gt;0,N(G247)&gt;=N('Ajustes'!$B$5)),"ALTO: DECIDA; ","")&amp;IF(N(E247)=0,"SIN FECHA DE ENVÍO; ","")&amp;IF(AND(K247="Ganada",N(D247)=0),"GANADA SIN MONTO; ","")&amp;IF(AND(K247="Perdida",L247=""),"PERDIDA SIN MOTIVO; ",""),LEN(IF(AND(N(I247)&gt;0,N(I247)&lt;TODAY()),"SEGUIMIENTO ATRASADO; ","")&amp;IF(AND(N(I247)&gt;0,N(I247)=TODAY()),"SEGUIMIENTO HOY; ","")&amp;IF(AND(OR(K247="",K247="Abierta"),N(F247)&gt;0,N(F247)&lt;TODAY()),"VENCIDA, TODAVÍA ABIERTA; ","")&amp;IF(AND(OR(K247="",K247="Abierta"),N(F247)&gt;=TODAY(),N(F247)-TODAY()&lt;=N('Ajustes'!$B$6)),"POR VENCER; ","")&amp;IF(AND(OR(K247="",K247="Abierta"),N(E247)&gt;0,N(G247)&gt;=N('Ajustes'!$B$5)),"ALTO: DECIDA; ","")&amp;IF(N(E247)=0,"SIN FECHA DE ENVÍO; ","")&amp;IF(AND(K247="Ganada",N(D247)=0),"GANADA SIN MONTO; ","")&amp;IF(AND(K247="Perdida",L247=""),"PERDIDA SIN MOTIVO; ",""))-2)))</f>
        <v/>
      </c>
    </row>
    <row r="248">
      <c r="D248" s="7" t="n"/>
      <c r="E248" s="8" t="n"/>
      <c r="F248" s="8" t="n"/>
      <c r="G248">
        <f>IF(A248="","",COUNTIF('Registro de contactos'!$B$2:$B$1500,A248))</f>
        <v/>
      </c>
      <c r="H248" s="8">
        <f>IF(A248="","",IF(N(G248)=0,"",SUMPRODUCT(MAX(('Registro de contactos'!$B$2:$B$1500=A248)*N(+'Registro de contactos'!$A$2:$A$1500)))))</f>
        <v/>
      </c>
      <c r="I248" s="8">
        <f>IF(OR(NOT(OR(A248&lt;&gt;"",B248&lt;&gt;"",C248&lt;&gt;"")),N(E248)=0,NOT(OR(K248="",K248="Abierta")),N(G248)&gt;=N('Ajustes'!$B$5)),"",IF(OR(N(G248)=0,N(H248)=0),N(E248)+N('Ajustes'!$B$2),N(H248)+IF(N(G248)=1,N('Ajustes'!$B$3)-N('Ajustes'!$B$2),N('Ajustes'!$B$4)-N('Ajustes'!$B$3))))</f>
        <v/>
      </c>
      <c r="J248" s="9">
        <f>IF(OR(NOT(OR(A248&lt;&gt;"",B248&lt;&gt;"",C248&lt;&gt;"")),N(F248)=0),"",N(F248)-TODAY())</f>
        <v/>
      </c>
      <c r="M248">
        <f>IF(NOT(OR(A248&lt;&gt;"",B248&lt;&gt;"",C248&lt;&gt;"")),"",IF(IF(AND(N(I248)&gt;0,N(I248)&lt;TODAY()),"SEGUIMIENTO ATRASADO; ","")&amp;IF(AND(N(I248)&gt;0,N(I248)=TODAY()),"SEGUIMIENTO HOY; ","")&amp;IF(AND(OR(K248="",K248="Abierta"),N(F248)&gt;0,N(F248)&lt;TODAY()),"VENCIDA, TODAVÍA ABIERTA; ","")&amp;IF(AND(OR(K248="",K248="Abierta"),N(F248)&gt;=TODAY(),N(F248)-TODAY()&lt;=N('Ajustes'!$B$6)),"POR VENCER; ","")&amp;IF(AND(OR(K248="",K248="Abierta"),N(E248)&gt;0,N(G248)&gt;=N('Ajustes'!$B$5)),"ALTO: DECIDA; ","")&amp;IF(N(E248)=0,"SIN FECHA DE ENVÍO; ","")&amp;IF(AND(K248="Ganada",N(D248)=0),"GANADA SIN MONTO; ","")&amp;IF(AND(K248="Perdida",L248=""),"PERDIDA SIN MOTIVO; ","")="","",LEFT(IF(AND(N(I248)&gt;0,N(I248)&lt;TODAY()),"SEGUIMIENTO ATRASADO; ","")&amp;IF(AND(N(I248)&gt;0,N(I248)=TODAY()),"SEGUIMIENTO HOY; ","")&amp;IF(AND(OR(K248="",K248="Abierta"),N(F248)&gt;0,N(F248)&lt;TODAY()),"VENCIDA, TODAVÍA ABIERTA; ","")&amp;IF(AND(OR(K248="",K248="Abierta"),N(F248)&gt;=TODAY(),N(F248)-TODAY()&lt;=N('Ajustes'!$B$6)),"POR VENCER; ","")&amp;IF(AND(OR(K248="",K248="Abierta"),N(E248)&gt;0,N(G248)&gt;=N('Ajustes'!$B$5)),"ALTO: DECIDA; ","")&amp;IF(N(E248)=0,"SIN FECHA DE ENVÍO; ","")&amp;IF(AND(K248="Ganada",N(D248)=0),"GANADA SIN MONTO; ","")&amp;IF(AND(K248="Perdida",L248=""),"PERDIDA SIN MOTIVO; ",""),LEN(IF(AND(N(I248)&gt;0,N(I248)&lt;TODAY()),"SEGUIMIENTO ATRASADO; ","")&amp;IF(AND(N(I248)&gt;0,N(I248)=TODAY()),"SEGUIMIENTO HOY; ","")&amp;IF(AND(OR(K248="",K248="Abierta"),N(F248)&gt;0,N(F248)&lt;TODAY()),"VENCIDA, TODAVÍA ABIERTA; ","")&amp;IF(AND(OR(K248="",K248="Abierta"),N(F248)&gt;=TODAY(),N(F248)-TODAY()&lt;=N('Ajustes'!$B$6)),"POR VENCER; ","")&amp;IF(AND(OR(K248="",K248="Abierta"),N(E248)&gt;0,N(G248)&gt;=N('Ajustes'!$B$5)),"ALTO: DECIDA; ","")&amp;IF(N(E248)=0,"SIN FECHA DE ENVÍO; ","")&amp;IF(AND(K248="Ganada",N(D248)=0),"GANADA SIN MONTO; ","")&amp;IF(AND(K248="Perdida",L248=""),"PERDIDA SIN MOTIVO; ",""))-2)))</f>
        <v/>
      </c>
    </row>
    <row r="249">
      <c r="D249" s="7" t="n"/>
      <c r="E249" s="8" t="n"/>
      <c r="F249" s="8" t="n"/>
      <c r="G249">
        <f>IF(A249="","",COUNTIF('Registro de contactos'!$B$2:$B$1500,A249))</f>
        <v/>
      </c>
      <c r="H249" s="8">
        <f>IF(A249="","",IF(N(G249)=0,"",SUMPRODUCT(MAX(('Registro de contactos'!$B$2:$B$1500=A249)*N(+'Registro de contactos'!$A$2:$A$1500)))))</f>
        <v/>
      </c>
      <c r="I249" s="8">
        <f>IF(OR(NOT(OR(A249&lt;&gt;"",B249&lt;&gt;"",C249&lt;&gt;"")),N(E249)=0,NOT(OR(K249="",K249="Abierta")),N(G249)&gt;=N('Ajustes'!$B$5)),"",IF(OR(N(G249)=0,N(H249)=0),N(E249)+N('Ajustes'!$B$2),N(H249)+IF(N(G249)=1,N('Ajustes'!$B$3)-N('Ajustes'!$B$2),N('Ajustes'!$B$4)-N('Ajustes'!$B$3))))</f>
        <v/>
      </c>
      <c r="J249" s="9">
        <f>IF(OR(NOT(OR(A249&lt;&gt;"",B249&lt;&gt;"",C249&lt;&gt;"")),N(F249)=0),"",N(F249)-TODAY())</f>
        <v/>
      </c>
      <c r="M249">
        <f>IF(NOT(OR(A249&lt;&gt;"",B249&lt;&gt;"",C249&lt;&gt;"")),"",IF(IF(AND(N(I249)&gt;0,N(I249)&lt;TODAY()),"SEGUIMIENTO ATRASADO; ","")&amp;IF(AND(N(I249)&gt;0,N(I249)=TODAY()),"SEGUIMIENTO HOY; ","")&amp;IF(AND(OR(K249="",K249="Abierta"),N(F249)&gt;0,N(F249)&lt;TODAY()),"VENCIDA, TODAVÍA ABIERTA; ","")&amp;IF(AND(OR(K249="",K249="Abierta"),N(F249)&gt;=TODAY(),N(F249)-TODAY()&lt;=N('Ajustes'!$B$6)),"POR VENCER; ","")&amp;IF(AND(OR(K249="",K249="Abierta"),N(E249)&gt;0,N(G249)&gt;=N('Ajustes'!$B$5)),"ALTO: DECIDA; ","")&amp;IF(N(E249)=0,"SIN FECHA DE ENVÍO; ","")&amp;IF(AND(K249="Ganada",N(D249)=0),"GANADA SIN MONTO; ","")&amp;IF(AND(K249="Perdida",L249=""),"PERDIDA SIN MOTIVO; ","")="","",LEFT(IF(AND(N(I249)&gt;0,N(I249)&lt;TODAY()),"SEGUIMIENTO ATRASADO; ","")&amp;IF(AND(N(I249)&gt;0,N(I249)=TODAY()),"SEGUIMIENTO HOY; ","")&amp;IF(AND(OR(K249="",K249="Abierta"),N(F249)&gt;0,N(F249)&lt;TODAY()),"VENCIDA, TODAVÍA ABIERTA; ","")&amp;IF(AND(OR(K249="",K249="Abierta"),N(F249)&gt;=TODAY(),N(F249)-TODAY()&lt;=N('Ajustes'!$B$6)),"POR VENCER; ","")&amp;IF(AND(OR(K249="",K249="Abierta"),N(E249)&gt;0,N(G249)&gt;=N('Ajustes'!$B$5)),"ALTO: DECIDA; ","")&amp;IF(N(E249)=0,"SIN FECHA DE ENVÍO; ","")&amp;IF(AND(K249="Ganada",N(D249)=0),"GANADA SIN MONTO; ","")&amp;IF(AND(K249="Perdida",L249=""),"PERDIDA SIN MOTIVO; ",""),LEN(IF(AND(N(I249)&gt;0,N(I249)&lt;TODAY()),"SEGUIMIENTO ATRASADO; ","")&amp;IF(AND(N(I249)&gt;0,N(I249)=TODAY()),"SEGUIMIENTO HOY; ","")&amp;IF(AND(OR(K249="",K249="Abierta"),N(F249)&gt;0,N(F249)&lt;TODAY()),"VENCIDA, TODAVÍA ABIERTA; ","")&amp;IF(AND(OR(K249="",K249="Abierta"),N(F249)&gt;=TODAY(),N(F249)-TODAY()&lt;=N('Ajustes'!$B$6)),"POR VENCER; ","")&amp;IF(AND(OR(K249="",K249="Abierta"),N(E249)&gt;0,N(G249)&gt;=N('Ajustes'!$B$5)),"ALTO: DECIDA; ","")&amp;IF(N(E249)=0,"SIN FECHA DE ENVÍO; ","")&amp;IF(AND(K249="Ganada",N(D249)=0),"GANADA SIN MONTO; ","")&amp;IF(AND(K249="Perdida",L249=""),"PERDIDA SIN MOTIVO; ",""))-2)))</f>
        <v/>
      </c>
    </row>
    <row r="250">
      <c r="D250" s="7" t="n"/>
      <c r="E250" s="8" t="n"/>
      <c r="F250" s="8" t="n"/>
      <c r="G250">
        <f>IF(A250="","",COUNTIF('Registro de contactos'!$B$2:$B$1500,A250))</f>
        <v/>
      </c>
      <c r="H250" s="8">
        <f>IF(A250="","",IF(N(G250)=0,"",SUMPRODUCT(MAX(('Registro de contactos'!$B$2:$B$1500=A250)*N(+'Registro de contactos'!$A$2:$A$1500)))))</f>
        <v/>
      </c>
      <c r="I250" s="8">
        <f>IF(OR(NOT(OR(A250&lt;&gt;"",B250&lt;&gt;"",C250&lt;&gt;"")),N(E250)=0,NOT(OR(K250="",K250="Abierta")),N(G250)&gt;=N('Ajustes'!$B$5)),"",IF(OR(N(G250)=0,N(H250)=0),N(E250)+N('Ajustes'!$B$2),N(H250)+IF(N(G250)=1,N('Ajustes'!$B$3)-N('Ajustes'!$B$2),N('Ajustes'!$B$4)-N('Ajustes'!$B$3))))</f>
        <v/>
      </c>
      <c r="J250" s="9">
        <f>IF(OR(NOT(OR(A250&lt;&gt;"",B250&lt;&gt;"",C250&lt;&gt;"")),N(F250)=0),"",N(F250)-TODAY())</f>
        <v/>
      </c>
      <c r="M250">
        <f>IF(NOT(OR(A250&lt;&gt;"",B250&lt;&gt;"",C250&lt;&gt;"")),"",IF(IF(AND(N(I250)&gt;0,N(I250)&lt;TODAY()),"SEGUIMIENTO ATRASADO; ","")&amp;IF(AND(N(I250)&gt;0,N(I250)=TODAY()),"SEGUIMIENTO HOY; ","")&amp;IF(AND(OR(K250="",K250="Abierta"),N(F250)&gt;0,N(F250)&lt;TODAY()),"VENCIDA, TODAVÍA ABIERTA; ","")&amp;IF(AND(OR(K250="",K250="Abierta"),N(F250)&gt;=TODAY(),N(F250)-TODAY()&lt;=N('Ajustes'!$B$6)),"POR VENCER; ","")&amp;IF(AND(OR(K250="",K250="Abierta"),N(E250)&gt;0,N(G250)&gt;=N('Ajustes'!$B$5)),"ALTO: DECIDA; ","")&amp;IF(N(E250)=0,"SIN FECHA DE ENVÍO; ","")&amp;IF(AND(K250="Ganada",N(D250)=0),"GANADA SIN MONTO; ","")&amp;IF(AND(K250="Perdida",L250=""),"PERDIDA SIN MOTIVO; ","")="","",LEFT(IF(AND(N(I250)&gt;0,N(I250)&lt;TODAY()),"SEGUIMIENTO ATRASADO; ","")&amp;IF(AND(N(I250)&gt;0,N(I250)=TODAY()),"SEGUIMIENTO HOY; ","")&amp;IF(AND(OR(K250="",K250="Abierta"),N(F250)&gt;0,N(F250)&lt;TODAY()),"VENCIDA, TODAVÍA ABIERTA; ","")&amp;IF(AND(OR(K250="",K250="Abierta"),N(F250)&gt;=TODAY(),N(F250)-TODAY()&lt;=N('Ajustes'!$B$6)),"POR VENCER; ","")&amp;IF(AND(OR(K250="",K250="Abierta"),N(E250)&gt;0,N(G250)&gt;=N('Ajustes'!$B$5)),"ALTO: DECIDA; ","")&amp;IF(N(E250)=0,"SIN FECHA DE ENVÍO; ","")&amp;IF(AND(K250="Ganada",N(D250)=0),"GANADA SIN MONTO; ","")&amp;IF(AND(K250="Perdida",L250=""),"PERDIDA SIN MOTIVO; ",""),LEN(IF(AND(N(I250)&gt;0,N(I250)&lt;TODAY()),"SEGUIMIENTO ATRASADO; ","")&amp;IF(AND(N(I250)&gt;0,N(I250)=TODAY()),"SEGUIMIENTO HOY; ","")&amp;IF(AND(OR(K250="",K250="Abierta"),N(F250)&gt;0,N(F250)&lt;TODAY()),"VENCIDA, TODAVÍA ABIERTA; ","")&amp;IF(AND(OR(K250="",K250="Abierta"),N(F250)&gt;=TODAY(),N(F250)-TODAY()&lt;=N('Ajustes'!$B$6)),"POR VENCER; ","")&amp;IF(AND(OR(K250="",K250="Abierta"),N(E250)&gt;0,N(G250)&gt;=N('Ajustes'!$B$5)),"ALTO: DECIDA; ","")&amp;IF(N(E250)=0,"SIN FECHA DE ENVÍO; ","")&amp;IF(AND(K250="Ganada",N(D250)=0),"GANADA SIN MONTO; ","")&amp;IF(AND(K250="Perdida",L250=""),"PERDIDA SIN MOTIVO; ",""))-2)))</f>
        <v/>
      </c>
    </row>
    <row r="251">
      <c r="D251" s="7" t="n"/>
      <c r="E251" s="8" t="n"/>
      <c r="F251" s="8" t="n"/>
      <c r="G251">
        <f>IF(A251="","",COUNTIF('Registro de contactos'!$B$2:$B$1500,A251))</f>
        <v/>
      </c>
      <c r="H251" s="8">
        <f>IF(A251="","",IF(N(G251)=0,"",SUMPRODUCT(MAX(('Registro de contactos'!$B$2:$B$1500=A251)*N(+'Registro de contactos'!$A$2:$A$1500)))))</f>
        <v/>
      </c>
      <c r="I251" s="8">
        <f>IF(OR(NOT(OR(A251&lt;&gt;"",B251&lt;&gt;"",C251&lt;&gt;"")),N(E251)=0,NOT(OR(K251="",K251="Abierta")),N(G251)&gt;=N('Ajustes'!$B$5)),"",IF(OR(N(G251)=0,N(H251)=0),N(E251)+N('Ajustes'!$B$2),N(H251)+IF(N(G251)=1,N('Ajustes'!$B$3)-N('Ajustes'!$B$2),N('Ajustes'!$B$4)-N('Ajustes'!$B$3))))</f>
        <v/>
      </c>
      <c r="J251" s="9">
        <f>IF(OR(NOT(OR(A251&lt;&gt;"",B251&lt;&gt;"",C251&lt;&gt;"")),N(F251)=0),"",N(F251)-TODAY())</f>
        <v/>
      </c>
      <c r="M251">
        <f>IF(NOT(OR(A251&lt;&gt;"",B251&lt;&gt;"",C251&lt;&gt;"")),"",IF(IF(AND(N(I251)&gt;0,N(I251)&lt;TODAY()),"SEGUIMIENTO ATRASADO; ","")&amp;IF(AND(N(I251)&gt;0,N(I251)=TODAY()),"SEGUIMIENTO HOY; ","")&amp;IF(AND(OR(K251="",K251="Abierta"),N(F251)&gt;0,N(F251)&lt;TODAY()),"VENCIDA, TODAVÍA ABIERTA; ","")&amp;IF(AND(OR(K251="",K251="Abierta"),N(F251)&gt;=TODAY(),N(F251)-TODAY()&lt;=N('Ajustes'!$B$6)),"POR VENCER; ","")&amp;IF(AND(OR(K251="",K251="Abierta"),N(E251)&gt;0,N(G251)&gt;=N('Ajustes'!$B$5)),"ALTO: DECIDA; ","")&amp;IF(N(E251)=0,"SIN FECHA DE ENVÍO; ","")&amp;IF(AND(K251="Ganada",N(D251)=0),"GANADA SIN MONTO; ","")&amp;IF(AND(K251="Perdida",L251=""),"PERDIDA SIN MOTIVO; ","")="","",LEFT(IF(AND(N(I251)&gt;0,N(I251)&lt;TODAY()),"SEGUIMIENTO ATRASADO; ","")&amp;IF(AND(N(I251)&gt;0,N(I251)=TODAY()),"SEGUIMIENTO HOY; ","")&amp;IF(AND(OR(K251="",K251="Abierta"),N(F251)&gt;0,N(F251)&lt;TODAY()),"VENCIDA, TODAVÍA ABIERTA; ","")&amp;IF(AND(OR(K251="",K251="Abierta"),N(F251)&gt;=TODAY(),N(F251)-TODAY()&lt;=N('Ajustes'!$B$6)),"POR VENCER; ","")&amp;IF(AND(OR(K251="",K251="Abierta"),N(E251)&gt;0,N(G251)&gt;=N('Ajustes'!$B$5)),"ALTO: DECIDA; ","")&amp;IF(N(E251)=0,"SIN FECHA DE ENVÍO; ","")&amp;IF(AND(K251="Ganada",N(D251)=0),"GANADA SIN MONTO; ","")&amp;IF(AND(K251="Perdida",L251=""),"PERDIDA SIN MOTIVO; ",""),LEN(IF(AND(N(I251)&gt;0,N(I251)&lt;TODAY()),"SEGUIMIENTO ATRASADO; ","")&amp;IF(AND(N(I251)&gt;0,N(I251)=TODAY()),"SEGUIMIENTO HOY; ","")&amp;IF(AND(OR(K251="",K251="Abierta"),N(F251)&gt;0,N(F251)&lt;TODAY()),"VENCIDA, TODAVÍA ABIERTA; ","")&amp;IF(AND(OR(K251="",K251="Abierta"),N(F251)&gt;=TODAY(),N(F251)-TODAY()&lt;=N('Ajustes'!$B$6)),"POR VENCER; ","")&amp;IF(AND(OR(K251="",K251="Abierta"),N(E251)&gt;0,N(G251)&gt;=N('Ajustes'!$B$5)),"ALTO: DECIDA; ","")&amp;IF(N(E251)=0,"SIN FECHA DE ENVÍO; ","")&amp;IF(AND(K251="Ganada",N(D251)=0),"GANADA SIN MONTO; ","")&amp;IF(AND(K251="Perdida",L251=""),"PERDIDA SIN MOTIVO; ",""))-2)))</f>
        <v/>
      </c>
    </row>
    <row r="252">
      <c r="D252" s="7" t="n"/>
      <c r="E252" s="8" t="n"/>
      <c r="F252" s="8" t="n"/>
      <c r="G252">
        <f>IF(A252="","",COUNTIF('Registro de contactos'!$B$2:$B$1500,A252))</f>
        <v/>
      </c>
      <c r="H252" s="8">
        <f>IF(A252="","",IF(N(G252)=0,"",SUMPRODUCT(MAX(('Registro de contactos'!$B$2:$B$1500=A252)*N(+'Registro de contactos'!$A$2:$A$1500)))))</f>
        <v/>
      </c>
      <c r="I252" s="8">
        <f>IF(OR(NOT(OR(A252&lt;&gt;"",B252&lt;&gt;"",C252&lt;&gt;"")),N(E252)=0,NOT(OR(K252="",K252="Abierta")),N(G252)&gt;=N('Ajustes'!$B$5)),"",IF(OR(N(G252)=0,N(H252)=0),N(E252)+N('Ajustes'!$B$2),N(H252)+IF(N(G252)=1,N('Ajustes'!$B$3)-N('Ajustes'!$B$2),N('Ajustes'!$B$4)-N('Ajustes'!$B$3))))</f>
        <v/>
      </c>
      <c r="J252" s="9">
        <f>IF(OR(NOT(OR(A252&lt;&gt;"",B252&lt;&gt;"",C252&lt;&gt;"")),N(F252)=0),"",N(F252)-TODAY())</f>
        <v/>
      </c>
      <c r="M252">
        <f>IF(NOT(OR(A252&lt;&gt;"",B252&lt;&gt;"",C252&lt;&gt;"")),"",IF(IF(AND(N(I252)&gt;0,N(I252)&lt;TODAY()),"SEGUIMIENTO ATRASADO; ","")&amp;IF(AND(N(I252)&gt;0,N(I252)=TODAY()),"SEGUIMIENTO HOY; ","")&amp;IF(AND(OR(K252="",K252="Abierta"),N(F252)&gt;0,N(F252)&lt;TODAY()),"VENCIDA, TODAVÍA ABIERTA; ","")&amp;IF(AND(OR(K252="",K252="Abierta"),N(F252)&gt;=TODAY(),N(F252)-TODAY()&lt;=N('Ajustes'!$B$6)),"POR VENCER; ","")&amp;IF(AND(OR(K252="",K252="Abierta"),N(E252)&gt;0,N(G252)&gt;=N('Ajustes'!$B$5)),"ALTO: DECIDA; ","")&amp;IF(N(E252)=0,"SIN FECHA DE ENVÍO; ","")&amp;IF(AND(K252="Ganada",N(D252)=0),"GANADA SIN MONTO; ","")&amp;IF(AND(K252="Perdida",L252=""),"PERDIDA SIN MOTIVO; ","")="","",LEFT(IF(AND(N(I252)&gt;0,N(I252)&lt;TODAY()),"SEGUIMIENTO ATRASADO; ","")&amp;IF(AND(N(I252)&gt;0,N(I252)=TODAY()),"SEGUIMIENTO HOY; ","")&amp;IF(AND(OR(K252="",K252="Abierta"),N(F252)&gt;0,N(F252)&lt;TODAY()),"VENCIDA, TODAVÍA ABIERTA; ","")&amp;IF(AND(OR(K252="",K252="Abierta"),N(F252)&gt;=TODAY(),N(F252)-TODAY()&lt;=N('Ajustes'!$B$6)),"POR VENCER; ","")&amp;IF(AND(OR(K252="",K252="Abierta"),N(E252)&gt;0,N(G252)&gt;=N('Ajustes'!$B$5)),"ALTO: DECIDA; ","")&amp;IF(N(E252)=0,"SIN FECHA DE ENVÍO; ","")&amp;IF(AND(K252="Ganada",N(D252)=0),"GANADA SIN MONTO; ","")&amp;IF(AND(K252="Perdida",L252=""),"PERDIDA SIN MOTIVO; ",""),LEN(IF(AND(N(I252)&gt;0,N(I252)&lt;TODAY()),"SEGUIMIENTO ATRASADO; ","")&amp;IF(AND(N(I252)&gt;0,N(I252)=TODAY()),"SEGUIMIENTO HOY; ","")&amp;IF(AND(OR(K252="",K252="Abierta"),N(F252)&gt;0,N(F252)&lt;TODAY()),"VENCIDA, TODAVÍA ABIERTA; ","")&amp;IF(AND(OR(K252="",K252="Abierta"),N(F252)&gt;=TODAY(),N(F252)-TODAY()&lt;=N('Ajustes'!$B$6)),"POR VENCER; ","")&amp;IF(AND(OR(K252="",K252="Abierta"),N(E252)&gt;0,N(G252)&gt;=N('Ajustes'!$B$5)),"ALTO: DECIDA; ","")&amp;IF(N(E252)=0,"SIN FECHA DE ENVÍO; ","")&amp;IF(AND(K252="Ganada",N(D252)=0),"GANADA SIN MONTO; ","")&amp;IF(AND(K252="Perdida",L252=""),"PERDIDA SIN MOTIVO; ",""))-2)))</f>
        <v/>
      </c>
    </row>
    <row r="253">
      <c r="D253" s="7" t="n"/>
      <c r="E253" s="8" t="n"/>
      <c r="F253" s="8" t="n"/>
      <c r="G253">
        <f>IF(A253="","",COUNTIF('Registro de contactos'!$B$2:$B$1500,A253))</f>
        <v/>
      </c>
      <c r="H253" s="8">
        <f>IF(A253="","",IF(N(G253)=0,"",SUMPRODUCT(MAX(('Registro de contactos'!$B$2:$B$1500=A253)*N(+'Registro de contactos'!$A$2:$A$1500)))))</f>
        <v/>
      </c>
      <c r="I253" s="8">
        <f>IF(OR(NOT(OR(A253&lt;&gt;"",B253&lt;&gt;"",C253&lt;&gt;"")),N(E253)=0,NOT(OR(K253="",K253="Abierta")),N(G253)&gt;=N('Ajustes'!$B$5)),"",IF(OR(N(G253)=0,N(H253)=0),N(E253)+N('Ajustes'!$B$2),N(H253)+IF(N(G253)=1,N('Ajustes'!$B$3)-N('Ajustes'!$B$2),N('Ajustes'!$B$4)-N('Ajustes'!$B$3))))</f>
        <v/>
      </c>
      <c r="J253" s="9">
        <f>IF(OR(NOT(OR(A253&lt;&gt;"",B253&lt;&gt;"",C253&lt;&gt;"")),N(F253)=0),"",N(F253)-TODAY())</f>
        <v/>
      </c>
      <c r="M253">
        <f>IF(NOT(OR(A253&lt;&gt;"",B253&lt;&gt;"",C253&lt;&gt;"")),"",IF(IF(AND(N(I253)&gt;0,N(I253)&lt;TODAY()),"SEGUIMIENTO ATRASADO; ","")&amp;IF(AND(N(I253)&gt;0,N(I253)=TODAY()),"SEGUIMIENTO HOY; ","")&amp;IF(AND(OR(K253="",K253="Abierta"),N(F253)&gt;0,N(F253)&lt;TODAY()),"VENCIDA, TODAVÍA ABIERTA; ","")&amp;IF(AND(OR(K253="",K253="Abierta"),N(F253)&gt;=TODAY(),N(F253)-TODAY()&lt;=N('Ajustes'!$B$6)),"POR VENCER; ","")&amp;IF(AND(OR(K253="",K253="Abierta"),N(E253)&gt;0,N(G253)&gt;=N('Ajustes'!$B$5)),"ALTO: DECIDA; ","")&amp;IF(N(E253)=0,"SIN FECHA DE ENVÍO; ","")&amp;IF(AND(K253="Ganada",N(D253)=0),"GANADA SIN MONTO; ","")&amp;IF(AND(K253="Perdida",L253=""),"PERDIDA SIN MOTIVO; ","")="","",LEFT(IF(AND(N(I253)&gt;0,N(I253)&lt;TODAY()),"SEGUIMIENTO ATRASADO; ","")&amp;IF(AND(N(I253)&gt;0,N(I253)=TODAY()),"SEGUIMIENTO HOY; ","")&amp;IF(AND(OR(K253="",K253="Abierta"),N(F253)&gt;0,N(F253)&lt;TODAY()),"VENCIDA, TODAVÍA ABIERTA; ","")&amp;IF(AND(OR(K253="",K253="Abierta"),N(F253)&gt;=TODAY(),N(F253)-TODAY()&lt;=N('Ajustes'!$B$6)),"POR VENCER; ","")&amp;IF(AND(OR(K253="",K253="Abierta"),N(E253)&gt;0,N(G253)&gt;=N('Ajustes'!$B$5)),"ALTO: DECIDA; ","")&amp;IF(N(E253)=0,"SIN FECHA DE ENVÍO; ","")&amp;IF(AND(K253="Ganada",N(D253)=0),"GANADA SIN MONTO; ","")&amp;IF(AND(K253="Perdida",L253=""),"PERDIDA SIN MOTIVO; ",""),LEN(IF(AND(N(I253)&gt;0,N(I253)&lt;TODAY()),"SEGUIMIENTO ATRASADO; ","")&amp;IF(AND(N(I253)&gt;0,N(I253)=TODAY()),"SEGUIMIENTO HOY; ","")&amp;IF(AND(OR(K253="",K253="Abierta"),N(F253)&gt;0,N(F253)&lt;TODAY()),"VENCIDA, TODAVÍA ABIERTA; ","")&amp;IF(AND(OR(K253="",K253="Abierta"),N(F253)&gt;=TODAY(),N(F253)-TODAY()&lt;=N('Ajustes'!$B$6)),"POR VENCER; ","")&amp;IF(AND(OR(K253="",K253="Abierta"),N(E253)&gt;0,N(G253)&gt;=N('Ajustes'!$B$5)),"ALTO: DECIDA; ","")&amp;IF(N(E253)=0,"SIN FECHA DE ENVÍO; ","")&amp;IF(AND(K253="Ganada",N(D253)=0),"GANADA SIN MONTO; ","")&amp;IF(AND(K253="Perdida",L253=""),"PERDIDA SIN MOTIVO; ",""))-2)))</f>
        <v/>
      </c>
    </row>
    <row r="254">
      <c r="D254" s="7" t="n"/>
      <c r="E254" s="8" t="n"/>
      <c r="F254" s="8" t="n"/>
      <c r="G254">
        <f>IF(A254="","",COUNTIF('Registro de contactos'!$B$2:$B$1500,A254))</f>
        <v/>
      </c>
      <c r="H254" s="8">
        <f>IF(A254="","",IF(N(G254)=0,"",SUMPRODUCT(MAX(('Registro de contactos'!$B$2:$B$1500=A254)*N(+'Registro de contactos'!$A$2:$A$1500)))))</f>
        <v/>
      </c>
      <c r="I254" s="8">
        <f>IF(OR(NOT(OR(A254&lt;&gt;"",B254&lt;&gt;"",C254&lt;&gt;"")),N(E254)=0,NOT(OR(K254="",K254="Abierta")),N(G254)&gt;=N('Ajustes'!$B$5)),"",IF(OR(N(G254)=0,N(H254)=0),N(E254)+N('Ajustes'!$B$2),N(H254)+IF(N(G254)=1,N('Ajustes'!$B$3)-N('Ajustes'!$B$2),N('Ajustes'!$B$4)-N('Ajustes'!$B$3))))</f>
        <v/>
      </c>
      <c r="J254" s="9">
        <f>IF(OR(NOT(OR(A254&lt;&gt;"",B254&lt;&gt;"",C254&lt;&gt;"")),N(F254)=0),"",N(F254)-TODAY())</f>
        <v/>
      </c>
      <c r="M254">
        <f>IF(NOT(OR(A254&lt;&gt;"",B254&lt;&gt;"",C254&lt;&gt;"")),"",IF(IF(AND(N(I254)&gt;0,N(I254)&lt;TODAY()),"SEGUIMIENTO ATRASADO; ","")&amp;IF(AND(N(I254)&gt;0,N(I254)=TODAY()),"SEGUIMIENTO HOY; ","")&amp;IF(AND(OR(K254="",K254="Abierta"),N(F254)&gt;0,N(F254)&lt;TODAY()),"VENCIDA, TODAVÍA ABIERTA; ","")&amp;IF(AND(OR(K254="",K254="Abierta"),N(F254)&gt;=TODAY(),N(F254)-TODAY()&lt;=N('Ajustes'!$B$6)),"POR VENCER; ","")&amp;IF(AND(OR(K254="",K254="Abierta"),N(E254)&gt;0,N(G254)&gt;=N('Ajustes'!$B$5)),"ALTO: DECIDA; ","")&amp;IF(N(E254)=0,"SIN FECHA DE ENVÍO; ","")&amp;IF(AND(K254="Ganada",N(D254)=0),"GANADA SIN MONTO; ","")&amp;IF(AND(K254="Perdida",L254=""),"PERDIDA SIN MOTIVO; ","")="","",LEFT(IF(AND(N(I254)&gt;0,N(I254)&lt;TODAY()),"SEGUIMIENTO ATRASADO; ","")&amp;IF(AND(N(I254)&gt;0,N(I254)=TODAY()),"SEGUIMIENTO HOY; ","")&amp;IF(AND(OR(K254="",K254="Abierta"),N(F254)&gt;0,N(F254)&lt;TODAY()),"VENCIDA, TODAVÍA ABIERTA; ","")&amp;IF(AND(OR(K254="",K254="Abierta"),N(F254)&gt;=TODAY(),N(F254)-TODAY()&lt;=N('Ajustes'!$B$6)),"POR VENCER; ","")&amp;IF(AND(OR(K254="",K254="Abierta"),N(E254)&gt;0,N(G254)&gt;=N('Ajustes'!$B$5)),"ALTO: DECIDA; ","")&amp;IF(N(E254)=0,"SIN FECHA DE ENVÍO; ","")&amp;IF(AND(K254="Ganada",N(D254)=0),"GANADA SIN MONTO; ","")&amp;IF(AND(K254="Perdida",L254=""),"PERDIDA SIN MOTIVO; ",""),LEN(IF(AND(N(I254)&gt;0,N(I254)&lt;TODAY()),"SEGUIMIENTO ATRASADO; ","")&amp;IF(AND(N(I254)&gt;0,N(I254)=TODAY()),"SEGUIMIENTO HOY; ","")&amp;IF(AND(OR(K254="",K254="Abierta"),N(F254)&gt;0,N(F254)&lt;TODAY()),"VENCIDA, TODAVÍA ABIERTA; ","")&amp;IF(AND(OR(K254="",K254="Abierta"),N(F254)&gt;=TODAY(),N(F254)-TODAY()&lt;=N('Ajustes'!$B$6)),"POR VENCER; ","")&amp;IF(AND(OR(K254="",K254="Abierta"),N(E254)&gt;0,N(G254)&gt;=N('Ajustes'!$B$5)),"ALTO: DECIDA; ","")&amp;IF(N(E254)=0,"SIN FECHA DE ENVÍO; ","")&amp;IF(AND(K254="Ganada",N(D254)=0),"GANADA SIN MONTO; ","")&amp;IF(AND(K254="Perdida",L254=""),"PERDIDA SIN MOTIVO; ",""))-2)))</f>
        <v/>
      </c>
    </row>
    <row r="255">
      <c r="D255" s="7" t="n"/>
      <c r="E255" s="8" t="n"/>
      <c r="F255" s="8" t="n"/>
      <c r="G255">
        <f>IF(A255="","",COUNTIF('Registro de contactos'!$B$2:$B$1500,A255))</f>
        <v/>
      </c>
      <c r="H255" s="8">
        <f>IF(A255="","",IF(N(G255)=0,"",SUMPRODUCT(MAX(('Registro de contactos'!$B$2:$B$1500=A255)*N(+'Registro de contactos'!$A$2:$A$1500)))))</f>
        <v/>
      </c>
      <c r="I255" s="8">
        <f>IF(OR(NOT(OR(A255&lt;&gt;"",B255&lt;&gt;"",C255&lt;&gt;"")),N(E255)=0,NOT(OR(K255="",K255="Abierta")),N(G255)&gt;=N('Ajustes'!$B$5)),"",IF(OR(N(G255)=0,N(H255)=0),N(E255)+N('Ajustes'!$B$2),N(H255)+IF(N(G255)=1,N('Ajustes'!$B$3)-N('Ajustes'!$B$2),N('Ajustes'!$B$4)-N('Ajustes'!$B$3))))</f>
        <v/>
      </c>
      <c r="J255" s="9">
        <f>IF(OR(NOT(OR(A255&lt;&gt;"",B255&lt;&gt;"",C255&lt;&gt;"")),N(F255)=0),"",N(F255)-TODAY())</f>
        <v/>
      </c>
      <c r="M255">
        <f>IF(NOT(OR(A255&lt;&gt;"",B255&lt;&gt;"",C255&lt;&gt;"")),"",IF(IF(AND(N(I255)&gt;0,N(I255)&lt;TODAY()),"SEGUIMIENTO ATRASADO; ","")&amp;IF(AND(N(I255)&gt;0,N(I255)=TODAY()),"SEGUIMIENTO HOY; ","")&amp;IF(AND(OR(K255="",K255="Abierta"),N(F255)&gt;0,N(F255)&lt;TODAY()),"VENCIDA, TODAVÍA ABIERTA; ","")&amp;IF(AND(OR(K255="",K255="Abierta"),N(F255)&gt;=TODAY(),N(F255)-TODAY()&lt;=N('Ajustes'!$B$6)),"POR VENCER; ","")&amp;IF(AND(OR(K255="",K255="Abierta"),N(E255)&gt;0,N(G255)&gt;=N('Ajustes'!$B$5)),"ALTO: DECIDA; ","")&amp;IF(N(E255)=0,"SIN FECHA DE ENVÍO; ","")&amp;IF(AND(K255="Ganada",N(D255)=0),"GANADA SIN MONTO; ","")&amp;IF(AND(K255="Perdida",L255=""),"PERDIDA SIN MOTIVO; ","")="","",LEFT(IF(AND(N(I255)&gt;0,N(I255)&lt;TODAY()),"SEGUIMIENTO ATRASADO; ","")&amp;IF(AND(N(I255)&gt;0,N(I255)=TODAY()),"SEGUIMIENTO HOY; ","")&amp;IF(AND(OR(K255="",K255="Abierta"),N(F255)&gt;0,N(F255)&lt;TODAY()),"VENCIDA, TODAVÍA ABIERTA; ","")&amp;IF(AND(OR(K255="",K255="Abierta"),N(F255)&gt;=TODAY(),N(F255)-TODAY()&lt;=N('Ajustes'!$B$6)),"POR VENCER; ","")&amp;IF(AND(OR(K255="",K255="Abierta"),N(E255)&gt;0,N(G255)&gt;=N('Ajustes'!$B$5)),"ALTO: DECIDA; ","")&amp;IF(N(E255)=0,"SIN FECHA DE ENVÍO; ","")&amp;IF(AND(K255="Ganada",N(D255)=0),"GANADA SIN MONTO; ","")&amp;IF(AND(K255="Perdida",L255=""),"PERDIDA SIN MOTIVO; ",""),LEN(IF(AND(N(I255)&gt;0,N(I255)&lt;TODAY()),"SEGUIMIENTO ATRASADO; ","")&amp;IF(AND(N(I255)&gt;0,N(I255)=TODAY()),"SEGUIMIENTO HOY; ","")&amp;IF(AND(OR(K255="",K255="Abierta"),N(F255)&gt;0,N(F255)&lt;TODAY()),"VENCIDA, TODAVÍA ABIERTA; ","")&amp;IF(AND(OR(K255="",K255="Abierta"),N(F255)&gt;=TODAY(),N(F255)-TODAY()&lt;=N('Ajustes'!$B$6)),"POR VENCER; ","")&amp;IF(AND(OR(K255="",K255="Abierta"),N(E255)&gt;0,N(G255)&gt;=N('Ajustes'!$B$5)),"ALTO: DECIDA; ","")&amp;IF(N(E255)=0,"SIN FECHA DE ENVÍO; ","")&amp;IF(AND(K255="Ganada",N(D255)=0),"GANADA SIN MONTO; ","")&amp;IF(AND(K255="Perdida",L255=""),"PERDIDA SIN MOTIVO; ",""))-2)))</f>
        <v/>
      </c>
    </row>
    <row r="256">
      <c r="D256" s="7" t="n"/>
      <c r="E256" s="8" t="n"/>
      <c r="F256" s="8" t="n"/>
      <c r="G256">
        <f>IF(A256="","",COUNTIF('Registro de contactos'!$B$2:$B$1500,A256))</f>
        <v/>
      </c>
      <c r="H256" s="8">
        <f>IF(A256="","",IF(N(G256)=0,"",SUMPRODUCT(MAX(('Registro de contactos'!$B$2:$B$1500=A256)*N(+'Registro de contactos'!$A$2:$A$1500)))))</f>
        <v/>
      </c>
      <c r="I256" s="8">
        <f>IF(OR(NOT(OR(A256&lt;&gt;"",B256&lt;&gt;"",C256&lt;&gt;"")),N(E256)=0,NOT(OR(K256="",K256="Abierta")),N(G256)&gt;=N('Ajustes'!$B$5)),"",IF(OR(N(G256)=0,N(H256)=0),N(E256)+N('Ajustes'!$B$2),N(H256)+IF(N(G256)=1,N('Ajustes'!$B$3)-N('Ajustes'!$B$2),N('Ajustes'!$B$4)-N('Ajustes'!$B$3))))</f>
        <v/>
      </c>
      <c r="J256" s="9">
        <f>IF(OR(NOT(OR(A256&lt;&gt;"",B256&lt;&gt;"",C256&lt;&gt;"")),N(F256)=0),"",N(F256)-TODAY())</f>
        <v/>
      </c>
      <c r="M256">
        <f>IF(NOT(OR(A256&lt;&gt;"",B256&lt;&gt;"",C256&lt;&gt;"")),"",IF(IF(AND(N(I256)&gt;0,N(I256)&lt;TODAY()),"SEGUIMIENTO ATRASADO; ","")&amp;IF(AND(N(I256)&gt;0,N(I256)=TODAY()),"SEGUIMIENTO HOY; ","")&amp;IF(AND(OR(K256="",K256="Abierta"),N(F256)&gt;0,N(F256)&lt;TODAY()),"VENCIDA, TODAVÍA ABIERTA; ","")&amp;IF(AND(OR(K256="",K256="Abierta"),N(F256)&gt;=TODAY(),N(F256)-TODAY()&lt;=N('Ajustes'!$B$6)),"POR VENCER; ","")&amp;IF(AND(OR(K256="",K256="Abierta"),N(E256)&gt;0,N(G256)&gt;=N('Ajustes'!$B$5)),"ALTO: DECIDA; ","")&amp;IF(N(E256)=0,"SIN FECHA DE ENVÍO; ","")&amp;IF(AND(K256="Ganada",N(D256)=0),"GANADA SIN MONTO; ","")&amp;IF(AND(K256="Perdida",L256=""),"PERDIDA SIN MOTIVO; ","")="","",LEFT(IF(AND(N(I256)&gt;0,N(I256)&lt;TODAY()),"SEGUIMIENTO ATRASADO; ","")&amp;IF(AND(N(I256)&gt;0,N(I256)=TODAY()),"SEGUIMIENTO HOY; ","")&amp;IF(AND(OR(K256="",K256="Abierta"),N(F256)&gt;0,N(F256)&lt;TODAY()),"VENCIDA, TODAVÍA ABIERTA; ","")&amp;IF(AND(OR(K256="",K256="Abierta"),N(F256)&gt;=TODAY(),N(F256)-TODAY()&lt;=N('Ajustes'!$B$6)),"POR VENCER; ","")&amp;IF(AND(OR(K256="",K256="Abierta"),N(E256)&gt;0,N(G256)&gt;=N('Ajustes'!$B$5)),"ALTO: DECIDA; ","")&amp;IF(N(E256)=0,"SIN FECHA DE ENVÍO; ","")&amp;IF(AND(K256="Ganada",N(D256)=0),"GANADA SIN MONTO; ","")&amp;IF(AND(K256="Perdida",L256=""),"PERDIDA SIN MOTIVO; ",""),LEN(IF(AND(N(I256)&gt;0,N(I256)&lt;TODAY()),"SEGUIMIENTO ATRASADO; ","")&amp;IF(AND(N(I256)&gt;0,N(I256)=TODAY()),"SEGUIMIENTO HOY; ","")&amp;IF(AND(OR(K256="",K256="Abierta"),N(F256)&gt;0,N(F256)&lt;TODAY()),"VENCIDA, TODAVÍA ABIERTA; ","")&amp;IF(AND(OR(K256="",K256="Abierta"),N(F256)&gt;=TODAY(),N(F256)-TODAY()&lt;=N('Ajustes'!$B$6)),"POR VENCER; ","")&amp;IF(AND(OR(K256="",K256="Abierta"),N(E256)&gt;0,N(G256)&gt;=N('Ajustes'!$B$5)),"ALTO: DECIDA; ","")&amp;IF(N(E256)=0,"SIN FECHA DE ENVÍO; ","")&amp;IF(AND(K256="Ganada",N(D256)=0),"GANADA SIN MONTO; ","")&amp;IF(AND(K256="Perdida",L256=""),"PERDIDA SIN MOTIVO; ",""))-2)))</f>
        <v/>
      </c>
    </row>
    <row r="257">
      <c r="D257" s="7" t="n"/>
      <c r="E257" s="8" t="n"/>
      <c r="F257" s="8" t="n"/>
      <c r="G257">
        <f>IF(A257="","",COUNTIF('Registro de contactos'!$B$2:$B$1500,A257))</f>
        <v/>
      </c>
      <c r="H257" s="8">
        <f>IF(A257="","",IF(N(G257)=0,"",SUMPRODUCT(MAX(('Registro de contactos'!$B$2:$B$1500=A257)*N(+'Registro de contactos'!$A$2:$A$1500)))))</f>
        <v/>
      </c>
      <c r="I257" s="8">
        <f>IF(OR(NOT(OR(A257&lt;&gt;"",B257&lt;&gt;"",C257&lt;&gt;"")),N(E257)=0,NOT(OR(K257="",K257="Abierta")),N(G257)&gt;=N('Ajustes'!$B$5)),"",IF(OR(N(G257)=0,N(H257)=0),N(E257)+N('Ajustes'!$B$2),N(H257)+IF(N(G257)=1,N('Ajustes'!$B$3)-N('Ajustes'!$B$2),N('Ajustes'!$B$4)-N('Ajustes'!$B$3))))</f>
        <v/>
      </c>
      <c r="J257" s="9">
        <f>IF(OR(NOT(OR(A257&lt;&gt;"",B257&lt;&gt;"",C257&lt;&gt;"")),N(F257)=0),"",N(F257)-TODAY())</f>
        <v/>
      </c>
      <c r="M257">
        <f>IF(NOT(OR(A257&lt;&gt;"",B257&lt;&gt;"",C257&lt;&gt;"")),"",IF(IF(AND(N(I257)&gt;0,N(I257)&lt;TODAY()),"SEGUIMIENTO ATRASADO; ","")&amp;IF(AND(N(I257)&gt;0,N(I257)=TODAY()),"SEGUIMIENTO HOY; ","")&amp;IF(AND(OR(K257="",K257="Abierta"),N(F257)&gt;0,N(F257)&lt;TODAY()),"VENCIDA, TODAVÍA ABIERTA; ","")&amp;IF(AND(OR(K257="",K257="Abierta"),N(F257)&gt;=TODAY(),N(F257)-TODAY()&lt;=N('Ajustes'!$B$6)),"POR VENCER; ","")&amp;IF(AND(OR(K257="",K257="Abierta"),N(E257)&gt;0,N(G257)&gt;=N('Ajustes'!$B$5)),"ALTO: DECIDA; ","")&amp;IF(N(E257)=0,"SIN FECHA DE ENVÍO; ","")&amp;IF(AND(K257="Ganada",N(D257)=0),"GANADA SIN MONTO; ","")&amp;IF(AND(K257="Perdida",L257=""),"PERDIDA SIN MOTIVO; ","")="","",LEFT(IF(AND(N(I257)&gt;0,N(I257)&lt;TODAY()),"SEGUIMIENTO ATRASADO; ","")&amp;IF(AND(N(I257)&gt;0,N(I257)=TODAY()),"SEGUIMIENTO HOY; ","")&amp;IF(AND(OR(K257="",K257="Abierta"),N(F257)&gt;0,N(F257)&lt;TODAY()),"VENCIDA, TODAVÍA ABIERTA; ","")&amp;IF(AND(OR(K257="",K257="Abierta"),N(F257)&gt;=TODAY(),N(F257)-TODAY()&lt;=N('Ajustes'!$B$6)),"POR VENCER; ","")&amp;IF(AND(OR(K257="",K257="Abierta"),N(E257)&gt;0,N(G257)&gt;=N('Ajustes'!$B$5)),"ALTO: DECIDA; ","")&amp;IF(N(E257)=0,"SIN FECHA DE ENVÍO; ","")&amp;IF(AND(K257="Ganada",N(D257)=0),"GANADA SIN MONTO; ","")&amp;IF(AND(K257="Perdida",L257=""),"PERDIDA SIN MOTIVO; ",""),LEN(IF(AND(N(I257)&gt;0,N(I257)&lt;TODAY()),"SEGUIMIENTO ATRASADO; ","")&amp;IF(AND(N(I257)&gt;0,N(I257)=TODAY()),"SEGUIMIENTO HOY; ","")&amp;IF(AND(OR(K257="",K257="Abierta"),N(F257)&gt;0,N(F257)&lt;TODAY()),"VENCIDA, TODAVÍA ABIERTA; ","")&amp;IF(AND(OR(K257="",K257="Abierta"),N(F257)&gt;=TODAY(),N(F257)-TODAY()&lt;=N('Ajustes'!$B$6)),"POR VENCER; ","")&amp;IF(AND(OR(K257="",K257="Abierta"),N(E257)&gt;0,N(G257)&gt;=N('Ajustes'!$B$5)),"ALTO: DECIDA; ","")&amp;IF(N(E257)=0,"SIN FECHA DE ENVÍO; ","")&amp;IF(AND(K257="Ganada",N(D257)=0),"GANADA SIN MONTO; ","")&amp;IF(AND(K257="Perdida",L257=""),"PERDIDA SIN MOTIVO; ",""))-2)))</f>
        <v/>
      </c>
    </row>
    <row r="258">
      <c r="D258" s="7" t="n"/>
      <c r="E258" s="8" t="n"/>
      <c r="F258" s="8" t="n"/>
      <c r="G258">
        <f>IF(A258="","",COUNTIF('Registro de contactos'!$B$2:$B$1500,A258))</f>
        <v/>
      </c>
      <c r="H258" s="8">
        <f>IF(A258="","",IF(N(G258)=0,"",SUMPRODUCT(MAX(('Registro de contactos'!$B$2:$B$1500=A258)*N(+'Registro de contactos'!$A$2:$A$1500)))))</f>
        <v/>
      </c>
      <c r="I258" s="8">
        <f>IF(OR(NOT(OR(A258&lt;&gt;"",B258&lt;&gt;"",C258&lt;&gt;"")),N(E258)=0,NOT(OR(K258="",K258="Abierta")),N(G258)&gt;=N('Ajustes'!$B$5)),"",IF(OR(N(G258)=0,N(H258)=0),N(E258)+N('Ajustes'!$B$2),N(H258)+IF(N(G258)=1,N('Ajustes'!$B$3)-N('Ajustes'!$B$2),N('Ajustes'!$B$4)-N('Ajustes'!$B$3))))</f>
        <v/>
      </c>
      <c r="J258" s="9">
        <f>IF(OR(NOT(OR(A258&lt;&gt;"",B258&lt;&gt;"",C258&lt;&gt;"")),N(F258)=0),"",N(F258)-TODAY())</f>
        <v/>
      </c>
      <c r="M258">
        <f>IF(NOT(OR(A258&lt;&gt;"",B258&lt;&gt;"",C258&lt;&gt;"")),"",IF(IF(AND(N(I258)&gt;0,N(I258)&lt;TODAY()),"SEGUIMIENTO ATRASADO; ","")&amp;IF(AND(N(I258)&gt;0,N(I258)=TODAY()),"SEGUIMIENTO HOY; ","")&amp;IF(AND(OR(K258="",K258="Abierta"),N(F258)&gt;0,N(F258)&lt;TODAY()),"VENCIDA, TODAVÍA ABIERTA; ","")&amp;IF(AND(OR(K258="",K258="Abierta"),N(F258)&gt;=TODAY(),N(F258)-TODAY()&lt;=N('Ajustes'!$B$6)),"POR VENCER; ","")&amp;IF(AND(OR(K258="",K258="Abierta"),N(E258)&gt;0,N(G258)&gt;=N('Ajustes'!$B$5)),"ALTO: DECIDA; ","")&amp;IF(N(E258)=0,"SIN FECHA DE ENVÍO; ","")&amp;IF(AND(K258="Ganada",N(D258)=0),"GANADA SIN MONTO; ","")&amp;IF(AND(K258="Perdida",L258=""),"PERDIDA SIN MOTIVO; ","")="","",LEFT(IF(AND(N(I258)&gt;0,N(I258)&lt;TODAY()),"SEGUIMIENTO ATRASADO; ","")&amp;IF(AND(N(I258)&gt;0,N(I258)=TODAY()),"SEGUIMIENTO HOY; ","")&amp;IF(AND(OR(K258="",K258="Abierta"),N(F258)&gt;0,N(F258)&lt;TODAY()),"VENCIDA, TODAVÍA ABIERTA; ","")&amp;IF(AND(OR(K258="",K258="Abierta"),N(F258)&gt;=TODAY(),N(F258)-TODAY()&lt;=N('Ajustes'!$B$6)),"POR VENCER; ","")&amp;IF(AND(OR(K258="",K258="Abierta"),N(E258)&gt;0,N(G258)&gt;=N('Ajustes'!$B$5)),"ALTO: DECIDA; ","")&amp;IF(N(E258)=0,"SIN FECHA DE ENVÍO; ","")&amp;IF(AND(K258="Ganada",N(D258)=0),"GANADA SIN MONTO; ","")&amp;IF(AND(K258="Perdida",L258=""),"PERDIDA SIN MOTIVO; ",""),LEN(IF(AND(N(I258)&gt;0,N(I258)&lt;TODAY()),"SEGUIMIENTO ATRASADO; ","")&amp;IF(AND(N(I258)&gt;0,N(I258)=TODAY()),"SEGUIMIENTO HOY; ","")&amp;IF(AND(OR(K258="",K258="Abierta"),N(F258)&gt;0,N(F258)&lt;TODAY()),"VENCIDA, TODAVÍA ABIERTA; ","")&amp;IF(AND(OR(K258="",K258="Abierta"),N(F258)&gt;=TODAY(),N(F258)-TODAY()&lt;=N('Ajustes'!$B$6)),"POR VENCER; ","")&amp;IF(AND(OR(K258="",K258="Abierta"),N(E258)&gt;0,N(G258)&gt;=N('Ajustes'!$B$5)),"ALTO: DECIDA; ","")&amp;IF(N(E258)=0,"SIN FECHA DE ENVÍO; ","")&amp;IF(AND(K258="Ganada",N(D258)=0),"GANADA SIN MONTO; ","")&amp;IF(AND(K258="Perdida",L258=""),"PERDIDA SIN MOTIVO; ",""))-2)))</f>
        <v/>
      </c>
    </row>
    <row r="259">
      <c r="D259" s="7" t="n"/>
      <c r="E259" s="8" t="n"/>
      <c r="F259" s="8" t="n"/>
      <c r="G259">
        <f>IF(A259="","",COUNTIF('Registro de contactos'!$B$2:$B$1500,A259))</f>
        <v/>
      </c>
      <c r="H259" s="8">
        <f>IF(A259="","",IF(N(G259)=0,"",SUMPRODUCT(MAX(('Registro de contactos'!$B$2:$B$1500=A259)*N(+'Registro de contactos'!$A$2:$A$1500)))))</f>
        <v/>
      </c>
      <c r="I259" s="8">
        <f>IF(OR(NOT(OR(A259&lt;&gt;"",B259&lt;&gt;"",C259&lt;&gt;"")),N(E259)=0,NOT(OR(K259="",K259="Abierta")),N(G259)&gt;=N('Ajustes'!$B$5)),"",IF(OR(N(G259)=0,N(H259)=0),N(E259)+N('Ajustes'!$B$2),N(H259)+IF(N(G259)=1,N('Ajustes'!$B$3)-N('Ajustes'!$B$2),N('Ajustes'!$B$4)-N('Ajustes'!$B$3))))</f>
        <v/>
      </c>
      <c r="J259" s="9">
        <f>IF(OR(NOT(OR(A259&lt;&gt;"",B259&lt;&gt;"",C259&lt;&gt;"")),N(F259)=0),"",N(F259)-TODAY())</f>
        <v/>
      </c>
      <c r="M259">
        <f>IF(NOT(OR(A259&lt;&gt;"",B259&lt;&gt;"",C259&lt;&gt;"")),"",IF(IF(AND(N(I259)&gt;0,N(I259)&lt;TODAY()),"SEGUIMIENTO ATRASADO; ","")&amp;IF(AND(N(I259)&gt;0,N(I259)=TODAY()),"SEGUIMIENTO HOY; ","")&amp;IF(AND(OR(K259="",K259="Abierta"),N(F259)&gt;0,N(F259)&lt;TODAY()),"VENCIDA, TODAVÍA ABIERTA; ","")&amp;IF(AND(OR(K259="",K259="Abierta"),N(F259)&gt;=TODAY(),N(F259)-TODAY()&lt;=N('Ajustes'!$B$6)),"POR VENCER; ","")&amp;IF(AND(OR(K259="",K259="Abierta"),N(E259)&gt;0,N(G259)&gt;=N('Ajustes'!$B$5)),"ALTO: DECIDA; ","")&amp;IF(N(E259)=0,"SIN FECHA DE ENVÍO; ","")&amp;IF(AND(K259="Ganada",N(D259)=0),"GANADA SIN MONTO; ","")&amp;IF(AND(K259="Perdida",L259=""),"PERDIDA SIN MOTIVO; ","")="","",LEFT(IF(AND(N(I259)&gt;0,N(I259)&lt;TODAY()),"SEGUIMIENTO ATRASADO; ","")&amp;IF(AND(N(I259)&gt;0,N(I259)=TODAY()),"SEGUIMIENTO HOY; ","")&amp;IF(AND(OR(K259="",K259="Abierta"),N(F259)&gt;0,N(F259)&lt;TODAY()),"VENCIDA, TODAVÍA ABIERTA; ","")&amp;IF(AND(OR(K259="",K259="Abierta"),N(F259)&gt;=TODAY(),N(F259)-TODAY()&lt;=N('Ajustes'!$B$6)),"POR VENCER; ","")&amp;IF(AND(OR(K259="",K259="Abierta"),N(E259)&gt;0,N(G259)&gt;=N('Ajustes'!$B$5)),"ALTO: DECIDA; ","")&amp;IF(N(E259)=0,"SIN FECHA DE ENVÍO; ","")&amp;IF(AND(K259="Ganada",N(D259)=0),"GANADA SIN MONTO; ","")&amp;IF(AND(K259="Perdida",L259=""),"PERDIDA SIN MOTIVO; ",""),LEN(IF(AND(N(I259)&gt;0,N(I259)&lt;TODAY()),"SEGUIMIENTO ATRASADO; ","")&amp;IF(AND(N(I259)&gt;0,N(I259)=TODAY()),"SEGUIMIENTO HOY; ","")&amp;IF(AND(OR(K259="",K259="Abierta"),N(F259)&gt;0,N(F259)&lt;TODAY()),"VENCIDA, TODAVÍA ABIERTA; ","")&amp;IF(AND(OR(K259="",K259="Abierta"),N(F259)&gt;=TODAY(),N(F259)-TODAY()&lt;=N('Ajustes'!$B$6)),"POR VENCER; ","")&amp;IF(AND(OR(K259="",K259="Abierta"),N(E259)&gt;0,N(G259)&gt;=N('Ajustes'!$B$5)),"ALTO: DECIDA; ","")&amp;IF(N(E259)=0,"SIN FECHA DE ENVÍO; ","")&amp;IF(AND(K259="Ganada",N(D259)=0),"GANADA SIN MONTO; ","")&amp;IF(AND(K259="Perdida",L259=""),"PERDIDA SIN MOTIVO; ",""))-2)))</f>
        <v/>
      </c>
    </row>
    <row r="260">
      <c r="D260" s="7" t="n"/>
      <c r="E260" s="8" t="n"/>
      <c r="F260" s="8" t="n"/>
      <c r="G260">
        <f>IF(A260="","",COUNTIF('Registro de contactos'!$B$2:$B$1500,A260))</f>
        <v/>
      </c>
      <c r="H260" s="8">
        <f>IF(A260="","",IF(N(G260)=0,"",SUMPRODUCT(MAX(('Registro de contactos'!$B$2:$B$1500=A260)*N(+'Registro de contactos'!$A$2:$A$1500)))))</f>
        <v/>
      </c>
      <c r="I260" s="8">
        <f>IF(OR(NOT(OR(A260&lt;&gt;"",B260&lt;&gt;"",C260&lt;&gt;"")),N(E260)=0,NOT(OR(K260="",K260="Abierta")),N(G260)&gt;=N('Ajustes'!$B$5)),"",IF(OR(N(G260)=0,N(H260)=0),N(E260)+N('Ajustes'!$B$2),N(H260)+IF(N(G260)=1,N('Ajustes'!$B$3)-N('Ajustes'!$B$2),N('Ajustes'!$B$4)-N('Ajustes'!$B$3))))</f>
        <v/>
      </c>
      <c r="J260" s="9">
        <f>IF(OR(NOT(OR(A260&lt;&gt;"",B260&lt;&gt;"",C260&lt;&gt;"")),N(F260)=0),"",N(F260)-TODAY())</f>
        <v/>
      </c>
      <c r="M260">
        <f>IF(NOT(OR(A260&lt;&gt;"",B260&lt;&gt;"",C260&lt;&gt;"")),"",IF(IF(AND(N(I260)&gt;0,N(I260)&lt;TODAY()),"SEGUIMIENTO ATRASADO; ","")&amp;IF(AND(N(I260)&gt;0,N(I260)=TODAY()),"SEGUIMIENTO HOY; ","")&amp;IF(AND(OR(K260="",K260="Abierta"),N(F260)&gt;0,N(F260)&lt;TODAY()),"VENCIDA, TODAVÍA ABIERTA; ","")&amp;IF(AND(OR(K260="",K260="Abierta"),N(F260)&gt;=TODAY(),N(F260)-TODAY()&lt;=N('Ajustes'!$B$6)),"POR VENCER; ","")&amp;IF(AND(OR(K260="",K260="Abierta"),N(E260)&gt;0,N(G260)&gt;=N('Ajustes'!$B$5)),"ALTO: DECIDA; ","")&amp;IF(N(E260)=0,"SIN FECHA DE ENVÍO; ","")&amp;IF(AND(K260="Ganada",N(D260)=0),"GANADA SIN MONTO; ","")&amp;IF(AND(K260="Perdida",L260=""),"PERDIDA SIN MOTIVO; ","")="","",LEFT(IF(AND(N(I260)&gt;0,N(I260)&lt;TODAY()),"SEGUIMIENTO ATRASADO; ","")&amp;IF(AND(N(I260)&gt;0,N(I260)=TODAY()),"SEGUIMIENTO HOY; ","")&amp;IF(AND(OR(K260="",K260="Abierta"),N(F260)&gt;0,N(F260)&lt;TODAY()),"VENCIDA, TODAVÍA ABIERTA; ","")&amp;IF(AND(OR(K260="",K260="Abierta"),N(F260)&gt;=TODAY(),N(F260)-TODAY()&lt;=N('Ajustes'!$B$6)),"POR VENCER; ","")&amp;IF(AND(OR(K260="",K260="Abierta"),N(E260)&gt;0,N(G260)&gt;=N('Ajustes'!$B$5)),"ALTO: DECIDA; ","")&amp;IF(N(E260)=0,"SIN FECHA DE ENVÍO; ","")&amp;IF(AND(K260="Ganada",N(D260)=0),"GANADA SIN MONTO; ","")&amp;IF(AND(K260="Perdida",L260=""),"PERDIDA SIN MOTIVO; ",""),LEN(IF(AND(N(I260)&gt;0,N(I260)&lt;TODAY()),"SEGUIMIENTO ATRASADO; ","")&amp;IF(AND(N(I260)&gt;0,N(I260)=TODAY()),"SEGUIMIENTO HOY; ","")&amp;IF(AND(OR(K260="",K260="Abierta"),N(F260)&gt;0,N(F260)&lt;TODAY()),"VENCIDA, TODAVÍA ABIERTA; ","")&amp;IF(AND(OR(K260="",K260="Abierta"),N(F260)&gt;=TODAY(),N(F260)-TODAY()&lt;=N('Ajustes'!$B$6)),"POR VENCER; ","")&amp;IF(AND(OR(K260="",K260="Abierta"),N(E260)&gt;0,N(G260)&gt;=N('Ajustes'!$B$5)),"ALTO: DECIDA; ","")&amp;IF(N(E260)=0,"SIN FECHA DE ENVÍO; ","")&amp;IF(AND(K260="Ganada",N(D260)=0),"GANADA SIN MONTO; ","")&amp;IF(AND(K260="Perdida",L260=""),"PERDIDA SIN MOTIVO; ",""))-2)))</f>
        <v/>
      </c>
    </row>
    <row r="261">
      <c r="D261" s="7" t="n"/>
      <c r="E261" s="8" t="n"/>
      <c r="F261" s="8" t="n"/>
      <c r="G261">
        <f>IF(A261="","",COUNTIF('Registro de contactos'!$B$2:$B$1500,A261))</f>
        <v/>
      </c>
      <c r="H261" s="8">
        <f>IF(A261="","",IF(N(G261)=0,"",SUMPRODUCT(MAX(('Registro de contactos'!$B$2:$B$1500=A261)*N(+'Registro de contactos'!$A$2:$A$1500)))))</f>
        <v/>
      </c>
      <c r="I261" s="8">
        <f>IF(OR(NOT(OR(A261&lt;&gt;"",B261&lt;&gt;"",C261&lt;&gt;"")),N(E261)=0,NOT(OR(K261="",K261="Abierta")),N(G261)&gt;=N('Ajustes'!$B$5)),"",IF(OR(N(G261)=0,N(H261)=0),N(E261)+N('Ajustes'!$B$2),N(H261)+IF(N(G261)=1,N('Ajustes'!$B$3)-N('Ajustes'!$B$2),N('Ajustes'!$B$4)-N('Ajustes'!$B$3))))</f>
        <v/>
      </c>
      <c r="J261" s="9">
        <f>IF(OR(NOT(OR(A261&lt;&gt;"",B261&lt;&gt;"",C261&lt;&gt;"")),N(F261)=0),"",N(F261)-TODAY())</f>
        <v/>
      </c>
      <c r="M261">
        <f>IF(NOT(OR(A261&lt;&gt;"",B261&lt;&gt;"",C261&lt;&gt;"")),"",IF(IF(AND(N(I261)&gt;0,N(I261)&lt;TODAY()),"SEGUIMIENTO ATRASADO; ","")&amp;IF(AND(N(I261)&gt;0,N(I261)=TODAY()),"SEGUIMIENTO HOY; ","")&amp;IF(AND(OR(K261="",K261="Abierta"),N(F261)&gt;0,N(F261)&lt;TODAY()),"VENCIDA, TODAVÍA ABIERTA; ","")&amp;IF(AND(OR(K261="",K261="Abierta"),N(F261)&gt;=TODAY(),N(F261)-TODAY()&lt;=N('Ajustes'!$B$6)),"POR VENCER; ","")&amp;IF(AND(OR(K261="",K261="Abierta"),N(E261)&gt;0,N(G261)&gt;=N('Ajustes'!$B$5)),"ALTO: DECIDA; ","")&amp;IF(N(E261)=0,"SIN FECHA DE ENVÍO; ","")&amp;IF(AND(K261="Ganada",N(D261)=0),"GANADA SIN MONTO; ","")&amp;IF(AND(K261="Perdida",L261=""),"PERDIDA SIN MOTIVO; ","")="","",LEFT(IF(AND(N(I261)&gt;0,N(I261)&lt;TODAY()),"SEGUIMIENTO ATRASADO; ","")&amp;IF(AND(N(I261)&gt;0,N(I261)=TODAY()),"SEGUIMIENTO HOY; ","")&amp;IF(AND(OR(K261="",K261="Abierta"),N(F261)&gt;0,N(F261)&lt;TODAY()),"VENCIDA, TODAVÍA ABIERTA; ","")&amp;IF(AND(OR(K261="",K261="Abierta"),N(F261)&gt;=TODAY(),N(F261)-TODAY()&lt;=N('Ajustes'!$B$6)),"POR VENCER; ","")&amp;IF(AND(OR(K261="",K261="Abierta"),N(E261)&gt;0,N(G261)&gt;=N('Ajustes'!$B$5)),"ALTO: DECIDA; ","")&amp;IF(N(E261)=0,"SIN FECHA DE ENVÍO; ","")&amp;IF(AND(K261="Ganada",N(D261)=0),"GANADA SIN MONTO; ","")&amp;IF(AND(K261="Perdida",L261=""),"PERDIDA SIN MOTIVO; ",""),LEN(IF(AND(N(I261)&gt;0,N(I261)&lt;TODAY()),"SEGUIMIENTO ATRASADO; ","")&amp;IF(AND(N(I261)&gt;0,N(I261)=TODAY()),"SEGUIMIENTO HOY; ","")&amp;IF(AND(OR(K261="",K261="Abierta"),N(F261)&gt;0,N(F261)&lt;TODAY()),"VENCIDA, TODAVÍA ABIERTA; ","")&amp;IF(AND(OR(K261="",K261="Abierta"),N(F261)&gt;=TODAY(),N(F261)-TODAY()&lt;=N('Ajustes'!$B$6)),"POR VENCER; ","")&amp;IF(AND(OR(K261="",K261="Abierta"),N(E261)&gt;0,N(G261)&gt;=N('Ajustes'!$B$5)),"ALTO: DECIDA; ","")&amp;IF(N(E261)=0,"SIN FECHA DE ENVÍO; ","")&amp;IF(AND(K261="Ganada",N(D261)=0),"GANADA SIN MONTO; ","")&amp;IF(AND(K261="Perdida",L261=""),"PERDIDA SIN MOTIVO; ",""))-2)))</f>
        <v/>
      </c>
    </row>
    <row r="262">
      <c r="D262" s="7" t="n"/>
      <c r="E262" s="8" t="n"/>
      <c r="F262" s="8" t="n"/>
      <c r="G262">
        <f>IF(A262="","",COUNTIF('Registro de contactos'!$B$2:$B$1500,A262))</f>
        <v/>
      </c>
      <c r="H262" s="8">
        <f>IF(A262="","",IF(N(G262)=0,"",SUMPRODUCT(MAX(('Registro de contactos'!$B$2:$B$1500=A262)*N(+'Registro de contactos'!$A$2:$A$1500)))))</f>
        <v/>
      </c>
      <c r="I262" s="8">
        <f>IF(OR(NOT(OR(A262&lt;&gt;"",B262&lt;&gt;"",C262&lt;&gt;"")),N(E262)=0,NOT(OR(K262="",K262="Abierta")),N(G262)&gt;=N('Ajustes'!$B$5)),"",IF(OR(N(G262)=0,N(H262)=0),N(E262)+N('Ajustes'!$B$2),N(H262)+IF(N(G262)=1,N('Ajustes'!$B$3)-N('Ajustes'!$B$2),N('Ajustes'!$B$4)-N('Ajustes'!$B$3))))</f>
        <v/>
      </c>
      <c r="J262" s="9">
        <f>IF(OR(NOT(OR(A262&lt;&gt;"",B262&lt;&gt;"",C262&lt;&gt;"")),N(F262)=0),"",N(F262)-TODAY())</f>
        <v/>
      </c>
      <c r="M262">
        <f>IF(NOT(OR(A262&lt;&gt;"",B262&lt;&gt;"",C262&lt;&gt;"")),"",IF(IF(AND(N(I262)&gt;0,N(I262)&lt;TODAY()),"SEGUIMIENTO ATRASADO; ","")&amp;IF(AND(N(I262)&gt;0,N(I262)=TODAY()),"SEGUIMIENTO HOY; ","")&amp;IF(AND(OR(K262="",K262="Abierta"),N(F262)&gt;0,N(F262)&lt;TODAY()),"VENCIDA, TODAVÍA ABIERTA; ","")&amp;IF(AND(OR(K262="",K262="Abierta"),N(F262)&gt;=TODAY(),N(F262)-TODAY()&lt;=N('Ajustes'!$B$6)),"POR VENCER; ","")&amp;IF(AND(OR(K262="",K262="Abierta"),N(E262)&gt;0,N(G262)&gt;=N('Ajustes'!$B$5)),"ALTO: DECIDA; ","")&amp;IF(N(E262)=0,"SIN FECHA DE ENVÍO; ","")&amp;IF(AND(K262="Ganada",N(D262)=0),"GANADA SIN MONTO; ","")&amp;IF(AND(K262="Perdida",L262=""),"PERDIDA SIN MOTIVO; ","")="","",LEFT(IF(AND(N(I262)&gt;0,N(I262)&lt;TODAY()),"SEGUIMIENTO ATRASADO; ","")&amp;IF(AND(N(I262)&gt;0,N(I262)=TODAY()),"SEGUIMIENTO HOY; ","")&amp;IF(AND(OR(K262="",K262="Abierta"),N(F262)&gt;0,N(F262)&lt;TODAY()),"VENCIDA, TODAVÍA ABIERTA; ","")&amp;IF(AND(OR(K262="",K262="Abierta"),N(F262)&gt;=TODAY(),N(F262)-TODAY()&lt;=N('Ajustes'!$B$6)),"POR VENCER; ","")&amp;IF(AND(OR(K262="",K262="Abierta"),N(E262)&gt;0,N(G262)&gt;=N('Ajustes'!$B$5)),"ALTO: DECIDA; ","")&amp;IF(N(E262)=0,"SIN FECHA DE ENVÍO; ","")&amp;IF(AND(K262="Ganada",N(D262)=0),"GANADA SIN MONTO; ","")&amp;IF(AND(K262="Perdida",L262=""),"PERDIDA SIN MOTIVO; ",""),LEN(IF(AND(N(I262)&gt;0,N(I262)&lt;TODAY()),"SEGUIMIENTO ATRASADO; ","")&amp;IF(AND(N(I262)&gt;0,N(I262)=TODAY()),"SEGUIMIENTO HOY; ","")&amp;IF(AND(OR(K262="",K262="Abierta"),N(F262)&gt;0,N(F262)&lt;TODAY()),"VENCIDA, TODAVÍA ABIERTA; ","")&amp;IF(AND(OR(K262="",K262="Abierta"),N(F262)&gt;=TODAY(),N(F262)-TODAY()&lt;=N('Ajustes'!$B$6)),"POR VENCER; ","")&amp;IF(AND(OR(K262="",K262="Abierta"),N(E262)&gt;0,N(G262)&gt;=N('Ajustes'!$B$5)),"ALTO: DECIDA; ","")&amp;IF(N(E262)=0,"SIN FECHA DE ENVÍO; ","")&amp;IF(AND(K262="Ganada",N(D262)=0),"GANADA SIN MONTO; ","")&amp;IF(AND(K262="Perdida",L262=""),"PERDIDA SIN MOTIVO; ",""))-2)))</f>
        <v/>
      </c>
    </row>
    <row r="263">
      <c r="D263" s="7" t="n"/>
      <c r="E263" s="8" t="n"/>
      <c r="F263" s="8" t="n"/>
      <c r="G263">
        <f>IF(A263="","",COUNTIF('Registro de contactos'!$B$2:$B$1500,A263))</f>
        <v/>
      </c>
      <c r="H263" s="8">
        <f>IF(A263="","",IF(N(G263)=0,"",SUMPRODUCT(MAX(('Registro de contactos'!$B$2:$B$1500=A263)*N(+'Registro de contactos'!$A$2:$A$1500)))))</f>
        <v/>
      </c>
      <c r="I263" s="8">
        <f>IF(OR(NOT(OR(A263&lt;&gt;"",B263&lt;&gt;"",C263&lt;&gt;"")),N(E263)=0,NOT(OR(K263="",K263="Abierta")),N(G263)&gt;=N('Ajustes'!$B$5)),"",IF(OR(N(G263)=0,N(H263)=0),N(E263)+N('Ajustes'!$B$2),N(H263)+IF(N(G263)=1,N('Ajustes'!$B$3)-N('Ajustes'!$B$2),N('Ajustes'!$B$4)-N('Ajustes'!$B$3))))</f>
        <v/>
      </c>
      <c r="J263" s="9">
        <f>IF(OR(NOT(OR(A263&lt;&gt;"",B263&lt;&gt;"",C263&lt;&gt;"")),N(F263)=0),"",N(F263)-TODAY())</f>
        <v/>
      </c>
      <c r="M263">
        <f>IF(NOT(OR(A263&lt;&gt;"",B263&lt;&gt;"",C263&lt;&gt;"")),"",IF(IF(AND(N(I263)&gt;0,N(I263)&lt;TODAY()),"SEGUIMIENTO ATRASADO; ","")&amp;IF(AND(N(I263)&gt;0,N(I263)=TODAY()),"SEGUIMIENTO HOY; ","")&amp;IF(AND(OR(K263="",K263="Abierta"),N(F263)&gt;0,N(F263)&lt;TODAY()),"VENCIDA, TODAVÍA ABIERTA; ","")&amp;IF(AND(OR(K263="",K263="Abierta"),N(F263)&gt;=TODAY(),N(F263)-TODAY()&lt;=N('Ajustes'!$B$6)),"POR VENCER; ","")&amp;IF(AND(OR(K263="",K263="Abierta"),N(E263)&gt;0,N(G263)&gt;=N('Ajustes'!$B$5)),"ALTO: DECIDA; ","")&amp;IF(N(E263)=0,"SIN FECHA DE ENVÍO; ","")&amp;IF(AND(K263="Ganada",N(D263)=0),"GANADA SIN MONTO; ","")&amp;IF(AND(K263="Perdida",L263=""),"PERDIDA SIN MOTIVO; ","")="","",LEFT(IF(AND(N(I263)&gt;0,N(I263)&lt;TODAY()),"SEGUIMIENTO ATRASADO; ","")&amp;IF(AND(N(I263)&gt;0,N(I263)=TODAY()),"SEGUIMIENTO HOY; ","")&amp;IF(AND(OR(K263="",K263="Abierta"),N(F263)&gt;0,N(F263)&lt;TODAY()),"VENCIDA, TODAVÍA ABIERTA; ","")&amp;IF(AND(OR(K263="",K263="Abierta"),N(F263)&gt;=TODAY(),N(F263)-TODAY()&lt;=N('Ajustes'!$B$6)),"POR VENCER; ","")&amp;IF(AND(OR(K263="",K263="Abierta"),N(E263)&gt;0,N(G263)&gt;=N('Ajustes'!$B$5)),"ALTO: DECIDA; ","")&amp;IF(N(E263)=0,"SIN FECHA DE ENVÍO; ","")&amp;IF(AND(K263="Ganada",N(D263)=0),"GANADA SIN MONTO; ","")&amp;IF(AND(K263="Perdida",L263=""),"PERDIDA SIN MOTIVO; ",""),LEN(IF(AND(N(I263)&gt;0,N(I263)&lt;TODAY()),"SEGUIMIENTO ATRASADO; ","")&amp;IF(AND(N(I263)&gt;0,N(I263)=TODAY()),"SEGUIMIENTO HOY; ","")&amp;IF(AND(OR(K263="",K263="Abierta"),N(F263)&gt;0,N(F263)&lt;TODAY()),"VENCIDA, TODAVÍA ABIERTA; ","")&amp;IF(AND(OR(K263="",K263="Abierta"),N(F263)&gt;=TODAY(),N(F263)-TODAY()&lt;=N('Ajustes'!$B$6)),"POR VENCER; ","")&amp;IF(AND(OR(K263="",K263="Abierta"),N(E263)&gt;0,N(G263)&gt;=N('Ajustes'!$B$5)),"ALTO: DECIDA; ","")&amp;IF(N(E263)=0,"SIN FECHA DE ENVÍO; ","")&amp;IF(AND(K263="Ganada",N(D263)=0),"GANADA SIN MONTO; ","")&amp;IF(AND(K263="Perdida",L263=""),"PERDIDA SIN MOTIVO; ",""))-2)))</f>
        <v/>
      </c>
    </row>
    <row r="264">
      <c r="D264" s="7" t="n"/>
      <c r="E264" s="8" t="n"/>
      <c r="F264" s="8" t="n"/>
      <c r="G264">
        <f>IF(A264="","",COUNTIF('Registro de contactos'!$B$2:$B$1500,A264))</f>
        <v/>
      </c>
      <c r="H264" s="8">
        <f>IF(A264="","",IF(N(G264)=0,"",SUMPRODUCT(MAX(('Registro de contactos'!$B$2:$B$1500=A264)*N(+'Registro de contactos'!$A$2:$A$1500)))))</f>
        <v/>
      </c>
      <c r="I264" s="8">
        <f>IF(OR(NOT(OR(A264&lt;&gt;"",B264&lt;&gt;"",C264&lt;&gt;"")),N(E264)=0,NOT(OR(K264="",K264="Abierta")),N(G264)&gt;=N('Ajustes'!$B$5)),"",IF(OR(N(G264)=0,N(H264)=0),N(E264)+N('Ajustes'!$B$2),N(H264)+IF(N(G264)=1,N('Ajustes'!$B$3)-N('Ajustes'!$B$2),N('Ajustes'!$B$4)-N('Ajustes'!$B$3))))</f>
        <v/>
      </c>
      <c r="J264" s="9">
        <f>IF(OR(NOT(OR(A264&lt;&gt;"",B264&lt;&gt;"",C264&lt;&gt;"")),N(F264)=0),"",N(F264)-TODAY())</f>
        <v/>
      </c>
      <c r="M264">
        <f>IF(NOT(OR(A264&lt;&gt;"",B264&lt;&gt;"",C264&lt;&gt;"")),"",IF(IF(AND(N(I264)&gt;0,N(I264)&lt;TODAY()),"SEGUIMIENTO ATRASADO; ","")&amp;IF(AND(N(I264)&gt;0,N(I264)=TODAY()),"SEGUIMIENTO HOY; ","")&amp;IF(AND(OR(K264="",K264="Abierta"),N(F264)&gt;0,N(F264)&lt;TODAY()),"VENCIDA, TODAVÍA ABIERTA; ","")&amp;IF(AND(OR(K264="",K264="Abierta"),N(F264)&gt;=TODAY(),N(F264)-TODAY()&lt;=N('Ajustes'!$B$6)),"POR VENCER; ","")&amp;IF(AND(OR(K264="",K264="Abierta"),N(E264)&gt;0,N(G264)&gt;=N('Ajustes'!$B$5)),"ALTO: DECIDA; ","")&amp;IF(N(E264)=0,"SIN FECHA DE ENVÍO; ","")&amp;IF(AND(K264="Ganada",N(D264)=0),"GANADA SIN MONTO; ","")&amp;IF(AND(K264="Perdida",L264=""),"PERDIDA SIN MOTIVO; ","")="","",LEFT(IF(AND(N(I264)&gt;0,N(I264)&lt;TODAY()),"SEGUIMIENTO ATRASADO; ","")&amp;IF(AND(N(I264)&gt;0,N(I264)=TODAY()),"SEGUIMIENTO HOY; ","")&amp;IF(AND(OR(K264="",K264="Abierta"),N(F264)&gt;0,N(F264)&lt;TODAY()),"VENCIDA, TODAVÍA ABIERTA; ","")&amp;IF(AND(OR(K264="",K264="Abierta"),N(F264)&gt;=TODAY(),N(F264)-TODAY()&lt;=N('Ajustes'!$B$6)),"POR VENCER; ","")&amp;IF(AND(OR(K264="",K264="Abierta"),N(E264)&gt;0,N(G264)&gt;=N('Ajustes'!$B$5)),"ALTO: DECIDA; ","")&amp;IF(N(E264)=0,"SIN FECHA DE ENVÍO; ","")&amp;IF(AND(K264="Ganada",N(D264)=0),"GANADA SIN MONTO; ","")&amp;IF(AND(K264="Perdida",L264=""),"PERDIDA SIN MOTIVO; ",""),LEN(IF(AND(N(I264)&gt;0,N(I264)&lt;TODAY()),"SEGUIMIENTO ATRASADO; ","")&amp;IF(AND(N(I264)&gt;0,N(I264)=TODAY()),"SEGUIMIENTO HOY; ","")&amp;IF(AND(OR(K264="",K264="Abierta"),N(F264)&gt;0,N(F264)&lt;TODAY()),"VENCIDA, TODAVÍA ABIERTA; ","")&amp;IF(AND(OR(K264="",K264="Abierta"),N(F264)&gt;=TODAY(),N(F264)-TODAY()&lt;=N('Ajustes'!$B$6)),"POR VENCER; ","")&amp;IF(AND(OR(K264="",K264="Abierta"),N(E264)&gt;0,N(G264)&gt;=N('Ajustes'!$B$5)),"ALTO: DECIDA; ","")&amp;IF(N(E264)=0,"SIN FECHA DE ENVÍO; ","")&amp;IF(AND(K264="Ganada",N(D264)=0),"GANADA SIN MONTO; ","")&amp;IF(AND(K264="Perdida",L264=""),"PERDIDA SIN MOTIVO; ",""))-2)))</f>
        <v/>
      </c>
    </row>
    <row r="265">
      <c r="D265" s="7" t="n"/>
      <c r="E265" s="8" t="n"/>
      <c r="F265" s="8" t="n"/>
      <c r="G265">
        <f>IF(A265="","",COUNTIF('Registro de contactos'!$B$2:$B$1500,A265))</f>
        <v/>
      </c>
      <c r="H265" s="8">
        <f>IF(A265="","",IF(N(G265)=0,"",SUMPRODUCT(MAX(('Registro de contactos'!$B$2:$B$1500=A265)*N(+'Registro de contactos'!$A$2:$A$1500)))))</f>
        <v/>
      </c>
      <c r="I265" s="8">
        <f>IF(OR(NOT(OR(A265&lt;&gt;"",B265&lt;&gt;"",C265&lt;&gt;"")),N(E265)=0,NOT(OR(K265="",K265="Abierta")),N(G265)&gt;=N('Ajustes'!$B$5)),"",IF(OR(N(G265)=0,N(H265)=0),N(E265)+N('Ajustes'!$B$2),N(H265)+IF(N(G265)=1,N('Ajustes'!$B$3)-N('Ajustes'!$B$2),N('Ajustes'!$B$4)-N('Ajustes'!$B$3))))</f>
        <v/>
      </c>
      <c r="J265" s="9">
        <f>IF(OR(NOT(OR(A265&lt;&gt;"",B265&lt;&gt;"",C265&lt;&gt;"")),N(F265)=0),"",N(F265)-TODAY())</f>
        <v/>
      </c>
      <c r="M265">
        <f>IF(NOT(OR(A265&lt;&gt;"",B265&lt;&gt;"",C265&lt;&gt;"")),"",IF(IF(AND(N(I265)&gt;0,N(I265)&lt;TODAY()),"SEGUIMIENTO ATRASADO; ","")&amp;IF(AND(N(I265)&gt;0,N(I265)=TODAY()),"SEGUIMIENTO HOY; ","")&amp;IF(AND(OR(K265="",K265="Abierta"),N(F265)&gt;0,N(F265)&lt;TODAY()),"VENCIDA, TODAVÍA ABIERTA; ","")&amp;IF(AND(OR(K265="",K265="Abierta"),N(F265)&gt;=TODAY(),N(F265)-TODAY()&lt;=N('Ajustes'!$B$6)),"POR VENCER; ","")&amp;IF(AND(OR(K265="",K265="Abierta"),N(E265)&gt;0,N(G265)&gt;=N('Ajustes'!$B$5)),"ALTO: DECIDA; ","")&amp;IF(N(E265)=0,"SIN FECHA DE ENVÍO; ","")&amp;IF(AND(K265="Ganada",N(D265)=0),"GANADA SIN MONTO; ","")&amp;IF(AND(K265="Perdida",L265=""),"PERDIDA SIN MOTIVO; ","")="","",LEFT(IF(AND(N(I265)&gt;0,N(I265)&lt;TODAY()),"SEGUIMIENTO ATRASADO; ","")&amp;IF(AND(N(I265)&gt;0,N(I265)=TODAY()),"SEGUIMIENTO HOY; ","")&amp;IF(AND(OR(K265="",K265="Abierta"),N(F265)&gt;0,N(F265)&lt;TODAY()),"VENCIDA, TODAVÍA ABIERTA; ","")&amp;IF(AND(OR(K265="",K265="Abierta"),N(F265)&gt;=TODAY(),N(F265)-TODAY()&lt;=N('Ajustes'!$B$6)),"POR VENCER; ","")&amp;IF(AND(OR(K265="",K265="Abierta"),N(E265)&gt;0,N(G265)&gt;=N('Ajustes'!$B$5)),"ALTO: DECIDA; ","")&amp;IF(N(E265)=0,"SIN FECHA DE ENVÍO; ","")&amp;IF(AND(K265="Ganada",N(D265)=0),"GANADA SIN MONTO; ","")&amp;IF(AND(K265="Perdida",L265=""),"PERDIDA SIN MOTIVO; ",""),LEN(IF(AND(N(I265)&gt;0,N(I265)&lt;TODAY()),"SEGUIMIENTO ATRASADO; ","")&amp;IF(AND(N(I265)&gt;0,N(I265)=TODAY()),"SEGUIMIENTO HOY; ","")&amp;IF(AND(OR(K265="",K265="Abierta"),N(F265)&gt;0,N(F265)&lt;TODAY()),"VENCIDA, TODAVÍA ABIERTA; ","")&amp;IF(AND(OR(K265="",K265="Abierta"),N(F265)&gt;=TODAY(),N(F265)-TODAY()&lt;=N('Ajustes'!$B$6)),"POR VENCER; ","")&amp;IF(AND(OR(K265="",K265="Abierta"),N(E265)&gt;0,N(G265)&gt;=N('Ajustes'!$B$5)),"ALTO: DECIDA; ","")&amp;IF(N(E265)=0,"SIN FECHA DE ENVÍO; ","")&amp;IF(AND(K265="Ganada",N(D265)=0),"GANADA SIN MONTO; ","")&amp;IF(AND(K265="Perdida",L265=""),"PERDIDA SIN MOTIVO; ",""))-2)))</f>
        <v/>
      </c>
    </row>
    <row r="266">
      <c r="D266" s="7" t="n"/>
      <c r="E266" s="8" t="n"/>
      <c r="F266" s="8" t="n"/>
      <c r="G266">
        <f>IF(A266="","",COUNTIF('Registro de contactos'!$B$2:$B$1500,A266))</f>
        <v/>
      </c>
      <c r="H266" s="8">
        <f>IF(A266="","",IF(N(G266)=0,"",SUMPRODUCT(MAX(('Registro de contactos'!$B$2:$B$1500=A266)*N(+'Registro de contactos'!$A$2:$A$1500)))))</f>
        <v/>
      </c>
      <c r="I266" s="8">
        <f>IF(OR(NOT(OR(A266&lt;&gt;"",B266&lt;&gt;"",C266&lt;&gt;"")),N(E266)=0,NOT(OR(K266="",K266="Abierta")),N(G266)&gt;=N('Ajustes'!$B$5)),"",IF(OR(N(G266)=0,N(H266)=0),N(E266)+N('Ajustes'!$B$2),N(H266)+IF(N(G266)=1,N('Ajustes'!$B$3)-N('Ajustes'!$B$2),N('Ajustes'!$B$4)-N('Ajustes'!$B$3))))</f>
        <v/>
      </c>
      <c r="J266" s="9">
        <f>IF(OR(NOT(OR(A266&lt;&gt;"",B266&lt;&gt;"",C266&lt;&gt;"")),N(F266)=0),"",N(F266)-TODAY())</f>
        <v/>
      </c>
      <c r="M266">
        <f>IF(NOT(OR(A266&lt;&gt;"",B266&lt;&gt;"",C266&lt;&gt;"")),"",IF(IF(AND(N(I266)&gt;0,N(I266)&lt;TODAY()),"SEGUIMIENTO ATRASADO; ","")&amp;IF(AND(N(I266)&gt;0,N(I266)=TODAY()),"SEGUIMIENTO HOY; ","")&amp;IF(AND(OR(K266="",K266="Abierta"),N(F266)&gt;0,N(F266)&lt;TODAY()),"VENCIDA, TODAVÍA ABIERTA; ","")&amp;IF(AND(OR(K266="",K266="Abierta"),N(F266)&gt;=TODAY(),N(F266)-TODAY()&lt;=N('Ajustes'!$B$6)),"POR VENCER; ","")&amp;IF(AND(OR(K266="",K266="Abierta"),N(E266)&gt;0,N(G266)&gt;=N('Ajustes'!$B$5)),"ALTO: DECIDA; ","")&amp;IF(N(E266)=0,"SIN FECHA DE ENVÍO; ","")&amp;IF(AND(K266="Ganada",N(D266)=0),"GANADA SIN MONTO; ","")&amp;IF(AND(K266="Perdida",L266=""),"PERDIDA SIN MOTIVO; ","")="","",LEFT(IF(AND(N(I266)&gt;0,N(I266)&lt;TODAY()),"SEGUIMIENTO ATRASADO; ","")&amp;IF(AND(N(I266)&gt;0,N(I266)=TODAY()),"SEGUIMIENTO HOY; ","")&amp;IF(AND(OR(K266="",K266="Abierta"),N(F266)&gt;0,N(F266)&lt;TODAY()),"VENCIDA, TODAVÍA ABIERTA; ","")&amp;IF(AND(OR(K266="",K266="Abierta"),N(F266)&gt;=TODAY(),N(F266)-TODAY()&lt;=N('Ajustes'!$B$6)),"POR VENCER; ","")&amp;IF(AND(OR(K266="",K266="Abierta"),N(E266)&gt;0,N(G266)&gt;=N('Ajustes'!$B$5)),"ALTO: DECIDA; ","")&amp;IF(N(E266)=0,"SIN FECHA DE ENVÍO; ","")&amp;IF(AND(K266="Ganada",N(D266)=0),"GANADA SIN MONTO; ","")&amp;IF(AND(K266="Perdida",L266=""),"PERDIDA SIN MOTIVO; ",""),LEN(IF(AND(N(I266)&gt;0,N(I266)&lt;TODAY()),"SEGUIMIENTO ATRASADO; ","")&amp;IF(AND(N(I266)&gt;0,N(I266)=TODAY()),"SEGUIMIENTO HOY; ","")&amp;IF(AND(OR(K266="",K266="Abierta"),N(F266)&gt;0,N(F266)&lt;TODAY()),"VENCIDA, TODAVÍA ABIERTA; ","")&amp;IF(AND(OR(K266="",K266="Abierta"),N(F266)&gt;=TODAY(),N(F266)-TODAY()&lt;=N('Ajustes'!$B$6)),"POR VENCER; ","")&amp;IF(AND(OR(K266="",K266="Abierta"),N(E266)&gt;0,N(G266)&gt;=N('Ajustes'!$B$5)),"ALTO: DECIDA; ","")&amp;IF(N(E266)=0,"SIN FECHA DE ENVÍO; ","")&amp;IF(AND(K266="Ganada",N(D266)=0),"GANADA SIN MONTO; ","")&amp;IF(AND(K266="Perdida",L266=""),"PERDIDA SIN MOTIVO; ",""))-2)))</f>
        <v/>
      </c>
    </row>
    <row r="267">
      <c r="D267" s="7" t="n"/>
      <c r="E267" s="8" t="n"/>
      <c r="F267" s="8" t="n"/>
      <c r="G267">
        <f>IF(A267="","",COUNTIF('Registro de contactos'!$B$2:$B$1500,A267))</f>
        <v/>
      </c>
      <c r="H267" s="8">
        <f>IF(A267="","",IF(N(G267)=0,"",SUMPRODUCT(MAX(('Registro de contactos'!$B$2:$B$1500=A267)*N(+'Registro de contactos'!$A$2:$A$1500)))))</f>
        <v/>
      </c>
      <c r="I267" s="8">
        <f>IF(OR(NOT(OR(A267&lt;&gt;"",B267&lt;&gt;"",C267&lt;&gt;"")),N(E267)=0,NOT(OR(K267="",K267="Abierta")),N(G267)&gt;=N('Ajustes'!$B$5)),"",IF(OR(N(G267)=0,N(H267)=0),N(E267)+N('Ajustes'!$B$2),N(H267)+IF(N(G267)=1,N('Ajustes'!$B$3)-N('Ajustes'!$B$2),N('Ajustes'!$B$4)-N('Ajustes'!$B$3))))</f>
        <v/>
      </c>
      <c r="J267" s="9">
        <f>IF(OR(NOT(OR(A267&lt;&gt;"",B267&lt;&gt;"",C267&lt;&gt;"")),N(F267)=0),"",N(F267)-TODAY())</f>
        <v/>
      </c>
      <c r="M267">
        <f>IF(NOT(OR(A267&lt;&gt;"",B267&lt;&gt;"",C267&lt;&gt;"")),"",IF(IF(AND(N(I267)&gt;0,N(I267)&lt;TODAY()),"SEGUIMIENTO ATRASADO; ","")&amp;IF(AND(N(I267)&gt;0,N(I267)=TODAY()),"SEGUIMIENTO HOY; ","")&amp;IF(AND(OR(K267="",K267="Abierta"),N(F267)&gt;0,N(F267)&lt;TODAY()),"VENCIDA, TODAVÍA ABIERTA; ","")&amp;IF(AND(OR(K267="",K267="Abierta"),N(F267)&gt;=TODAY(),N(F267)-TODAY()&lt;=N('Ajustes'!$B$6)),"POR VENCER; ","")&amp;IF(AND(OR(K267="",K267="Abierta"),N(E267)&gt;0,N(G267)&gt;=N('Ajustes'!$B$5)),"ALTO: DECIDA; ","")&amp;IF(N(E267)=0,"SIN FECHA DE ENVÍO; ","")&amp;IF(AND(K267="Ganada",N(D267)=0),"GANADA SIN MONTO; ","")&amp;IF(AND(K267="Perdida",L267=""),"PERDIDA SIN MOTIVO; ","")="","",LEFT(IF(AND(N(I267)&gt;0,N(I267)&lt;TODAY()),"SEGUIMIENTO ATRASADO; ","")&amp;IF(AND(N(I267)&gt;0,N(I267)=TODAY()),"SEGUIMIENTO HOY; ","")&amp;IF(AND(OR(K267="",K267="Abierta"),N(F267)&gt;0,N(F267)&lt;TODAY()),"VENCIDA, TODAVÍA ABIERTA; ","")&amp;IF(AND(OR(K267="",K267="Abierta"),N(F267)&gt;=TODAY(),N(F267)-TODAY()&lt;=N('Ajustes'!$B$6)),"POR VENCER; ","")&amp;IF(AND(OR(K267="",K267="Abierta"),N(E267)&gt;0,N(G267)&gt;=N('Ajustes'!$B$5)),"ALTO: DECIDA; ","")&amp;IF(N(E267)=0,"SIN FECHA DE ENVÍO; ","")&amp;IF(AND(K267="Ganada",N(D267)=0),"GANADA SIN MONTO; ","")&amp;IF(AND(K267="Perdida",L267=""),"PERDIDA SIN MOTIVO; ",""),LEN(IF(AND(N(I267)&gt;0,N(I267)&lt;TODAY()),"SEGUIMIENTO ATRASADO; ","")&amp;IF(AND(N(I267)&gt;0,N(I267)=TODAY()),"SEGUIMIENTO HOY; ","")&amp;IF(AND(OR(K267="",K267="Abierta"),N(F267)&gt;0,N(F267)&lt;TODAY()),"VENCIDA, TODAVÍA ABIERTA; ","")&amp;IF(AND(OR(K267="",K267="Abierta"),N(F267)&gt;=TODAY(),N(F267)-TODAY()&lt;=N('Ajustes'!$B$6)),"POR VENCER; ","")&amp;IF(AND(OR(K267="",K267="Abierta"),N(E267)&gt;0,N(G267)&gt;=N('Ajustes'!$B$5)),"ALTO: DECIDA; ","")&amp;IF(N(E267)=0,"SIN FECHA DE ENVÍO; ","")&amp;IF(AND(K267="Ganada",N(D267)=0),"GANADA SIN MONTO; ","")&amp;IF(AND(K267="Perdida",L267=""),"PERDIDA SIN MOTIVO; ",""))-2)))</f>
        <v/>
      </c>
    </row>
    <row r="268">
      <c r="D268" s="7" t="n"/>
      <c r="E268" s="8" t="n"/>
      <c r="F268" s="8" t="n"/>
      <c r="G268">
        <f>IF(A268="","",COUNTIF('Registro de contactos'!$B$2:$B$1500,A268))</f>
        <v/>
      </c>
      <c r="H268" s="8">
        <f>IF(A268="","",IF(N(G268)=0,"",SUMPRODUCT(MAX(('Registro de contactos'!$B$2:$B$1500=A268)*N(+'Registro de contactos'!$A$2:$A$1500)))))</f>
        <v/>
      </c>
      <c r="I268" s="8">
        <f>IF(OR(NOT(OR(A268&lt;&gt;"",B268&lt;&gt;"",C268&lt;&gt;"")),N(E268)=0,NOT(OR(K268="",K268="Abierta")),N(G268)&gt;=N('Ajustes'!$B$5)),"",IF(OR(N(G268)=0,N(H268)=0),N(E268)+N('Ajustes'!$B$2),N(H268)+IF(N(G268)=1,N('Ajustes'!$B$3)-N('Ajustes'!$B$2),N('Ajustes'!$B$4)-N('Ajustes'!$B$3))))</f>
        <v/>
      </c>
      <c r="J268" s="9">
        <f>IF(OR(NOT(OR(A268&lt;&gt;"",B268&lt;&gt;"",C268&lt;&gt;"")),N(F268)=0),"",N(F268)-TODAY())</f>
        <v/>
      </c>
      <c r="M268">
        <f>IF(NOT(OR(A268&lt;&gt;"",B268&lt;&gt;"",C268&lt;&gt;"")),"",IF(IF(AND(N(I268)&gt;0,N(I268)&lt;TODAY()),"SEGUIMIENTO ATRASADO; ","")&amp;IF(AND(N(I268)&gt;0,N(I268)=TODAY()),"SEGUIMIENTO HOY; ","")&amp;IF(AND(OR(K268="",K268="Abierta"),N(F268)&gt;0,N(F268)&lt;TODAY()),"VENCIDA, TODAVÍA ABIERTA; ","")&amp;IF(AND(OR(K268="",K268="Abierta"),N(F268)&gt;=TODAY(),N(F268)-TODAY()&lt;=N('Ajustes'!$B$6)),"POR VENCER; ","")&amp;IF(AND(OR(K268="",K268="Abierta"),N(E268)&gt;0,N(G268)&gt;=N('Ajustes'!$B$5)),"ALTO: DECIDA; ","")&amp;IF(N(E268)=0,"SIN FECHA DE ENVÍO; ","")&amp;IF(AND(K268="Ganada",N(D268)=0),"GANADA SIN MONTO; ","")&amp;IF(AND(K268="Perdida",L268=""),"PERDIDA SIN MOTIVO; ","")="","",LEFT(IF(AND(N(I268)&gt;0,N(I268)&lt;TODAY()),"SEGUIMIENTO ATRASADO; ","")&amp;IF(AND(N(I268)&gt;0,N(I268)=TODAY()),"SEGUIMIENTO HOY; ","")&amp;IF(AND(OR(K268="",K268="Abierta"),N(F268)&gt;0,N(F268)&lt;TODAY()),"VENCIDA, TODAVÍA ABIERTA; ","")&amp;IF(AND(OR(K268="",K268="Abierta"),N(F268)&gt;=TODAY(),N(F268)-TODAY()&lt;=N('Ajustes'!$B$6)),"POR VENCER; ","")&amp;IF(AND(OR(K268="",K268="Abierta"),N(E268)&gt;0,N(G268)&gt;=N('Ajustes'!$B$5)),"ALTO: DECIDA; ","")&amp;IF(N(E268)=0,"SIN FECHA DE ENVÍO; ","")&amp;IF(AND(K268="Ganada",N(D268)=0),"GANADA SIN MONTO; ","")&amp;IF(AND(K268="Perdida",L268=""),"PERDIDA SIN MOTIVO; ",""),LEN(IF(AND(N(I268)&gt;0,N(I268)&lt;TODAY()),"SEGUIMIENTO ATRASADO; ","")&amp;IF(AND(N(I268)&gt;0,N(I268)=TODAY()),"SEGUIMIENTO HOY; ","")&amp;IF(AND(OR(K268="",K268="Abierta"),N(F268)&gt;0,N(F268)&lt;TODAY()),"VENCIDA, TODAVÍA ABIERTA; ","")&amp;IF(AND(OR(K268="",K268="Abierta"),N(F268)&gt;=TODAY(),N(F268)-TODAY()&lt;=N('Ajustes'!$B$6)),"POR VENCER; ","")&amp;IF(AND(OR(K268="",K268="Abierta"),N(E268)&gt;0,N(G268)&gt;=N('Ajustes'!$B$5)),"ALTO: DECIDA; ","")&amp;IF(N(E268)=0,"SIN FECHA DE ENVÍO; ","")&amp;IF(AND(K268="Ganada",N(D268)=0),"GANADA SIN MONTO; ","")&amp;IF(AND(K268="Perdida",L268=""),"PERDIDA SIN MOTIVO; ",""))-2)))</f>
        <v/>
      </c>
    </row>
    <row r="269">
      <c r="D269" s="7" t="n"/>
      <c r="E269" s="8" t="n"/>
      <c r="F269" s="8" t="n"/>
      <c r="G269">
        <f>IF(A269="","",COUNTIF('Registro de contactos'!$B$2:$B$1500,A269))</f>
        <v/>
      </c>
      <c r="H269" s="8">
        <f>IF(A269="","",IF(N(G269)=0,"",SUMPRODUCT(MAX(('Registro de contactos'!$B$2:$B$1500=A269)*N(+'Registro de contactos'!$A$2:$A$1500)))))</f>
        <v/>
      </c>
      <c r="I269" s="8">
        <f>IF(OR(NOT(OR(A269&lt;&gt;"",B269&lt;&gt;"",C269&lt;&gt;"")),N(E269)=0,NOT(OR(K269="",K269="Abierta")),N(G269)&gt;=N('Ajustes'!$B$5)),"",IF(OR(N(G269)=0,N(H269)=0),N(E269)+N('Ajustes'!$B$2),N(H269)+IF(N(G269)=1,N('Ajustes'!$B$3)-N('Ajustes'!$B$2),N('Ajustes'!$B$4)-N('Ajustes'!$B$3))))</f>
        <v/>
      </c>
      <c r="J269" s="9">
        <f>IF(OR(NOT(OR(A269&lt;&gt;"",B269&lt;&gt;"",C269&lt;&gt;"")),N(F269)=0),"",N(F269)-TODAY())</f>
        <v/>
      </c>
      <c r="M269">
        <f>IF(NOT(OR(A269&lt;&gt;"",B269&lt;&gt;"",C269&lt;&gt;"")),"",IF(IF(AND(N(I269)&gt;0,N(I269)&lt;TODAY()),"SEGUIMIENTO ATRASADO; ","")&amp;IF(AND(N(I269)&gt;0,N(I269)=TODAY()),"SEGUIMIENTO HOY; ","")&amp;IF(AND(OR(K269="",K269="Abierta"),N(F269)&gt;0,N(F269)&lt;TODAY()),"VENCIDA, TODAVÍA ABIERTA; ","")&amp;IF(AND(OR(K269="",K269="Abierta"),N(F269)&gt;=TODAY(),N(F269)-TODAY()&lt;=N('Ajustes'!$B$6)),"POR VENCER; ","")&amp;IF(AND(OR(K269="",K269="Abierta"),N(E269)&gt;0,N(G269)&gt;=N('Ajustes'!$B$5)),"ALTO: DECIDA; ","")&amp;IF(N(E269)=0,"SIN FECHA DE ENVÍO; ","")&amp;IF(AND(K269="Ganada",N(D269)=0),"GANADA SIN MONTO; ","")&amp;IF(AND(K269="Perdida",L269=""),"PERDIDA SIN MOTIVO; ","")="","",LEFT(IF(AND(N(I269)&gt;0,N(I269)&lt;TODAY()),"SEGUIMIENTO ATRASADO; ","")&amp;IF(AND(N(I269)&gt;0,N(I269)=TODAY()),"SEGUIMIENTO HOY; ","")&amp;IF(AND(OR(K269="",K269="Abierta"),N(F269)&gt;0,N(F269)&lt;TODAY()),"VENCIDA, TODAVÍA ABIERTA; ","")&amp;IF(AND(OR(K269="",K269="Abierta"),N(F269)&gt;=TODAY(),N(F269)-TODAY()&lt;=N('Ajustes'!$B$6)),"POR VENCER; ","")&amp;IF(AND(OR(K269="",K269="Abierta"),N(E269)&gt;0,N(G269)&gt;=N('Ajustes'!$B$5)),"ALTO: DECIDA; ","")&amp;IF(N(E269)=0,"SIN FECHA DE ENVÍO; ","")&amp;IF(AND(K269="Ganada",N(D269)=0),"GANADA SIN MONTO; ","")&amp;IF(AND(K269="Perdida",L269=""),"PERDIDA SIN MOTIVO; ",""),LEN(IF(AND(N(I269)&gt;0,N(I269)&lt;TODAY()),"SEGUIMIENTO ATRASADO; ","")&amp;IF(AND(N(I269)&gt;0,N(I269)=TODAY()),"SEGUIMIENTO HOY; ","")&amp;IF(AND(OR(K269="",K269="Abierta"),N(F269)&gt;0,N(F269)&lt;TODAY()),"VENCIDA, TODAVÍA ABIERTA; ","")&amp;IF(AND(OR(K269="",K269="Abierta"),N(F269)&gt;=TODAY(),N(F269)-TODAY()&lt;=N('Ajustes'!$B$6)),"POR VENCER; ","")&amp;IF(AND(OR(K269="",K269="Abierta"),N(E269)&gt;0,N(G269)&gt;=N('Ajustes'!$B$5)),"ALTO: DECIDA; ","")&amp;IF(N(E269)=0,"SIN FECHA DE ENVÍO; ","")&amp;IF(AND(K269="Ganada",N(D269)=0),"GANADA SIN MONTO; ","")&amp;IF(AND(K269="Perdida",L269=""),"PERDIDA SIN MOTIVO; ",""))-2)))</f>
        <v/>
      </c>
    </row>
    <row r="270">
      <c r="D270" s="7" t="n"/>
      <c r="E270" s="8" t="n"/>
      <c r="F270" s="8" t="n"/>
      <c r="G270">
        <f>IF(A270="","",COUNTIF('Registro de contactos'!$B$2:$B$1500,A270))</f>
        <v/>
      </c>
      <c r="H270" s="8">
        <f>IF(A270="","",IF(N(G270)=0,"",SUMPRODUCT(MAX(('Registro de contactos'!$B$2:$B$1500=A270)*N(+'Registro de contactos'!$A$2:$A$1500)))))</f>
        <v/>
      </c>
      <c r="I270" s="8">
        <f>IF(OR(NOT(OR(A270&lt;&gt;"",B270&lt;&gt;"",C270&lt;&gt;"")),N(E270)=0,NOT(OR(K270="",K270="Abierta")),N(G270)&gt;=N('Ajustes'!$B$5)),"",IF(OR(N(G270)=0,N(H270)=0),N(E270)+N('Ajustes'!$B$2),N(H270)+IF(N(G270)=1,N('Ajustes'!$B$3)-N('Ajustes'!$B$2),N('Ajustes'!$B$4)-N('Ajustes'!$B$3))))</f>
        <v/>
      </c>
      <c r="J270" s="9">
        <f>IF(OR(NOT(OR(A270&lt;&gt;"",B270&lt;&gt;"",C270&lt;&gt;"")),N(F270)=0),"",N(F270)-TODAY())</f>
        <v/>
      </c>
      <c r="M270">
        <f>IF(NOT(OR(A270&lt;&gt;"",B270&lt;&gt;"",C270&lt;&gt;"")),"",IF(IF(AND(N(I270)&gt;0,N(I270)&lt;TODAY()),"SEGUIMIENTO ATRASADO; ","")&amp;IF(AND(N(I270)&gt;0,N(I270)=TODAY()),"SEGUIMIENTO HOY; ","")&amp;IF(AND(OR(K270="",K270="Abierta"),N(F270)&gt;0,N(F270)&lt;TODAY()),"VENCIDA, TODAVÍA ABIERTA; ","")&amp;IF(AND(OR(K270="",K270="Abierta"),N(F270)&gt;=TODAY(),N(F270)-TODAY()&lt;=N('Ajustes'!$B$6)),"POR VENCER; ","")&amp;IF(AND(OR(K270="",K270="Abierta"),N(E270)&gt;0,N(G270)&gt;=N('Ajustes'!$B$5)),"ALTO: DECIDA; ","")&amp;IF(N(E270)=0,"SIN FECHA DE ENVÍO; ","")&amp;IF(AND(K270="Ganada",N(D270)=0),"GANADA SIN MONTO; ","")&amp;IF(AND(K270="Perdida",L270=""),"PERDIDA SIN MOTIVO; ","")="","",LEFT(IF(AND(N(I270)&gt;0,N(I270)&lt;TODAY()),"SEGUIMIENTO ATRASADO; ","")&amp;IF(AND(N(I270)&gt;0,N(I270)=TODAY()),"SEGUIMIENTO HOY; ","")&amp;IF(AND(OR(K270="",K270="Abierta"),N(F270)&gt;0,N(F270)&lt;TODAY()),"VENCIDA, TODAVÍA ABIERTA; ","")&amp;IF(AND(OR(K270="",K270="Abierta"),N(F270)&gt;=TODAY(),N(F270)-TODAY()&lt;=N('Ajustes'!$B$6)),"POR VENCER; ","")&amp;IF(AND(OR(K270="",K270="Abierta"),N(E270)&gt;0,N(G270)&gt;=N('Ajustes'!$B$5)),"ALTO: DECIDA; ","")&amp;IF(N(E270)=0,"SIN FECHA DE ENVÍO; ","")&amp;IF(AND(K270="Ganada",N(D270)=0),"GANADA SIN MONTO; ","")&amp;IF(AND(K270="Perdida",L270=""),"PERDIDA SIN MOTIVO; ",""),LEN(IF(AND(N(I270)&gt;0,N(I270)&lt;TODAY()),"SEGUIMIENTO ATRASADO; ","")&amp;IF(AND(N(I270)&gt;0,N(I270)=TODAY()),"SEGUIMIENTO HOY; ","")&amp;IF(AND(OR(K270="",K270="Abierta"),N(F270)&gt;0,N(F270)&lt;TODAY()),"VENCIDA, TODAVÍA ABIERTA; ","")&amp;IF(AND(OR(K270="",K270="Abierta"),N(F270)&gt;=TODAY(),N(F270)-TODAY()&lt;=N('Ajustes'!$B$6)),"POR VENCER; ","")&amp;IF(AND(OR(K270="",K270="Abierta"),N(E270)&gt;0,N(G270)&gt;=N('Ajustes'!$B$5)),"ALTO: DECIDA; ","")&amp;IF(N(E270)=0,"SIN FECHA DE ENVÍO; ","")&amp;IF(AND(K270="Ganada",N(D270)=0),"GANADA SIN MONTO; ","")&amp;IF(AND(K270="Perdida",L270=""),"PERDIDA SIN MOTIVO; ",""))-2)))</f>
        <v/>
      </c>
    </row>
    <row r="271">
      <c r="D271" s="7" t="n"/>
      <c r="E271" s="8" t="n"/>
      <c r="F271" s="8" t="n"/>
      <c r="G271">
        <f>IF(A271="","",COUNTIF('Registro de contactos'!$B$2:$B$1500,A271))</f>
        <v/>
      </c>
      <c r="H271" s="8">
        <f>IF(A271="","",IF(N(G271)=0,"",SUMPRODUCT(MAX(('Registro de contactos'!$B$2:$B$1500=A271)*N(+'Registro de contactos'!$A$2:$A$1500)))))</f>
        <v/>
      </c>
      <c r="I271" s="8">
        <f>IF(OR(NOT(OR(A271&lt;&gt;"",B271&lt;&gt;"",C271&lt;&gt;"")),N(E271)=0,NOT(OR(K271="",K271="Abierta")),N(G271)&gt;=N('Ajustes'!$B$5)),"",IF(OR(N(G271)=0,N(H271)=0),N(E271)+N('Ajustes'!$B$2),N(H271)+IF(N(G271)=1,N('Ajustes'!$B$3)-N('Ajustes'!$B$2),N('Ajustes'!$B$4)-N('Ajustes'!$B$3))))</f>
        <v/>
      </c>
      <c r="J271" s="9">
        <f>IF(OR(NOT(OR(A271&lt;&gt;"",B271&lt;&gt;"",C271&lt;&gt;"")),N(F271)=0),"",N(F271)-TODAY())</f>
        <v/>
      </c>
      <c r="M271">
        <f>IF(NOT(OR(A271&lt;&gt;"",B271&lt;&gt;"",C271&lt;&gt;"")),"",IF(IF(AND(N(I271)&gt;0,N(I271)&lt;TODAY()),"SEGUIMIENTO ATRASADO; ","")&amp;IF(AND(N(I271)&gt;0,N(I271)=TODAY()),"SEGUIMIENTO HOY; ","")&amp;IF(AND(OR(K271="",K271="Abierta"),N(F271)&gt;0,N(F271)&lt;TODAY()),"VENCIDA, TODAVÍA ABIERTA; ","")&amp;IF(AND(OR(K271="",K271="Abierta"),N(F271)&gt;=TODAY(),N(F271)-TODAY()&lt;=N('Ajustes'!$B$6)),"POR VENCER; ","")&amp;IF(AND(OR(K271="",K271="Abierta"),N(E271)&gt;0,N(G271)&gt;=N('Ajustes'!$B$5)),"ALTO: DECIDA; ","")&amp;IF(N(E271)=0,"SIN FECHA DE ENVÍO; ","")&amp;IF(AND(K271="Ganada",N(D271)=0),"GANADA SIN MONTO; ","")&amp;IF(AND(K271="Perdida",L271=""),"PERDIDA SIN MOTIVO; ","")="","",LEFT(IF(AND(N(I271)&gt;0,N(I271)&lt;TODAY()),"SEGUIMIENTO ATRASADO; ","")&amp;IF(AND(N(I271)&gt;0,N(I271)=TODAY()),"SEGUIMIENTO HOY; ","")&amp;IF(AND(OR(K271="",K271="Abierta"),N(F271)&gt;0,N(F271)&lt;TODAY()),"VENCIDA, TODAVÍA ABIERTA; ","")&amp;IF(AND(OR(K271="",K271="Abierta"),N(F271)&gt;=TODAY(),N(F271)-TODAY()&lt;=N('Ajustes'!$B$6)),"POR VENCER; ","")&amp;IF(AND(OR(K271="",K271="Abierta"),N(E271)&gt;0,N(G271)&gt;=N('Ajustes'!$B$5)),"ALTO: DECIDA; ","")&amp;IF(N(E271)=0,"SIN FECHA DE ENVÍO; ","")&amp;IF(AND(K271="Ganada",N(D271)=0),"GANADA SIN MONTO; ","")&amp;IF(AND(K271="Perdida",L271=""),"PERDIDA SIN MOTIVO; ",""),LEN(IF(AND(N(I271)&gt;0,N(I271)&lt;TODAY()),"SEGUIMIENTO ATRASADO; ","")&amp;IF(AND(N(I271)&gt;0,N(I271)=TODAY()),"SEGUIMIENTO HOY; ","")&amp;IF(AND(OR(K271="",K271="Abierta"),N(F271)&gt;0,N(F271)&lt;TODAY()),"VENCIDA, TODAVÍA ABIERTA; ","")&amp;IF(AND(OR(K271="",K271="Abierta"),N(F271)&gt;=TODAY(),N(F271)-TODAY()&lt;=N('Ajustes'!$B$6)),"POR VENCER; ","")&amp;IF(AND(OR(K271="",K271="Abierta"),N(E271)&gt;0,N(G271)&gt;=N('Ajustes'!$B$5)),"ALTO: DECIDA; ","")&amp;IF(N(E271)=0,"SIN FECHA DE ENVÍO; ","")&amp;IF(AND(K271="Ganada",N(D271)=0),"GANADA SIN MONTO; ","")&amp;IF(AND(K271="Perdida",L271=""),"PERDIDA SIN MOTIVO; ",""))-2)))</f>
        <v/>
      </c>
    </row>
    <row r="272">
      <c r="D272" s="7" t="n"/>
      <c r="E272" s="8" t="n"/>
      <c r="F272" s="8" t="n"/>
      <c r="G272">
        <f>IF(A272="","",COUNTIF('Registro de contactos'!$B$2:$B$1500,A272))</f>
        <v/>
      </c>
      <c r="H272" s="8">
        <f>IF(A272="","",IF(N(G272)=0,"",SUMPRODUCT(MAX(('Registro de contactos'!$B$2:$B$1500=A272)*N(+'Registro de contactos'!$A$2:$A$1500)))))</f>
        <v/>
      </c>
      <c r="I272" s="8">
        <f>IF(OR(NOT(OR(A272&lt;&gt;"",B272&lt;&gt;"",C272&lt;&gt;"")),N(E272)=0,NOT(OR(K272="",K272="Abierta")),N(G272)&gt;=N('Ajustes'!$B$5)),"",IF(OR(N(G272)=0,N(H272)=0),N(E272)+N('Ajustes'!$B$2),N(H272)+IF(N(G272)=1,N('Ajustes'!$B$3)-N('Ajustes'!$B$2),N('Ajustes'!$B$4)-N('Ajustes'!$B$3))))</f>
        <v/>
      </c>
      <c r="J272" s="9">
        <f>IF(OR(NOT(OR(A272&lt;&gt;"",B272&lt;&gt;"",C272&lt;&gt;"")),N(F272)=0),"",N(F272)-TODAY())</f>
        <v/>
      </c>
      <c r="M272">
        <f>IF(NOT(OR(A272&lt;&gt;"",B272&lt;&gt;"",C272&lt;&gt;"")),"",IF(IF(AND(N(I272)&gt;0,N(I272)&lt;TODAY()),"SEGUIMIENTO ATRASADO; ","")&amp;IF(AND(N(I272)&gt;0,N(I272)=TODAY()),"SEGUIMIENTO HOY; ","")&amp;IF(AND(OR(K272="",K272="Abierta"),N(F272)&gt;0,N(F272)&lt;TODAY()),"VENCIDA, TODAVÍA ABIERTA; ","")&amp;IF(AND(OR(K272="",K272="Abierta"),N(F272)&gt;=TODAY(),N(F272)-TODAY()&lt;=N('Ajustes'!$B$6)),"POR VENCER; ","")&amp;IF(AND(OR(K272="",K272="Abierta"),N(E272)&gt;0,N(G272)&gt;=N('Ajustes'!$B$5)),"ALTO: DECIDA; ","")&amp;IF(N(E272)=0,"SIN FECHA DE ENVÍO; ","")&amp;IF(AND(K272="Ganada",N(D272)=0),"GANADA SIN MONTO; ","")&amp;IF(AND(K272="Perdida",L272=""),"PERDIDA SIN MOTIVO; ","")="","",LEFT(IF(AND(N(I272)&gt;0,N(I272)&lt;TODAY()),"SEGUIMIENTO ATRASADO; ","")&amp;IF(AND(N(I272)&gt;0,N(I272)=TODAY()),"SEGUIMIENTO HOY; ","")&amp;IF(AND(OR(K272="",K272="Abierta"),N(F272)&gt;0,N(F272)&lt;TODAY()),"VENCIDA, TODAVÍA ABIERTA; ","")&amp;IF(AND(OR(K272="",K272="Abierta"),N(F272)&gt;=TODAY(),N(F272)-TODAY()&lt;=N('Ajustes'!$B$6)),"POR VENCER; ","")&amp;IF(AND(OR(K272="",K272="Abierta"),N(E272)&gt;0,N(G272)&gt;=N('Ajustes'!$B$5)),"ALTO: DECIDA; ","")&amp;IF(N(E272)=0,"SIN FECHA DE ENVÍO; ","")&amp;IF(AND(K272="Ganada",N(D272)=0),"GANADA SIN MONTO; ","")&amp;IF(AND(K272="Perdida",L272=""),"PERDIDA SIN MOTIVO; ",""),LEN(IF(AND(N(I272)&gt;0,N(I272)&lt;TODAY()),"SEGUIMIENTO ATRASADO; ","")&amp;IF(AND(N(I272)&gt;0,N(I272)=TODAY()),"SEGUIMIENTO HOY; ","")&amp;IF(AND(OR(K272="",K272="Abierta"),N(F272)&gt;0,N(F272)&lt;TODAY()),"VENCIDA, TODAVÍA ABIERTA; ","")&amp;IF(AND(OR(K272="",K272="Abierta"),N(F272)&gt;=TODAY(),N(F272)-TODAY()&lt;=N('Ajustes'!$B$6)),"POR VENCER; ","")&amp;IF(AND(OR(K272="",K272="Abierta"),N(E272)&gt;0,N(G272)&gt;=N('Ajustes'!$B$5)),"ALTO: DECIDA; ","")&amp;IF(N(E272)=0,"SIN FECHA DE ENVÍO; ","")&amp;IF(AND(K272="Ganada",N(D272)=0),"GANADA SIN MONTO; ","")&amp;IF(AND(K272="Perdida",L272=""),"PERDIDA SIN MOTIVO; ",""))-2)))</f>
        <v/>
      </c>
    </row>
    <row r="273">
      <c r="D273" s="7" t="n"/>
      <c r="E273" s="8" t="n"/>
      <c r="F273" s="8" t="n"/>
      <c r="G273">
        <f>IF(A273="","",COUNTIF('Registro de contactos'!$B$2:$B$1500,A273))</f>
        <v/>
      </c>
      <c r="H273" s="8">
        <f>IF(A273="","",IF(N(G273)=0,"",SUMPRODUCT(MAX(('Registro de contactos'!$B$2:$B$1500=A273)*N(+'Registro de contactos'!$A$2:$A$1500)))))</f>
        <v/>
      </c>
      <c r="I273" s="8">
        <f>IF(OR(NOT(OR(A273&lt;&gt;"",B273&lt;&gt;"",C273&lt;&gt;"")),N(E273)=0,NOT(OR(K273="",K273="Abierta")),N(G273)&gt;=N('Ajustes'!$B$5)),"",IF(OR(N(G273)=0,N(H273)=0),N(E273)+N('Ajustes'!$B$2),N(H273)+IF(N(G273)=1,N('Ajustes'!$B$3)-N('Ajustes'!$B$2),N('Ajustes'!$B$4)-N('Ajustes'!$B$3))))</f>
        <v/>
      </c>
      <c r="J273" s="9">
        <f>IF(OR(NOT(OR(A273&lt;&gt;"",B273&lt;&gt;"",C273&lt;&gt;"")),N(F273)=0),"",N(F273)-TODAY())</f>
        <v/>
      </c>
      <c r="M273">
        <f>IF(NOT(OR(A273&lt;&gt;"",B273&lt;&gt;"",C273&lt;&gt;"")),"",IF(IF(AND(N(I273)&gt;0,N(I273)&lt;TODAY()),"SEGUIMIENTO ATRASADO; ","")&amp;IF(AND(N(I273)&gt;0,N(I273)=TODAY()),"SEGUIMIENTO HOY; ","")&amp;IF(AND(OR(K273="",K273="Abierta"),N(F273)&gt;0,N(F273)&lt;TODAY()),"VENCIDA, TODAVÍA ABIERTA; ","")&amp;IF(AND(OR(K273="",K273="Abierta"),N(F273)&gt;=TODAY(),N(F273)-TODAY()&lt;=N('Ajustes'!$B$6)),"POR VENCER; ","")&amp;IF(AND(OR(K273="",K273="Abierta"),N(E273)&gt;0,N(G273)&gt;=N('Ajustes'!$B$5)),"ALTO: DECIDA; ","")&amp;IF(N(E273)=0,"SIN FECHA DE ENVÍO; ","")&amp;IF(AND(K273="Ganada",N(D273)=0),"GANADA SIN MONTO; ","")&amp;IF(AND(K273="Perdida",L273=""),"PERDIDA SIN MOTIVO; ","")="","",LEFT(IF(AND(N(I273)&gt;0,N(I273)&lt;TODAY()),"SEGUIMIENTO ATRASADO; ","")&amp;IF(AND(N(I273)&gt;0,N(I273)=TODAY()),"SEGUIMIENTO HOY; ","")&amp;IF(AND(OR(K273="",K273="Abierta"),N(F273)&gt;0,N(F273)&lt;TODAY()),"VENCIDA, TODAVÍA ABIERTA; ","")&amp;IF(AND(OR(K273="",K273="Abierta"),N(F273)&gt;=TODAY(),N(F273)-TODAY()&lt;=N('Ajustes'!$B$6)),"POR VENCER; ","")&amp;IF(AND(OR(K273="",K273="Abierta"),N(E273)&gt;0,N(G273)&gt;=N('Ajustes'!$B$5)),"ALTO: DECIDA; ","")&amp;IF(N(E273)=0,"SIN FECHA DE ENVÍO; ","")&amp;IF(AND(K273="Ganada",N(D273)=0),"GANADA SIN MONTO; ","")&amp;IF(AND(K273="Perdida",L273=""),"PERDIDA SIN MOTIVO; ",""),LEN(IF(AND(N(I273)&gt;0,N(I273)&lt;TODAY()),"SEGUIMIENTO ATRASADO; ","")&amp;IF(AND(N(I273)&gt;0,N(I273)=TODAY()),"SEGUIMIENTO HOY; ","")&amp;IF(AND(OR(K273="",K273="Abierta"),N(F273)&gt;0,N(F273)&lt;TODAY()),"VENCIDA, TODAVÍA ABIERTA; ","")&amp;IF(AND(OR(K273="",K273="Abierta"),N(F273)&gt;=TODAY(),N(F273)-TODAY()&lt;=N('Ajustes'!$B$6)),"POR VENCER; ","")&amp;IF(AND(OR(K273="",K273="Abierta"),N(E273)&gt;0,N(G273)&gt;=N('Ajustes'!$B$5)),"ALTO: DECIDA; ","")&amp;IF(N(E273)=0,"SIN FECHA DE ENVÍO; ","")&amp;IF(AND(K273="Ganada",N(D273)=0),"GANADA SIN MONTO; ","")&amp;IF(AND(K273="Perdida",L273=""),"PERDIDA SIN MOTIVO; ",""))-2)))</f>
        <v/>
      </c>
    </row>
    <row r="274">
      <c r="D274" s="7" t="n"/>
      <c r="E274" s="8" t="n"/>
      <c r="F274" s="8" t="n"/>
      <c r="G274">
        <f>IF(A274="","",COUNTIF('Registro de contactos'!$B$2:$B$1500,A274))</f>
        <v/>
      </c>
      <c r="H274" s="8">
        <f>IF(A274="","",IF(N(G274)=0,"",SUMPRODUCT(MAX(('Registro de contactos'!$B$2:$B$1500=A274)*N(+'Registro de contactos'!$A$2:$A$1500)))))</f>
        <v/>
      </c>
      <c r="I274" s="8">
        <f>IF(OR(NOT(OR(A274&lt;&gt;"",B274&lt;&gt;"",C274&lt;&gt;"")),N(E274)=0,NOT(OR(K274="",K274="Abierta")),N(G274)&gt;=N('Ajustes'!$B$5)),"",IF(OR(N(G274)=0,N(H274)=0),N(E274)+N('Ajustes'!$B$2),N(H274)+IF(N(G274)=1,N('Ajustes'!$B$3)-N('Ajustes'!$B$2),N('Ajustes'!$B$4)-N('Ajustes'!$B$3))))</f>
        <v/>
      </c>
      <c r="J274" s="9">
        <f>IF(OR(NOT(OR(A274&lt;&gt;"",B274&lt;&gt;"",C274&lt;&gt;"")),N(F274)=0),"",N(F274)-TODAY())</f>
        <v/>
      </c>
      <c r="M274">
        <f>IF(NOT(OR(A274&lt;&gt;"",B274&lt;&gt;"",C274&lt;&gt;"")),"",IF(IF(AND(N(I274)&gt;0,N(I274)&lt;TODAY()),"SEGUIMIENTO ATRASADO; ","")&amp;IF(AND(N(I274)&gt;0,N(I274)=TODAY()),"SEGUIMIENTO HOY; ","")&amp;IF(AND(OR(K274="",K274="Abierta"),N(F274)&gt;0,N(F274)&lt;TODAY()),"VENCIDA, TODAVÍA ABIERTA; ","")&amp;IF(AND(OR(K274="",K274="Abierta"),N(F274)&gt;=TODAY(),N(F274)-TODAY()&lt;=N('Ajustes'!$B$6)),"POR VENCER; ","")&amp;IF(AND(OR(K274="",K274="Abierta"),N(E274)&gt;0,N(G274)&gt;=N('Ajustes'!$B$5)),"ALTO: DECIDA; ","")&amp;IF(N(E274)=0,"SIN FECHA DE ENVÍO; ","")&amp;IF(AND(K274="Ganada",N(D274)=0),"GANADA SIN MONTO; ","")&amp;IF(AND(K274="Perdida",L274=""),"PERDIDA SIN MOTIVO; ","")="","",LEFT(IF(AND(N(I274)&gt;0,N(I274)&lt;TODAY()),"SEGUIMIENTO ATRASADO; ","")&amp;IF(AND(N(I274)&gt;0,N(I274)=TODAY()),"SEGUIMIENTO HOY; ","")&amp;IF(AND(OR(K274="",K274="Abierta"),N(F274)&gt;0,N(F274)&lt;TODAY()),"VENCIDA, TODAVÍA ABIERTA; ","")&amp;IF(AND(OR(K274="",K274="Abierta"),N(F274)&gt;=TODAY(),N(F274)-TODAY()&lt;=N('Ajustes'!$B$6)),"POR VENCER; ","")&amp;IF(AND(OR(K274="",K274="Abierta"),N(E274)&gt;0,N(G274)&gt;=N('Ajustes'!$B$5)),"ALTO: DECIDA; ","")&amp;IF(N(E274)=0,"SIN FECHA DE ENVÍO; ","")&amp;IF(AND(K274="Ganada",N(D274)=0),"GANADA SIN MONTO; ","")&amp;IF(AND(K274="Perdida",L274=""),"PERDIDA SIN MOTIVO; ",""),LEN(IF(AND(N(I274)&gt;0,N(I274)&lt;TODAY()),"SEGUIMIENTO ATRASADO; ","")&amp;IF(AND(N(I274)&gt;0,N(I274)=TODAY()),"SEGUIMIENTO HOY; ","")&amp;IF(AND(OR(K274="",K274="Abierta"),N(F274)&gt;0,N(F274)&lt;TODAY()),"VENCIDA, TODAVÍA ABIERTA; ","")&amp;IF(AND(OR(K274="",K274="Abierta"),N(F274)&gt;=TODAY(),N(F274)-TODAY()&lt;=N('Ajustes'!$B$6)),"POR VENCER; ","")&amp;IF(AND(OR(K274="",K274="Abierta"),N(E274)&gt;0,N(G274)&gt;=N('Ajustes'!$B$5)),"ALTO: DECIDA; ","")&amp;IF(N(E274)=0,"SIN FECHA DE ENVÍO; ","")&amp;IF(AND(K274="Ganada",N(D274)=0),"GANADA SIN MONTO; ","")&amp;IF(AND(K274="Perdida",L274=""),"PERDIDA SIN MOTIVO; ",""))-2)))</f>
        <v/>
      </c>
    </row>
    <row r="275">
      <c r="D275" s="7" t="n"/>
      <c r="E275" s="8" t="n"/>
      <c r="F275" s="8" t="n"/>
      <c r="G275">
        <f>IF(A275="","",COUNTIF('Registro de contactos'!$B$2:$B$1500,A275))</f>
        <v/>
      </c>
      <c r="H275" s="8">
        <f>IF(A275="","",IF(N(G275)=0,"",SUMPRODUCT(MAX(('Registro de contactos'!$B$2:$B$1500=A275)*N(+'Registro de contactos'!$A$2:$A$1500)))))</f>
        <v/>
      </c>
      <c r="I275" s="8">
        <f>IF(OR(NOT(OR(A275&lt;&gt;"",B275&lt;&gt;"",C275&lt;&gt;"")),N(E275)=0,NOT(OR(K275="",K275="Abierta")),N(G275)&gt;=N('Ajustes'!$B$5)),"",IF(OR(N(G275)=0,N(H275)=0),N(E275)+N('Ajustes'!$B$2),N(H275)+IF(N(G275)=1,N('Ajustes'!$B$3)-N('Ajustes'!$B$2),N('Ajustes'!$B$4)-N('Ajustes'!$B$3))))</f>
        <v/>
      </c>
      <c r="J275" s="9">
        <f>IF(OR(NOT(OR(A275&lt;&gt;"",B275&lt;&gt;"",C275&lt;&gt;"")),N(F275)=0),"",N(F275)-TODAY())</f>
        <v/>
      </c>
      <c r="M275">
        <f>IF(NOT(OR(A275&lt;&gt;"",B275&lt;&gt;"",C275&lt;&gt;"")),"",IF(IF(AND(N(I275)&gt;0,N(I275)&lt;TODAY()),"SEGUIMIENTO ATRASADO; ","")&amp;IF(AND(N(I275)&gt;0,N(I275)=TODAY()),"SEGUIMIENTO HOY; ","")&amp;IF(AND(OR(K275="",K275="Abierta"),N(F275)&gt;0,N(F275)&lt;TODAY()),"VENCIDA, TODAVÍA ABIERTA; ","")&amp;IF(AND(OR(K275="",K275="Abierta"),N(F275)&gt;=TODAY(),N(F275)-TODAY()&lt;=N('Ajustes'!$B$6)),"POR VENCER; ","")&amp;IF(AND(OR(K275="",K275="Abierta"),N(E275)&gt;0,N(G275)&gt;=N('Ajustes'!$B$5)),"ALTO: DECIDA; ","")&amp;IF(N(E275)=0,"SIN FECHA DE ENVÍO; ","")&amp;IF(AND(K275="Ganada",N(D275)=0),"GANADA SIN MONTO; ","")&amp;IF(AND(K275="Perdida",L275=""),"PERDIDA SIN MOTIVO; ","")="","",LEFT(IF(AND(N(I275)&gt;0,N(I275)&lt;TODAY()),"SEGUIMIENTO ATRASADO; ","")&amp;IF(AND(N(I275)&gt;0,N(I275)=TODAY()),"SEGUIMIENTO HOY; ","")&amp;IF(AND(OR(K275="",K275="Abierta"),N(F275)&gt;0,N(F275)&lt;TODAY()),"VENCIDA, TODAVÍA ABIERTA; ","")&amp;IF(AND(OR(K275="",K275="Abierta"),N(F275)&gt;=TODAY(),N(F275)-TODAY()&lt;=N('Ajustes'!$B$6)),"POR VENCER; ","")&amp;IF(AND(OR(K275="",K275="Abierta"),N(E275)&gt;0,N(G275)&gt;=N('Ajustes'!$B$5)),"ALTO: DECIDA; ","")&amp;IF(N(E275)=0,"SIN FECHA DE ENVÍO; ","")&amp;IF(AND(K275="Ganada",N(D275)=0),"GANADA SIN MONTO; ","")&amp;IF(AND(K275="Perdida",L275=""),"PERDIDA SIN MOTIVO; ",""),LEN(IF(AND(N(I275)&gt;0,N(I275)&lt;TODAY()),"SEGUIMIENTO ATRASADO; ","")&amp;IF(AND(N(I275)&gt;0,N(I275)=TODAY()),"SEGUIMIENTO HOY; ","")&amp;IF(AND(OR(K275="",K275="Abierta"),N(F275)&gt;0,N(F275)&lt;TODAY()),"VENCIDA, TODAVÍA ABIERTA; ","")&amp;IF(AND(OR(K275="",K275="Abierta"),N(F275)&gt;=TODAY(),N(F275)-TODAY()&lt;=N('Ajustes'!$B$6)),"POR VENCER; ","")&amp;IF(AND(OR(K275="",K275="Abierta"),N(E275)&gt;0,N(G275)&gt;=N('Ajustes'!$B$5)),"ALTO: DECIDA; ","")&amp;IF(N(E275)=0,"SIN FECHA DE ENVÍO; ","")&amp;IF(AND(K275="Ganada",N(D275)=0),"GANADA SIN MONTO; ","")&amp;IF(AND(K275="Perdida",L275=""),"PERDIDA SIN MOTIVO; ",""))-2)))</f>
        <v/>
      </c>
    </row>
    <row r="276">
      <c r="D276" s="7" t="n"/>
      <c r="E276" s="8" t="n"/>
      <c r="F276" s="8" t="n"/>
      <c r="G276">
        <f>IF(A276="","",COUNTIF('Registro de contactos'!$B$2:$B$1500,A276))</f>
        <v/>
      </c>
      <c r="H276" s="8">
        <f>IF(A276="","",IF(N(G276)=0,"",SUMPRODUCT(MAX(('Registro de contactos'!$B$2:$B$1500=A276)*N(+'Registro de contactos'!$A$2:$A$1500)))))</f>
        <v/>
      </c>
      <c r="I276" s="8">
        <f>IF(OR(NOT(OR(A276&lt;&gt;"",B276&lt;&gt;"",C276&lt;&gt;"")),N(E276)=0,NOT(OR(K276="",K276="Abierta")),N(G276)&gt;=N('Ajustes'!$B$5)),"",IF(OR(N(G276)=0,N(H276)=0),N(E276)+N('Ajustes'!$B$2),N(H276)+IF(N(G276)=1,N('Ajustes'!$B$3)-N('Ajustes'!$B$2),N('Ajustes'!$B$4)-N('Ajustes'!$B$3))))</f>
        <v/>
      </c>
      <c r="J276" s="9">
        <f>IF(OR(NOT(OR(A276&lt;&gt;"",B276&lt;&gt;"",C276&lt;&gt;"")),N(F276)=0),"",N(F276)-TODAY())</f>
        <v/>
      </c>
      <c r="M276">
        <f>IF(NOT(OR(A276&lt;&gt;"",B276&lt;&gt;"",C276&lt;&gt;"")),"",IF(IF(AND(N(I276)&gt;0,N(I276)&lt;TODAY()),"SEGUIMIENTO ATRASADO; ","")&amp;IF(AND(N(I276)&gt;0,N(I276)=TODAY()),"SEGUIMIENTO HOY; ","")&amp;IF(AND(OR(K276="",K276="Abierta"),N(F276)&gt;0,N(F276)&lt;TODAY()),"VENCIDA, TODAVÍA ABIERTA; ","")&amp;IF(AND(OR(K276="",K276="Abierta"),N(F276)&gt;=TODAY(),N(F276)-TODAY()&lt;=N('Ajustes'!$B$6)),"POR VENCER; ","")&amp;IF(AND(OR(K276="",K276="Abierta"),N(E276)&gt;0,N(G276)&gt;=N('Ajustes'!$B$5)),"ALTO: DECIDA; ","")&amp;IF(N(E276)=0,"SIN FECHA DE ENVÍO; ","")&amp;IF(AND(K276="Ganada",N(D276)=0),"GANADA SIN MONTO; ","")&amp;IF(AND(K276="Perdida",L276=""),"PERDIDA SIN MOTIVO; ","")="","",LEFT(IF(AND(N(I276)&gt;0,N(I276)&lt;TODAY()),"SEGUIMIENTO ATRASADO; ","")&amp;IF(AND(N(I276)&gt;0,N(I276)=TODAY()),"SEGUIMIENTO HOY; ","")&amp;IF(AND(OR(K276="",K276="Abierta"),N(F276)&gt;0,N(F276)&lt;TODAY()),"VENCIDA, TODAVÍA ABIERTA; ","")&amp;IF(AND(OR(K276="",K276="Abierta"),N(F276)&gt;=TODAY(),N(F276)-TODAY()&lt;=N('Ajustes'!$B$6)),"POR VENCER; ","")&amp;IF(AND(OR(K276="",K276="Abierta"),N(E276)&gt;0,N(G276)&gt;=N('Ajustes'!$B$5)),"ALTO: DECIDA; ","")&amp;IF(N(E276)=0,"SIN FECHA DE ENVÍO; ","")&amp;IF(AND(K276="Ganada",N(D276)=0),"GANADA SIN MONTO; ","")&amp;IF(AND(K276="Perdida",L276=""),"PERDIDA SIN MOTIVO; ",""),LEN(IF(AND(N(I276)&gt;0,N(I276)&lt;TODAY()),"SEGUIMIENTO ATRASADO; ","")&amp;IF(AND(N(I276)&gt;0,N(I276)=TODAY()),"SEGUIMIENTO HOY; ","")&amp;IF(AND(OR(K276="",K276="Abierta"),N(F276)&gt;0,N(F276)&lt;TODAY()),"VENCIDA, TODAVÍA ABIERTA; ","")&amp;IF(AND(OR(K276="",K276="Abierta"),N(F276)&gt;=TODAY(),N(F276)-TODAY()&lt;=N('Ajustes'!$B$6)),"POR VENCER; ","")&amp;IF(AND(OR(K276="",K276="Abierta"),N(E276)&gt;0,N(G276)&gt;=N('Ajustes'!$B$5)),"ALTO: DECIDA; ","")&amp;IF(N(E276)=0,"SIN FECHA DE ENVÍO; ","")&amp;IF(AND(K276="Ganada",N(D276)=0),"GANADA SIN MONTO; ","")&amp;IF(AND(K276="Perdida",L276=""),"PERDIDA SIN MOTIVO; ",""))-2)))</f>
        <v/>
      </c>
    </row>
    <row r="277">
      <c r="D277" s="7" t="n"/>
      <c r="E277" s="8" t="n"/>
      <c r="F277" s="8" t="n"/>
      <c r="G277">
        <f>IF(A277="","",COUNTIF('Registro de contactos'!$B$2:$B$1500,A277))</f>
        <v/>
      </c>
      <c r="H277" s="8">
        <f>IF(A277="","",IF(N(G277)=0,"",SUMPRODUCT(MAX(('Registro de contactos'!$B$2:$B$1500=A277)*N(+'Registro de contactos'!$A$2:$A$1500)))))</f>
        <v/>
      </c>
      <c r="I277" s="8">
        <f>IF(OR(NOT(OR(A277&lt;&gt;"",B277&lt;&gt;"",C277&lt;&gt;"")),N(E277)=0,NOT(OR(K277="",K277="Abierta")),N(G277)&gt;=N('Ajustes'!$B$5)),"",IF(OR(N(G277)=0,N(H277)=0),N(E277)+N('Ajustes'!$B$2),N(H277)+IF(N(G277)=1,N('Ajustes'!$B$3)-N('Ajustes'!$B$2),N('Ajustes'!$B$4)-N('Ajustes'!$B$3))))</f>
        <v/>
      </c>
      <c r="J277" s="9">
        <f>IF(OR(NOT(OR(A277&lt;&gt;"",B277&lt;&gt;"",C277&lt;&gt;"")),N(F277)=0),"",N(F277)-TODAY())</f>
        <v/>
      </c>
      <c r="M277">
        <f>IF(NOT(OR(A277&lt;&gt;"",B277&lt;&gt;"",C277&lt;&gt;"")),"",IF(IF(AND(N(I277)&gt;0,N(I277)&lt;TODAY()),"SEGUIMIENTO ATRASADO; ","")&amp;IF(AND(N(I277)&gt;0,N(I277)=TODAY()),"SEGUIMIENTO HOY; ","")&amp;IF(AND(OR(K277="",K277="Abierta"),N(F277)&gt;0,N(F277)&lt;TODAY()),"VENCIDA, TODAVÍA ABIERTA; ","")&amp;IF(AND(OR(K277="",K277="Abierta"),N(F277)&gt;=TODAY(),N(F277)-TODAY()&lt;=N('Ajustes'!$B$6)),"POR VENCER; ","")&amp;IF(AND(OR(K277="",K277="Abierta"),N(E277)&gt;0,N(G277)&gt;=N('Ajustes'!$B$5)),"ALTO: DECIDA; ","")&amp;IF(N(E277)=0,"SIN FECHA DE ENVÍO; ","")&amp;IF(AND(K277="Ganada",N(D277)=0),"GANADA SIN MONTO; ","")&amp;IF(AND(K277="Perdida",L277=""),"PERDIDA SIN MOTIVO; ","")="","",LEFT(IF(AND(N(I277)&gt;0,N(I277)&lt;TODAY()),"SEGUIMIENTO ATRASADO; ","")&amp;IF(AND(N(I277)&gt;0,N(I277)=TODAY()),"SEGUIMIENTO HOY; ","")&amp;IF(AND(OR(K277="",K277="Abierta"),N(F277)&gt;0,N(F277)&lt;TODAY()),"VENCIDA, TODAVÍA ABIERTA; ","")&amp;IF(AND(OR(K277="",K277="Abierta"),N(F277)&gt;=TODAY(),N(F277)-TODAY()&lt;=N('Ajustes'!$B$6)),"POR VENCER; ","")&amp;IF(AND(OR(K277="",K277="Abierta"),N(E277)&gt;0,N(G277)&gt;=N('Ajustes'!$B$5)),"ALTO: DECIDA; ","")&amp;IF(N(E277)=0,"SIN FECHA DE ENVÍO; ","")&amp;IF(AND(K277="Ganada",N(D277)=0),"GANADA SIN MONTO; ","")&amp;IF(AND(K277="Perdida",L277=""),"PERDIDA SIN MOTIVO; ",""),LEN(IF(AND(N(I277)&gt;0,N(I277)&lt;TODAY()),"SEGUIMIENTO ATRASADO; ","")&amp;IF(AND(N(I277)&gt;0,N(I277)=TODAY()),"SEGUIMIENTO HOY; ","")&amp;IF(AND(OR(K277="",K277="Abierta"),N(F277)&gt;0,N(F277)&lt;TODAY()),"VENCIDA, TODAVÍA ABIERTA; ","")&amp;IF(AND(OR(K277="",K277="Abierta"),N(F277)&gt;=TODAY(),N(F277)-TODAY()&lt;=N('Ajustes'!$B$6)),"POR VENCER; ","")&amp;IF(AND(OR(K277="",K277="Abierta"),N(E277)&gt;0,N(G277)&gt;=N('Ajustes'!$B$5)),"ALTO: DECIDA; ","")&amp;IF(N(E277)=0,"SIN FECHA DE ENVÍO; ","")&amp;IF(AND(K277="Ganada",N(D277)=0),"GANADA SIN MONTO; ","")&amp;IF(AND(K277="Perdida",L277=""),"PERDIDA SIN MOTIVO; ",""))-2)))</f>
        <v/>
      </c>
    </row>
    <row r="278">
      <c r="D278" s="7" t="n"/>
      <c r="E278" s="8" t="n"/>
      <c r="F278" s="8" t="n"/>
      <c r="G278">
        <f>IF(A278="","",COUNTIF('Registro de contactos'!$B$2:$B$1500,A278))</f>
        <v/>
      </c>
      <c r="H278" s="8">
        <f>IF(A278="","",IF(N(G278)=0,"",SUMPRODUCT(MAX(('Registro de contactos'!$B$2:$B$1500=A278)*N(+'Registro de contactos'!$A$2:$A$1500)))))</f>
        <v/>
      </c>
      <c r="I278" s="8">
        <f>IF(OR(NOT(OR(A278&lt;&gt;"",B278&lt;&gt;"",C278&lt;&gt;"")),N(E278)=0,NOT(OR(K278="",K278="Abierta")),N(G278)&gt;=N('Ajustes'!$B$5)),"",IF(OR(N(G278)=0,N(H278)=0),N(E278)+N('Ajustes'!$B$2),N(H278)+IF(N(G278)=1,N('Ajustes'!$B$3)-N('Ajustes'!$B$2),N('Ajustes'!$B$4)-N('Ajustes'!$B$3))))</f>
        <v/>
      </c>
      <c r="J278" s="9">
        <f>IF(OR(NOT(OR(A278&lt;&gt;"",B278&lt;&gt;"",C278&lt;&gt;"")),N(F278)=0),"",N(F278)-TODAY())</f>
        <v/>
      </c>
      <c r="M278">
        <f>IF(NOT(OR(A278&lt;&gt;"",B278&lt;&gt;"",C278&lt;&gt;"")),"",IF(IF(AND(N(I278)&gt;0,N(I278)&lt;TODAY()),"SEGUIMIENTO ATRASADO; ","")&amp;IF(AND(N(I278)&gt;0,N(I278)=TODAY()),"SEGUIMIENTO HOY; ","")&amp;IF(AND(OR(K278="",K278="Abierta"),N(F278)&gt;0,N(F278)&lt;TODAY()),"VENCIDA, TODAVÍA ABIERTA; ","")&amp;IF(AND(OR(K278="",K278="Abierta"),N(F278)&gt;=TODAY(),N(F278)-TODAY()&lt;=N('Ajustes'!$B$6)),"POR VENCER; ","")&amp;IF(AND(OR(K278="",K278="Abierta"),N(E278)&gt;0,N(G278)&gt;=N('Ajustes'!$B$5)),"ALTO: DECIDA; ","")&amp;IF(N(E278)=0,"SIN FECHA DE ENVÍO; ","")&amp;IF(AND(K278="Ganada",N(D278)=0),"GANADA SIN MONTO; ","")&amp;IF(AND(K278="Perdida",L278=""),"PERDIDA SIN MOTIVO; ","")="","",LEFT(IF(AND(N(I278)&gt;0,N(I278)&lt;TODAY()),"SEGUIMIENTO ATRASADO; ","")&amp;IF(AND(N(I278)&gt;0,N(I278)=TODAY()),"SEGUIMIENTO HOY; ","")&amp;IF(AND(OR(K278="",K278="Abierta"),N(F278)&gt;0,N(F278)&lt;TODAY()),"VENCIDA, TODAVÍA ABIERTA; ","")&amp;IF(AND(OR(K278="",K278="Abierta"),N(F278)&gt;=TODAY(),N(F278)-TODAY()&lt;=N('Ajustes'!$B$6)),"POR VENCER; ","")&amp;IF(AND(OR(K278="",K278="Abierta"),N(E278)&gt;0,N(G278)&gt;=N('Ajustes'!$B$5)),"ALTO: DECIDA; ","")&amp;IF(N(E278)=0,"SIN FECHA DE ENVÍO; ","")&amp;IF(AND(K278="Ganada",N(D278)=0),"GANADA SIN MONTO; ","")&amp;IF(AND(K278="Perdida",L278=""),"PERDIDA SIN MOTIVO; ",""),LEN(IF(AND(N(I278)&gt;0,N(I278)&lt;TODAY()),"SEGUIMIENTO ATRASADO; ","")&amp;IF(AND(N(I278)&gt;0,N(I278)=TODAY()),"SEGUIMIENTO HOY; ","")&amp;IF(AND(OR(K278="",K278="Abierta"),N(F278)&gt;0,N(F278)&lt;TODAY()),"VENCIDA, TODAVÍA ABIERTA; ","")&amp;IF(AND(OR(K278="",K278="Abierta"),N(F278)&gt;=TODAY(),N(F278)-TODAY()&lt;=N('Ajustes'!$B$6)),"POR VENCER; ","")&amp;IF(AND(OR(K278="",K278="Abierta"),N(E278)&gt;0,N(G278)&gt;=N('Ajustes'!$B$5)),"ALTO: DECIDA; ","")&amp;IF(N(E278)=0,"SIN FECHA DE ENVÍO; ","")&amp;IF(AND(K278="Ganada",N(D278)=0),"GANADA SIN MONTO; ","")&amp;IF(AND(K278="Perdida",L278=""),"PERDIDA SIN MOTIVO; ",""))-2)))</f>
        <v/>
      </c>
    </row>
    <row r="279">
      <c r="D279" s="7" t="n"/>
      <c r="E279" s="8" t="n"/>
      <c r="F279" s="8" t="n"/>
      <c r="G279">
        <f>IF(A279="","",COUNTIF('Registro de contactos'!$B$2:$B$1500,A279))</f>
        <v/>
      </c>
      <c r="H279" s="8">
        <f>IF(A279="","",IF(N(G279)=0,"",SUMPRODUCT(MAX(('Registro de contactos'!$B$2:$B$1500=A279)*N(+'Registro de contactos'!$A$2:$A$1500)))))</f>
        <v/>
      </c>
      <c r="I279" s="8">
        <f>IF(OR(NOT(OR(A279&lt;&gt;"",B279&lt;&gt;"",C279&lt;&gt;"")),N(E279)=0,NOT(OR(K279="",K279="Abierta")),N(G279)&gt;=N('Ajustes'!$B$5)),"",IF(OR(N(G279)=0,N(H279)=0),N(E279)+N('Ajustes'!$B$2),N(H279)+IF(N(G279)=1,N('Ajustes'!$B$3)-N('Ajustes'!$B$2),N('Ajustes'!$B$4)-N('Ajustes'!$B$3))))</f>
        <v/>
      </c>
      <c r="J279" s="9">
        <f>IF(OR(NOT(OR(A279&lt;&gt;"",B279&lt;&gt;"",C279&lt;&gt;"")),N(F279)=0),"",N(F279)-TODAY())</f>
        <v/>
      </c>
      <c r="M279">
        <f>IF(NOT(OR(A279&lt;&gt;"",B279&lt;&gt;"",C279&lt;&gt;"")),"",IF(IF(AND(N(I279)&gt;0,N(I279)&lt;TODAY()),"SEGUIMIENTO ATRASADO; ","")&amp;IF(AND(N(I279)&gt;0,N(I279)=TODAY()),"SEGUIMIENTO HOY; ","")&amp;IF(AND(OR(K279="",K279="Abierta"),N(F279)&gt;0,N(F279)&lt;TODAY()),"VENCIDA, TODAVÍA ABIERTA; ","")&amp;IF(AND(OR(K279="",K279="Abierta"),N(F279)&gt;=TODAY(),N(F279)-TODAY()&lt;=N('Ajustes'!$B$6)),"POR VENCER; ","")&amp;IF(AND(OR(K279="",K279="Abierta"),N(E279)&gt;0,N(G279)&gt;=N('Ajustes'!$B$5)),"ALTO: DECIDA; ","")&amp;IF(N(E279)=0,"SIN FECHA DE ENVÍO; ","")&amp;IF(AND(K279="Ganada",N(D279)=0),"GANADA SIN MONTO; ","")&amp;IF(AND(K279="Perdida",L279=""),"PERDIDA SIN MOTIVO; ","")="","",LEFT(IF(AND(N(I279)&gt;0,N(I279)&lt;TODAY()),"SEGUIMIENTO ATRASADO; ","")&amp;IF(AND(N(I279)&gt;0,N(I279)=TODAY()),"SEGUIMIENTO HOY; ","")&amp;IF(AND(OR(K279="",K279="Abierta"),N(F279)&gt;0,N(F279)&lt;TODAY()),"VENCIDA, TODAVÍA ABIERTA; ","")&amp;IF(AND(OR(K279="",K279="Abierta"),N(F279)&gt;=TODAY(),N(F279)-TODAY()&lt;=N('Ajustes'!$B$6)),"POR VENCER; ","")&amp;IF(AND(OR(K279="",K279="Abierta"),N(E279)&gt;0,N(G279)&gt;=N('Ajustes'!$B$5)),"ALTO: DECIDA; ","")&amp;IF(N(E279)=0,"SIN FECHA DE ENVÍO; ","")&amp;IF(AND(K279="Ganada",N(D279)=0),"GANADA SIN MONTO; ","")&amp;IF(AND(K279="Perdida",L279=""),"PERDIDA SIN MOTIVO; ",""),LEN(IF(AND(N(I279)&gt;0,N(I279)&lt;TODAY()),"SEGUIMIENTO ATRASADO; ","")&amp;IF(AND(N(I279)&gt;0,N(I279)=TODAY()),"SEGUIMIENTO HOY; ","")&amp;IF(AND(OR(K279="",K279="Abierta"),N(F279)&gt;0,N(F279)&lt;TODAY()),"VENCIDA, TODAVÍA ABIERTA; ","")&amp;IF(AND(OR(K279="",K279="Abierta"),N(F279)&gt;=TODAY(),N(F279)-TODAY()&lt;=N('Ajustes'!$B$6)),"POR VENCER; ","")&amp;IF(AND(OR(K279="",K279="Abierta"),N(E279)&gt;0,N(G279)&gt;=N('Ajustes'!$B$5)),"ALTO: DECIDA; ","")&amp;IF(N(E279)=0,"SIN FECHA DE ENVÍO; ","")&amp;IF(AND(K279="Ganada",N(D279)=0),"GANADA SIN MONTO; ","")&amp;IF(AND(K279="Perdida",L279=""),"PERDIDA SIN MOTIVO; ",""))-2)))</f>
        <v/>
      </c>
    </row>
    <row r="280">
      <c r="D280" s="7" t="n"/>
      <c r="E280" s="8" t="n"/>
      <c r="F280" s="8" t="n"/>
      <c r="G280">
        <f>IF(A280="","",COUNTIF('Registro de contactos'!$B$2:$B$1500,A280))</f>
        <v/>
      </c>
      <c r="H280" s="8">
        <f>IF(A280="","",IF(N(G280)=0,"",SUMPRODUCT(MAX(('Registro de contactos'!$B$2:$B$1500=A280)*N(+'Registro de contactos'!$A$2:$A$1500)))))</f>
        <v/>
      </c>
      <c r="I280" s="8">
        <f>IF(OR(NOT(OR(A280&lt;&gt;"",B280&lt;&gt;"",C280&lt;&gt;"")),N(E280)=0,NOT(OR(K280="",K280="Abierta")),N(G280)&gt;=N('Ajustes'!$B$5)),"",IF(OR(N(G280)=0,N(H280)=0),N(E280)+N('Ajustes'!$B$2),N(H280)+IF(N(G280)=1,N('Ajustes'!$B$3)-N('Ajustes'!$B$2),N('Ajustes'!$B$4)-N('Ajustes'!$B$3))))</f>
        <v/>
      </c>
      <c r="J280" s="9">
        <f>IF(OR(NOT(OR(A280&lt;&gt;"",B280&lt;&gt;"",C280&lt;&gt;"")),N(F280)=0),"",N(F280)-TODAY())</f>
        <v/>
      </c>
      <c r="M280">
        <f>IF(NOT(OR(A280&lt;&gt;"",B280&lt;&gt;"",C280&lt;&gt;"")),"",IF(IF(AND(N(I280)&gt;0,N(I280)&lt;TODAY()),"SEGUIMIENTO ATRASADO; ","")&amp;IF(AND(N(I280)&gt;0,N(I280)=TODAY()),"SEGUIMIENTO HOY; ","")&amp;IF(AND(OR(K280="",K280="Abierta"),N(F280)&gt;0,N(F280)&lt;TODAY()),"VENCIDA, TODAVÍA ABIERTA; ","")&amp;IF(AND(OR(K280="",K280="Abierta"),N(F280)&gt;=TODAY(),N(F280)-TODAY()&lt;=N('Ajustes'!$B$6)),"POR VENCER; ","")&amp;IF(AND(OR(K280="",K280="Abierta"),N(E280)&gt;0,N(G280)&gt;=N('Ajustes'!$B$5)),"ALTO: DECIDA; ","")&amp;IF(N(E280)=0,"SIN FECHA DE ENVÍO; ","")&amp;IF(AND(K280="Ganada",N(D280)=0),"GANADA SIN MONTO; ","")&amp;IF(AND(K280="Perdida",L280=""),"PERDIDA SIN MOTIVO; ","")="","",LEFT(IF(AND(N(I280)&gt;0,N(I280)&lt;TODAY()),"SEGUIMIENTO ATRASADO; ","")&amp;IF(AND(N(I280)&gt;0,N(I280)=TODAY()),"SEGUIMIENTO HOY; ","")&amp;IF(AND(OR(K280="",K280="Abierta"),N(F280)&gt;0,N(F280)&lt;TODAY()),"VENCIDA, TODAVÍA ABIERTA; ","")&amp;IF(AND(OR(K280="",K280="Abierta"),N(F280)&gt;=TODAY(),N(F280)-TODAY()&lt;=N('Ajustes'!$B$6)),"POR VENCER; ","")&amp;IF(AND(OR(K280="",K280="Abierta"),N(E280)&gt;0,N(G280)&gt;=N('Ajustes'!$B$5)),"ALTO: DECIDA; ","")&amp;IF(N(E280)=0,"SIN FECHA DE ENVÍO; ","")&amp;IF(AND(K280="Ganada",N(D280)=0),"GANADA SIN MONTO; ","")&amp;IF(AND(K280="Perdida",L280=""),"PERDIDA SIN MOTIVO; ",""),LEN(IF(AND(N(I280)&gt;0,N(I280)&lt;TODAY()),"SEGUIMIENTO ATRASADO; ","")&amp;IF(AND(N(I280)&gt;0,N(I280)=TODAY()),"SEGUIMIENTO HOY; ","")&amp;IF(AND(OR(K280="",K280="Abierta"),N(F280)&gt;0,N(F280)&lt;TODAY()),"VENCIDA, TODAVÍA ABIERTA; ","")&amp;IF(AND(OR(K280="",K280="Abierta"),N(F280)&gt;=TODAY(),N(F280)-TODAY()&lt;=N('Ajustes'!$B$6)),"POR VENCER; ","")&amp;IF(AND(OR(K280="",K280="Abierta"),N(E280)&gt;0,N(G280)&gt;=N('Ajustes'!$B$5)),"ALTO: DECIDA; ","")&amp;IF(N(E280)=0,"SIN FECHA DE ENVÍO; ","")&amp;IF(AND(K280="Ganada",N(D280)=0),"GANADA SIN MONTO; ","")&amp;IF(AND(K280="Perdida",L280=""),"PERDIDA SIN MOTIVO; ",""))-2)))</f>
        <v/>
      </c>
    </row>
    <row r="281">
      <c r="D281" s="7" t="n"/>
      <c r="E281" s="8" t="n"/>
      <c r="F281" s="8" t="n"/>
      <c r="G281">
        <f>IF(A281="","",COUNTIF('Registro de contactos'!$B$2:$B$1500,A281))</f>
        <v/>
      </c>
      <c r="H281" s="8">
        <f>IF(A281="","",IF(N(G281)=0,"",SUMPRODUCT(MAX(('Registro de contactos'!$B$2:$B$1500=A281)*N(+'Registro de contactos'!$A$2:$A$1500)))))</f>
        <v/>
      </c>
      <c r="I281" s="8">
        <f>IF(OR(NOT(OR(A281&lt;&gt;"",B281&lt;&gt;"",C281&lt;&gt;"")),N(E281)=0,NOT(OR(K281="",K281="Abierta")),N(G281)&gt;=N('Ajustes'!$B$5)),"",IF(OR(N(G281)=0,N(H281)=0),N(E281)+N('Ajustes'!$B$2),N(H281)+IF(N(G281)=1,N('Ajustes'!$B$3)-N('Ajustes'!$B$2),N('Ajustes'!$B$4)-N('Ajustes'!$B$3))))</f>
        <v/>
      </c>
      <c r="J281" s="9">
        <f>IF(OR(NOT(OR(A281&lt;&gt;"",B281&lt;&gt;"",C281&lt;&gt;"")),N(F281)=0),"",N(F281)-TODAY())</f>
        <v/>
      </c>
      <c r="M281">
        <f>IF(NOT(OR(A281&lt;&gt;"",B281&lt;&gt;"",C281&lt;&gt;"")),"",IF(IF(AND(N(I281)&gt;0,N(I281)&lt;TODAY()),"SEGUIMIENTO ATRASADO; ","")&amp;IF(AND(N(I281)&gt;0,N(I281)=TODAY()),"SEGUIMIENTO HOY; ","")&amp;IF(AND(OR(K281="",K281="Abierta"),N(F281)&gt;0,N(F281)&lt;TODAY()),"VENCIDA, TODAVÍA ABIERTA; ","")&amp;IF(AND(OR(K281="",K281="Abierta"),N(F281)&gt;=TODAY(),N(F281)-TODAY()&lt;=N('Ajustes'!$B$6)),"POR VENCER; ","")&amp;IF(AND(OR(K281="",K281="Abierta"),N(E281)&gt;0,N(G281)&gt;=N('Ajustes'!$B$5)),"ALTO: DECIDA; ","")&amp;IF(N(E281)=0,"SIN FECHA DE ENVÍO; ","")&amp;IF(AND(K281="Ganada",N(D281)=0),"GANADA SIN MONTO; ","")&amp;IF(AND(K281="Perdida",L281=""),"PERDIDA SIN MOTIVO; ","")="","",LEFT(IF(AND(N(I281)&gt;0,N(I281)&lt;TODAY()),"SEGUIMIENTO ATRASADO; ","")&amp;IF(AND(N(I281)&gt;0,N(I281)=TODAY()),"SEGUIMIENTO HOY; ","")&amp;IF(AND(OR(K281="",K281="Abierta"),N(F281)&gt;0,N(F281)&lt;TODAY()),"VENCIDA, TODAVÍA ABIERTA; ","")&amp;IF(AND(OR(K281="",K281="Abierta"),N(F281)&gt;=TODAY(),N(F281)-TODAY()&lt;=N('Ajustes'!$B$6)),"POR VENCER; ","")&amp;IF(AND(OR(K281="",K281="Abierta"),N(E281)&gt;0,N(G281)&gt;=N('Ajustes'!$B$5)),"ALTO: DECIDA; ","")&amp;IF(N(E281)=0,"SIN FECHA DE ENVÍO; ","")&amp;IF(AND(K281="Ganada",N(D281)=0),"GANADA SIN MONTO; ","")&amp;IF(AND(K281="Perdida",L281=""),"PERDIDA SIN MOTIVO; ",""),LEN(IF(AND(N(I281)&gt;0,N(I281)&lt;TODAY()),"SEGUIMIENTO ATRASADO; ","")&amp;IF(AND(N(I281)&gt;0,N(I281)=TODAY()),"SEGUIMIENTO HOY; ","")&amp;IF(AND(OR(K281="",K281="Abierta"),N(F281)&gt;0,N(F281)&lt;TODAY()),"VENCIDA, TODAVÍA ABIERTA; ","")&amp;IF(AND(OR(K281="",K281="Abierta"),N(F281)&gt;=TODAY(),N(F281)-TODAY()&lt;=N('Ajustes'!$B$6)),"POR VENCER; ","")&amp;IF(AND(OR(K281="",K281="Abierta"),N(E281)&gt;0,N(G281)&gt;=N('Ajustes'!$B$5)),"ALTO: DECIDA; ","")&amp;IF(N(E281)=0,"SIN FECHA DE ENVÍO; ","")&amp;IF(AND(K281="Ganada",N(D281)=0),"GANADA SIN MONTO; ","")&amp;IF(AND(K281="Perdida",L281=""),"PERDIDA SIN MOTIVO; ",""))-2)))</f>
        <v/>
      </c>
    </row>
    <row r="282">
      <c r="D282" s="7" t="n"/>
      <c r="E282" s="8" t="n"/>
      <c r="F282" s="8" t="n"/>
      <c r="G282">
        <f>IF(A282="","",COUNTIF('Registro de contactos'!$B$2:$B$1500,A282))</f>
        <v/>
      </c>
      <c r="H282" s="8">
        <f>IF(A282="","",IF(N(G282)=0,"",SUMPRODUCT(MAX(('Registro de contactos'!$B$2:$B$1500=A282)*N(+'Registro de contactos'!$A$2:$A$1500)))))</f>
        <v/>
      </c>
      <c r="I282" s="8">
        <f>IF(OR(NOT(OR(A282&lt;&gt;"",B282&lt;&gt;"",C282&lt;&gt;"")),N(E282)=0,NOT(OR(K282="",K282="Abierta")),N(G282)&gt;=N('Ajustes'!$B$5)),"",IF(OR(N(G282)=0,N(H282)=0),N(E282)+N('Ajustes'!$B$2),N(H282)+IF(N(G282)=1,N('Ajustes'!$B$3)-N('Ajustes'!$B$2),N('Ajustes'!$B$4)-N('Ajustes'!$B$3))))</f>
        <v/>
      </c>
      <c r="J282" s="9">
        <f>IF(OR(NOT(OR(A282&lt;&gt;"",B282&lt;&gt;"",C282&lt;&gt;"")),N(F282)=0),"",N(F282)-TODAY())</f>
        <v/>
      </c>
      <c r="M282">
        <f>IF(NOT(OR(A282&lt;&gt;"",B282&lt;&gt;"",C282&lt;&gt;"")),"",IF(IF(AND(N(I282)&gt;0,N(I282)&lt;TODAY()),"SEGUIMIENTO ATRASADO; ","")&amp;IF(AND(N(I282)&gt;0,N(I282)=TODAY()),"SEGUIMIENTO HOY; ","")&amp;IF(AND(OR(K282="",K282="Abierta"),N(F282)&gt;0,N(F282)&lt;TODAY()),"VENCIDA, TODAVÍA ABIERTA; ","")&amp;IF(AND(OR(K282="",K282="Abierta"),N(F282)&gt;=TODAY(),N(F282)-TODAY()&lt;=N('Ajustes'!$B$6)),"POR VENCER; ","")&amp;IF(AND(OR(K282="",K282="Abierta"),N(E282)&gt;0,N(G282)&gt;=N('Ajustes'!$B$5)),"ALTO: DECIDA; ","")&amp;IF(N(E282)=0,"SIN FECHA DE ENVÍO; ","")&amp;IF(AND(K282="Ganada",N(D282)=0),"GANADA SIN MONTO; ","")&amp;IF(AND(K282="Perdida",L282=""),"PERDIDA SIN MOTIVO; ","")="","",LEFT(IF(AND(N(I282)&gt;0,N(I282)&lt;TODAY()),"SEGUIMIENTO ATRASADO; ","")&amp;IF(AND(N(I282)&gt;0,N(I282)=TODAY()),"SEGUIMIENTO HOY; ","")&amp;IF(AND(OR(K282="",K282="Abierta"),N(F282)&gt;0,N(F282)&lt;TODAY()),"VENCIDA, TODAVÍA ABIERTA; ","")&amp;IF(AND(OR(K282="",K282="Abierta"),N(F282)&gt;=TODAY(),N(F282)-TODAY()&lt;=N('Ajustes'!$B$6)),"POR VENCER; ","")&amp;IF(AND(OR(K282="",K282="Abierta"),N(E282)&gt;0,N(G282)&gt;=N('Ajustes'!$B$5)),"ALTO: DECIDA; ","")&amp;IF(N(E282)=0,"SIN FECHA DE ENVÍO; ","")&amp;IF(AND(K282="Ganada",N(D282)=0),"GANADA SIN MONTO; ","")&amp;IF(AND(K282="Perdida",L282=""),"PERDIDA SIN MOTIVO; ",""),LEN(IF(AND(N(I282)&gt;0,N(I282)&lt;TODAY()),"SEGUIMIENTO ATRASADO; ","")&amp;IF(AND(N(I282)&gt;0,N(I282)=TODAY()),"SEGUIMIENTO HOY; ","")&amp;IF(AND(OR(K282="",K282="Abierta"),N(F282)&gt;0,N(F282)&lt;TODAY()),"VENCIDA, TODAVÍA ABIERTA; ","")&amp;IF(AND(OR(K282="",K282="Abierta"),N(F282)&gt;=TODAY(),N(F282)-TODAY()&lt;=N('Ajustes'!$B$6)),"POR VENCER; ","")&amp;IF(AND(OR(K282="",K282="Abierta"),N(E282)&gt;0,N(G282)&gt;=N('Ajustes'!$B$5)),"ALTO: DECIDA; ","")&amp;IF(N(E282)=0,"SIN FECHA DE ENVÍO; ","")&amp;IF(AND(K282="Ganada",N(D282)=0),"GANADA SIN MONTO; ","")&amp;IF(AND(K282="Perdida",L282=""),"PERDIDA SIN MOTIVO; ",""))-2)))</f>
        <v/>
      </c>
    </row>
    <row r="283">
      <c r="D283" s="7" t="n"/>
      <c r="E283" s="8" t="n"/>
      <c r="F283" s="8" t="n"/>
      <c r="G283">
        <f>IF(A283="","",COUNTIF('Registro de contactos'!$B$2:$B$1500,A283))</f>
        <v/>
      </c>
      <c r="H283" s="8">
        <f>IF(A283="","",IF(N(G283)=0,"",SUMPRODUCT(MAX(('Registro de contactos'!$B$2:$B$1500=A283)*N(+'Registro de contactos'!$A$2:$A$1500)))))</f>
        <v/>
      </c>
      <c r="I283" s="8">
        <f>IF(OR(NOT(OR(A283&lt;&gt;"",B283&lt;&gt;"",C283&lt;&gt;"")),N(E283)=0,NOT(OR(K283="",K283="Abierta")),N(G283)&gt;=N('Ajustes'!$B$5)),"",IF(OR(N(G283)=0,N(H283)=0),N(E283)+N('Ajustes'!$B$2),N(H283)+IF(N(G283)=1,N('Ajustes'!$B$3)-N('Ajustes'!$B$2),N('Ajustes'!$B$4)-N('Ajustes'!$B$3))))</f>
        <v/>
      </c>
      <c r="J283" s="9">
        <f>IF(OR(NOT(OR(A283&lt;&gt;"",B283&lt;&gt;"",C283&lt;&gt;"")),N(F283)=0),"",N(F283)-TODAY())</f>
        <v/>
      </c>
      <c r="M283">
        <f>IF(NOT(OR(A283&lt;&gt;"",B283&lt;&gt;"",C283&lt;&gt;"")),"",IF(IF(AND(N(I283)&gt;0,N(I283)&lt;TODAY()),"SEGUIMIENTO ATRASADO; ","")&amp;IF(AND(N(I283)&gt;0,N(I283)=TODAY()),"SEGUIMIENTO HOY; ","")&amp;IF(AND(OR(K283="",K283="Abierta"),N(F283)&gt;0,N(F283)&lt;TODAY()),"VENCIDA, TODAVÍA ABIERTA; ","")&amp;IF(AND(OR(K283="",K283="Abierta"),N(F283)&gt;=TODAY(),N(F283)-TODAY()&lt;=N('Ajustes'!$B$6)),"POR VENCER; ","")&amp;IF(AND(OR(K283="",K283="Abierta"),N(E283)&gt;0,N(G283)&gt;=N('Ajustes'!$B$5)),"ALTO: DECIDA; ","")&amp;IF(N(E283)=0,"SIN FECHA DE ENVÍO; ","")&amp;IF(AND(K283="Ganada",N(D283)=0),"GANADA SIN MONTO; ","")&amp;IF(AND(K283="Perdida",L283=""),"PERDIDA SIN MOTIVO; ","")="","",LEFT(IF(AND(N(I283)&gt;0,N(I283)&lt;TODAY()),"SEGUIMIENTO ATRASADO; ","")&amp;IF(AND(N(I283)&gt;0,N(I283)=TODAY()),"SEGUIMIENTO HOY; ","")&amp;IF(AND(OR(K283="",K283="Abierta"),N(F283)&gt;0,N(F283)&lt;TODAY()),"VENCIDA, TODAVÍA ABIERTA; ","")&amp;IF(AND(OR(K283="",K283="Abierta"),N(F283)&gt;=TODAY(),N(F283)-TODAY()&lt;=N('Ajustes'!$B$6)),"POR VENCER; ","")&amp;IF(AND(OR(K283="",K283="Abierta"),N(E283)&gt;0,N(G283)&gt;=N('Ajustes'!$B$5)),"ALTO: DECIDA; ","")&amp;IF(N(E283)=0,"SIN FECHA DE ENVÍO; ","")&amp;IF(AND(K283="Ganada",N(D283)=0),"GANADA SIN MONTO; ","")&amp;IF(AND(K283="Perdida",L283=""),"PERDIDA SIN MOTIVO; ",""),LEN(IF(AND(N(I283)&gt;0,N(I283)&lt;TODAY()),"SEGUIMIENTO ATRASADO; ","")&amp;IF(AND(N(I283)&gt;0,N(I283)=TODAY()),"SEGUIMIENTO HOY; ","")&amp;IF(AND(OR(K283="",K283="Abierta"),N(F283)&gt;0,N(F283)&lt;TODAY()),"VENCIDA, TODAVÍA ABIERTA; ","")&amp;IF(AND(OR(K283="",K283="Abierta"),N(F283)&gt;=TODAY(),N(F283)-TODAY()&lt;=N('Ajustes'!$B$6)),"POR VENCER; ","")&amp;IF(AND(OR(K283="",K283="Abierta"),N(E283)&gt;0,N(G283)&gt;=N('Ajustes'!$B$5)),"ALTO: DECIDA; ","")&amp;IF(N(E283)=0,"SIN FECHA DE ENVÍO; ","")&amp;IF(AND(K283="Ganada",N(D283)=0),"GANADA SIN MONTO; ","")&amp;IF(AND(K283="Perdida",L283=""),"PERDIDA SIN MOTIVO; ",""))-2)))</f>
        <v/>
      </c>
    </row>
    <row r="284">
      <c r="D284" s="7" t="n"/>
      <c r="E284" s="8" t="n"/>
      <c r="F284" s="8" t="n"/>
      <c r="G284">
        <f>IF(A284="","",COUNTIF('Registro de contactos'!$B$2:$B$1500,A284))</f>
        <v/>
      </c>
      <c r="H284" s="8">
        <f>IF(A284="","",IF(N(G284)=0,"",SUMPRODUCT(MAX(('Registro de contactos'!$B$2:$B$1500=A284)*N(+'Registro de contactos'!$A$2:$A$1500)))))</f>
        <v/>
      </c>
      <c r="I284" s="8">
        <f>IF(OR(NOT(OR(A284&lt;&gt;"",B284&lt;&gt;"",C284&lt;&gt;"")),N(E284)=0,NOT(OR(K284="",K284="Abierta")),N(G284)&gt;=N('Ajustes'!$B$5)),"",IF(OR(N(G284)=0,N(H284)=0),N(E284)+N('Ajustes'!$B$2),N(H284)+IF(N(G284)=1,N('Ajustes'!$B$3)-N('Ajustes'!$B$2),N('Ajustes'!$B$4)-N('Ajustes'!$B$3))))</f>
        <v/>
      </c>
      <c r="J284" s="9">
        <f>IF(OR(NOT(OR(A284&lt;&gt;"",B284&lt;&gt;"",C284&lt;&gt;"")),N(F284)=0),"",N(F284)-TODAY())</f>
        <v/>
      </c>
      <c r="M284">
        <f>IF(NOT(OR(A284&lt;&gt;"",B284&lt;&gt;"",C284&lt;&gt;"")),"",IF(IF(AND(N(I284)&gt;0,N(I284)&lt;TODAY()),"SEGUIMIENTO ATRASADO; ","")&amp;IF(AND(N(I284)&gt;0,N(I284)=TODAY()),"SEGUIMIENTO HOY; ","")&amp;IF(AND(OR(K284="",K284="Abierta"),N(F284)&gt;0,N(F284)&lt;TODAY()),"VENCIDA, TODAVÍA ABIERTA; ","")&amp;IF(AND(OR(K284="",K284="Abierta"),N(F284)&gt;=TODAY(),N(F284)-TODAY()&lt;=N('Ajustes'!$B$6)),"POR VENCER; ","")&amp;IF(AND(OR(K284="",K284="Abierta"),N(E284)&gt;0,N(G284)&gt;=N('Ajustes'!$B$5)),"ALTO: DECIDA; ","")&amp;IF(N(E284)=0,"SIN FECHA DE ENVÍO; ","")&amp;IF(AND(K284="Ganada",N(D284)=0),"GANADA SIN MONTO; ","")&amp;IF(AND(K284="Perdida",L284=""),"PERDIDA SIN MOTIVO; ","")="","",LEFT(IF(AND(N(I284)&gt;0,N(I284)&lt;TODAY()),"SEGUIMIENTO ATRASADO; ","")&amp;IF(AND(N(I284)&gt;0,N(I284)=TODAY()),"SEGUIMIENTO HOY; ","")&amp;IF(AND(OR(K284="",K284="Abierta"),N(F284)&gt;0,N(F284)&lt;TODAY()),"VENCIDA, TODAVÍA ABIERTA; ","")&amp;IF(AND(OR(K284="",K284="Abierta"),N(F284)&gt;=TODAY(),N(F284)-TODAY()&lt;=N('Ajustes'!$B$6)),"POR VENCER; ","")&amp;IF(AND(OR(K284="",K284="Abierta"),N(E284)&gt;0,N(G284)&gt;=N('Ajustes'!$B$5)),"ALTO: DECIDA; ","")&amp;IF(N(E284)=0,"SIN FECHA DE ENVÍO; ","")&amp;IF(AND(K284="Ganada",N(D284)=0),"GANADA SIN MONTO; ","")&amp;IF(AND(K284="Perdida",L284=""),"PERDIDA SIN MOTIVO; ",""),LEN(IF(AND(N(I284)&gt;0,N(I284)&lt;TODAY()),"SEGUIMIENTO ATRASADO; ","")&amp;IF(AND(N(I284)&gt;0,N(I284)=TODAY()),"SEGUIMIENTO HOY; ","")&amp;IF(AND(OR(K284="",K284="Abierta"),N(F284)&gt;0,N(F284)&lt;TODAY()),"VENCIDA, TODAVÍA ABIERTA; ","")&amp;IF(AND(OR(K284="",K284="Abierta"),N(F284)&gt;=TODAY(),N(F284)-TODAY()&lt;=N('Ajustes'!$B$6)),"POR VENCER; ","")&amp;IF(AND(OR(K284="",K284="Abierta"),N(E284)&gt;0,N(G284)&gt;=N('Ajustes'!$B$5)),"ALTO: DECIDA; ","")&amp;IF(N(E284)=0,"SIN FECHA DE ENVÍO; ","")&amp;IF(AND(K284="Ganada",N(D284)=0),"GANADA SIN MONTO; ","")&amp;IF(AND(K284="Perdida",L284=""),"PERDIDA SIN MOTIVO; ",""))-2)))</f>
        <v/>
      </c>
    </row>
    <row r="285">
      <c r="D285" s="7" t="n"/>
      <c r="E285" s="8" t="n"/>
      <c r="F285" s="8" t="n"/>
      <c r="G285">
        <f>IF(A285="","",COUNTIF('Registro de contactos'!$B$2:$B$1500,A285))</f>
        <v/>
      </c>
      <c r="H285" s="8">
        <f>IF(A285="","",IF(N(G285)=0,"",SUMPRODUCT(MAX(('Registro de contactos'!$B$2:$B$1500=A285)*N(+'Registro de contactos'!$A$2:$A$1500)))))</f>
        <v/>
      </c>
      <c r="I285" s="8">
        <f>IF(OR(NOT(OR(A285&lt;&gt;"",B285&lt;&gt;"",C285&lt;&gt;"")),N(E285)=0,NOT(OR(K285="",K285="Abierta")),N(G285)&gt;=N('Ajustes'!$B$5)),"",IF(OR(N(G285)=0,N(H285)=0),N(E285)+N('Ajustes'!$B$2),N(H285)+IF(N(G285)=1,N('Ajustes'!$B$3)-N('Ajustes'!$B$2),N('Ajustes'!$B$4)-N('Ajustes'!$B$3))))</f>
        <v/>
      </c>
      <c r="J285" s="9">
        <f>IF(OR(NOT(OR(A285&lt;&gt;"",B285&lt;&gt;"",C285&lt;&gt;"")),N(F285)=0),"",N(F285)-TODAY())</f>
        <v/>
      </c>
      <c r="M285">
        <f>IF(NOT(OR(A285&lt;&gt;"",B285&lt;&gt;"",C285&lt;&gt;"")),"",IF(IF(AND(N(I285)&gt;0,N(I285)&lt;TODAY()),"SEGUIMIENTO ATRASADO; ","")&amp;IF(AND(N(I285)&gt;0,N(I285)=TODAY()),"SEGUIMIENTO HOY; ","")&amp;IF(AND(OR(K285="",K285="Abierta"),N(F285)&gt;0,N(F285)&lt;TODAY()),"VENCIDA, TODAVÍA ABIERTA; ","")&amp;IF(AND(OR(K285="",K285="Abierta"),N(F285)&gt;=TODAY(),N(F285)-TODAY()&lt;=N('Ajustes'!$B$6)),"POR VENCER; ","")&amp;IF(AND(OR(K285="",K285="Abierta"),N(E285)&gt;0,N(G285)&gt;=N('Ajustes'!$B$5)),"ALTO: DECIDA; ","")&amp;IF(N(E285)=0,"SIN FECHA DE ENVÍO; ","")&amp;IF(AND(K285="Ganada",N(D285)=0),"GANADA SIN MONTO; ","")&amp;IF(AND(K285="Perdida",L285=""),"PERDIDA SIN MOTIVO; ","")="","",LEFT(IF(AND(N(I285)&gt;0,N(I285)&lt;TODAY()),"SEGUIMIENTO ATRASADO; ","")&amp;IF(AND(N(I285)&gt;0,N(I285)=TODAY()),"SEGUIMIENTO HOY; ","")&amp;IF(AND(OR(K285="",K285="Abierta"),N(F285)&gt;0,N(F285)&lt;TODAY()),"VENCIDA, TODAVÍA ABIERTA; ","")&amp;IF(AND(OR(K285="",K285="Abierta"),N(F285)&gt;=TODAY(),N(F285)-TODAY()&lt;=N('Ajustes'!$B$6)),"POR VENCER; ","")&amp;IF(AND(OR(K285="",K285="Abierta"),N(E285)&gt;0,N(G285)&gt;=N('Ajustes'!$B$5)),"ALTO: DECIDA; ","")&amp;IF(N(E285)=0,"SIN FECHA DE ENVÍO; ","")&amp;IF(AND(K285="Ganada",N(D285)=0),"GANADA SIN MONTO; ","")&amp;IF(AND(K285="Perdida",L285=""),"PERDIDA SIN MOTIVO; ",""),LEN(IF(AND(N(I285)&gt;0,N(I285)&lt;TODAY()),"SEGUIMIENTO ATRASADO; ","")&amp;IF(AND(N(I285)&gt;0,N(I285)=TODAY()),"SEGUIMIENTO HOY; ","")&amp;IF(AND(OR(K285="",K285="Abierta"),N(F285)&gt;0,N(F285)&lt;TODAY()),"VENCIDA, TODAVÍA ABIERTA; ","")&amp;IF(AND(OR(K285="",K285="Abierta"),N(F285)&gt;=TODAY(),N(F285)-TODAY()&lt;=N('Ajustes'!$B$6)),"POR VENCER; ","")&amp;IF(AND(OR(K285="",K285="Abierta"),N(E285)&gt;0,N(G285)&gt;=N('Ajustes'!$B$5)),"ALTO: DECIDA; ","")&amp;IF(N(E285)=0,"SIN FECHA DE ENVÍO; ","")&amp;IF(AND(K285="Ganada",N(D285)=0),"GANADA SIN MONTO; ","")&amp;IF(AND(K285="Perdida",L285=""),"PERDIDA SIN MOTIVO; ",""))-2)))</f>
        <v/>
      </c>
    </row>
    <row r="286">
      <c r="D286" s="7" t="n"/>
      <c r="E286" s="8" t="n"/>
      <c r="F286" s="8" t="n"/>
      <c r="G286">
        <f>IF(A286="","",COUNTIF('Registro de contactos'!$B$2:$B$1500,A286))</f>
        <v/>
      </c>
      <c r="H286" s="8">
        <f>IF(A286="","",IF(N(G286)=0,"",SUMPRODUCT(MAX(('Registro de contactos'!$B$2:$B$1500=A286)*N(+'Registro de contactos'!$A$2:$A$1500)))))</f>
        <v/>
      </c>
      <c r="I286" s="8">
        <f>IF(OR(NOT(OR(A286&lt;&gt;"",B286&lt;&gt;"",C286&lt;&gt;"")),N(E286)=0,NOT(OR(K286="",K286="Abierta")),N(G286)&gt;=N('Ajustes'!$B$5)),"",IF(OR(N(G286)=0,N(H286)=0),N(E286)+N('Ajustes'!$B$2),N(H286)+IF(N(G286)=1,N('Ajustes'!$B$3)-N('Ajustes'!$B$2),N('Ajustes'!$B$4)-N('Ajustes'!$B$3))))</f>
        <v/>
      </c>
      <c r="J286" s="9">
        <f>IF(OR(NOT(OR(A286&lt;&gt;"",B286&lt;&gt;"",C286&lt;&gt;"")),N(F286)=0),"",N(F286)-TODAY())</f>
        <v/>
      </c>
      <c r="M286">
        <f>IF(NOT(OR(A286&lt;&gt;"",B286&lt;&gt;"",C286&lt;&gt;"")),"",IF(IF(AND(N(I286)&gt;0,N(I286)&lt;TODAY()),"SEGUIMIENTO ATRASADO; ","")&amp;IF(AND(N(I286)&gt;0,N(I286)=TODAY()),"SEGUIMIENTO HOY; ","")&amp;IF(AND(OR(K286="",K286="Abierta"),N(F286)&gt;0,N(F286)&lt;TODAY()),"VENCIDA, TODAVÍA ABIERTA; ","")&amp;IF(AND(OR(K286="",K286="Abierta"),N(F286)&gt;=TODAY(),N(F286)-TODAY()&lt;=N('Ajustes'!$B$6)),"POR VENCER; ","")&amp;IF(AND(OR(K286="",K286="Abierta"),N(E286)&gt;0,N(G286)&gt;=N('Ajustes'!$B$5)),"ALTO: DECIDA; ","")&amp;IF(N(E286)=0,"SIN FECHA DE ENVÍO; ","")&amp;IF(AND(K286="Ganada",N(D286)=0),"GANADA SIN MONTO; ","")&amp;IF(AND(K286="Perdida",L286=""),"PERDIDA SIN MOTIVO; ","")="","",LEFT(IF(AND(N(I286)&gt;0,N(I286)&lt;TODAY()),"SEGUIMIENTO ATRASADO; ","")&amp;IF(AND(N(I286)&gt;0,N(I286)=TODAY()),"SEGUIMIENTO HOY; ","")&amp;IF(AND(OR(K286="",K286="Abierta"),N(F286)&gt;0,N(F286)&lt;TODAY()),"VENCIDA, TODAVÍA ABIERTA; ","")&amp;IF(AND(OR(K286="",K286="Abierta"),N(F286)&gt;=TODAY(),N(F286)-TODAY()&lt;=N('Ajustes'!$B$6)),"POR VENCER; ","")&amp;IF(AND(OR(K286="",K286="Abierta"),N(E286)&gt;0,N(G286)&gt;=N('Ajustes'!$B$5)),"ALTO: DECIDA; ","")&amp;IF(N(E286)=0,"SIN FECHA DE ENVÍO; ","")&amp;IF(AND(K286="Ganada",N(D286)=0),"GANADA SIN MONTO; ","")&amp;IF(AND(K286="Perdida",L286=""),"PERDIDA SIN MOTIVO; ",""),LEN(IF(AND(N(I286)&gt;0,N(I286)&lt;TODAY()),"SEGUIMIENTO ATRASADO; ","")&amp;IF(AND(N(I286)&gt;0,N(I286)=TODAY()),"SEGUIMIENTO HOY; ","")&amp;IF(AND(OR(K286="",K286="Abierta"),N(F286)&gt;0,N(F286)&lt;TODAY()),"VENCIDA, TODAVÍA ABIERTA; ","")&amp;IF(AND(OR(K286="",K286="Abierta"),N(F286)&gt;=TODAY(),N(F286)-TODAY()&lt;=N('Ajustes'!$B$6)),"POR VENCER; ","")&amp;IF(AND(OR(K286="",K286="Abierta"),N(E286)&gt;0,N(G286)&gt;=N('Ajustes'!$B$5)),"ALTO: DECIDA; ","")&amp;IF(N(E286)=0,"SIN FECHA DE ENVÍO; ","")&amp;IF(AND(K286="Ganada",N(D286)=0),"GANADA SIN MONTO; ","")&amp;IF(AND(K286="Perdida",L286=""),"PERDIDA SIN MOTIVO; ",""))-2)))</f>
        <v/>
      </c>
    </row>
    <row r="287">
      <c r="D287" s="7" t="n"/>
      <c r="E287" s="8" t="n"/>
      <c r="F287" s="8" t="n"/>
      <c r="G287">
        <f>IF(A287="","",COUNTIF('Registro de contactos'!$B$2:$B$1500,A287))</f>
        <v/>
      </c>
      <c r="H287" s="8">
        <f>IF(A287="","",IF(N(G287)=0,"",SUMPRODUCT(MAX(('Registro de contactos'!$B$2:$B$1500=A287)*N(+'Registro de contactos'!$A$2:$A$1500)))))</f>
        <v/>
      </c>
      <c r="I287" s="8">
        <f>IF(OR(NOT(OR(A287&lt;&gt;"",B287&lt;&gt;"",C287&lt;&gt;"")),N(E287)=0,NOT(OR(K287="",K287="Abierta")),N(G287)&gt;=N('Ajustes'!$B$5)),"",IF(OR(N(G287)=0,N(H287)=0),N(E287)+N('Ajustes'!$B$2),N(H287)+IF(N(G287)=1,N('Ajustes'!$B$3)-N('Ajustes'!$B$2),N('Ajustes'!$B$4)-N('Ajustes'!$B$3))))</f>
        <v/>
      </c>
      <c r="J287" s="9">
        <f>IF(OR(NOT(OR(A287&lt;&gt;"",B287&lt;&gt;"",C287&lt;&gt;"")),N(F287)=0),"",N(F287)-TODAY())</f>
        <v/>
      </c>
      <c r="M287">
        <f>IF(NOT(OR(A287&lt;&gt;"",B287&lt;&gt;"",C287&lt;&gt;"")),"",IF(IF(AND(N(I287)&gt;0,N(I287)&lt;TODAY()),"SEGUIMIENTO ATRASADO; ","")&amp;IF(AND(N(I287)&gt;0,N(I287)=TODAY()),"SEGUIMIENTO HOY; ","")&amp;IF(AND(OR(K287="",K287="Abierta"),N(F287)&gt;0,N(F287)&lt;TODAY()),"VENCIDA, TODAVÍA ABIERTA; ","")&amp;IF(AND(OR(K287="",K287="Abierta"),N(F287)&gt;=TODAY(),N(F287)-TODAY()&lt;=N('Ajustes'!$B$6)),"POR VENCER; ","")&amp;IF(AND(OR(K287="",K287="Abierta"),N(E287)&gt;0,N(G287)&gt;=N('Ajustes'!$B$5)),"ALTO: DECIDA; ","")&amp;IF(N(E287)=0,"SIN FECHA DE ENVÍO; ","")&amp;IF(AND(K287="Ganada",N(D287)=0),"GANADA SIN MONTO; ","")&amp;IF(AND(K287="Perdida",L287=""),"PERDIDA SIN MOTIVO; ","")="","",LEFT(IF(AND(N(I287)&gt;0,N(I287)&lt;TODAY()),"SEGUIMIENTO ATRASADO; ","")&amp;IF(AND(N(I287)&gt;0,N(I287)=TODAY()),"SEGUIMIENTO HOY; ","")&amp;IF(AND(OR(K287="",K287="Abierta"),N(F287)&gt;0,N(F287)&lt;TODAY()),"VENCIDA, TODAVÍA ABIERTA; ","")&amp;IF(AND(OR(K287="",K287="Abierta"),N(F287)&gt;=TODAY(),N(F287)-TODAY()&lt;=N('Ajustes'!$B$6)),"POR VENCER; ","")&amp;IF(AND(OR(K287="",K287="Abierta"),N(E287)&gt;0,N(G287)&gt;=N('Ajustes'!$B$5)),"ALTO: DECIDA; ","")&amp;IF(N(E287)=0,"SIN FECHA DE ENVÍO; ","")&amp;IF(AND(K287="Ganada",N(D287)=0),"GANADA SIN MONTO; ","")&amp;IF(AND(K287="Perdida",L287=""),"PERDIDA SIN MOTIVO; ",""),LEN(IF(AND(N(I287)&gt;0,N(I287)&lt;TODAY()),"SEGUIMIENTO ATRASADO; ","")&amp;IF(AND(N(I287)&gt;0,N(I287)=TODAY()),"SEGUIMIENTO HOY; ","")&amp;IF(AND(OR(K287="",K287="Abierta"),N(F287)&gt;0,N(F287)&lt;TODAY()),"VENCIDA, TODAVÍA ABIERTA; ","")&amp;IF(AND(OR(K287="",K287="Abierta"),N(F287)&gt;=TODAY(),N(F287)-TODAY()&lt;=N('Ajustes'!$B$6)),"POR VENCER; ","")&amp;IF(AND(OR(K287="",K287="Abierta"),N(E287)&gt;0,N(G287)&gt;=N('Ajustes'!$B$5)),"ALTO: DECIDA; ","")&amp;IF(N(E287)=0,"SIN FECHA DE ENVÍO; ","")&amp;IF(AND(K287="Ganada",N(D287)=0),"GANADA SIN MONTO; ","")&amp;IF(AND(K287="Perdida",L287=""),"PERDIDA SIN MOTIVO; ",""))-2)))</f>
        <v/>
      </c>
    </row>
    <row r="288">
      <c r="D288" s="7" t="n"/>
      <c r="E288" s="8" t="n"/>
      <c r="F288" s="8" t="n"/>
      <c r="G288">
        <f>IF(A288="","",COUNTIF('Registro de contactos'!$B$2:$B$1500,A288))</f>
        <v/>
      </c>
      <c r="H288" s="8">
        <f>IF(A288="","",IF(N(G288)=0,"",SUMPRODUCT(MAX(('Registro de contactos'!$B$2:$B$1500=A288)*N(+'Registro de contactos'!$A$2:$A$1500)))))</f>
        <v/>
      </c>
      <c r="I288" s="8">
        <f>IF(OR(NOT(OR(A288&lt;&gt;"",B288&lt;&gt;"",C288&lt;&gt;"")),N(E288)=0,NOT(OR(K288="",K288="Abierta")),N(G288)&gt;=N('Ajustes'!$B$5)),"",IF(OR(N(G288)=0,N(H288)=0),N(E288)+N('Ajustes'!$B$2),N(H288)+IF(N(G288)=1,N('Ajustes'!$B$3)-N('Ajustes'!$B$2),N('Ajustes'!$B$4)-N('Ajustes'!$B$3))))</f>
        <v/>
      </c>
      <c r="J288" s="9">
        <f>IF(OR(NOT(OR(A288&lt;&gt;"",B288&lt;&gt;"",C288&lt;&gt;"")),N(F288)=0),"",N(F288)-TODAY())</f>
        <v/>
      </c>
      <c r="M288">
        <f>IF(NOT(OR(A288&lt;&gt;"",B288&lt;&gt;"",C288&lt;&gt;"")),"",IF(IF(AND(N(I288)&gt;0,N(I288)&lt;TODAY()),"SEGUIMIENTO ATRASADO; ","")&amp;IF(AND(N(I288)&gt;0,N(I288)=TODAY()),"SEGUIMIENTO HOY; ","")&amp;IF(AND(OR(K288="",K288="Abierta"),N(F288)&gt;0,N(F288)&lt;TODAY()),"VENCIDA, TODAVÍA ABIERTA; ","")&amp;IF(AND(OR(K288="",K288="Abierta"),N(F288)&gt;=TODAY(),N(F288)-TODAY()&lt;=N('Ajustes'!$B$6)),"POR VENCER; ","")&amp;IF(AND(OR(K288="",K288="Abierta"),N(E288)&gt;0,N(G288)&gt;=N('Ajustes'!$B$5)),"ALTO: DECIDA; ","")&amp;IF(N(E288)=0,"SIN FECHA DE ENVÍO; ","")&amp;IF(AND(K288="Ganada",N(D288)=0),"GANADA SIN MONTO; ","")&amp;IF(AND(K288="Perdida",L288=""),"PERDIDA SIN MOTIVO; ","")="","",LEFT(IF(AND(N(I288)&gt;0,N(I288)&lt;TODAY()),"SEGUIMIENTO ATRASADO; ","")&amp;IF(AND(N(I288)&gt;0,N(I288)=TODAY()),"SEGUIMIENTO HOY; ","")&amp;IF(AND(OR(K288="",K288="Abierta"),N(F288)&gt;0,N(F288)&lt;TODAY()),"VENCIDA, TODAVÍA ABIERTA; ","")&amp;IF(AND(OR(K288="",K288="Abierta"),N(F288)&gt;=TODAY(),N(F288)-TODAY()&lt;=N('Ajustes'!$B$6)),"POR VENCER; ","")&amp;IF(AND(OR(K288="",K288="Abierta"),N(E288)&gt;0,N(G288)&gt;=N('Ajustes'!$B$5)),"ALTO: DECIDA; ","")&amp;IF(N(E288)=0,"SIN FECHA DE ENVÍO; ","")&amp;IF(AND(K288="Ganada",N(D288)=0),"GANADA SIN MONTO; ","")&amp;IF(AND(K288="Perdida",L288=""),"PERDIDA SIN MOTIVO; ",""),LEN(IF(AND(N(I288)&gt;0,N(I288)&lt;TODAY()),"SEGUIMIENTO ATRASADO; ","")&amp;IF(AND(N(I288)&gt;0,N(I288)=TODAY()),"SEGUIMIENTO HOY; ","")&amp;IF(AND(OR(K288="",K288="Abierta"),N(F288)&gt;0,N(F288)&lt;TODAY()),"VENCIDA, TODAVÍA ABIERTA; ","")&amp;IF(AND(OR(K288="",K288="Abierta"),N(F288)&gt;=TODAY(),N(F288)-TODAY()&lt;=N('Ajustes'!$B$6)),"POR VENCER; ","")&amp;IF(AND(OR(K288="",K288="Abierta"),N(E288)&gt;0,N(G288)&gt;=N('Ajustes'!$B$5)),"ALTO: DECIDA; ","")&amp;IF(N(E288)=0,"SIN FECHA DE ENVÍO; ","")&amp;IF(AND(K288="Ganada",N(D288)=0),"GANADA SIN MONTO; ","")&amp;IF(AND(K288="Perdida",L288=""),"PERDIDA SIN MOTIVO; ",""))-2)))</f>
        <v/>
      </c>
    </row>
    <row r="289">
      <c r="D289" s="7" t="n"/>
      <c r="E289" s="8" t="n"/>
      <c r="F289" s="8" t="n"/>
      <c r="G289">
        <f>IF(A289="","",COUNTIF('Registro de contactos'!$B$2:$B$1500,A289))</f>
        <v/>
      </c>
      <c r="H289" s="8">
        <f>IF(A289="","",IF(N(G289)=0,"",SUMPRODUCT(MAX(('Registro de contactos'!$B$2:$B$1500=A289)*N(+'Registro de contactos'!$A$2:$A$1500)))))</f>
        <v/>
      </c>
      <c r="I289" s="8">
        <f>IF(OR(NOT(OR(A289&lt;&gt;"",B289&lt;&gt;"",C289&lt;&gt;"")),N(E289)=0,NOT(OR(K289="",K289="Abierta")),N(G289)&gt;=N('Ajustes'!$B$5)),"",IF(OR(N(G289)=0,N(H289)=0),N(E289)+N('Ajustes'!$B$2),N(H289)+IF(N(G289)=1,N('Ajustes'!$B$3)-N('Ajustes'!$B$2),N('Ajustes'!$B$4)-N('Ajustes'!$B$3))))</f>
        <v/>
      </c>
      <c r="J289" s="9">
        <f>IF(OR(NOT(OR(A289&lt;&gt;"",B289&lt;&gt;"",C289&lt;&gt;"")),N(F289)=0),"",N(F289)-TODAY())</f>
        <v/>
      </c>
      <c r="M289">
        <f>IF(NOT(OR(A289&lt;&gt;"",B289&lt;&gt;"",C289&lt;&gt;"")),"",IF(IF(AND(N(I289)&gt;0,N(I289)&lt;TODAY()),"SEGUIMIENTO ATRASADO; ","")&amp;IF(AND(N(I289)&gt;0,N(I289)=TODAY()),"SEGUIMIENTO HOY; ","")&amp;IF(AND(OR(K289="",K289="Abierta"),N(F289)&gt;0,N(F289)&lt;TODAY()),"VENCIDA, TODAVÍA ABIERTA; ","")&amp;IF(AND(OR(K289="",K289="Abierta"),N(F289)&gt;=TODAY(),N(F289)-TODAY()&lt;=N('Ajustes'!$B$6)),"POR VENCER; ","")&amp;IF(AND(OR(K289="",K289="Abierta"),N(E289)&gt;0,N(G289)&gt;=N('Ajustes'!$B$5)),"ALTO: DECIDA; ","")&amp;IF(N(E289)=0,"SIN FECHA DE ENVÍO; ","")&amp;IF(AND(K289="Ganada",N(D289)=0),"GANADA SIN MONTO; ","")&amp;IF(AND(K289="Perdida",L289=""),"PERDIDA SIN MOTIVO; ","")="","",LEFT(IF(AND(N(I289)&gt;0,N(I289)&lt;TODAY()),"SEGUIMIENTO ATRASADO; ","")&amp;IF(AND(N(I289)&gt;0,N(I289)=TODAY()),"SEGUIMIENTO HOY; ","")&amp;IF(AND(OR(K289="",K289="Abierta"),N(F289)&gt;0,N(F289)&lt;TODAY()),"VENCIDA, TODAVÍA ABIERTA; ","")&amp;IF(AND(OR(K289="",K289="Abierta"),N(F289)&gt;=TODAY(),N(F289)-TODAY()&lt;=N('Ajustes'!$B$6)),"POR VENCER; ","")&amp;IF(AND(OR(K289="",K289="Abierta"),N(E289)&gt;0,N(G289)&gt;=N('Ajustes'!$B$5)),"ALTO: DECIDA; ","")&amp;IF(N(E289)=0,"SIN FECHA DE ENVÍO; ","")&amp;IF(AND(K289="Ganada",N(D289)=0),"GANADA SIN MONTO; ","")&amp;IF(AND(K289="Perdida",L289=""),"PERDIDA SIN MOTIVO; ",""),LEN(IF(AND(N(I289)&gt;0,N(I289)&lt;TODAY()),"SEGUIMIENTO ATRASADO; ","")&amp;IF(AND(N(I289)&gt;0,N(I289)=TODAY()),"SEGUIMIENTO HOY; ","")&amp;IF(AND(OR(K289="",K289="Abierta"),N(F289)&gt;0,N(F289)&lt;TODAY()),"VENCIDA, TODAVÍA ABIERTA; ","")&amp;IF(AND(OR(K289="",K289="Abierta"),N(F289)&gt;=TODAY(),N(F289)-TODAY()&lt;=N('Ajustes'!$B$6)),"POR VENCER; ","")&amp;IF(AND(OR(K289="",K289="Abierta"),N(E289)&gt;0,N(G289)&gt;=N('Ajustes'!$B$5)),"ALTO: DECIDA; ","")&amp;IF(N(E289)=0,"SIN FECHA DE ENVÍO; ","")&amp;IF(AND(K289="Ganada",N(D289)=0),"GANADA SIN MONTO; ","")&amp;IF(AND(K289="Perdida",L289=""),"PERDIDA SIN MOTIVO; ",""))-2)))</f>
        <v/>
      </c>
    </row>
    <row r="290">
      <c r="D290" s="7" t="n"/>
      <c r="E290" s="8" t="n"/>
      <c r="F290" s="8" t="n"/>
      <c r="G290">
        <f>IF(A290="","",COUNTIF('Registro de contactos'!$B$2:$B$1500,A290))</f>
        <v/>
      </c>
      <c r="H290" s="8">
        <f>IF(A290="","",IF(N(G290)=0,"",SUMPRODUCT(MAX(('Registro de contactos'!$B$2:$B$1500=A290)*N(+'Registro de contactos'!$A$2:$A$1500)))))</f>
        <v/>
      </c>
      <c r="I290" s="8">
        <f>IF(OR(NOT(OR(A290&lt;&gt;"",B290&lt;&gt;"",C290&lt;&gt;"")),N(E290)=0,NOT(OR(K290="",K290="Abierta")),N(G290)&gt;=N('Ajustes'!$B$5)),"",IF(OR(N(G290)=0,N(H290)=0),N(E290)+N('Ajustes'!$B$2),N(H290)+IF(N(G290)=1,N('Ajustes'!$B$3)-N('Ajustes'!$B$2),N('Ajustes'!$B$4)-N('Ajustes'!$B$3))))</f>
        <v/>
      </c>
      <c r="J290" s="9">
        <f>IF(OR(NOT(OR(A290&lt;&gt;"",B290&lt;&gt;"",C290&lt;&gt;"")),N(F290)=0),"",N(F290)-TODAY())</f>
        <v/>
      </c>
      <c r="M290">
        <f>IF(NOT(OR(A290&lt;&gt;"",B290&lt;&gt;"",C290&lt;&gt;"")),"",IF(IF(AND(N(I290)&gt;0,N(I290)&lt;TODAY()),"SEGUIMIENTO ATRASADO; ","")&amp;IF(AND(N(I290)&gt;0,N(I290)=TODAY()),"SEGUIMIENTO HOY; ","")&amp;IF(AND(OR(K290="",K290="Abierta"),N(F290)&gt;0,N(F290)&lt;TODAY()),"VENCIDA, TODAVÍA ABIERTA; ","")&amp;IF(AND(OR(K290="",K290="Abierta"),N(F290)&gt;=TODAY(),N(F290)-TODAY()&lt;=N('Ajustes'!$B$6)),"POR VENCER; ","")&amp;IF(AND(OR(K290="",K290="Abierta"),N(E290)&gt;0,N(G290)&gt;=N('Ajustes'!$B$5)),"ALTO: DECIDA; ","")&amp;IF(N(E290)=0,"SIN FECHA DE ENVÍO; ","")&amp;IF(AND(K290="Ganada",N(D290)=0),"GANADA SIN MONTO; ","")&amp;IF(AND(K290="Perdida",L290=""),"PERDIDA SIN MOTIVO; ","")="","",LEFT(IF(AND(N(I290)&gt;0,N(I290)&lt;TODAY()),"SEGUIMIENTO ATRASADO; ","")&amp;IF(AND(N(I290)&gt;0,N(I290)=TODAY()),"SEGUIMIENTO HOY; ","")&amp;IF(AND(OR(K290="",K290="Abierta"),N(F290)&gt;0,N(F290)&lt;TODAY()),"VENCIDA, TODAVÍA ABIERTA; ","")&amp;IF(AND(OR(K290="",K290="Abierta"),N(F290)&gt;=TODAY(),N(F290)-TODAY()&lt;=N('Ajustes'!$B$6)),"POR VENCER; ","")&amp;IF(AND(OR(K290="",K290="Abierta"),N(E290)&gt;0,N(G290)&gt;=N('Ajustes'!$B$5)),"ALTO: DECIDA; ","")&amp;IF(N(E290)=0,"SIN FECHA DE ENVÍO; ","")&amp;IF(AND(K290="Ganada",N(D290)=0),"GANADA SIN MONTO; ","")&amp;IF(AND(K290="Perdida",L290=""),"PERDIDA SIN MOTIVO; ",""),LEN(IF(AND(N(I290)&gt;0,N(I290)&lt;TODAY()),"SEGUIMIENTO ATRASADO; ","")&amp;IF(AND(N(I290)&gt;0,N(I290)=TODAY()),"SEGUIMIENTO HOY; ","")&amp;IF(AND(OR(K290="",K290="Abierta"),N(F290)&gt;0,N(F290)&lt;TODAY()),"VENCIDA, TODAVÍA ABIERTA; ","")&amp;IF(AND(OR(K290="",K290="Abierta"),N(F290)&gt;=TODAY(),N(F290)-TODAY()&lt;=N('Ajustes'!$B$6)),"POR VENCER; ","")&amp;IF(AND(OR(K290="",K290="Abierta"),N(E290)&gt;0,N(G290)&gt;=N('Ajustes'!$B$5)),"ALTO: DECIDA; ","")&amp;IF(N(E290)=0,"SIN FECHA DE ENVÍO; ","")&amp;IF(AND(K290="Ganada",N(D290)=0),"GANADA SIN MONTO; ","")&amp;IF(AND(K290="Perdida",L290=""),"PERDIDA SIN MOTIVO; ",""))-2)))</f>
        <v/>
      </c>
    </row>
    <row r="291">
      <c r="D291" s="7" t="n"/>
      <c r="E291" s="8" t="n"/>
      <c r="F291" s="8" t="n"/>
      <c r="G291">
        <f>IF(A291="","",COUNTIF('Registro de contactos'!$B$2:$B$1500,A291))</f>
        <v/>
      </c>
      <c r="H291" s="8">
        <f>IF(A291="","",IF(N(G291)=0,"",SUMPRODUCT(MAX(('Registro de contactos'!$B$2:$B$1500=A291)*N(+'Registro de contactos'!$A$2:$A$1500)))))</f>
        <v/>
      </c>
      <c r="I291" s="8">
        <f>IF(OR(NOT(OR(A291&lt;&gt;"",B291&lt;&gt;"",C291&lt;&gt;"")),N(E291)=0,NOT(OR(K291="",K291="Abierta")),N(G291)&gt;=N('Ajustes'!$B$5)),"",IF(OR(N(G291)=0,N(H291)=0),N(E291)+N('Ajustes'!$B$2),N(H291)+IF(N(G291)=1,N('Ajustes'!$B$3)-N('Ajustes'!$B$2),N('Ajustes'!$B$4)-N('Ajustes'!$B$3))))</f>
        <v/>
      </c>
      <c r="J291" s="9">
        <f>IF(OR(NOT(OR(A291&lt;&gt;"",B291&lt;&gt;"",C291&lt;&gt;"")),N(F291)=0),"",N(F291)-TODAY())</f>
        <v/>
      </c>
      <c r="M291">
        <f>IF(NOT(OR(A291&lt;&gt;"",B291&lt;&gt;"",C291&lt;&gt;"")),"",IF(IF(AND(N(I291)&gt;0,N(I291)&lt;TODAY()),"SEGUIMIENTO ATRASADO; ","")&amp;IF(AND(N(I291)&gt;0,N(I291)=TODAY()),"SEGUIMIENTO HOY; ","")&amp;IF(AND(OR(K291="",K291="Abierta"),N(F291)&gt;0,N(F291)&lt;TODAY()),"VENCIDA, TODAVÍA ABIERTA; ","")&amp;IF(AND(OR(K291="",K291="Abierta"),N(F291)&gt;=TODAY(),N(F291)-TODAY()&lt;=N('Ajustes'!$B$6)),"POR VENCER; ","")&amp;IF(AND(OR(K291="",K291="Abierta"),N(E291)&gt;0,N(G291)&gt;=N('Ajustes'!$B$5)),"ALTO: DECIDA; ","")&amp;IF(N(E291)=0,"SIN FECHA DE ENVÍO; ","")&amp;IF(AND(K291="Ganada",N(D291)=0),"GANADA SIN MONTO; ","")&amp;IF(AND(K291="Perdida",L291=""),"PERDIDA SIN MOTIVO; ","")="","",LEFT(IF(AND(N(I291)&gt;0,N(I291)&lt;TODAY()),"SEGUIMIENTO ATRASADO; ","")&amp;IF(AND(N(I291)&gt;0,N(I291)=TODAY()),"SEGUIMIENTO HOY; ","")&amp;IF(AND(OR(K291="",K291="Abierta"),N(F291)&gt;0,N(F291)&lt;TODAY()),"VENCIDA, TODAVÍA ABIERTA; ","")&amp;IF(AND(OR(K291="",K291="Abierta"),N(F291)&gt;=TODAY(),N(F291)-TODAY()&lt;=N('Ajustes'!$B$6)),"POR VENCER; ","")&amp;IF(AND(OR(K291="",K291="Abierta"),N(E291)&gt;0,N(G291)&gt;=N('Ajustes'!$B$5)),"ALTO: DECIDA; ","")&amp;IF(N(E291)=0,"SIN FECHA DE ENVÍO; ","")&amp;IF(AND(K291="Ganada",N(D291)=0),"GANADA SIN MONTO; ","")&amp;IF(AND(K291="Perdida",L291=""),"PERDIDA SIN MOTIVO; ",""),LEN(IF(AND(N(I291)&gt;0,N(I291)&lt;TODAY()),"SEGUIMIENTO ATRASADO; ","")&amp;IF(AND(N(I291)&gt;0,N(I291)=TODAY()),"SEGUIMIENTO HOY; ","")&amp;IF(AND(OR(K291="",K291="Abierta"),N(F291)&gt;0,N(F291)&lt;TODAY()),"VENCIDA, TODAVÍA ABIERTA; ","")&amp;IF(AND(OR(K291="",K291="Abierta"),N(F291)&gt;=TODAY(),N(F291)-TODAY()&lt;=N('Ajustes'!$B$6)),"POR VENCER; ","")&amp;IF(AND(OR(K291="",K291="Abierta"),N(E291)&gt;0,N(G291)&gt;=N('Ajustes'!$B$5)),"ALTO: DECIDA; ","")&amp;IF(N(E291)=0,"SIN FECHA DE ENVÍO; ","")&amp;IF(AND(K291="Ganada",N(D291)=0),"GANADA SIN MONTO; ","")&amp;IF(AND(K291="Perdida",L291=""),"PERDIDA SIN MOTIVO; ",""))-2)))</f>
        <v/>
      </c>
    </row>
    <row r="292">
      <c r="D292" s="7" t="n"/>
      <c r="E292" s="8" t="n"/>
      <c r="F292" s="8" t="n"/>
      <c r="G292">
        <f>IF(A292="","",COUNTIF('Registro de contactos'!$B$2:$B$1500,A292))</f>
        <v/>
      </c>
      <c r="H292" s="8">
        <f>IF(A292="","",IF(N(G292)=0,"",SUMPRODUCT(MAX(('Registro de contactos'!$B$2:$B$1500=A292)*N(+'Registro de contactos'!$A$2:$A$1500)))))</f>
        <v/>
      </c>
      <c r="I292" s="8">
        <f>IF(OR(NOT(OR(A292&lt;&gt;"",B292&lt;&gt;"",C292&lt;&gt;"")),N(E292)=0,NOT(OR(K292="",K292="Abierta")),N(G292)&gt;=N('Ajustes'!$B$5)),"",IF(OR(N(G292)=0,N(H292)=0),N(E292)+N('Ajustes'!$B$2),N(H292)+IF(N(G292)=1,N('Ajustes'!$B$3)-N('Ajustes'!$B$2),N('Ajustes'!$B$4)-N('Ajustes'!$B$3))))</f>
        <v/>
      </c>
      <c r="J292" s="9">
        <f>IF(OR(NOT(OR(A292&lt;&gt;"",B292&lt;&gt;"",C292&lt;&gt;"")),N(F292)=0),"",N(F292)-TODAY())</f>
        <v/>
      </c>
      <c r="M292">
        <f>IF(NOT(OR(A292&lt;&gt;"",B292&lt;&gt;"",C292&lt;&gt;"")),"",IF(IF(AND(N(I292)&gt;0,N(I292)&lt;TODAY()),"SEGUIMIENTO ATRASADO; ","")&amp;IF(AND(N(I292)&gt;0,N(I292)=TODAY()),"SEGUIMIENTO HOY; ","")&amp;IF(AND(OR(K292="",K292="Abierta"),N(F292)&gt;0,N(F292)&lt;TODAY()),"VENCIDA, TODAVÍA ABIERTA; ","")&amp;IF(AND(OR(K292="",K292="Abierta"),N(F292)&gt;=TODAY(),N(F292)-TODAY()&lt;=N('Ajustes'!$B$6)),"POR VENCER; ","")&amp;IF(AND(OR(K292="",K292="Abierta"),N(E292)&gt;0,N(G292)&gt;=N('Ajustes'!$B$5)),"ALTO: DECIDA; ","")&amp;IF(N(E292)=0,"SIN FECHA DE ENVÍO; ","")&amp;IF(AND(K292="Ganada",N(D292)=0),"GANADA SIN MONTO; ","")&amp;IF(AND(K292="Perdida",L292=""),"PERDIDA SIN MOTIVO; ","")="","",LEFT(IF(AND(N(I292)&gt;0,N(I292)&lt;TODAY()),"SEGUIMIENTO ATRASADO; ","")&amp;IF(AND(N(I292)&gt;0,N(I292)=TODAY()),"SEGUIMIENTO HOY; ","")&amp;IF(AND(OR(K292="",K292="Abierta"),N(F292)&gt;0,N(F292)&lt;TODAY()),"VENCIDA, TODAVÍA ABIERTA; ","")&amp;IF(AND(OR(K292="",K292="Abierta"),N(F292)&gt;=TODAY(),N(F292)-TODAY()&lt;=N('Ajustes'!$B$6)),"POR VENCER; ","")&amp;IF(AND(OR(K292="",K292="Abierta"),N(E292)&gt;0,N(G292)&gt;=N('Ajustes'!$B$5)),"ALTO: DECIDA; ","")&amp;IF(N(E292)=0,"SIN FECHA DE ENVÍO; ","")&amp;IF(AND(K292="Ganada",N(D292)=0),"GANADA SIN MONTO; ","")&amp;IF(AND(K292="Perdida",L292=""),"PERDIDA SIN MOTIVO; ",""),LEN(IF(AND(N(I292)&gt;0,N(I292)&lt;TODAY()),"SEGUIMIENTO ATRASADO; ","")&amp;IF(AND(N(I292)&gt;0,N(I292)=TODAY()),"SEGUIMIENTO HOY; ","")&amp;IF(AND(OR(K292="",K292="Abierta"),N(F292)&gt;0,N(F292)&lt;TODAY()),"VENCIDA, TODAVÍA ABIERTA; ","")&amp;IF(AND(OR(K292="",K292="Abierta"),N(F292)&gt;=TODAY(),N(F292)-TODAY()&lt;=N('Ajustes'!$B$6)),"POR VENCER; ","")&amp;IF(AND(OR(K292="",K292="Abierta"),N(E292)&gt;0,N(G292)&gt;=N('Ajustes'!$B$5)),"ALTO: DECIDA; ","")&amp;IF(N(E292)=0,"SIN FECHA DE ENVÍO; ","")&amp;IF(AND(K292="Ganada",N(D292)=0),"GANADA SIN MONTO; ","")&amp;IF(AND(K292="Perdida",L292=""),"PERDIDA SIN MOTIVO; ",""))-2)))</f>
        <v/>
      </c>
    </row>
    <row r="293">
      <c r="D293" s="7" t="n"/>
      <c r="E293" s="8" t="n"/>
      <c r="F293" s="8" t="n"/>
      <c r="G293">
        <f>IF(A293="","",COUNTIF('Registro de contactos'!$B$2:$B$1500,A293))</f>
        <v/>
      </c>
      <c r="H293" s="8">
        <f>IF(A293="","",IF(N(G293)=0,"",SUMPRODUCT(MAX(('Registro de contactos'!$B$2:$B$1500=A293)*N(+'Registro de contactos'!$A$2:$A$1500)))))</f>
        <v/>
      </c>
      <c r="I293" s="8">
        <f>IF(OR(NOT(OR(A293&lt;&gt;"",B293&lt;&gt;"",C293&lt;&gt;"")),N(E293)=0,NOT(OR(K293="",K293="Abierta")),N(G293)&gt;=N('Ajustes'!$B$5)),"",IF(OR(N(G293)=0,N(H293)=0),N(E293)+N('Ajustes'!$B$2),N(H293)+IF(N(G293)=1,N('Ajustes'!$B$3)-N('Ajustes'!$B$2),N('Ajustes'!$B$4)-N('Ajustes'!$B$3))))</f>
        <v/>
      </c>
      <c r="J293" s="9">
        <f>IF(OR(NOT(OR(A293&lt;&gt;"",B293&lt;&gt;"",C293&lt;&gt;"")),N(F293)=0),"",N(F293)-TODAY())</f>
        <v/>
      </c>
      <c r="M293">
        <f>IF(NOT(OR(A293&lt;&gt;"",B293&lt;&gt;"",C293&lt;&gt;"")),"",IF(IF(AND(N(I293)&gt;0,N(I293)&lt;TODAY()),"SEGUIMIENTO ATRASADO; ","")&amp;IF(AND(N(I293)&gt;0,N(I293)=TODAY()),"SEGUIMIENTO HOY; ","")&amp;IF(AND(OR(K293="",K293="Abierta"),N(F293)&gt;0,N(F293)&lt;TODAY()),"VENCIDA, TODAVÍA ABIERTA; ","")&amp;IF(AND(OR(K293="",K293="Abierta"),N(F293)&gt;=TODAY(),N(F293)-TODAY()&lt;=N('Ajustes'!$B$6)),"POR VENCER; ","")&amp;IF(AND(OR(K293="",K293="Abierta"),N(E293)&gt;0,N(G293)&gt;=N('Ajustes'!$B$5)),"ALTO: DECIDA; ","")&amp;IF(N(E293)=0,"SIN FECHA DE ENVÍO; ","")&amp;IF(AND(K293="Ganada",N(D293)=0),"GANADA SIN MONTO; ","")&amp;IF(AND(K293="Perdida",L293=""),"PERDIDA SIN MOTIVO; ","")="","",LEFT(IF(AND(N(I293)&gt;0,N(I293)&lt;TODAY()),"SEGUIMIENTO ATRASADO; ","")&amp;IF(AND(N(I293)&gt;0,N(I293)=TODAY()),"SEGUIMIENTO HOY; ","")&amp;IF(AND(OR(K293="",K293="Abierta"),N(F293)&gt;0,N(F293)&lt;TODAY()),"VENCIDA, TODAVÍA ABIERTA; ","")&amp;IF(AND(OR(K293="",K293="Abierta"),N(F293)&gt;=TODAY(),N(F293)-TODAY()&lt;=N('Ajustes'!$B$6)),"POR VENCER; ","")&amp;IF(AND(OR(K293="",K293="Abierta"),N(E293)&gt;0,N(G293)&gt;=N('Ajustes'!$B$5)),"ALTO: DECIDA; ","")&amp;IF(N(E293)=0,"SIN FECHA DE ENVÍO; ","")&amp;IF(AND(K293="Ganada",N(D293)=0),"GANADA SIN MONTO; ","")&amp;IF(AND(K293="Perdida",L293=""),"PERDIDA SIN MOTIVO; ",""),LEN(IF(AND(N(I293)&gt;0,N(I293)&lt;TODAY()),"SEGUIMIENTO ATRASADO; ","")&amp;IF(AND(N(I293)&gt;0,N(I293)=TODAY()),"SEGUIMIENTO HOY; ","")&amp;IF(AND(OR(K293="",K293="Abierta"),N(F293)&gt;0,N(F293)&lt;TODAY()),"VENCIDA, TODAVÍA ABIERTA; ","")&amp;IF(AND(OR(K293="",K293="Abierta"),N(F293)&gt;=TODAY(),N(F293)-TODAY()&lt;=N('Ajustes'!$B$6)),"POR VENCER; ","")&amp;IF(AND(OR(K293="",K293="Abierta"),N(E293)&gt;0,N(G293)&gt;=N('Ajustes'!$B$5)),"ALTO: DECIDA; ","")&amp;IF(N(E293)=0,"SIN FECHA DE ENVÍO; ","")&amp;IF(AND(K293="Ganada",N(D293)=0),"GANADA SIN MONTO; ","")&amp;IF(AND(K293="Perdida",L293=""),"PERDIDA SIN MOTIVO; ",""))-2)))</f>
        <v/>
      </c>
    </row>
    <row r="294">
      <c r="D294" s="7" t="n"/>
      <c r="E294" s="8" t="n"/>
      <c r="F294" s="8" t="n"/>
      <c r="G294">
        <f>IF(A294="","",COUNTIF('Registro de contactos'!$B$2:$B$1500,A294))</f>
        <v/>
      </c>
      <c r="H294" s="8">
        <f>IF(A294="","",IF(N(G294)=0,"",SUMPRODUCT(MAX(('Registro de contactos'!$B$2:$B$1500=A294)*N(+'Registro de contactos'!$A$2:$A$1500)))))</f>
        <v/>
      </c>
      <c r="I294" s="8">
        <f>IF(OR(NOT(OR(A294&lt;&gt;"",B294&lt;&gt;"",C294&lt;&gt;"")),N(E294)=0,NOT(OR(K294="",K294="Abierta")),N(G294)&gt;=N('Ajustes'!$B$5)),"",IF(OR(N(G294)=0,N(H294)=0),N(E294)+N('Ajustes'!$B$2),N(H294)+IF(N(G294)=1,N('Ajustes'!$B$3)-N('Ajustes'!$B$2),N('Ajustes'!$B$4)-N('Ajustes'!$B$3))))</f>
        <v/>
      </c>
      <c r="J294" s="9">
        <f>IF(OR(NOT(OR(A294&lt;&gt;"",B294&lt;&gt;"",C294&lt;&gt;"")),N(F294)=0),"",N(F294)-TODAY())</f>
        <v/>
      </c>
      <c r="M294">
        <f>IF(NOT(OR(A294&lt;&gt;"",B294&lt;&gt;"",C294&lt;&gt;"")),"",IF(IF(AND(N(I294)&gt;0,N(I294)&lt;TODAY()),"SEGUIMIENTO ATRASADO; ","")&amp;IF(AND(N(I294)&gt;0,N(I294)=TODAY()),"SEGUIMIENTO HOY; ","")&amp;IF(AND(OR(K294="",K294="Abierta"),N(F294)&gt;0,N(F294)&lt;TODAY()),"VENCIDA, TODAVÍA ABIERTA; ","")&amp;IF(AND(OR(K294="",K294="Abierta"),N(F294)&gt;=TODAY(),N(F294)-TODAY()&lt;=N('Ajustes'!$B$6)),"POR VENCER; ","")&amp;IF(AND(OR(K294="",K294="Abierta"),N(E294)&gt;0,N(G294)&gt;=N('Ajustes'!$B$5)),"ALTO: DECIDA; ","")&amp;IF(N(E294)=0,"SIN FECHA DE ENVÍO; ","")&amp;IF(AND(K294="Ganada",N(D294)=0),"GANADA SIN MONTO; ","")&amp;IF(AND(K294="Perdida",L294=""),"PERDIDA SIN MOTIVO; ","")="","",LEFT(IF(AND(N(I294)&gt;0,N(I294)&lt;TODAY()),"SEGUIMIENTO ATRASADO; ","")&amp;IF(AND(N(I294)&gt;0,N(I294)=TODAY()),"SEGUIMIENTO HOY; ","")&amp;IF(AND(OR(K294="",K294="Abierta"),N(F294)&gt;0,N(F294)&lt;TODAY()),"VENCIDA, TODAVÍA ABIERTA; ","")&amp;IF(AND(OR(K294="",K294="Abierta"),N(F294)&gt;=TODAY(),N(F294)-TODAY()&lt;=N('Ajustes'!$B$6)),"POR VENCER; ","")&amp;IF(AND(OR(K294="",K294="Abierta"),N(E294)&gt;0,N(G294)&gt;=N('Ajustes'!$B$5)),"ALTO: DECIDA; ","")&amp;IF(N(E294)=0,"SIN FECHA DE ENVÍO; ","")&amp;IF(AND(K294="Ganada",N(D294)=0),"GANADA SIN MONTO; ","")&amp;IF(AND(K294="Perdida",L294=""),"PERDIDA SIN MOTIVO; ",""),LEN(IF(AND(N(I294)&gt;0,N(I294)&lt;TODAY()),"SEGUIMIENTO ATRASADO; ","")&amp;IF(AND(N(I294)&gt;0,N(I294)=TODAY()),"SEGUIMIENTO HOY; ","")&amp;IF(AND(OR(K294="",K294="Abierta"),N(F294)&gt;0,N(F294)&lt;TODAY()),"VENCIDA, TODAVÍA ABIERTA; ","")&amp;IF(AND(OR(K294="",K294="Abierta"),N(F294)&gt;=TODAY(),N(F294)-TODAY()&lt;=N('Ajustes'!$B$6)),"POR VENCER; ","")&amp;IF(AND(OR(K294="",K294="Abierta"),N(E294)&gt;0,N(G294)&gt;=N('Ajustes'!$B$5)),"ALTO: DECIDA; ","")&amp;IF(N(E294)=0,"SIN FECHA DE ENVÍO; ","")&amp;IF(AND(K294="Ganada",N(D294)=0),"GANADA SIN MONTO; ","")&amp;IF(AND(K294="Perdida",L294=""),"PERDIDA SIN MOTIVO; ",""))-2)))</f>
        <v/>
      </c>
    </row>
    <row r="295">
      <c r="D295" s="7" t="n"/>
      <c r="E295" s="8" t="n"/>
      <c r="F295" s="8" t="n"/>
      <c r="G295">
        <f>IF(A295="","",COUNTIF('Registro de contactos'!$B$2:$B$1500,A295))</f>
        <v/>
      </c>
      <c r="H295" s="8">
        <f>IF(A295="","",IF(N(G295)=0,"",SUMPRODUCT(MAX(('Registro de contactos'!$B$2:$B$1500=A295)*N(+'Registro de contactos'!$A$2:$A$1500)))))</f>
        <v/>
      </c>
      <c r="I295" s="8">
        <f>IF(OR(NOT(OR(A295&lt;&gt;"",B295&lt;&gt;"",C295&lt;&gt;"")),N(E295)=0,NOT(OR(K295="",K295="Abierta")),N(G295)&gt;=N('Ajustes'!$B$5)),"",IF(OR(N(G295)=0,N(H295)=0),N(E295)+N('Ajustes'!$B$2),N(H295)+IF(N(G295)=1,N('Ajustes'!$B$3)-N('Ajustes'!$B$2),N('Ajustes'!$B$4)-N('Ajustes'!$B$3))))</f>
        <v/>
      </c>
      <c r="J295" s="9">
        <f>IF(OR(NOT(OR(A295&lt;&gt;"",B295&lt;&gt;"",C295&lt;&gt;"")),N(F295)=0),"",N(F295)-TODAY())</f>
        <v/>
      </c>
      <c r="M295">
        <f>IF(NOT(OR(A295&lt;&gt;"",B295&lt;&gt;"",C295&lt;&gt;"")),"",IF(IF(AND(N(I295)&gt;0,N(I295)&lt;TODAY()),"SEGUIMIENTO ATRASADO; ","")&amp;IF(AND(N(I295)&gt;0,N(I295)=TODAY()),"SEGUIMIENTO HOY; ","")&amp;IF(AND(OR(K295="",K295="Abierta"),N(F295)&gt;0,N(F295)&lt;TODAY()),"VENCIDA, TODAVÍA ABIERTA; ","")&amp;IF(AND(OR(K295="",K295="Abierta"),N(F295)&gt;=TODAY(),N(F295)-TODAY()&lt;=N('Ajustes'!$B$6)),"POR VENCER; ","")&amp;IF(AND(OR(K295="",K295="Abierta"),N(E295)&gt;0,N(G295)&gt;=N('Ajustes'!$B$5)),"ALTO: DECIDA; ","")&amp;IF(N(E295)=0,"SIN FECHA DE ENVÍO; ","")&amp;IF(AND(K295="Ganada",N(D295)=0),"GANADA SIN MONTO; ","")&amp;IF(AND(K295="Perdida",L295=""),"PERDIDA SIN MOTIVO; ","")="","",LEFT(IF(AND(N(I295)&gt;0,N(I295)&lt;TODAY()),"SEGUIMIENTO ATRASADO; ","")&amp;IF(AND(N(I295)&gt;0,N(I295)=TODAY()),"SEGUIMIENTO HOY; ","")&amp;IF(AND(OR(K295="",K295="Abierta"),N(F295)&gt;0,N(F295)&lt;TODAY()),"VENCIDA, TODAVÍA ABIERTA; ","")&amp;IF(AND(OR(K295="",K295="Abierta"),N(F295)&gt;=TODAY(),N(F295)-TODAY()&lt;=N('Ajustes'!$B$6)),"POR VENCER; ","")&amp;IF(AND(OR(K295="",K295="Abierta"),N(E295)&gt;0,N(G295)&gt;=N('Ajustes'!$B$5)),"ALTO: DECIDA; ","")&amp;IF(N(E295)=0,"SIN FECHA DE ENVÍO; ","")&amp;IF(AND(K295="Ganada",N(D295)=0),"GANADA SIN MONTO; ","")&amp;IF(AND(K295="Perdida",L295=""),"PERDIDA SIN MOTIVO; ",""),LEN(IF(AND(N(I295)&gt;0,N(I295)&lt;TODAY()),"SEGUIMIENTO ATRASADO; ","")&amp;IF(AND(N(I295)&gt;0,N(I295)=TODAY()),"SEGUIMIENTO HOY; ","")&amp;IF(AND(OR(K295="",K295="Abierta"),N(F295)&gt;0,N(F295)&lt;TODAY()),"VENCIDA, TODAVÍA ABIERTA; ","")&amp;IF(AND(OR(K295="",K295="Abierta"),N(F295)&gt;=TODAY(),N(F295)-TODAY()&lt;=N('Ajustes'!$B$6)),"POR VENCER; ","")&amp;IF(AND(OR(K295="",K295="Abierta"),N(E295)&gt;0,N(G295)&gt;=N('Ajustes'!$B$5)),"ALTO: DECIDA; ","")&amp;IF(N(E295)=0,"SIN FECHA DE ENVÍO; ","")&amp;IF(AND(K295="Ganada",N(D295)=0),"GANADA SIN MONTO; ","")&amp;IF(AND(K295="Perdida",L295=""),"PERDIDA SIN MOTIVO; ",""))-2)))</f>
        <v/>
      </c>
    </row>
    <row r="296">
      <c r="D296" s="7" t="n"/>
      <c r="E296" s="8" t="n"/>
      <c r="F296" s="8" t="n"/>
      <c r="G296">
        <f>IF(A296="","",COUNTIF('Registro de contactos'!$B$2:$B$1500,A296))</f>
        <v/>
      </c>
      <c r="H296" s="8">
        <f>IF(A296="","",IF(N(G296)=0,"",SUMPRODUCT(MAX(('Registro de contactos'!$B$2:$B$1500=A296)*N(+'Registro de contactos'!$A$2:$A$1500)))))</f>
        <v/>
      </c>
      <c r="I296" s="8">
        <f>IF(OR(NOT(OR(A296&lt;&gt;"",B296&lt;&gt;"",C296&lt;&gt;"")),N(E296)=0,NOT(OR(K296="",K296="Abierta")),N(G296)&gt;=N('Ajustes'!$B$5)),"",IF(OR(N(G296)=0,N(H296)=0),N(E296)+N('Ajustes'!$B$2),N(H296)+IF(N(G296)=1,N('Ajustes'!$B$3)-N('Ajustes'!$B$2),N('Ajustes'!$B$4)-N('Ajustes'!$B$3))))</f>
        <v/>
      </c>
      <c r="J296" s="9">
        <f>IF(OR(NOT(OR(A296&lt;&gt;"",B296&lt;&gt;"",C296&lt;&gt;"")),N(F296)=0),"",N(F296)-TODAY())</f>
        <v/>
      </c>
      <c r="M296">
        <f>IF(NOT(OR(A296&lt;&gt;"",B296&lt;&gt;"",C296&lt;&gt;"")),"",IF(IF(AND(N(I296)&gt;0,N(I296)&lt;TODAY()),"SEGUIMIENTO ATRASADO; ","")&amp;IF(AND(N(I296)&gt;0,N(I296)=TODAY()),"SEGUIMIENTO HOY; ","")&amp;IF(AND(OR(K296="",K296="Abierta"),N(F296)&gt;0,N(F296)&lt;TODAY()),"VENCIDA, TODAVÍA ABIERTA; ","")&amp;IF(AND(OR(K296="",K296="Abierta"),N(F296)&gt;=TODAY(),N(F296)-TODAY()&lt;=N('Ajustes'!$B$6)),"POR VENCER; ","")&amp;IF(AND(OR(K296="",K296="Abierta"),N(E296)&gt;0,N(G296)&gt;=N('Ajustes'!$B$5)),"ALTO: DECIDA; ","")&amp;IF(N(E296)=0,"SIN FECHA DE ENVÍO; ","")&amp;IF(AND(K296="Ganada",N(D296)=0),"GANADA SIN MONTO; ","")&amp;IF(AND(K296="Perdida",L296=""),"PERDIDA SIN MOTIVO; ","")="","",LEFT(IF(AND(N(I296)&gt;0,N(I296)&lt;TODAY()),"SEGUIMIENTO ATRASADO; ","")&amp;IF(AND(N(I296)&gt;0,N(I296)=TODAY()),"SEGUIMIENTO HOY; ","")&amp;IF(AND(OR(K296="",K296="Abierta"),N(F296)&gt;0,N(F296)&lt;TODAY()),"VENCIDA, TODAVÍA ABIERTA; ","")&amp;IF(AND(OR(K296="",K296="Abierta"),N(F296)&gt;=TODAY(),N(F296)-TODAY()&lt;=N('Ajustes'!$B$6)),"POR VENCER; ","")&amp;IF(AND(OR(K296="",K296="Abierta"),N(E296)&gt;0,N(G296)&gt;=N('Ajustes'!$B$5)),"ALTO: DECIDA; ","")&amp;IF(N(E296)=0,"SIN FECHA DE ENVÍO; ","")&amp;IF(AND(K296="Ganada",N(D296)=0),"GANADA SIN MONTO; ","")&amp;IF(AND(K296="Perdida",L296=""),"PERDIDA SIN MOTIVO; ",""),LEN(IF(AND(N(I296)&gt;0,N(I296)&lt;TODAY()),"SEGUIMIENTO ATRASADO; ","")&amp;IF(AND(N(I296)&gt;0,N(I296)=TODAY()),"SEGUIMIENTO HOY; ","")&amp;IF(AND(OR(K296="",K296="Abierta"),N(F296)&gt;0,N(F296)&lt;TODAY()),"VENCIDA, TODAVÍA ABIERTA; ","")&amp;IF(AND(OR(K296="",K296="Abierta"),N(F296)&gt;=TODAY(),N(F296)-TODAY()&lt;=N('Ajustes'!$B$6)),"POR VENCER; ","")&amp;IF(AND(OR(K296="",K296="Abierta"),N(E296)&gt;0,N(G296)&gt;=N('Ajustes'!$B$5)),"ALTO: DECIDA; ","")&amp;IF(N(E296)=0,"SIN FECHA DE ENVÍO; ","")&amp;IF(AND(K296="Ganada",N(D296)=0),"GANADA SIN MONTO; ","")&amp;IF(AND(K296="Perdida",L296=""),"PERDIDA SIN MOTIVO; ",""))-2)))</f>
        <v/>
      </c>
    </row>
    <row r="297">
      <c r="D297" s="7" t="n"/>
      <c r="E297" s="8" t="n"/>
      <c r="F297" s="8" t="n"/>
      <c r="G297">
        <f>IF(A297="","",COUNTIF('Registro de contactos'!$B$2:$B$1500,A297))</f>
        <v/>
      </c>
      <c r="H297" s="8">
        <f>IF(A297="","",IF(N(G297)=0,"",SUMPRODUCT(MAX(('Registro de contactos'!$B$2:$B$1500=A297)*N(+'Registro de contactos'!$A$2:$A$1500)))))</f>
        <v/>
      </c>
      <c r="I297" s="8">
        <f>IF(OR(NOT(OR(A297&lt;&gt;"",B297&lt;&gt;"",C297&lt;&gt;"")),N(E297)=0,NOT(OR(K297="",K297="Abierta")),N(G297)&gt;=N('Ajustes'!$B$5)),"",IF(OR(N(G297)=0,N(H297)=0),N(E297)+N('Ajustes'!$B$2),N(H297)+IF(N(G297)=1,N('Ajustes'!$B$3)-N('Ajustes'!$B$2),N('Ajustes'!$B$4)-N('Ajustes'!$B$3))))</f>
        <v/>
      </c>
      <c r="J297" s="9">
        <f>IF(OR(NOT(OR(A297&lt;&gt;"",B297&lt;&gt;"",C297&lt;&gt;"")),N(F297)=0),"",N(F297)-TODAY())</f>
        <v/>
      </c>
      <c r="M297">
        <f>IF(NOT(OR(A297&lt;&gt;"",B297&lt;&gt;"",C297&lt;&gt;"")),"",IF(IF(AND(N(I297)&gt;0,N(I297)&lt;TODAY()),"SEGUIMIENTO ATRASADO; ","")&amp;IF(AND(N(I297)&gt;0,N(I297)=TODAY()),"SEGUIMIENTO HOY; ","")&amp;IF(AND(OR(K297="",K297="Abierta"),N(F297)&gt;0,N(F297)&lt;TODAY()),"VENCIDA, TODAVÍA ABIERTA; ","")&amp;IF(AND(OR(K297="",K297="Abierta"),N(F297)&gt;=TODAY(),N(F297)-TODAY()&lt;=N('Ajustes'!$B$6)),"POR VENCER; ","")&amp;IF(AND(OR(K297="",K297="Abierta"),N(E297)&gt;0,N(G297)&gt;=N('Ajustes'!$B$5)),"ALTO: DECIDA; ","")&amp;IF(N(E297)=0,"SIN FECHA DE ENVÍO; ","")&amp;IF(AND(K297="Ganada",N(D297)=0),"GANADA SIN MONTO; ","")&amp;IF(AND(K297="Perdida",L297=""),"PERDIDA SIN MOTIVO; ","")="","",LEFT(IF(AND(N(I297)&gt;0,N(I297)&lt;TODAY()),"SEGUIMIENTO ATRASADO; ","")&amp;IF(AND(N(I297)&gt;0,N(I297)=TODAY()),"SEGUIMIENTO HOY; ","")&amp;IF(AND(OR(K297="",K297="Abierta"),N(F297)&gt;0,N(F297)&lt;TODAY()),"VENCIDA, TODAVÍA ABIERTA; ","")&amp;IF(AND(OR(K297="",K297="Abierta"),N(F297)&gt;=TODAY(),N(F297)-TODAY()&lt;=N('Ajustes'!$B$6)),"POR VENCER; ","")&amp;IF(AND(OR(K297="",K297="Abierta"),N(E297)&gt;0,N(G297)&gt;=N('Ajustes'!$B$5)),"ALTO: DECIDA; ","")&amp;IF(N(E297)=0,"SIN FECHA DE ENVÍO; ","")&amp;IF(AND(K297="Ganada",N(D297)=0),"GANADA SIN MONTO; ","")&amp;IF(AND(K297="Perdida",L297=""),"PERDIDA SIN MOTIVO; ",""),LEN(IF(AND(N(I297)&gt;0,N(I297)&lt;TODAY()),"SEGUIMIENTO ATRASADO; ","")&amp;IF(AND(N(I297)&gt;0,N(I297)=TODAY()),"SEGUIMIENTO HOY; ","")&amp;IF(AND(OR(K297="",K297="Abierta"),N(F297)&gt;0,N(F297)&lt;TODAY()),"VENCIDA, TODAVÍA ABIERTA; ","")&amp;IF(AND(OR(K297="",K297="Abierta"),N(F297)&gt;=TODAY(),N(F297)-TODAY()&lt;=N('Ajustes'!$B$6)),"POR VENCER; ","")&amp;IF(AND(OR(K297="",K297="Abierta"),N(E297)&gt;0,N(G297)&gt;=N('Ajustes'!$B$5)),"ALTO: DECIDA; ","")&amp;IF(N(E297)=0,"SIN FECHA DE ENVÍO; ","")&amp;IF(AND(K297="Ganada",N(D297)=0),"GANADA SIN MONTO; ","")&amp;IF(AND(K297="Perdida",L297=""),"PERDIDA SIN MOTIVO; ",""))-2)))</f>
        <v/>
      </c>
    </row>
    <row r="298">
      <c r="D298" s="7" t="n"/>
      <c r="E298" s="8" t="n"/>
      <c r="F298" s="8" t="n"/>
      <c r="G298">
        <f>IF(A298="","",COUNTIF('Registro de contactos'!$B$2:$B$1500,A298))</f>
        <v/>
      </c>
      <c r="H298" s="8">
        <f>IF(A298="","",IF(N(G298)=0,"",SUMPRODUCT(MAX(('Registro de contactos'!$B$2:$B$1500=A298)*N(+'Registro de contactos'!$A$2:$A$1500)))))</f>
        <v/>
      </c>
      <c r="I298" s="8">
        <f>IF(OR(NOT(OR(A298&lt;&gt;"",B298&lt;&gt;"",C298&lt;&gt;"")),N(E298)=0,NOT(OR(K298="",K298="Abierta")),N(G298)&gt;=N('Ajustes'!$B$5)),"",IF(OR(N(G298)=0,N(H298)=0),N(E298)+N('Ajustes'!$B$2),N(H298)+IF(N(G298)=1,N('Ajustes'!$B$3)-N('Ajustes'!$B$2),N('Ajustes'!$B$4)-N('Ajustes'!$B$3))))</f>
        <v/>
      </c>
      <c r="J298" s="9">
        <f>IF(OR(NOT(OR(A298&lt;&gt;"",B298&lt;&gt;"",C298&lt;&gt;"")),N(F298)=0),"",N(F298)-TODAY())</f>
        <v/>
      </c>
      <c r="M298">
        <f>IF(NOT(OR(A298&lt;&gt;"",B298&lt;&gt;"",C298&lt;&gt;"")),"",IF(IF(AND(N(I298)&gt;0,N(I298)&lt;TODAY()),"SEGUIMIENTO ATRASADO; ","")&amp;IF(AND(N(I298)&gt;0,N(I298)=TODAY()),"SEGUIMIENTO HOY; ","")&amp;IF(AND(OR(K298="",K298="Abierta"),N(F298)&gt;0,N(F298)&lt;TODAY()),"VENCIDA, TODAVÍA ABIERTA; ","")&amp;IF(AND(OR(K298="",K298="Abierta"),N(F298)&gt;=TODAY(),N(F298)-TODAY()&lt;=N('Ajustes'!$B$6)),"POR VENCER; ","")&amp;IF(AND(OR(K298="",K298="Abierta"),N(E298)&gt;0,N(G298)&gt;=N('Ajustes'!$B$5)),"ALTO: DECIDA; ","")&amp;IF(N(E298)=0,"SIN FECHA DE ENVÍO; ","")&amp;IF(AND(K298="Ganada",N(D298)=0),"GANADA SIN MONTO; ","")&amp;IF(AND(K298="Perdida",L298=""),"PERDIDA SIN MOTIVO; ","")="","",LEFT(IF(AND(N(I298)&gt;0,N(I298)&lt;TODAY()),"SEGUIMIENTO ATRASADO; ","")&amp;IF(AND(N(I298)&gt;0,N(I298)=TODAY()),"SEGUIMIENTO HOY; ","")&amp;IF(AND(OR(K298="",K298="Abierta"),N(F298)&gt;0,N(F298)&lt;TODAY()),"VENCIDA, TODAVÍA ABIERTA; ","")&amp;IF(AND(OR(K298="",K298="Abierta"),N(F298)&gt;=TODAY(),N(F298)-TODAY()&lt;=N('Ajustes'!$B$6)),"POR VENCER; ","")&amp;IF(AND(OR(K298="",K298="Abierta"),N(E298)&gt;0,N(G298)&gt;=N('Ajustes'!$B$5)),"ALTO: DECIDA; ","")&amp;IF(N(E298)=0,"SIN FECHA DE ENVÍO; ","")&amp;IF(AND(K298="Ganada",N(D298)=0),"GANADA SIN MONTO; ","")&amp;IF(AND(K298="Perdida",L298=""),"PERDIDA SIN MOTIVO; ",""),LEN(IF(AND(N(I298)&gt;0,N(I298)&lt;TODAY()),"SEGUIMIENTO ATRASADO; ","")&amp;IF(AND(N(I298)&gt;0,N(I298)=TODAY()),"SEGUIMIENTO HOY; ","")&amp;IF(AND(OR(K298="",K298="Abierta"),N(F298)&gt;0,N(F298)&lt;TODAY()),"VENCIDA, TODAVÍA ABIERTA; ","")&amp;IF(AND(OR(K298="",K298="Abierta"),N(F298)&gt;=TODAY(),N(F298)-TODAY()&lt;=N('Ajustes'!$B$6)),"POR VENCER; ","")&amp;IF(AND(OR(K298="",K298="Abierta"),N(E298)&gt;0,N(G298)&gt;=N('Ajustes'!$B$5)),"ALTO: DECIDA; ","")&amp;IF(N(E298)=0,"SIN FECHA DE ENVÍO; ","")&amp;IF(AND(K298="Ganada",N(D298)=0),"GANADA SIN MONTO; ","")&amp;IF(AND(K298="Perdida",L298=""),"PERDIDA SIN MOTIVO; ",""))-2)))</f>
        <v/>
      </c>
    </row>
    <row r="299">
      <c r="D299" s="7" t="n"/>
      <c r="E299" s="8" t="n"/>
      <c r="F299" s="8" t="n"/>
      <c r="G299">
        <f>IF(A299="","",COUNTIF('Registro de contactos'!$B$2:$B$1500,A299))</f>
        <v/>
      </c>
      <c r="H299" s="8">
        <f>IF(A299="","",IF(N(G299)=0,"",SUMPRODUCT(MAX(('Registro de contactos'!$B$2:$B$1500=A299)*N(+'Registro de contactos'!$A$2:$A$1500)))))</f>
        <v/>
      </c>
      <c r="I299" s="8">
        <f>IF(OR(NOT(OR(A299&lt;&gt;"",B299&lt;&gt;"",C299&lt;&gt;"")),N(E299)=0,NOT(OR(K299="",K299="Abierta")),N(G299)&gt;=N('Ajustes'!$B$5)),"",IF(OR(N(G299)=0,N(H299)=0),N(E299)+N('Ajustes'!$B$2),N(H299)+IF(N(G299)=1,N('Ajustes'!$B$3)-N('Ajustes'!$B$2),N('Ajustes'!$B$4)-N('Ajustes'!$B$3))))</f>
        <v/>
      </c>
      <c r="J299" s="9">
        <f>IF(OR(NOT(OR(A299&lt;&gt;"",B299&lt;&gt;"",C299&lt;&gt;"")),N(F299)=0),"",N(F299)-TODAY())</f>
        <v/>
      </c>
      <c r="M299">
        <f>IF(NOT(OR(A299&lt;&gt;"",B299&lt;&gt;"",C299&lt;&gt;"")),"",IF(IF(AND(N(I299)&gt;0,N(I299)&lt;TODAY()),"SEGUIMIENTO ATRASADO; ","")&amp;IF(AND(N(I299)&gt;0,N(I299)=TODAY()),"SEGUIMIENTO HOY; ","")&amp;IF(AND(OR(K299="",K299="Abierta"),N(F299)&gt;0,N(F299)&lt;TODAY()),"VENCIDA, TODAVÍA ABIERTA; ","")&amp;IF(AND(OR(K299="",K299="Abierta"),N(F299)&gt;=TODAY(),N(F299)-TODAY()&lt;=N('Ajustes'!$B$6)),"POR VENCER; ","")&amp;IF(AND(OR(K299="",K299="Abierta"),N(E299)&gt;0,N(G299)&gt;=N('Ajustes'!$B$5)),"ALTO: DECIDA; ","")&amp;IF(N(E299)=0,"SIN FECHA DE ENVÍO; ","")&amp;IF(AND(K299="Ganada",N(D299)=0),"GANADA SIN MONTO; ","")&amp;IF(AND(K299="Perdida",L299=""),"PERDIDA SIN MOTIVO; ","")="","",LEFT(IF(AND(N(I299)&gt;0,N(I299)&lt;TODAY()),"SEGUIMIENTO ATRASADO; ","")&amp;IF(AND(N(I299)&gt;0,N(I299)=TODAY()),"SEGUIMIENTO HOY; ","")&amp;IF(AND(OR(K299="",K299="Abierta"),N(F299)&gt;0,N(F299)&lt;TODAY()),"VENCIDA, TODAVÍA ABIERTA; ","")&amp;IF(AND(OR(K299="",K299="Abierta"),N(F299)&gt;=TODAY(),N(F299)-TODAY()&lt;=N('Ajustes'!$B$6)),"POR VENCER; ","")&amp;IF(AND(OR(K299="",K299="Abierta"),N(E299)&gt;0,N(G299)&gt;=N('Ajustes'!$B$5)),"ALTO: DECIDA; ","")&amp;IF(N(E299)=0,"SIN FECHA DE ENVÍO; ","")&amp;IF(AND(K299="Ganada",N(D299)=0),"GANADA SIN MONTO; ","")&amp;IF(AND(K299="Perdida",L299=""),"PERDIDA SIN MOTIVO; ",""),LEN(IF(AND(N(I299)&gt;0,N(I299)&lt;TODAY()),"SEGUIMIENTO ATRASADO; ","")&amp;IF(AND(N(I299)&gt;0,N(I299)=TODAY()),"SEGUIMIENTO HOY; ","")&amp;IF(AND(OR(K299="",K299="Abierta"),N(F299)&gt;0,N(F299)&lt;TODAY()),"VENCIDA, TODAVÍA ABIERTA; ","")&amp;IF(AND(OR(K299="",K299="Abierta"),N(F299)&gt;=TODAY(),N(F299)-TODAY()&lt;=N('Ajustes'!$B$6)),"POR VENCER; ","")&amp;IF(AND(OR(K299="",K299="Abierta"),N(E299)&gt;0,N(G299)&gt;=N('Ajustes'!$B$5)),"ALTO: DECIDA; ","")&amp;IF(N(E299)=0,"SIN FECHA DE ENVÍO; ","")&amp;IF(AND(K299="Ganada",N(D299)=0),"GANADA SIN MONTO; ","")&amp;IF(AND(K299="Perdida",L299=""),"PERDIDA SIN MOTIVO; ",""))-2)))</f>
        <v/>
      </c>
    </row>
    <row r="300">
      <c r="D300" s="7" t="n"/>
      <c r="E300" s="8" t="n"/>
      <c r="F300" s="8" t="n"/>
      <c r="G300">
        <f>IF(A300="","",COUNTIF('Registro de contactos'!$B$2:$B$1500,A300))</f>
        <v/>
      </c>
      <c r="H300" s="8">
        <f>IF(A300="","",IF(N(G300)=0,"",SUMPRODUCT(MAX(('Registro de contactos'!$B$2:$B$1500=A300)*N(+'Registro de contactos'!$A$2:$A$1500)))))</f>
        <v/>
      </c>
      <c r="I300" s="8">
        <f>IF(OR(NOT(OR(A300&lt;&gt;"",B300&lt;&gt;"",C300&lt;&gt;"")),N(E300)=0,NOT(OR(K300="",K300="Abierta")),N(G300)&gt;=N('Ajustes'!$B$5)),"",IF(OR(N(G300)=0,N(H300)=0),N(E300)+N('Ajustes'!$B$2),N(H300)+IF(N(G300)=1,N('Ajustes'!$B$3)-N('Ajustes'!$B$2),N('Ajustes'!$B$4)-N('Ajustes'!$B$3))))</f>
        <v/>
      </c>
      <c r="J300" s="9">
        <f>IF(OR(NOT(OR(A300&lt;&gt;"",B300&lt;&gt;"",C300&lt;&gt;"")),N(F300)=0),"",N(F300)-TODAY())</f>
        <v/>
      </c>
      <c r="M300">
        <f>IF(NOT(OR(A300&lt;&gt;"",B300&lt;&gt;"",C300&lt;&gt;"")),"",IF(IF(AND(N(I300)&gt;0,N(I300)&lt;TODAY()),"SEGUIMIENTO ATRASADO; ","")&amp;IF(AND(N(I300)&gt;0,N(I300)=TODAY()),"SEGUIMIENTO HOY; ","")&amp;IF(AND(OR(K300="",K300="Abierta"),N(F300)&gt;0,N(F300)&lt;TODAY()),"VENCIDA, TODAVÍA ABIERTA; ","")&amp;IF(AND(OR(K300="",K300="Abierta"),N(F300)&gt;=TODAY(),N(F300)-TODAY()&lt;=N('Ajustes'!$B$6)),"POR VENCER; ","")&amp;IF(AND(OR(K300="",K300="Abierta"),N(E300)&gt;0,N(G300)&gt;=N('Ajustes'!$B$5)),"ALTO: DECIDA; ","")&amp;IF(N(E300)=0,"SIN FECHA DE ENVÍO; ","")&amp;IF(AND(K300="Ganada",N(D300)=0),"GANADA SIN MONTO; ","")&amp;IF(AND(K300="Perdida",L300=""),"PERDIDA SIN MOTIVO; ","")="","",LEFT(IF(AND(N(I300)&gt;0,N(I300)&lt;TODAY()),"SEGUIMIENTO ATRASADO; ","")&amp;IF(AND(N(I300)&gt;0,N(I300)=TODAY()),"SEGUIMIENTO HOY; ","")&amp;IF(AND(OR(K300="",K300="Abierta"),N(F300)&gt;0,N(F300)&lt;TODAY()),"VENCIDA, TODAVÍA ABIERTA; ","")&amp;IF(AND(OR(K300="",K300="Abierta"),N(F300)&gt;=TODAY(),N(F300)-TODAY()&lt;=N('Ajustes'!$B$6)),"POR VENCER; ","")&amp;IF(AND(OR(K300="",K300="Abierta"),N(E300)&gt;0,N(G300)&gt;=N('Ajustes'!$B$5)),"ALTO: DECIDA; ","")&amp;IF(N(E300)=0,"SIN FECHA DE ENVÍO; ","")&amp;IF(AND(K300="Ganada",N(D300)=0),"GANADA SIN MONTO; ","")&amp;IF(AND(K300="Perdida",L300=""),"PERDIDA SIN MOTIVO; ",""),LEN(IF(AND(N(I300)&gt;0,N(I300)&lt;TODAY()),"SEGUIMIENTO ATRASADO; ","")&amp;IF(AND(N(I300)&gt;0,N(I300)=TODAY()),"SEGUIMIENTO HOY; ","")&amp;IF(AND(OR(K300="",K300="Abierta"),N(F300)&gt;0,N(F300)&lt;TODAY()),"VENCIDA, TODAVÍA ABIERTA; ","")&amp;IF(AND(OR(K300="",K300="Abierta"),N(F300)&gt;=TODAY(),N(F300)-TODAY()&lt;=N('Ajustes'!$B$6)),"POR VENCER; ","")&amp;IF(AND(OR(K300="",K300="Abierta"),N(E300)&gt;0,N(G300)&gt;=N('Ajustes'!$B$5)),"ALTO: DECIDA; ","")&amp;IF(N(E300)=0,"SIN FECHA DE ENVÍO; ","")&amp;IF(AND(K300="Ganada",N(D300)=0),"GANADA SIN MONTO; ","")&amp;IF(AND(K300="Perdida",L300=""),"PERDIDA SIN MOTIVO; ",""))-2)))</f>
        <v/>
      </c>
    </row>
  </sheetData>
  <autoFilter ref="A1:N300"/>
  <conditionalFormatting sqref="A2:N300">
    <cfRule type="expression" priority="1" dxfId="0" stopIfTrue="1">
      <formula>OR(ISNUMBER(SEARCH("SEGUIMIENTO ATRASADO",$M2)),ISNUMBER(SEARCH("VENCIDA, TODAVÍA ABIERTA",$M2)))</formula>
    </cfRule>
    <cfRule type="expression" priority="2" dxfId="1" stopIfTrue="1">
      <formula>$M2&lt;&gt;""</formula>
    </cfRule>
    <cfRule type="expression" priority="3" dxfId="2">
      <formula>$K2="Ganada"</formula>
    </cfRule>
  </conditionalFormatting>
  <dataValidations count="2">
    <dataValidation sqref="K2:K300" showDropDown="0" showInputMessage="0" showErrorMessage="0" allowBlank="1" type="list">
      <formula1>"Abierta,Ganada,Perdida,Sin respuesta"</formula1>
    </dataValidation>
    <dataValidation sqref="E2:F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60" customWidth="1" min="4" max="4"/>
    <col width="30" customWidth="1" min="5" max="5"/>
  </cols>
  <sheetData>
    <row r="1" ht="48" customHeight="1">
      <c r="A1" s="6" t="inlineStr">
        <is>
          <t>Fecha</t>
        </is>
      </c>
      <c r="B1" s="6" t="inlineStr">
        <is>
          <t>Cotización #</t>
        </is>
      </c>
      <c r="C1" s="6" t="inlineStr">
        <is>
          <t>Medio (Llamada / Mensaje / Correo / En persona)</t>
        </is>
      </c>
      <c r="D1" s="6" t="inlineStr">
        <is>
          <t>Qué se dijo / respuesta</t>
        </is>
      </c>
      <c r="E1" s="6" t="inlineStr">
        <is>
          <t>Siguiente paso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  <row r="101">
      <c r="A101" s="8" t="n"/>
    </row>
    <row r="102">
      <c r="A102" s="8" t="n"/>
    </row>
    <row r="103">
      <c r="A103" s="8" t="n"/>
    </row>
    <row r="104">
      <c r="A104" s="8" t="n"/>
    </row>
    <row r="105">
      <c r="A105" s="8" t="n"/>
    </row>
    <row r="106">
      <c r="A106" s="8" t="n"/>
    </row>
    <row r="107">
      <c r="A107" s="8" t="n"/>
    </row>
    <row r="108">
      <c r="A108" s="8" t="n"/>
    </row>
    <row r="109">
      <c r="A109" s="8" t="n"/>
    </row>
    <row r="110">
      <c r="A110" s="8" t="n"/>
    </row>
    <row r="111">
      <c r="A111" s="8" t="n"/>
    </row>
    <row r="112">
      <c r="A112" s="8" t="n"/>
    </row>
    <row r="113">
      <c r="A113" s="8" t="n"/>
    </row>
    <row r="114">
      <c r="A114" s="8" t="n"/>
    </row>
    <row r="115">
      <c r="A115" s="8" t="n"/>
    </row>
    <row r="116">
      <c r="A116" s="8" t="n"/>
    </row>
    <row r="117">
      <c r="A117" s="8" t="n"/>
    </row>
    <row r="118">
      <c r="A118" s="8" t="n"/>
    </row>
    <row r="119">
      <c r="A119" s="8" t="n"/>
    </row>
    <row r="120">
      <c r="A120" s="8" t="n"/>
    </row>
    <row r="121">
      <c r="A121" s="8" t="n"/>
    </row>
    <row r="122">
      <c r="A122" s="8" t="n"/>
    </row>
    <row r="123">
      <c r="A123" s="8" t="n"/>
    </row>
    <row r="124">
      <c r="A124" s="8" t="n"/>
    </row>
    <row r="125">
      <c r="A125" s="8" t="n"/>
    </row>
    <row r="126">
      <c r="A126" s="8" t="n"/>
    </row>
    <row r="127">
      <c r="A127" s="8" t="n"/>
    </row>
    <row r="128">
      <c r="A128" s="8" t="n"/>
    </row>
    <row r="129">
      <c r="A129" s="8" t="n"/>
    </row>
    <row r="130">
      <c r="A130" s="8" t="n"/>
    </row>
    <row r="131">
      <c r="A131" s="8" t="n"/>
    </row>
    <row r="132">
      <c r="A132" s="8" t="n"/>
    </row>
    <row r="133">
      <c r="A133" s="8" t="n"/>
    </row>
    <row r="134">
      <c r="A134" s="8" t="n"/>
    </row>
    <row r="135">
      <c r="A135" s="8" t="n"/>
    </row>
    <row r="136">
      <c r="A136" s="8" t="n"/>
    </row>
    <row r="137">
      <c r="A137" s="8" t="n"/>
    </row>
    <row r="138">
      <c r="A138" s="8" t="n"/>
    </row>
    <row r="139">
      <c r="A139" s="8" t="n"/>
    </row>
    <row r="140">
      <c r="A140" s="8" t="n"/>
    </row>
    <row r="141">
      <c r="A141" s="8" t="n"/>
    </row>
    <row r="142">
      <c r="A142" s="8" t="n"/>
    </row>
    <row r="143">
      <c r="A143" s="8" t="n"/>
    </row>
    <row r="144">
      <c r="A144" s="8" t="n"/>
    </row>
    <row r="145">
      <c r="A145" s="8" t="n"/>
    </row>
    <row r="146">
      <c r="A146" s="8" t="n"/>
    </row>
    <row r="147">
      <c r="A147" s="8" t="n"/>
    </row>
    <row r="148">
      <c r="A148" s="8" t="n"/>
    </row>
    <row r="149">
      <c r="A149" s="8" t="n"/>
    </row>
    <row r="150">
      <c r="A150" s="8" t="n"/>
    </row>
    <row r="151">
      <c r="A151" s="8" t="n"/>
    </row>
    <row r="152">
      <c r="A152" s="8" t="n"/>
    </row>
    <row r="153">
      <c r="A153" s="8" t="n"/>
    </row>
    <row r="154">
      <c r="A154" s="8" t="n"/>
    </row>
    <row r="155">
      <c r="A155" s="8" t="n"/>
    </row>
    <row r="156">
      <c r="A156" s="8" t="n"/>
    </row>
    <row r="157">
      <c r="A157" s="8" t="n"/>
    </row>
    <row r="158">
      <c r="A158" s="8" t="n"/>
    </row>
    <row r="159">
      <c r="A159" s="8" t="n"/>
    </row>
    <row r="160">
      <c r="A160" s="8" t="n"/>
    </row>
    <row r="161">
      <c r="A161" s="8" t="n"/>
    </row>
    <row r="162">
      <c r="A162" s="8" t="n"/>
    </row>
    <row r="163">
      <c r="A163" s="8" t="n"/>
    </row>
    <row r="164">
      <c r="A164" s="8" t="n"/>
    </row>
    <row r="165">
      <c r="A165" s="8" t="n"/>
    </row>
    <row r="166">
      <c r="A166" s="8" t="n"/>
    </row>
    <row r="167">
      <c r="A167" s="8" t="n"/>
    </row>
    <row r="168">
      <c r="A168" s="8" t="n"/>
    </row>
    <row r="169">
      <c r="A169" s="8" t="n"/>
    </row>
    <row r="170">
      <c r="A170" s="8" t="n"/>
    </row>
    <row r="171">
      <c r="A171" s="8" t="n"/>
    </row>
    <row r="172">
      <c r="A172" s="8" t="n"/>
    </row>
    <row r="173">
      <c r="A173" s="8" t="n"/>
    </row>
    <row r="174">
      <c r="A174" s="8" t="n"/>
    </row>
    <row r="175">
      <c r="A175" s="8" t="n"/>
    </row>
    <row r="176">
      <c r="A176" s="8" t="n"/>
    </row>
    <row r="177">
      <c r="A177" s="8" t="n"/>
    </row>
    <row r="178">
      <c r="A178" s="8" t="n"/>
    </row>
    <row r="179">
      <c r="A179" s="8" t="n"/>
    </row>
    <row r="180">
      <c r="A180" s="8" t="n"/>
    </row>
    <row r="181">
      <c r="A181" s="8" t="n"/>
    </row>
    <row r="182">
      <c r="A182" s="8" t="n"/>
    </row>
    <row r="183">
      <c r="A183" s="8" t="n"/>
    </row>
    <row r="184">
      <c r="A184" s="8" t="n"/>
    </row>
    <row r="185">
      <c r="A185" s="8" t="n"/>
    </row>
    <row r="186">
      <c r="A186" s="8" t="n"/>
    </row>
    <row r="187">
      <c r="A187" s="8" t="n"/>
    </row>
    <row r="188">
      <c r="A188" s="8" t="n"/>
    </row>
    <row r="189">
      <c r="A189" s="8" t="n"/>
    </row>
    <row r="190">
      <c r="A190" s="8" t="n"/>
    </row>
    <row r="191">
      <c r="A191" s="8" t="n"/>
    </row>
    <row r="192">
      <c r="A192" s="8" t="n"/>
    </row>
    <row r="193">
      <c r="A193" s="8" t="n"/>
    </row>
    <row r="194">
      <c r="A194" s="8" t="n"/>
    </row>
    <row r="195">
      <c r="A195" s="8" t="n"/>
    </row>
    <row r="196">
      <c r="A196" s="8" t="n"/>
    </row>
    <row r="197">
      <c r="A197" s="8" t="n"/>
    </row>
    <row r="198">
      <c r="A198" s="8" t="n"/>
    </row>
    <row r="199">
      <c r="A199" s="8" t="n"/>
    </row>
    <row r="200">
      <c r="A200" s="8" t="n"/>
    </row>
    <row r="201">
      <c r="A201" s="8" t="n"/>
    </row>
    <row r="202">
      <c r="A202" s="8" t="n"/>
    </row>
    <row r="203">
      <c r="A203" s="8" t="n"/>
    </row>
    <row r="204">
      <c r="A204" s="8" t="n"/>
    </row>
    <row r="205">
      <c r="A205" s="8" t="n"/>
    </row>
    <row r="206">
      <c r="A206" s="8" t="n"/>
    </row>
    <row r="207">
      <c r="A207" s="8" t="n"/>
    </row>
    <row r="208">
      <c r="A208" s="8" t="n"/>
    </row>
    <row r="209">
      <c r="A209" s="8" t="n"/>
    </row>
    <row r="210">
      <c r="A210" s="8" t="n"/>
    </row>
    <row r="211">
      <c r="A211" s="8" t="n"/>
    </row>
    <row r="212">
      <c r="A212" s="8" t="n"/>
    </row>
    <row r="213">
      <c r="A213" s="8" t="n"/>
    </row>
    <row r="214">
      <c r="A214" s="8" t="n"/>
    </row>
    <row r="215">
      <c r="A215" s="8" t="n"/>
    </row>
    <row r="216">
      <c r="A216" s="8" t="n"/>
    </row>
    <row r="217">
      <c r="A217" s="8" t="n"/>
    </row>
    <row r="218">
      <c r="A218" s="8" t="n"/>
    </row>
    <row r="219">
      <c r="A219" s="8" t="n"/>
    </row>
    <row r="220">
      <c r="A220" s="8" t="n"/>
    </row>
    <row r="221">
      <c r="A221" s="8" t="n"/>
    </row>
    <row r="222">
      <c r="A222" s="8" t="n"/>
    </row>
    <row r="223">
      <c r="A223" s="8" t="n"/>
    </row>
    <row r="224">
      <c r="A224" s="8" t="n"/>
    </row>
    <row r="225">
      <c r="A225" s="8" t="n"/>
    </row>
    <row r="226">
      <c r="A226" s="8" t="n"/>
    </row>
    <row r="227">
      <c r="A227" s="8" t="n"/>
    </row>
    <row r="228">
      <c r="A228" s="8" t="n"/>
    </row>
    <row r="229">
      <c r="A229" s="8" t="n"/>
    </row>
    <row r="230">
      <c r="A230" s="8" t="n"/>
    </row>
    <row r="231">
      <c r="A231" s="8" t="n"/>
    </row>
    <row r="232">
      <c r="A232" s="8" t="n"/>
    </row>
    <row r="233">
      <c r="A233" s="8" t="n"/>
    </row>
    <row r="234">
      <c r="A234" s="8" t="n"/>
    </row>
    <row r="235">
      <c r="A235" s="8" t="n"/>
    </row>
    <row r="236">
      <c r="A236" s="8" t="n"/>
    </row>
    <row r="237">
      <c r="A237" s="8" t="n"/>
    </row>
    <row r="238">
      <c r="A238" s="8" t="n"/>
    </row>
    <row r="239">
      <c r="A239" s="8" t="n"/>
    </row>
    <row r="240">
      <c r="A240" s="8" t="n"/>
    </row>
    <row r="241">
      <c r="A241" s="8" t="n"/>
    </row>
    <row r="242">
      <c r="A242" s="8" t="n"/>
    </row>
    <row r="243">
      <c r="A243" s="8" t="n"/>
    </row>
    <row r="244">
      <c r="A244" s="8" t="n"/>
    </row>
    <row r="245">
      <c r="A245" s="8" t="n"/>
    </row>
    <row r="246">
      <c r="A246" s="8" t="n"/>
    </row>
    <row r="247">
      <c r="A247" s="8" t="n"/>
    </row>
    <row r="248">
      <c r="A248" s="8" t="n"/>
    </row>
    <row r="249">
      <c r="A249" s="8" t="n"/>
    </row>
    <row r="250">
      <c r="A250" s="8" t="n"/>
    </row>
    <row r="251">
      <c r="A251" s="8" t="n"/>
    </row>
    <row r="252">
      <c r="A252" s="8" t="n"/>
    </row>
    <row r="253">
      <c r="A253" s="8" t="n"/>
    </row>
    <row r="254">
      <c r="A254" s="8" t="n"/>
    </row>
    <row r="255">
      <c r="A255" s="8" t="n"/>
    </row>
    <row r="256">
      <c r="A256" s="8" t="n"/>
    </row>
    <row r="257">
      <c r="A257" s="8" t="n"/>
    </row>
    <row r="258">
      <c r="A258" s="8" t="n"/>
    </row>
    <row r="259">
      <c r="A259" s="8" t="n"/>
    </row>
    <row r="260">
      <c r="A260" s="8" t="n"/>
    </row>
    <row r="261">
      <c r="A261" s="8" t="n"/>
    </row>
    <row r="262">
      <c r="A262" s="8" t="n"/>
    </row>
    <row r="263">
      <c r="A263" s="8" t="n"/>
    </row>
    <row r="264">
      <c r="A264" s="8" t="n"/>
    </row>
    <row r="265">
      <c r="A265" s="8" t="n"/>
    </row>
    <row r="266">
      <c r="A266" s="8" t="n"/>
    </row>
    <row r="267">
      <c r="A267" s="8" t="n"/>
    </row>
    <row r="268">
      <c r="A268" s="8" t="n"/>
    </row>
    <row r="269">
      <c r="A269" s="8" t="n"/>
    </row>
    <row r="270">
      <c r="A270" s="8" t="n"/>
    </row>
    <row r="271">
      <c r="A271" s="8" t="n"/>
    </row>
    <row r="272">
      <c r="A272" s="8" t="n"/>
    </row>
    <row r="273">
      <c r="A273" s="8" t="n"/>
    </row>
    <row r="274">
      <c r="A274" s="8" t="n"/>
    </row>
    <row r="275">
      <c r="A275" s="8" t="n"/>
    </row>
    <row r="276">
      <c r="A276" s="8" t="n"/>
    </row>
    <row r="277">
      <c r="A277" s="8" t="n"/>
    </row>
    <row r="278">
      <c r="A278" s="8" t="n"/>
    </row>
    <row r="279">
      <c r="A279" s="8" t="n"/>
    </row>
    <row r="280">
      <c r="A280" s="8" t="n"/>
    </row>
    <row r="281">
      <c r="A281" s="8" t="n"/>
    </row>
    <row r="282">
      <c r="A282" s="8" t="n"/>
    </row>
    <row r="283">
      <c r="A283" s="8" t="n"/>
    </row>
    <row r="284">
      <c r="A284" s="8" t="n"/>
    </row>
    <row r="285">
      <c r="A285" s="8" t="n"/>
    </row>
    <row r="286">
      <c r="A286" s="8" t="n"/>
    </row>
    <row r="287">
      <c r="A287" s="8" t="n"/>
    </row>
    <row r="288">
      <c r="A288" s="8" t="n"/>
    </row>
    <row r="289">
      <c r="A289" s="8" t="n"/>
    </row>
    <row r="290">
      <c r="A290" s="8" t="n"/>
    </row>
    <row r="291">
      <c r="A291" s="8" t="n"/>
    </row>
    <row r="292">
      <c r="A292" s="8" t="n"/>
    </row>
    <row r="293">
      <c r="A293" s="8" t="n"/>
    </row>
    <row r="294">
      <c r="A294" s="8" t="n"/>
    </row>
    <row r="295">
      <c r="A295" s="8" t="n"/>
    </row>
    <row r="296">
      <c r="A296" s="8" t="n"/>
    </row>
    <row r="297">
      <c r="A297" s="8" t="n"/>
    </row>
    <row r="298">
      <c r="A298" s="8" t="n"/>
    </row>
    <row r="299">
      <c r="A299" s="8" t="n"/>
    </row>
    <row r="300">
      <c r="A300" s="8" t="n"/>
    </row>
    <row r="301">
      <c r="A301" s="8" t="n"/>
    </row>
    <row r="302">
      <c r="A302" s="8" t="n"/>
    </row>
    <row r="303">
      <c r="A303" s="8" t="n"/>
    </row>
    <row r="304">
      <c r="A304" s="8" t="n"/>
    </row>
    <row r="305">
      <c r="A305" s="8" t="n"/>
    </row>
    <row r="306">
      <c r="A306" s="8" t="n"/>
    </row>
    <row r="307">
      <c r="A307" s="8" t="n"/>
    </row>
    <row r="308">
      <c r="A308" s="8" t="n"/>
    </row>
    <row r="309">
      <c r="A309" s="8" t="n"/>
    </row>
    <row r="310">
      <c r="A310" s="8" t="n"/>
    </row>
    <row r="311">
      <c r="A311" s="8" t="n"/>
    </row>
    <row r="312">
      <c r="A312" s="8" t="n"/>
    </row>
    <row r="313">
      <c r="A313" s="8" t="n"/>
    </row>
    <row r="314">
      <c r="A314" s="8" t="n"/>
    </row>
    <row r="315">
      <c r="A315" s="8" t="n"/>
    </row>
    <row r="316">
      <c r="A316" s="8" t="n"/>
    </row>
    <row r="317">
      <c r="A317" s="8" t="n"/>
    </row>
    <row r="318">
      <c r="A318" s="8" t="n"/>
    </row>
    <row r="319">
      <c r="A319" s="8" t="n"/>
    </row>
    <row r="320">
      <c r="A320" s="8" t="n"/>
    </row>
    <row r="321">
      <c r="A321" s="8" t="n"/>
    </row>
    <row r="322">
      <c r="A322" s="8" t="n"/>
    </row>
    <row r="323">
      <c r="A323" s="8" t="n"/>
    </row>
    <row r="324">
      <c r="A324" s="8" t="n"/>
    </row>
    <row r="325">
      <c r="A325" s="8" t="n"/>
    </row>
    <row r="326">
      <c r="A326" s="8" t="n"/>
    </row>
    <row r="327">
      <c r="A327" s="8" t="n"/>
    </row>
    <row r="328">
      <c r="A328" s="8" t="n"/>
    </row>
    <row r="329">
      <c r="A329" s="8" t="n"/>
    </row>
    <row r="330">
      <c r="A330" s="8" t="n"/>
    </row>
    <row r="331">
      <c r="A331" s="8" t="n"/>
    </row>
    <row r="332">
      <c r="A332" s="8" t="n"/>
    </row>
    <row r="333">
      <c r="A333" s="8" t="n"/>
    </row>
    <row r="334">
      <c r="A334" s="8" t="n"/>
    </row>
    <row r="335">
      <c r="A335" s="8" t="n"/>
    </row>
    <row r="336">
      <c r="A336" s="8" t="n"/>
    </row>
    <row r="337">
      <c r="A337" s="8" t="n"/>
    </row>
    <row r="338">
      <c r="A338" s="8" t="n"/>
    </row>
    <row r="339">
      <c r="A339" s="8" t="n"/>
    </row>
    <row r="340">
      <c r="A340" s="8" t="n"/>
    </row>
    <row r="341">
      <c r="A341" s="8" t="n"/>
    </row>
    <row r="342">
      <c r="A342" s="8" t="n"/>
    </row>
    <row r="343">
      <c r="A343" s="8" t="n"/>
    </row>
    <row r="344">
      <c r="A344" s="8" t="n"/>
    </row>
    <row r="345">
      <c r="A345" s="8" t="n"/>
    </row>
    <row r="346">
      <c r="A346" s="8" t="n"/>
    </row>
    <row r="347">
      <c r="A347" s="8" t="n"/>
    </row>
    <row r="348">
      <c r="A348" s="8" t="n"/>
    </row>
    <row r="349">
      <c r="A349" s="8" t="n"/>
    </row>
    <row r="350">
      <c r="A350" s="8" t="n"/>
    </row>
    <row r="351">
      <c r="A351" s="8" t="n"/>
    </row>
    <row r="352">
      <c r="A352" s="8" t="n"/>
    </row>
    <row r="353">
      <c r="A353" s="8" t="n"/>
    </row>
    <row r="354">
      <c r="A354" s="8" t="n"/>
    </row>
    <row r="355">
      <c r="A355" s="8" t="n"/>
    </row>
    <row r="356">
      <c r="A356" s="8" t="n"/>
    </row>
    <row r="357">
      <c r="A357" s="8" t="n"/>
    </row>
    <row r="358">
      <c r="A358" s="8" t="n"/>
    </row>
    <row r="359">
      <c r="A359" s="8" t="n"/>
    </row>
    <row r="360">
      <c r="A360" s="8" t="n"/>
    </row>
    <row r="361">
      <c r="A361" s="8" t="n"/>
    </row>
    <row r="362">
      <c r="A362" s="8" t="n"/>
    </row>
    <row r="363">
      <c r="A363" s="8" t="n"/>
    </row>
    <row r="364">
      <c r="A364" s="8" t="n"/>
    </row>
    <row r="365">
      <c r="A365" s="8" t="n"/>
    </row>
    <row r="366">
      <c r="A366" s="8" t="n"/>
    </row>
    <row r="367">
      <c r="A367" s="8" t="n"/>
    </row>
    <row r="368">
      <c r="A368" s="8" t="n"/>
    </row>
    <row r="369">
      <c r="A369" s="8" t="n"/>
    </row>
    <row r="370">
      <c r="A370" s="8" t="n"/>
    </row>
    <row r="371">
      <c r="A371" s="8" t="n"/>
    </row>
    <row r="372">
      <c r="A372" s="8" t="n"/>
    </row>
    <row r="373">
      <c r="A373" s="8" t="n"/>
    </row>
    <row r="374">
      <c r="A374" s="8" t="n"/>
    </row>
    <row r="375">
      <c r="A375" s="8" t="n"/>
    </row>
    <row r="376">
      <c r="A376" s="8" t="n"/>
    </row>
    <row r="377">
      <c r="A377" s="8" t="n"/>
    </row>
    <row r="378">
      <c r="A378" s="8" t="n"/>
    </row>
    <row r="379">
      <c r="A379" s="8" t="n"/>
    </row>
    <row r="380">
      <c r="A380" s="8" t="n"/>
    </row>
    <row r="381">
      <c r="A381" s="8" t="n"/>
    </row>
    <row r="382">
      <c r="A382" s="8" t="n"/>
    </row>
    <row r="383">
      <c r="A383" s="8" t="n"/>
    </row>
    <row r="384">
      <c r="A384" s="8" t="n"/>
    </row>
    <row r="385">
      <c r="A385" s="8" t="n"/>
    </row>
    <row r="386">
      <c r="A386" s="8" t="n"/>
    </row>
    <row r="387">
      <c r="A387" s="8" t="n"/>
    </row>
    <row r="388">
      <c r="A388" s="8" t="n"/>
    </row>
    <row r="389">
      <c r="A389" s="8" t="n"/>
    </row>
    <row r="390">
      <c r="A390" s="8" t="n"/>
    </row>
    <row r="391">
      <c r="A391" s="8" t="n"/>
    </row>
    <row r="392">
      <c r="A392" s="8" t="n"/>
    </row>
    <row r="393">
      <c r="A393" s="8" t="n"/>
    </row>
    <row r="394">
      <c r="A394" s="8" t="n"/>
    </row>
    <row r="395">
      <c r="A395" s="8" t="n"/>
    </row>
    <row r="396">
      <c r="A396" s="8" t="n"/>
    </row>
    <row r="397">
      <c r="A397" s="8" t="n"/>
    </row>
    <row r="398">
      <c r="A398" s="8" t="n"/>
    </row>
    <row r="399">
      <c r="A399" s="8" t="n"/>
    </row>
    <row r="400">
      <c r="A400" s="8" t="n"/>
    </row>
    <row r="401">
      <c r="A401" s="8" t="n"/>
    </row>
    <row r="402">
      <c r="A402" s="8" t="n"/>
    </row>
    <row r="403">
      <c r="A403" s="8" t="n"/>
    </row>
    <row r="404">
      <c r="A404" s="8" t="n"/>
    </row>
    <row r="405">
      <c r="A405" s="8" t="n"/>
    </row>
    <row r="406">
      <c r="A406" s="8" t="n"/>
    </row>
    <row r="407">
      <c r="A407" s="8" t="n"/>
    </row>
    <row r="408">
      <c r="A408" s="8" t="n"/>
    </row>
    <row r="409">
      <c r="A409" s="8" t="n"/>
    </row>
    <row r="410">
      <c r="A410" s="8" t="n"/>
    </row>
    <row r="411">
      <c r="A411" s="8" t="n"/>
    </row>
    <row r="412">
      <c r="A412" s="8" t="n"/>
    </row>
    <row r="413">
      <c r="A413" s="8" t="n"/>
    </row>
    <row r="414">
      <c r="A414" s="8" t="n"/>
    </row>
    <row r="415">
      <c r="A415" s="8" t="n"/>
    </row>
    <row r="416">
      <c r="A416" s="8" t="n"/>
    </row>
    <row r="417">
      <c r="A417" s="8" t="n"/>
    </row>
    <row r="418">
      <c r="A418" s="8" t="n"/>
    </row>
    <row r="419">
      <c r="A419" s="8" t="n"/>
    </row>
    <row r="420">
      <c r="A420" s="8" t="n"/>
    </row>
    <row r="421">
      <c r="A421" s="8" t="n"/>
    </row>
    <row r="422">
      <c r="A422" s="8" t="n"/>
    </row>
    <row r="423">
      <c r="A423" s="8" t="n"/>
    </row>
    <row r="424">
      <c r="A424" s="8" t="n"/>
    </row>
    <row r="425">
      <c r="A425" s="8" t="n"/>
    </row>
    <row r="426">
      <c r="A426" s="8" t="n"/>
    </row>
    <row r="427">
      <c r="A427" s="8" t="n"/>
    </row>
    <row r="428">
      <c r="A428" s="8" t="n"/>
    </row>
    <row r="429">
      <c r="A429" s="8" t="n"/>
    </row>
    <row r="430">
      <c r="A430" s="8" t="n"/>
    </row>
    <row r="431">
      <c r="A431" s="8" t="n"/>
    </row>
    <row r="432">
      <c r="A432" s="8" t="n"/>
    </row>
    <row r="433">
      <c r="A433" s="8" t="n"/>
    </row>
    <row r="434">
      <c r="A434" s="8" t="n"/>
    </row>
    <row r="435">
      <c r="A435" s="8" t="n"/>
    </row>
    <row r="436">
      <c r="A436" s="8" t="n"/>
    </row>
    <row r="437">
      <c r="A437" s="8" t="n"/>
    </row>
    <row r="438">
      <c r="A438" s="8" t="n"/>
    </row>
    <row r="439">
      <c r="A439" s="8" t="n"/>
    </row>
    <row r="440">
      <c r="A440" s="8" t="n"/>
    </row>
    <row r="441">
      <c r="A441" s="8" t="n"/>
    </row>
    <row r="442">
      <c r="A442" s="8" t="n"/>
    </row>
    <row r="443">
      <c r="A443" s="8" t="n"/>
    </row>
    <row r="444">
      <c r="A444" s="8" t="n"/>
    </row>
    <row r="445">
      <c r="A445" s="8" t="n"/>
    </row>
    <row r="446">
      <c r="A446" s="8" t="n"/>
    </row>
    <row r="447">
      <c r="A447" s="8" t="n"/>
    </row>
    <row r="448">
      <c r="A448" s="8" t="n"/>
    </row>
    <row r="449">
      <c r="A449" s="8" t="n"/>
    </row>
    <row r="450">
      <c r="A450" s="8" t="n"/>
    </row>
    <row r="451">
      <c r="A451" s="8" t="n"/>
    </row>
    <row r="452">
      <c r="A452" s="8" t="n"/>
    </row>
    <row r="453">
      <c r="A453" s="8" t="n"/>
    </row>
    <row r="454">
      <c r="A454" s="8" t="n"/>
    </row>
    <row r="455">
      <c r="A455" s="8" t="n"/>
    </row>
    <row r="456">
      <c r="A456" s="8" t="n"/>
    </row>
    <row r="457">
      <c r="A457" s="8" t="n"/>
    </row>
    <row r="458">
      <c r="A458" s="8" t="n"/>
    </row>
    <row r="459">
      <c r="A459" s="8" t="n"/>
    </row>
    <row r="460">
      <c r="A460" s="8" t="n"/>
    </row>
    <row r="461">
      <c r="A461" s="8" t="n"/>
    </row>
    <row r="462">
      <c r="A462" s="8" t="n"/>
    </row>
    <row r="463">
      <c r="A463" s="8" t="n"/>
    </row>
    <row r="464">
      <c r="A464" s="8" t="n"/>
    </row>
    <row r="465">
      <c r="A465" s="8" t="n"/>
    </row>
    <row r="466">
      <c r="A466" s="8" t="n"/>
    </row>
    <row r="467">
      <c r="A467" s="8" t="n"/>
    </row>
    <row r="468">
      <c r="A468" s="8" t="n"/>
    </row>
    <row r="469">
      <c r="A469" s="8" t="n"/>
    </row>
    <row r="470">
      <c r="A470" s="8" t="n"/>
    </row>
    <row r="471">
      <c r="A471" s="8" t="n"/>
    </row>
    <row r="472">
      <c r="A472" s="8" t="n"/>
    </row>
    <row r="473">
      <c r="A473" s="8" t="n"/>
    </row>
    <row r="474">
      <c r="A474" s="8" t="n"/>
    </row>
    <row r="475">
      <c r="A475" s="8" t="n"/>
    </row>
    <row r="476">
      <c r="A476" s="8" t="n"/>
    </row>
    <row r="477">
      <c r="A477" s="8" t="n"/>
    </row>
    <row r="478">
      <c r="A478" s="8" t="n"/>
    </row>
    <row r="479">
      <c r="A479" s="8" t="n"/>
    </row>
    <row r="480">
      <c r="A480" s="8" t="n"/>
    </row>
    <row r="481">
      <c r="A481" s="8" t="n"/>
    </row>
    <row r="482">
      <c r="A482" s="8" t="n"/>
    </row>
    <row r="483">
      <c r="A483" s="8" t="n"/>
    </row>
    <row r="484">
      <c r="A484" s="8" t="n"/>
    </row>
    <row r="485">
      <c r="A485" s="8" t="n"/>
    </row>
    <row r="486">
      <c r="A486" s="8" t="n"/>
    </row>
    <row r="487">
      <c r="A487" s="8" t="n"/>
    </row>
    <row r="488">
      <c r="A488" s="8" t="n"/>
    </row>
    <row r="489">
      <c r="A489" s="8" t="n"/>
    </row>
    <row r="490">
      <c r="A490" s="8" t="n"/>
    </row>
    <row r="491">
      <c r="A491" s="8" t="n"/>
    </row>
    <row r="492">
      <c r="A492" s="8" t="n"/>
    </row>
    <row r="493">
      <c r="A493" s="8" t="n"/>
    </row>
    <row r="494">
      <c r="A494" s="8" t="n"/>
    </row>
    <row r="495">
      <c r="A495" s="8" t="n"/>
    </row>
    <row r="496">
      <c r="A496" s="8" t="n"/>
    </row>
    <row r="497">
      <c r="A497" s="8" t="n"/>
    </row>
    <row r="498">
      <c r="A498" s="8" t="n"/>
    </row>
    <row r="499">
      <c r="A499" s="8" t="n"/>
    </row>
    <row r="500">
      <c r="A500" s="8" t="n"/>
    </row>
    <row r="501">
      <c r="A501" s="8" t="n"/>
    </row>
    <row r="502">
      <c r="A502" s="8" t="n"/>
    </row>
    <row r="503">
      <c r="A503" s="8" t="n"/>
    </row>
    <row r="504">
      <c r="A504" s="8" t="n"/>
    </row>
    <row r="505">
      <c r="A505" s="8" t="n"/>
    </row>
    <row r="506">
      <c r="A506" s="8" t="n"/>
    </row>
    <row r="507">
      <c r="A507" s="8" t="n"/>
    </row>
    <row r="508">
      <c r="A508" s="8" t="n"/>
    </row>
    <row r="509">
      <c r="A509" s="8" t="n"/>
    </row>
    <row r="510">
      <c r="A510" s="8" t="n"/>
    </row>
    <row r="511">
      <c r="A511" s="8" t="n"/>
    </row>
    <row r="512">
      <c r="A512" s="8" t="n"/>
    </row>
    <row r="513">
      <c r="A513" s="8" t="n"/>
    </row>
    <row r="514">
      <c r="A514" s="8" t="n"/>
    </row>
    <row r="515">
      <c r="A515" s="8" t="n"/>
    </row>
    <row r="516">
      <c r="A516" s="8" t="n"/>
    </row>
    <row r="517">
      <c r="A517" s="8" t="n"/>
    </row>
    <row r="518">
      <c r="A518" s="8" t="n"/>
    </row>
    <row r="519">
      <c r="A519" s="8" t="n"/>
    </row>
    <row r="520">
      <c r="A520" s="8" t="n"/>
    </row>
    <row r="521">
      <c r="A521" s="8" t="n"/>
    </row>
    <row r="522">
      <c r="A522" s="8" t="n"/>
    </row>
    <row r="523">
      <c r="A523" s="8" t="n"/>
    </row>
    <row r="524">
      <c r="A524" s="8" t="n"/>
    </row>
    <row r="525">
      <c r="A525" s="8" t="n"/>
    </row>
    <row r="526">
      <c r="A526" s="8" t="n"/>
    </row>
    <row r="527">
      <c r="A527" s="8" t="n"/>
    </row>
    <row r="528">
      <c r="A528" s="8" t="n"/>
    </row>
    <row r="529">
      <c r="A529" s="8" t="n"/>
    </row>
    <row r="530">
      <c r="A530" s="8" t="n"/>
    </row>
    <row r="531">
      <c r="A531" s="8" t="n"/>
    </row>
    <row r="532">
      <c r="A532" s="8" t="n"/>
    </row>
    <row r="533">
      <c r="A533" s="8" t="n"/>
    </row>
    <row r="534">
      <c r="A534" s="8" t="n"/>
    </row>
    <row r="535">
      <c r="A535" s="8" t="n"/>
    </row>
    <row r="536">
      <c r="A536" s="8" t="n"/>
    </row>
    <row r="537">
      <c r="A537" s="8" t="n"/>
    </row>
    <row r="538">
      <c r="A538" s="8" t="n"/>
    </row>
    <row r="539">
      <c r="A539" s="8" t="n"/>
    </row>
    <row r="540">
      <c r="A540" s="8" t="n"/>
    </row>
    <row r="541">
      <c r="A541" s="8" t="n"/>
    </row>
    <row r="542">
      <c r="A542" s="8" t="n"/>
    </row>
    <row r="543">
      <c r="A543" s="8" t="n"/>
    </row>
    <row r="544">
      <c r="A544" s="8" t="n"/>
    </row>
    <row r="545">
      <c r="A545" s="8" t="n"/>
    </row>
    <row r="546">
      <c r="A546" s="8" t="n"/>
    </row>
    <row r="547">
      <c r="A547" s="8" t="n"/>
    </row>
    <row r="548">
      <c r="A548" s="8" t="n"/>
    </row>
    <row r="549">
      <c r="A549" s="8" t="n"/>
    </row>
    <row r="550">
      <c r="A550" s="8" t="n"/>
    </row>
    <row r="551">
      <c r="A551" s="8" t="n"/>
    </row>
    <row r="552">
      <c r="A552" s="8" t="n"/>
    </row>
    <row r="553">
      <c r="A553" s="8" t="n"/>
    </row>
    <row r="554">
      <c r="A554" s="8" t="n"/>
    </row>
    <row r="555">
      <c r="A555" s="8" t="n"/>
    </row>
    <row r="556">
      <c r="A556" s="8" t="n"/>
    </row>
    <row r="557">
      <c r="A557" s="8" t="n"/>
    </row>
    <row r="558">
      <c r="A558" s="8" t="n"/>
    </row>
    <row r="559">
      <c r="A559" s="8" t="n"/>
    </row>
    <row r="560">
      <c r="A560" s="8" t="n"/>
    </row>
    <row r="561">
      <c r="A561" s="8" t="n"/>
    </row>
    <row r="562">
      <c r="A562" s="8" t="n"/>
    </row>
    <row r="563">
      <c r="A563" s="8" t="n"/>
    </row>
    <row r="564">
      <c r="A564" s="8" t="n"/>
    </row>
    <row r="565">
      <c r="A565" s="8" t="n"/>
    </row>
    <row r="566">
      <c r="A566" s="8" t="n"/>
    </row>
    <row r="567">
      <c r="A567" s="8" t="n"/>
    </row>
    <row r="568">
      <c r="A568" s="8" t="n"/>
    </row>
    <row r="569">
      <c r="A569" s="8" t="n"/>
    </row>
    <row r="570">
      <c r="A570" s="8" t="n"/>
    </row>
    <row r="571">
      <c r="A571" s="8" t="n"/>
    </row>
    <row r="572">
      <c r="A572" s="8" t="n"/>
    </row>
    <row r="573">
      <c r="A573" s="8" t="n"/>
    </row>
    <row r="574">
      <c r="A574" s="8" t="n"/>
    </row>
    <row r="575">
      <c r="A575" s="8" t="n"/>
    </row>
    <row r="576">
      <c r="A576" s="8" t="n"/>
    </row>
    <row r="577">
      <c r="A577" s="8" t="n"/>
    </row>
    <row r="578">
      <c r="A578" s="8" t="n"/>
    </row>
    <row r="579">
      <c r="A579" s="8" t="n"/>
    </row>
    <row r="580">
      <c r="A580" s="8" t="n"/>
    </row>
    <row r="581">
      <c r="A581" s="8" t="n"/>
    </row>
    <row r="582">
      <c r="A582" s="8" t="n"/>
    </row>
    <row r="583">
      <c r="A583" s="8" t="n"/>
    </row>
    <row r="584">
      <c r="A584" s="8" t="n"/>
    </row>
    <row r="585">
      <c r="A585" s="8" t="n"/>
    </row>
    <row r="586">
      <c r="A586" s="8" t="n"/>
    </row>
    <row r="587">
      <c r="A587" s="8" t="n"/>
    </row>
    <row r="588">
      <c r="A588" s="8" t="n"/>
    </row>
    <row r="589">
      <c r="A589" s="8" t="n"/>
    </row>
    <row r="590">
      <c r="A590" s="8" t="n"/>
    </row>
    <row r="591">
      <c r="A591" s="8" t="n"/>
    </row>
    <row r="592">
      <c r="A592" s="8" t="n"/>
    </row>
    <row r="593">
      <c r="A593" s="8" t="n"/>
    </row>
    <row r="594">
      <c r="A594" s="8" t="n"/>
    </row>
    <row r="595">
      <c r="A595" s="8" t="n"/>
    </row>
    <row r="596">
      <c r="A596" s="8" t="n"/>
    </row>
    <row r="597">
      <c r="A597" s="8" t="n"/>
    </row>
    <row r="598">
      <c r="A598" s="8" t="n"/>
    </row>
    <row r="599">
      <c r="A599" s="8" t="n"/>
    </row>
    <row r="600">
      <c r="A600" s="8" t="n"/>
    </row>
    <row r="601">
      <c r="A601" s="8" t="n"/>
    </row>
    <row r="602">
      <c r="A602" s="8" t="n"/>
    </row>
    <row r="603">
      <c r="A603" s="8" t="n"/>
    </row>
    <row r="604">
      <c r="A604" s="8" t="n"/>
    </row>
    <row r="605">
      <c r="A605" s="8" t="n"/>
    </row>
    <row r="606">
      <c r="A606" s="8" t="n"/>
    </row>
    <row r="607">
      <c r="A607" s="8" t="n"/>
    </row>
    <row r="608">
      <c r="A608" s="8" t="n"/>
    </row>
    <row r="609">
      <c r="A609" s="8" t="n"/>
    </row>
    <row r="610">
      <c r="A610" s="8" t="n"/>
    </row>
    <row r="611">
      <c r="A611" s="8" t="n"/>
    </row>
    <row r="612">
      <c r="A612" s="8" t="n"/>
    </row>
    <row r="613">
      <c r="A613" s="8" t="n"/>
    </row>
    <row r="614">
      <c r="A614" s="8" t="n"/>
    </row>
    <row r="615">
      <c r="A615" s="8" t="n"/>
    </row>
    <row r="616">
      <c r="A616" s="8" t="n"/>
    </row>
    <row r="617">
      <c r="A617" s="8" t="n"/>
    </row>
    <row r="618">
      <c r="A618" s="8" t="n"/>
    </row>
    <row r="619">
      <c r="A619" s="8" t="n"/>
    </row>
    <row r="620">
      <c r="A620" s="8" t="n"/>
    </row>
    <row r="621">
      <c r="A621" s="8" t="n"/>
    </row>
    <row r="622">
      <c r="A622" s="8" t="n"/>
    </row>
    <row r="623">
      <c r="A623" s="8" t="n"/>
    </row>
    <row r="624">
      <c r="A624" s="8" t="n"/>
    </row>
    <row r="625">
      <c r="A625" s="8" t="n"/>
    </row>
    <row r="626">
      <c r="A626" s="8" t="n"/>
    </row>
    <row r="627">
      <c r="A627" s="8" t="n"/>
    </row>
    <row r="628">
      <c r="A628" s="8" t="n"/>
    </row>
    <row r="629">
      <c r="A629" s="8" t="n"/>
    </row>
    <row r="630">
      <c r="A630" s="8" t="n"/>
    </row>
    <row r="631">
      <c r="A631" s="8" t="n"/>
    </row>
    <row r="632">
      <c r="A632" s="8" t="n"/>
    </row>
    <row r="633">
      <c r="A633" s="8" t="n"/>
    </row>
    <row r="634">
      <c r="A634" s="8" t="n"/>
    </row>
    <row r="635">
      <c r="A635" s="8" t="n"/>
    </row>
    <row r="636">
      <c r="A636" s="8" t="n"/>
    </row>
    <row r="637">
      <c r="A637" s="8" t="n"/>
    </row>
    <row r="638">
      <c r="A638" s="8" t="n"/>
    </row>
    <row r="639">
      <c r="A639" s="8" t="n"/>
    </row>
    <row r="640">
      <c r="A640" s="8" t="n"/>
    </row>
    <row r="641">
      <c r="A641" s="8" t="n"/>
    </row>
    <row r="642">
      <c r="A642" s="8" t="n"/>
    </row>
    <row r="643">
      <c r="A643" s="8" t="n"/>
    </row>
    <row r="644">
      <c r="A644" s="8" t="n"/>
    </row>
    <row r="645">
      <c r="A645" s="8" t="n"/>
    </row>
    <row r="646">
      <c r="A646" s="8" t="n"/>
    </row>
    <row r="647">
      <c r="A647" s="8" t="n"/>
    </row>
    <row r="648">
      <c r="A648" s="8" t="n"/>
    </row>
    <row r="649">
      <c r="A649" s="8" t="n"/>
    </row>
    <row r="650">
      <c r="A650" s="8" t="n"/>
    </row>
    <row r="651">
      <c r="A651" s="8" t="n"/>
    </row>
    <row r="652">
      <c r="A652" s="8" t="n"/>
    </row>
    <row r="653">
      <c r="A653" s="8" t="n"/>
    </row>
    <row r="654">
      <c r="A654" s="8" t="n"/>
    </row>
    <row r="655">
      <c r="A655" s="8" t="n"/>
    </row>
    <row r="656">
      <c r="A656" s="8" t="n"/>
    </row>
    <row r="657">
      <c r="A657" s="8" t="n"/>
    </row>
    <row r="658">
      <c r="A658" s="8" t="n"/>
    </row>
    <row r="659">
      <c r="A659" s="8" t="n"/>
    </row>
    <row r="660">
      <c r="A660" s="8" t="n"/>
    </row>
    <row r="661">
      <c r="A661" s="8" t="n"/>
    </row>
    <row r="662">
      <c r="A662" s="8" t="n"/>
    </row>
    <row r="663">
      <c r="A663" s="8" t="n"/>
    </row>
    <row r="664">
      <c r="A664" s="8" t="n"/>
    </row>
    <row r="665">
      <c r="A665" s="8" t="n"/>
    </row>
    <row r="666">
      <c r="A666" s="8" t="n"/>
    </row>
    <row r="667">
      <c r="A667" s="8" t="n"/>
    </row>
    <row r="668">
      <c r="A668" s="8" t="n"/>
    </row>
    <row r="669">
      <c r="A669" s="8" t="n"/>
    </row>
    <row r="670">
      <c r="A670" s="8" t="n"/>
    </row>
    <row r="671">
      <c r="A671" s="8" t="n"/>
    </row>
    <row r="672">
      <c r="A672" s="8" t="n"/>
    </row>
    <row r="673">
      <c r="A673" s="8" t="n"/>
    </row>
    <row r="674">
      <c r="A674" s="8" t="n"/>
    </row>
    <row r="675">
      <c r="A675" s="8" t="n"/>
    </row>
    <row r="676">
      <c r="A676" s="8" t="n"/>
    </row>
    <row r="677">
      <c r="A677" s="8" t="n"/>
    </row>
    <row r="678">
      <c r="A678" s="8" t="n"/>
    </row>
    <row r="679">
      <c r="A679" s="8" t="n"/>
    </row>
    <row r="680">
      <c r="A680" s="8" t="n"/>
    </row>
    <row r="681">
      <c r="A681" s="8" t="n"/>
    </row>
    <row r="682">
      <c r="A682" s="8" t="n"/>
    </row>
    <row r="683">
      <c r="A683" s="8" t="n"/>
    </row>
    <row r="684">
      <c r="A684" s="8" t="n"/>
    </row>
    <row r="685">
      <c r="A685" s="8" t="n"/>
    </row>
    <row r="686">
      <c r="A686" s="8" t="n"/>
    </row>
    <row r="687">
      <c r="A687" s="8" t="n"/>
    </row>
    <row r="688">
      <c r="A688" s="8" t="n"/>
    </row>
    <row r="689">
      <c r="A689" s="8" t="n"/>
    </row>
    <row r="690">
      <c r="A690" s="8" t="n"/>
    </row>
    <row r="691">
      <c r="A691" s="8" t="n"/>
    </row>
    <row r="692">
      <c r="A692" s="8" t="n"/>
    </row>
    <row r="693">
      <c r="A693" s="8" t="n"/>
    </row>
    <row r="694">
      <c r="A694" s="8" t="n"/>
    </row>
    <row r="695">
      <c r="A695" s="8" t="n"/>
    </row>
    <row r="696">
      <c r="A696" s="8" t="n"/>
    </row>
    <row r="697">
      <c r="A697" s="8" t="n"/>
    </row>
    <row r="698">
      <c r="A698" s="8" t="n"/>
    </row>
    <row r="699">
      <c r="A699" s="8" t="n"/>
    </row>
    <row r="700">
      <c r="A700" s="8" t="n"/>
    </row>
    <row r="701">
      <c r="A701" s="8" t="n"/>
    </row>
    <row r="702">
      <c r="A702" s="8" t="n"/>
    </row>
    <row r="703">
      <c r="A703" s="8" t="n"/>
    </row>
    <row r="704">
      <c r="A704" s="8" t="n"/>
    </row>
    <row r="705">
      <c r="A705" s="8" t="n"/>
    </row>
    <row r="706">
      <c r="A706" s="8" t="n"/>
    </row>
    <row r="707">
      <c r="A707" s="8" t="n"/>
    </row>
    <row r="708">
      <c r="A708" s="8" t="n"/>
    </row>
    <row r="709">
      <c r="A709" s="8" t="n"/>
    </row>
    <row r="710">
      <c r="A710" s="8" t="n"/>
    </row>
    <row r="711">
      <c r="A711" s="8" t="n"/>
    </row>
    <row r="712">
      <c r="A712" s="8" t="n"/>
    </row>
    <row r="713">
      <c r="A713" s="8" t="n"/>
    </row>
    <row r="714">
      <c r="A714" s="8" t="n"/>
    </row>
    <row r="715">
      <c r="A715" s="8" t="n"/>
    </row>
    <row r="716">
      <c r="A716" s="8" t="n"/>
    </row>
    <row r="717">
      <c r="A717" s="8" t="n"/>
    </row>
    <row r="718">
      <c r="A718" s="8" t="n"/>
    </row>
    <row r="719">
      <c r="A719" s="8" t="n"/>
    </row>
    <row r="720">
      <c r="A720" s="8" t="n"/>
    </row>
    <row r="721">
      <c r="A721" s="8" t="n"/>
    </row>
    <row r="722">
      <c r="A722" s="8" t="n"/>
    </row>
    <row r="723">
      <c r="A723" s="8" t="n"/>
    </row>
    <row r="724">
      <c r="A724" s="8" t="n"/>
    </row>
    <row r="725">
      <c r="A725" s="8" t="n"/>
    </row>
    <row r="726">
      <c r="A726" s="8" t="n"/>
    </row>
    <row r="727">
      <c r="A727" s="8" t="n"/>
    </row>
    <row r="728">
      <c r="A728" s="8" t="n"/>
    </row>
    <row r="729">
      <c r="A729" s="8" t="n"/>
    </row>
    <row r="730">
      <c r="A730" s="8" t="n"/>
    </row>
    <row r="731">
      <c r="A731" s="8" t="n"/>
    </row>
    <row r="732">
      <c r="A732" s="8" t="n"/>
    </row>
    <row r="733">
      <c r="A733" s="8" t="n"/>
    </row>
    <row r="734">
      <c r="A734" s="8" t="n"/>
    </row>
    <row r="735">
      <c r="A735" s="8" t="n"/>
    </row>
    <row r="736">
      <c r="A736" s="8" t="n"/>
    </row>
    <row r="737">
      <c r="A737" s="8" t="n"/>
    </row>
    <row r="738">
      <c r="A738" s="8" t="n"/>
    </row>
    <row r="739">
      <c r="A739" s="8" t="n"/>
    </row>
    <row r="740">
      <c r="A740" s="8" t="n"/>
    </row>
    <row r="741">
      <c r="A741" s="8" t="n"/>
    </row>
    <row r="742">
      <c r="A742" s="8" t="n"/>
    </row>
    <row r="743">
      <c r="A743" s="8" t="n"/>
    </row>
    <row r="744">
      <c r="A744" s="8" t="n"/>
    </row>
    <row r="745">
      <c r="A745" s="8" t="n"/>
    </row>
    <row r="746">
      <c r="A746" s="8" t="n"/>
    </row>
    <row r="747">
      <c r="A747" s="8" t="n"/>
    </row>
    <row r="748">
      <c r="A748" s="8" t="n"/>
    </row>
    <row r="749">
      <c r="A749" s="8" t="n"/>
    </row>
    <row r="750">
      <c r="A750" s="8" t="n"/>
    </row>
    <row r="751">
      <c r="A751" s="8" t="n"/>
    </row>
    <row r="752">
      <c r="A752" s="8" t="n"/>
    </row>
    <row r="753">
      <c r="A753" s="8" t="n"/>
    </row>
    <row r="754">
      <c r="A754" s="8" t="n"/>
    </row>
    <row r="755">
      <c r="A755" s="8" t="n"/>
    </row>
    <row r="756">
      <c r="A756" s="8" t="n"/>
    </row>
    <row r="757">
      <c r="A757" s="8" t="n"/>
    </row>
    <row r="758">
      <c r="A758" s="8" t="n"/>
    </row>
    <row r="759">
      <c r="A759" s="8" t="n"/>
    </row>
    <row r="760">
      <c r="A760" s="8" t="n"/>
    </row>
    <row r="761">
      <c r="A761" s="8" t="n"/>
    </row>
    <row r="762">
      <c r="A762" s="8" t="n"/>
    </row>
    <row r="763">
      <c r="A763" s="8" t="n"/>
    </row>
    <row r="764">
      <c r="A764" s="8" t="n"/>
    </row>
    <row r="765">
      <c r="A765" s="8" t="n"/>
    </row>
    <row r="766">
      <c r="A766" s="8" t="n"/>
    </row>
    <row r="767">
      <c r="A767" s="8" t="n"/>
    </row>
    <row r="768">
      <c r="A768" s="8" t="n"/>
    </row>
    <row r="769">
      <c r="A769" s="8" t="n"/>
    </row>
    <row r="770">
      <c r="A770" s="8" t="n"/>
    </row>
    <row r="771">
      <c r="A771" s="8" t="n"/>
    </row>
    <row r="772">
      <c r="A772" s="8" t="n"/>
    </row>
    <row r="773">
      <c r="A773" s="8" t="n"/>
    </row>
    <row r="774">
      <c r="A774" s="8" t="n"/>
    </row>
    <row r="775">
      <c r="A775" s="8" t="n"/>
    </row>
    <row r="776">
      <c r="A776" s="8" t="n"/>
    </row>
    <row r="777">
      <c r="A777" s="8" t="n"/>
    </row>
    <row r="778">
      <c r="A778" s="8" t="n"/>
    </row>
    <row r="779">
      <c r="A779" s="8" t="n"/>
    </row>
    <row r="780">
      <c r="A780" s="8" t="n"/>
    </row>
    <row r="781">
      <c r="A781" s="8" t="n"/>
    </row>
    <row r="782">
      <c r="A782" s="8" t="n"/>
    </row>
    <row r="783">
      <c r="A783" s="8" t="n"/>
    </row>
    <row r="784">
      <c r="A784" s="8" t="n"/>
    </row>
    <row r="785">
      <c r="A785" s="8" t="n"/>
    </row>
    <row r="786">
      <c r="A786" s="8" t="n"/>
    </row>
    <row r="787">
      <c r="A787" s="8" t="n"/>
    </row>
    <row r="788">
      <c r="A788" s="8" t="n"/>
    </row>
    <row r="789">
      <c r="A789" s="8" t="n"/>
    </row>
    <row r="790">
      <c r="A790" s="8" t="n"/>
    </row>
    <row r="791">
      <c r="A791" s="8" t="n"/>
    </row>
    <row r="792">
      <c r="A792" s="8" t="n"/>
    </row>
    <row r="793">
      <c r="A793" s="8" t="n"/>
    </row>
    <row r="794">
      <c r="A794" s="8" t="n"/>
    </row>
    <row r="795">
      <c r="A795" s="8" t="n"/>
    </row>
    <row r="796">
      <c r="A796" s="8" t="n"/>
    </row>
    <row r="797">
      <c r="A797" s="8" t="n"/>
    </row>
    <row r="798">
      <c r="A798" s="8" t="n"/>
    </row>
    <row r="799">
      <c r="A799" s="8" t="n"/>
    </row>
    <row r="800">
      <c r="A800" s="8" t="n"/>
    </row>
    <row r="801">
      <c r="A801" s="8" t="n"/>
    </row>
    <row r="802">
      <c r="A802" s="8" t="n"/>
    </row>
    <row r="803">
      <c r="A803" s="8" t="n"/>
    </row>
    <row r="804">
      <c r="A804" s="8" t="n"/>
    </row>
    <row r="805">
      <c r="A805" s="8" t="n"/>
    </row>
    <row r="806">
      <c r="A806" s="8" t="n"/>
    </row>
    <row r="807">
      <c r="A807" s="8" t="n"/>
    </row>
    <row r="808">
      <c r="A808" s="8" t="n"/>
    </row>
    <row r="809">
      <c r="A809" s="8" t="n"/>
    </row>
    <row r="810">
      <c r="A810" s="8" t="n"/>
    </row>
    <row r="811">
      <c r="A811" s="8" t="n"/>
    </row>
    <row r="812">
      <c r="A812" s="8" t="n"/>
    </row>
    <row r="813">
      <c r="A813" s="8" t="n"/>
    </row>
    <row r="814">
      <c r="A814" s="8" t="n"/>
    </row>
    <row r="815">
      <c r="A815" s="8" t="n"/>
    </row>
    <row r="816">
      <c r="A816" s="8" t="n"/>
    </row>
    <row r="817">
      <c r="A817" s="8" t="n"/>
    </row>
    <row r="818">
      <c r="A818" s="8" t="n"/>
    </row>
    <row r="819">
      <c r="A819" s="8" t="n"/>
    </row>
    <row r="820">
      <c r="A820" s="8" t="n"/>
    </row>
    <row r="821">
      <c r="A821" s="8" t="n"/>
    </row>
    <row r="822">
      <c r="A822" s="8" t="n"/>
    </row>
    <row r="823">
      <c r="A823" s="8" t="n"/>
    </row>
    <row r="824">
      <c r="A824" s="8" t="n"/>
    </row>
    <row r="825">
      <c r="A825" s="8" t="n"/>
    </row>
    <row r="826">
      <c r="A826" s="8" t="n"/>
    </row>
    <row r="827">
      <c r="A827" s="8" t="n"/>
    </row>
    <row r="828">
      <c r="A828" s="8" t="n"/>
    </row>
    <row r="829">
      <c r="A829" s="8" t="n"/>
    </row>
    <row r="830">
      <c r="A830" s="8" t="n"/>
    </row>
    <row r="831">
      <c r="A831" s="8" t="n"/>
    </row>
    <row r="832">
      <c r="A832" s="8" t="n"/>
    </row>
    <row r="833">
      <c r="A833" s="8" t="n"/>
    </row>
    <row r="834">
      <c r="A834" s="8" t="n"/>
    </row>
    <row r="835">
      <c r="A835" s="8" t="n"/>
    </row>
    <row r="836">
      <c r="A836" s="8" t="n"/>
    </row>
    <row r="837">
      <c r="A837" s="8" t="n"/>
    </row>
    <row r="838">
      <c r="A838" s="8" t="n"/>
    </row>
    <row r="839">
      <c r="A839" s="8" t="n"/>
    </row>
    <row r="840">
      <c r="A840" s="8" t="n"/>
    </row>
    <row r="841">
      <c r="A841" s="8" t="n"/>
    </row>
    <row r="842">
      <c r="A842" s="8" t="n"/>
    </row>
    <row r="843">
      <c r="A843" s="8" t="n"/>
    </row>
    <row r="844">
      <c r="A844" s="8" t="n"/>
    </row>
    <row r="845">
      <c r="A845" s="8" t="n"/>
    </row>
    <row r="846">
      <c r="A846" s="8" t="n"/>
    </row>
    <row r="847">
      <c r="A847" s="8" t="n"/>
    </row>
    <row r="848">
      <c r="A848" s="8" t="n"/>
    </row>
    <row r="849">
      <c r="A849" s="8" t="n"/>
    </row>
    <row r="850">
      <c r="A850" s="8" t="n"/>
    </row>
    <row r="851">
      <c r="A851" s="8" t="n"/>
    </row>
    <row r="852">
      <c r="A852" s="8" t="n"/>
    </row>
    <row r="853">
      <c r="A853" s="8" t="n"/>
    </row>
    <row r="854">
      <c r="A854" s="8" t="n"/>
    </row>
    <row r="855">
      <c r="A855" s="8" t="n"/>
    </row>
    <row r="856">
      <c r="A856" s="8" t="n"/>
    </row>
    <row r="857">
      <c r="A857" s="8" t="n"/>
    </row>
    <row r="858">
      <c r="A858" s="8" t="n"/>
    </row>
    <row r="859">
      <c r="A859" s="8" t="n"/>
    </row>
    <row r="860">
      <c r="A860" s="8" t="n"/>
    </row>
    <row r="861">
      <c r="A861" s="8" t="n"/>
    </row>
    <row r="862">
      <c r="A862" s="8" t="n"/>
    </row>
    <row r="863">
      <c r="A863" s="8" t="n"/>
    </row>
    <row r="864">
      <c r="A864" s="8" t="n"/>
    </row>
    <row r="865">
      <c r="A865" s="8" t="n"/>
    </row>
    <row r="866">
      <c r="A866" s="8" t="n"/>
    </row>
    <row r="867">
      <c r="A867" s="8" t="n"/>
    </row>
    <row r="868">
      <c r="A868" s="8" t="n"/>
    </row>
    <row r="869">
      <c r="A869" s="8" t="n"/>
    </row>
    <row r="870">
      <c r="A870" s="8" t="n"/>
    </row>
    <row r="871">
      <c r="A871" s="8" t="n"/>
    </row>
    <row r="872">
      <c r="A872" s="8" t="n"/>
    </row>
    <row r="873">
      <c r="A873" s="8" t="n"/>
    </row>
    <row r="874">
      <c r="A874" s="8" t="n"/>
    </row>
    <row r="875">
      <c r="A875" s="8" t="n"/>
    </row>
    <row r="876">
      <c r="A876" s="8" t="n"/>
    </row>
    <row r="877">
      <c r="A877" s="8" t="n"/>
    </row>
    <row r="878">
      <c r="A878" s="8" t="n"/>
    </row>
    <row r="879">
      <c r="A879" s="8" t="n"/>
    </row>
    <row r="880">
      <c r="A880" s="8" t="n"/>
    </row>
    <row r="881">
      <c r="A881" s="8" t="n"/>
    </row>
    <row r="882">
      <c r="A882" s="8" t="n"/>
    </row>
    <row r="883">
      <c r="A883" s="8" t="n"/>
    </row>
    <row r="884">
      <c r="A884" s="8" t="n"/>
    </row>
    <row r="885">
      <c r="A885" s="8" t="n"/>
    </row>
    <row r="886">
      <c r="A886" s="8" t="n"/>
    </row>
    <row r="887">
      <c r="A887" s="8" t="n"/>
    </row>
    <row r="888">
      <c r="A888" s="8" t="n"/>
    </row>
    <row r="889">
      <c r="A889" s="8" t="n"/>
    </row>
    <row r="890">
      <c r="A890" s="8" t="n"/>
    </row>
    <row r="891">
      <c r="A891" s="8" t="n"/>
    </row>
    <row r="892">
      <c r="A892" s="8" t="n"/>
    </row>
    <row r="893">
      <c r="A893" s="8" t="n"/>
    </row>
    <row r="894">
      <c r="A894" s="8" t="n"/>
    </row>
    <row r="895">
      <c r="A895" s="8" t="n"/>
    </row>
    <row r="896">
      <c r="A896" s="8" t="n"/>
    </row>
    <row r="897">
      <c r="A897" s="8" t="n"/>
    </row>
    <row r="898">
      <c r="A898" s="8" t="n"/>
    </row>
    <row r="899">
      <c r="A899" s="8" t="n"/>
    </row>
    <row r="900">
      <c r="A900" s="8" t="n"/>
    </row>
    <row r="901">
      <c r="A901" s="8" t="n"/>
    </row>
    <row r="902">
      <c r="A902" s="8" t="n"/>
    </row>
    <row r="903">
      <c r="A903" s="8" t="n"/>
    </row>
    <row r="904">
      <c r="A904" s="8" t="n"/>
    </row>
    <row r="905">
      <c r="A905" s="8" t="n"/>
    </row>
    <row r="906">
      <c r="A906" s="8" t="n"/>
    </row>
    <row r="907">
      <c r="A907" s="8" t="n"/>
    </row>
    <row r="908">
      <c r="A908" s="8" t="n"/>
    </row>
    <row r="909">
      <c r="A909" s="8" t="n"/>
    </row>
    <row r="910">
      <c r="A910" s="8" t="n"/>
    </row>
    <row r="911">
      <c r="A911" s="8" t="n"/>
    </row>
    <row r="912">
      <c r="A912" s="8" t="n"/>
    </row>
    <row r="913">
      <c r="A913" s="8" t="n"/>
    </row>
    <row r="914">
      <c r="A914" s="8" t="n"/>
    </row>
    <row r="915">
      <c r="A915" s="8" t="n"/>
    </row>
    <row r="916">
      <c r="A916" s="8" t="n"/>
    </row>
    <row r="917">
      <c r="A917" s="8" t="n"/>
    </row>
    <row r="918">
      <c r="A918" s="8" t="n"/>
    </row>
    <row r="919">
      <c r="A919" s="8" t="n"/>
    </row>
    <row r="920">
      <c r="A920" s="8" t="n"/>
    </row>
    <row r="921">
      <c r="A921" s="8" t="n"/>
    </row>
    <row r="922">
      <c r="A922" s="8" t="n"/>
    </row>
    <row r="923">
      <c r="A923" s="8" t="n"/>
    </row>
    <row r="924">
      <c r="A924" s="8" t="n"/>
    </row>
    <row r="925">
      <c r="A925" s="8" t="n"/>
    </row>
    <row r="926">
      <c r="A926" s="8" t="n"/>
    </row>
    <row r="927">
      <c r="A927" s="8" t="n"/>
    </row>
    <row r="928">
      <c r="A928" s="8" t="n"/>
    </row>
    <row r="929">
      <c r="A929" s="8" t="n"/>
    </row>
    <row r="930">
      <c r="A930" s="8" t="n"/>
    </row>
    <row r="931">
      <c r="A931" s="8" t="n"/>
    </row>
    <row r="932">
      <c r="A932" s="8" t="n"/>
    </row>
    <row r="933">
      <c r="A933" s="8" t="n"/>
    </row>
    <row r="934">
      <c r="A934" s="8" t="n"/>
    </row>
    <row r="935">
      <c r="A935" s="8" t="n"/>
    </row>
    <row r="936">
      <c r="A936" s="8" t="n"/>
    </row>
    <row r="937">
      <c r="A937" s="8" t="n"/>
    </row>
    <row r="938">
      <c r="A938" s="8" t="n"/>
    </row>
    <row r="939">
      <c r="A939" s="8" t="n"/>
    </row>
    <row r="940">
      <c r="A940" s="8" t="n"/>
    </row>
    <row r="941">
      <c r="A941" s="8" t="n"/>
    </row>
    <row r="942">
      <c r="A942" s="8" t="n"/>
    </row>
    <row r="943">
      <c r="A943" s="8" t="n"/>
    </row>
    <row r="944">
      <c r="A944" s="8" t="n"/>
    </row>
    <row r="945">
      <c r="A945" s="8" t="n"/>
    </row>
    <row r="946">
      <c r="A946" s="8" t="n"/>
    </row>
    <row r="947">
      <c r="A947" s="8" t="n"/>
    </row>
    <row r="948">
      <c r="A948" s="8" t="n"/>
    </row>
    <row r="949">
      <c r="A949" s="8" t="n"/>
    </row>
    <row r="950">
      <c r="A950" s="8" t="n"/>
    </row>
    <row r="951">
      <c r="A951" s="8" t="n"/>
    </row>
    <row r="952">
      <c r="A952" s="8" t="n"/>
    </row>
    <row r="953">
      <c r="A953" s="8" t="n"/>
    </row>
    <row r="954">
      <c r="A954" s="8" t="n"/>
    </row>
    <row r="955">
      <c r="A955" s="8" t="n"/>
    </row>
    <row r="956">
      <c r="A956" s="8" t="n"/>
    </row>
    <row r="957">
      <c r="A957" s="8" t="n"/>
    </row>
    <row r="958">
      <c r="A958" s="8" t="n"/>
    </row>
    <row r="959">
      <c r="A959" s="8" t="n"/>
    </row>
    <row r="960">
      <c r="A960" s="8" t="n"/>
    </row>
    <row r="961">
      <c r="A961" s="8" t="n"/>
    </row>
    <row r="962">
      <c r="A962" s="8" t="n"/>
    </row>
    <row r="963">
      <c r="A963" s="8" t="n"/>
    </row>
    <row r="964">
      <c r="A964" s="8" t="n"/>
    </row>
    <row r="965">
      <c r="A965" s="8" t="n"/>
    </row>
    <row r="966">
      <c r="A966" s="8" t="n"/>
    </row>
    <row r="967">
      <c r="A967" s="8" t="n"/>
    </row>
    <row r="968">
      <c r="A968" s="8" t="n"/>
    </row>
    <row r="969">
      <c r="A969" s="8" t="n"/>
    </row>
    <row r="970">
      <c r="A970" s="8" t="n"/>
    </row>
    <row r="971">
      <c r="A971" s="8" t="n"/>
    </row>
    <row r="972">
      <c r="A972" s="8" t="n"/>
    </row>
    <row r="973">
      <c r="A973" s="8" t="n"/>
    </row>
    <row r="974">
      <c r="A974" s="8" t="n"/>
    </row>
    <row r="975">
      <c r="A975" s="8" t="n"/>
    </row>
    <row r="976">
      <c r="A976" s="8" t="n"/>
    </row>
    <row r="977">
      <c r="A977" s="8" t="n"/>
    </row>
    <row r="978">
      <c r="A978" s="8" t="n"/>
    </row>
    <row r="979">
      <c r="A979" s="8" t="n"/>
    </row>
    <row r="980">
      <c r="A980" s="8" t="n"/>
    </row>
    <row r="981">
      <c r="A981" s="8" t="n"/>
    </row>
    <row r="982">
      <c r="A982" s="8" t="n"/>
    </row>
    <row r="983">
      <c r="A983" s="8" t="n"/>
    </row>
    <row r="984">
      <c r="A984" s="8" t="n"/>
    </row>
    <row r="985">
      <c r="A985" s="8" t="n"/>
    </row>
    <row r="986">
      <c r="A986" s="8" t="n"/>
    </row>
    <row r="987">
      <c r="A987" s="8" t="n"/>
    </row>
    <row r="988">
      <c r="A988" s="8" t="n"/>
    </row>
    <row r="989">
      <c r="A989" s="8" t="n"/>
    </row>
    <row r="990">
      <c r="A990" s="8" t="n"/>
    </row>
    <row r="991">
      <c r="A991" s="8" t="n"/>
    </row>
    <row r="992">
      <c r="A992" s="8" t="n"/>
    </row>
    <row r="993">
      <c r="A993" s="8" t="n"/>
    </row>
    <row r="994">
      <c r="A994" s="8" t="n"/>
    </row>
    <row r="995">
      <c r="A995" s="8" t="n"/>
    </row>
    <row r="996">
      <c r="A996" s="8" t="n"/>
    </row>
    <row r="997">
      <c r="A997" s="8" t="n"/>
    </row>
    <row r="998">
      <c r="A998" s="8" t="n"/>
    </row>
    <row r="999">
      <c r="A999" s="8" t="n"/>
    </row>
    <row r="1000">
      <c r="A1000" s="8" t="n"/>
    </row>
    <row r="1001">
      <c r="A1001" s="8" t="n"/>
    </row>
    <row r="1002">
      <c r="A1002" s="8" t="n"/>
    </row>
    <row r="1003">
      <c r="A1003" s="8" t="n"/>
    </row>
    <row r="1004">
      <c r="A1004" s="8" t="n"/>
    </row>
    <row r="1005">
      <c r="A1005" s="8" t="n"/>
    </row>
    <row r="1006">
      <c r="A1006" s="8" t="n"/>
    </row>
    <row r="1007">
      <c r="A1007" s="8" t="n"/>
    </row>
    <row r="1008">
      <c r="A1008" s="8" t="n"/>
    </row>
    <row r="1009">
      <c r="A1009" s="8" t="n"/>
    </row>
    <row r="1010">
      <c r="A1010" s="8" t="n"/>
    </row>
    <row r="1011">
      <c r="A1011" s="8" t="n"/>
    </row>
    <row r="1012">
      <c r="A1012" s="8" t="n"/>
    </row>
    <row r="1013">
      <c r="A1013" s="8" t="n"/>
    </row>
    <row r="1014">
      <c r="A1014" s="8" t="n"/>
    </row>
    <row r="1015">
      <c r="A1015" s="8" t="n"/>
    </row>
    <row r="1016">
      <c r="A1016" s="8" t="n"/>
    </row>
    <row r="1017">
      <c r="A1017" s="8" t="n"/>
    </row>
    <row r="1018">
      <c r="A1018" s="8" t="n"/>
    </row>
    <row r="1019">
      <c r="A1019" s="8" t="n"/>
    </row>
    <row r="1020">
      <c r="A1020" s="8" t="n"/>
    </row>
    <row r="1021">
      <c r="A1021" s="8" t="n"/>
    </row>
    <row r="1022">
      <c r="A1022" s="8" t="n"/>
    </row>
    <row r="1023">
      <c r="A1023" s="8" t="n"/>
    </row>
    <row r="1024">
      <c r="A1024" s="8" t="n"/>
    </row>
    <row r="1025">
      <c r="A1025" s="8" t="n"/>
    </row>
    <row r="1026">
      <c r="A1026" s="8" t="n"/>
    </row>
    <row r="1027">
      <c r="A1027" s="8" t="n"/>
    </row>
    <row r="1028">
      <c r="A1028" s="8" t="n"/>
    </row>
    <row r="1029">
      <c r="A1029" s="8" t="n"/>
    </row>
    <row r="1030">
      <c r="A1030" s="8" t="n"/>
    </row>
    <row r="1031">
      <c r="A1031" s="8" t="n"/>
    </row>
    <row r="1032">
      <c r="A1032" s="8" t="n"/>
    </row>
    <row r="1033">
      <c r="A1033" s="8" t="n"/>
    </row>
    <row r="1034">
      <c r="A1034" s="8" t="n"/>
    </row>
    <row r="1035">
      <c r="A1035" s="8" t="n"/>
    </row>
    <row r="1036">
      <c r="A1036" s="8" t="n"/>
    </row>
    <row r="1037">
      <c r="A1037" s="8" t="n"/>
    </row>
    <row r="1038">
      <c r="A1038" s="8" t="n"/>
    </row>
    <row r="1039">
      <c r="A1039" s="8" t="n"/>
    </row>
    <row r="1040">
      <c r="A1040" s="8" t="n"/>
    </row>
    <row r="1041">
      <c r="A1041" s="8" t="n"/>
    </row>
    <row r="1042">
      <c r="A1042" s="8" t="n"/>
    </row>
    <row r="1043">
      <c r="A1043" s="8" t="n"/>
    </row>
    <row r="1044">
      <c r="A1044" s="8" t="n"/>
    </row>
    <row r="1045">
      <c r="A1045" s="8" t="n"/>
    </row>
    <row r="1046">
      <c r="A1046" s="8" t="n"/>
    </row>
    <row r="1047">
      <c r="A1047" s="8" t="n"/>
    </row>
    <row r="1048">
      <c r="A1048" s="8" t="n"/>
    </row>
    <row r="1049">
      <c r="A1049" s="8" t="n"/>
    </row>
    <row r="1050">
      <c r="A1050" s="8" t="n"/>
    </row>
    <row r="1051">
      <c r="A1051" s="8" t="n"/>
    </row>
    <row r="1052">
      <c r="A1052" s="8" t="n"/>
    </row>
    <row r="1053">
      <c r="A1053" s="8" t="n"/>
    </row>
    <row r="1054">
      <c r="A1054" s="8" t="n"/>
    </row>
    <row r="1055">
      <c r="A1055" s="8" t="n"/>
    </row>
    <row r="1056">
      <c r="A1056" s="8" t="n"/>
    </row>
    <row r="1057">
      <c r="A1057" s="8" t="n"/>
    </row>
    <row r="1058">
      <c r="A1058" s="8" t="n"/>
    </row>
    <row r="1059">
      <c r="A1059" s="8" t="n"/>
    </row>
    <row r="1060">
      <c r="A1060" s="8" t="n"/>
    </row>
    <row r="1061">
      <c r="A1061" s="8" t="n"/>
    </row>
    <row r="1062">
      <c r="A1062" s="8" t="n"/>
    </row>
    <row r="1063">
      <c r="A1063" s="8" t="n"/>
    </row>
    <row r="1064">
      <c r="A1064" s="8" t="n"/>
    </row>
    <row r="1065">
      <c r="A1065" s="8" t="n"/>
    </row>
    <row r="1066">
      <c r="A1066" s="8" t="n"/>
    </row>
    <row r="1067">
      <c r="A1067" s="8" t="n"/>
    </row>
    <row r="1068">
      <c r="A1068" s="8" t="n"/>
    </row>
    <row r="1069">
      <c r="A1069" s="8" t="n"/>
    </row>
    <row r="1070">
      <c r="A1070" s="8" t="n"/>
    </row>
    <row r="1071">
      <c r="A1071" s="8" t="n"/>
    </row>
    <row r="1072">
      <c r="A1072" s="8" t="n"/>
    </row>
    <row r="1073">
      <c r="A1073" s="8" t="n"/>
    </row>
    <row r="1074">
      <c r="A1074" s="8" t="n"/>
    </row>
    <row r="1075">
      <c r="A1075" s="8" t="n"/>
    </row>
    <row r="1076">
      <c r="A1076" s="8" t="n"/>
    </row>
    <row r="1077">
      <c r="A1077" s="8" t="n"/>
    </row>
    <row r="1078">
      <c r="A1078" s="8" t="n"/>
    </row>
    <row r="1079">
      <c r="A1079" s="8" t="n"/>
    </row>
    <row r="1080">
      <c r="A1080" s="8" t="n"/>
    </row>
    <row r="1081">
      <c r="A1081" s="8" t="n"/>
    </row>
    <row r="1082">
      <c r="A1082" s="8" t="n"/>
    </row>
    <row r="1083">
      <c r="A1083" s="8" t="n"/>
    </row>
    <row r="1084">
      <c r="A1084" s="8" t="n"/>
    </row>
    <row r="1085">
      <c r="A1085" s="8" t="n"/>
    </row>
    <row r="1086">
      <c r="A1086" s="8" t="n"/>
    </row>
    <row r="1087">
      <c r="A1087" s="8" t="n"/>
    </row>
    <row r="1088">
      <c r="A1088" s="8" t="n"/>
    </row>
    <row r="1089">
      <c r="A1089" s="8" t="n"/>
    </row>
    <row r="1090">
      <c r="A1090" s="8" t="n"/>
    </row>
    <row r="1091">
      <c r="A1091" s="8" t="n"/>
    </row>
    <row r="1092">
      <c r="A1092" s="8" t="n"/>
    </row>
    <row r="1093">
      <c r="A1093" s="8" t="n"/>
    </row>
    <row r="1094">
      <c r="A1094" s="8" t="n"/>
    </row>
    <row r="1095">
      <c r="A1095" s="8" t="n"/>
    </row>
    <row r="1096">
      <c r="A1096" s="8" t="n"/>
    </row>
    <row r="1097">
      <c r="A1097" s="8" t="n"/>
    </row>
    <row r="1098">
      <c r="A1098" s="8" t="n"/>
    </row>
    <row r="1099">
      <c r="A1099" s="8" t="n"/>
    </row>
    <row r="1100">
      <c r="A1100" s="8" t="n"/>
    </row>
    <row r="1101">
      <c r="A1101" s="8" t="n"/>
    </row>
    <row r="1102">
      <c r="A1102" s="8" t="n"/>
    </row>
    <row r="1103">
      <c r="A1103" s="8" t="n"/>
    </row>
    <row r="1104">
      <c r="A1104" s="8" t="n"/>
    </row>
    <row r="1105">
      <c r="A1105" s="8" t="n"/>
    </row>
    <row r="1106">
      <c r="A1106" s="8" t="n"/>
    </row>
    <row r="1107">
      <c r="A1107" s="8" t="n"/>
    </row>
    <row r="1108">
      <c r="A1108" s="8" t="n"/>
    </row>
    <row r="1109">
      <c r="A1109" s="8" t="n"/>
    </row>
    <row r="1110">
      <c r="A1110" s="8" t="n"/>
    </row>
    <row r="1111">
      <c r="A1111" s="8" t="n"/>
    </row>
    <row r="1112">
      <c r="A1112" s="8" t="n"/>
    </row>
    <row r="1113">
      <c r="A1113" s="8" t="n"/>
    </row>
    <row r="1114">
      <c r="A1114" s="8" t="n"/>
    </row>
    <row r="1115">
      <c r="A1115" s="8" t="n"/>
    </row>
    <row r="1116">
      <c r="A1116" s="8" t="n"/>
    </row>
    <row r="1117">
      <c r="A1117" s="8" t="n"/>
    </row>
    <row r="1118">
      <c r="A1118" s="8" t="n"/>
    </row>
    <row r="1119">
      <c r="A1119" s="8" t="n"/>
    </row>
    <row r="1120">
      <c r="A1120" s="8" t="n"/>
    </row>
    <row r="1121">
      <c r="A1121" s="8" t="n"/>
    </row>
    <row r="1122">
      <c r="A1122" s="8" t="n"/>
    </row>
    <row r="1123">
      <c r="A1123" s="8" t="n"/>
    </row>
    <row r="1124">
      <c r="A1124" s="8" t="n"/>
    </row>
    <row r="1125">
      <c r="A1125" s="8" t="n"/>
    </row>
    <row r="1126">
      <c r="A1126" s="8" t="n"/>
    </row>
    <row r="1127">
      <c r="A1127" s="8" t="n"/>
    </row>
    <row r="1128">
      <c r="A1128" s="8" t="n"/>
    </row>
    <row r="1129">
      <c r="A1129" s="8" t="n"/>
    </row>
    <row r="1130">
      <c r="A1130" s="8" t="n"/>
    </row>
    <row r="1131">
      <c r="A1131" s="8" t="n"/>
    </row>
    <row r="1132">
      <c r="A1132" s="8" t="n"/>
    </row>
    <row r="1133">
      <c r="A1133" s="8" t="n"/>
    </row>
    <row r="1134">
      <c r="A1134" s="8" t="n"/>
    </row>
    <row r="1135">
      <c r="A1135" s="8" t="n"/>
    </row>
    <row r="1136">
      <c r="A1136" s="8" t="n"/>
    </row>
    <row r="1137">
      <c r="A1137" s="8" t="n"/>
    </row>
    <row r="1138">
      <c r="A1138" s="8" t="n"/>
    </row>
    <row r="1139">
      <c r="A1139" s="8" t="n"/>
    </row>
    <row r="1140">
      <c r="A1140" s="8" t="n"/>
    </row>
    <row r="1141">
      <c r="A1141" s="8" t="n"/>
    </row>
    <row r="1142">
      <c r="A1142" s="8" t="n"/>
    </row>
    <row r="1143">
      <c r="A1143" s="8" t="n"/>
    </row>
    <row r="1144">
      <c r="A1144" s="8" t="n"/>
    </row>
    <row r="1145">
      <c r="A1145" s="8" t="n"/>
    </row>
    <row r="1146">
      <c r="A1146" s="8" t="n"/>
    </row>
    <row r="1147">
      <c r="A1147" s="8" t="n"/>
    </row>
    <row r="1148">
      <c r="A1148" s="8" t="n"/>
    </row>
    <row r="1149">
      <c r="A1149" s="8" t="n"/>
    </row>
    <row r="1150">
      <c r="A1150" s="8" t="n"/>
    </row>
    <row r="1151">
      <c r="A1151" s="8" t="n"/>
    </row>
    <row r="1152">
      <c r="A1152" s="8" t="n"/>
    </row>
    <row r="1153">
      <c r="A1153" s="8" t="n"/>
    </row>
    <row r="1154">
      <c r="A1154" s="8" t="n"/>
    </row>
    <row r="1155">
      <c r="A1155" s="8" t="n"/>
    </row>
    <row r="1156">
      <c r="A1156" s="8" t="n"/>
    </row>
    <row r="1157">
      <c r="A1157" s="8" t="n"/>
    </row>
    <row r="1158">
      <c r="A1158" s="8" t="n"/>
    </row>
    <row r="1159">
      <c r="A1159" s="8" t="n"/>
    </row>
    <row r="1160">
      <c r="A1160" s="8" t="n"/>
    </row>
    <row r="1161">
      <c r="A1161" s="8" t="n"/>
    </row>
    <row r="1162">
      <c r="A1162" s="8" t="n"/>
    </row>
    <row r="1163">
      <c r="A1163" s="8" t="n"/>
    </row>
    <row r="1164">
      <c r="A1164" s="8" t="n"/>
    </row>
    <row r="1165">
      <c r="A1165" s="8" t="n"/>
    </row>
    <row r="1166">
      <c r="A1166" s="8" t="n"/>
    </row>
    <row r="1167">
      <c r="A1167" s="8" t="n"/>
    </row>
    <row r="1168">
      <c r="A1168" s="8" t="n"/>
    </row>
    <row r="1169">
      <c r="A1169" s="8" t="n"/>
    </row>
    <row r="1170">
      <c r="A1170" s="8" t="n"/>
    </row>
    <row r="1171">
      <c r="A1171" s="8" t="n"/>
    </row>
    <row r="1172">
      <c r="A1172" s="8" t="n"/>
    </row>
    <row r="1173">
      <c r="A1173" s="8" t="n"/>
    </row>
    <row r="1174">
      <c r="A1174" s="8" t="n"/>
    </row>
    <row r="1175">
      <c r="A1175" s="8" t="n"/>
    </row>
    <row r="1176">
      <c r="A1176" s="8" t="n"/>
    </row>
    <row r="1177">
      <c r="A1177" s="8" t="n"/>
    </row>
    <row r="1178">
      <c r="A1178" s="8" t="n"/>
    </row>
    <row r="1179">
      <c r="A1179" s="8" t="n"/>
    </row>
    <row r="1180">
      <c r="A1180" s="8" t="n"/>
    </row>
    <row r="1181">
      <c r="A1181" s="8" t="n"/>
    </row>
    <row r="1182">
      <c r="A1182" s="8" t="n"/>
    </row>
    <row r="1183">
      <c r="A1183" s="8" t="n"/>
    </row>
    <row r="1184">
      <c r="A1184" s="8" t="n"/>
    </row>
    <row r="1185">
      <c r="A1185" s="8" t="n"/>
    </row>
    <row r="1186">
      <c r="A1186" s="8" t="n"/>
    </row>
    <row r="1187">
      <c r="A1187" s="8" t="n"/>
    </row>
    <row r="1188">
      <c r="A1188" s="8" t="n"/>
    </row>
    <row r="1189">
      <c r="A1189" s="8" t="n"/>
    </row>
    <row r="1190">
      <c r="A1190" s="8" t="n"/>
    </row>
    <row r="1191">
      <c r="A1191" s="8" t="n"/>
    </row>
    <row r="1192">
      <c r="A1192" s="8" t="n"/>
    </row>
    <row r="1193">
      <c r="A1193" s="8" t="n"/>
    </row>
    <row r="1194">
      <c r="A1194" s="8" t="n"/>
    </row>
    <row r="1195">
      <c r="A1195" s="8" t="n"/>
    </row>
    <row r="1196">
      <c r="A1196" s="8" t="n"/>
    </row>
    <row r="1197">
      <c r="A1197" s="8" t="n"/>
    </row>
    <row r="1198">
      <c r="A1198" s="8" t="n"/>
    </row>
    <row r="1199">
      <c r="A1199" s="8" t="n"/>
    </row>
    <row r="1200">
      <c r="A1200" s="8" t="n"/>
    </row>
    <row r="1201">
      <c r="A1201" s="8" t="n"/>
    </row>
    <row r="1202">
      <c r="A1202" s="8" t="n"/>
    </row>
    <row r="1203">
      <c r="A1203" s="8" t="n"/>
    </row>
    <row r="1204">
      <c r="A1204" s="8" t="n"/>
    </row>
    <row r="1205">
      <c r="A1205" s="8" t="n"/>
    </row>
    <row r="1206">
      <c r="A1206" s="8" t="n"/>
    </row>
    <row r="1207">
      <c r="A1207" s="8" t="n"/>
    </row>
    <row r="1208">
      <c r="A1208" s="8" t="n"/>
    </row>
    <row r="1209">
      <c r="A1209" s="8" t="n"/>
    </row>
    <row r="1210">
      <c r="A1210" s="8" t="n"/>
    </row>
    <row r="1211">
      <c r="A1211" s="8" t="n"/>
    </row>
    <row r="1212">
      <c r="A1212" s="8" t="n"/>
    </row>
    <row r="1213">
      <c r="A1213" s="8" t="n"/>
    </row>
    <row r="1214">
      <c r="A1214" s="8" t="n"/>
    </row>
    <row r="1215">
      <c r="A1215" s="8" t="n"/>
    </row>
    <row r="1216">
      <c r="A1216" s="8" t="n"/>
    </row>
    <row r="1217">
      <c r="A1217" s="8" t="n"/>
    </row>
    <row r="1218">
      <c r="A1218" s="8" t="n"/>
    </row>
    <row r="1219">
      <c r="A1219" s="8" t="n"/>
    </row>
    <row r="1220">
      <c r="A1220" s="8" t="n"/>
    </row>
    <row r="1221">
      <c r="A1221" s="8" t="n"/>
    </row>
    <row r="1222">
      <c r="A1222" s="8" t="n"/>
    </row>
    <row r="1223">
      <c r="A1223" s="8" t="n"/>
    </row>
    <row r="1224">
      <c r="A1224" s="8" t="n"/>
    </row>
    <row r="1225">
      <c r="A1225" s="8" t="n"/>
    </row>
    <row r="1226">
      <c r="A1226" s="8" t="n"/>
    </row>
    <row r="1227">
      <c r="A1227" s="8" t="n"/>
    </row>
    <row r="1228">
      <c r="A1228" s="8" t="n"/>
    </row>
    <row r="1229">
      <c r="A1229" s="8" t="n"/>
    </row>
    <row r="1230">
      <c r="A1230" s="8" t="n"/>
    </row>
    <row r="1231">
      <c r="A1231" s="8" t="n"/>
    </row>
    <row r="1232">
      <c r="A1232" s="8" t="n"/>
    </row>
    <row r="1233">
      <c r="A1233" s="8" t="n"/>
    </row>
    <row r="1234">
      <c r="A1234" s="8" t="n"/>
    </row>
    <row r="1235">
      <c r="A1235" s="8" t="n"/>
    </row>
    <row r="1236">
      <c r="A1236" s="8" t="n"/>
    </row>
    <row r="1237">
      <c r="A1237" s="8" t="n"/>
    </row>
    <row r="1238">
      <c r="A1238" s="8" t="n"/>
    </row>
    <row r="1239">
      <c r="A1239" s="8" t="n"/>
    </row>
    <row r="1240">
      <c r="A1240" s="8" t="n"/>
    </row>
    <row r="1241">
      <c r="A1241" s="8" t="n"/>
    </row>
    <row r="1242">
      <c r="A1242" s="8" t="n"/>
    </row>
    <row r="1243">
      <c r="A1243" s="8" t="n"/>
    </row>
    <row r="1244">
      <c r="A1244" s="8" t="n"/>
    </row>
    <row r="1245">
      <c r="A1245" s="8" t="n"/>
    </row>
    <row r="1246">
      <c r="A1246" s="8" t="n"/>
    </row>
    <row r="1247">
      <c r="A1247" s="8" t="n"/>
    </row>
    <row r="1248">
      <c r="A1248" s="8" t="n"/>
    </row>
    <row r="1249">
      <c r="A1249" s="8" t="n"/>
    </row>
    <row r="1250">
      <c r="A1250" s="8" t="n"/>
    </row>
    <row r="1251">
      <c r="A1251" s="8" t="n"/>
    </row>
    <row r="1252">
      <c r="A1252" s="8" t="n"/>
    </row>
    <row r="1253">
      <c r="A1253" s="8" t="n"/>
    </row>
    <row r="1254">
      <c r="A1254" s="8" t="n"/>
    </row>
    <row r="1255">
      <c r="A1255" s="8" t="n"/>
    </row>
    <row r="1256">
      <c r="A1256" s="8" t="n"/>
    </row>
    <row r="1257">
      <c r="A1257" s="8" t="n"/>
    </row>
    <row r="1258">
      <c r="A1258" s="8" t="n"/>
    </row>
    <row r="1259">
      <c r="A1259" s="8" t="n"/>
    </row>
    <row r="1260">
      <c r="A1260" s="8" t="n"/>
    </row>
    <row r="1261">
      <c r="A1261" s="8" t="n"/>
    </row>
    <row r="1262">
      <c r="A1262" s="8" t="n"/>
    </row>
    <row r="1263">
      <c r="A1263" s="8" t="n"/>
    </row>
    <row r="1264">
      <c r="A1264" s="8" t="n"/>
    </row>
    <row r="1265">
      <c r="A1265" s="8" t="n"/>
    </row>
    <row r="1266">
      <c r="A1266" s="8" t="n"/>
    </row>
    <row r="1267">
      <c r="A1267" s="8" t="n"/>
    </row>
    <row r="1268">
      <c r="A1268" s="8" t="n"/>
    </row>
    <row r="1269">
      <c r="A1269" s="8" t="n"/>
    </row>
    <row r="1270">
      <c r="A1270" s="8" t="n"/>
    </row>
    <row r="1271">
      <c r="A1271" s="8" t="n"/>
    </row>
    <row r="1272">
      <c r="A1272" s="8" t="n"/>
    </row>
    <row r="1273">
      <c r="A1273" s="8" t="n"/>
    </row>
    <row r="1274">
      <c r="A1274" s="8" t="n"/>
    </row>
    <row r="1275">
      <c r="A1275" s="8" t="n"/>
    </row>
    <row r="1276">
      <c r="A1276" s="8" t="n"/>
    </row>
    <row r="1277">
      <c r="A1277" s="8" t="n"/>
    </row>
    <row r="1278">
      <c r="A1278" s="8" t="n"/>
    </row>
    <row r="1279">
      <c r="A1279" s="8" t="n"/>
    </row>
    <row r="1280">
      <c r="A1280" s="8" t="n"/>
    </row>
    <row r="1281">
      <c r="A1281" s="8" t="n"/>
    </row>
    <row r="1282">
      <c r="A1282" s="8" t="n"/>
    </row>
    <row r="1283">
      <c r="A1283" s="8" t="n"/>
    </row>
    <row r="1284">
      <c r="A1284" s="8" t="n"/>
    </row>
    <row r="1285">
      <c r="A1285" s="8" t="n"/>
    </row>
    <row r="1286">
      <c r="A1286" s="8" t="n"/>
    </row>
    <row r="1287">
      <c r="A1287" s="8" t="n"/>
    </row>
    <row r="1288">
      <c r="A1288" s="8" t="n"/>
    </row>
    <row r="1289">
      <c r="A1289" s="8" t="n"/>
    </row>
    <row r="1290">
      <c r="A1290" s="8" t="n"/>
    </row>
    <row r="1291">
      <c r="A1291" s="8" t="n"/>
    </row>
    <row r="1292">
      <c r="A1292" s="8" t="n"/>
    </row>
    <row r="1293">
      <c r="A1293" s="8" t="n"/>
    </row>
    <row r="1294">
      <c r="A1294" s="8" t="n"/>
    </row>
    <row r="1295">
      <c r="A1295" s="8" t="n"/>
    </row>
    <row r="1296">
      <c r="A1296" s="8" t="n"/>
    </row>
    <row r="1297">
      <c r="A1297" s="8" t="n"/>
    </row>
    <row r="1298">
      <c r="A1298" s="8" t="n"/>
    </row>
    <row r="1299">
      <c r="A1299" s="8" t="n"/>
    </row>
    <row r="1300">
      <c r="A1300" s="8" t="n"/>
    </row>
    <row r="1301">
      <c r="A1301" s="8" t="n"/>
    </row>
    <row r="1302">
      <c r="A1302" s="8" t="n"/>
    </row>
    <row r="1303">
      <c r="A1303" s="8" t="n"/>
    </row>
    <row r="1304">
      <c r="A1304" s="8" t="n"/>
    </row>
    <row r="1305">
      <c r="A1305" s="8" t="n"/>
    </row>
    <row r="1306">
      <c r="A1306" s="8" t="n"/>
    </row>
    <row r="1307">
      <c r="A1307" s="8" t="n"/>
    </row>
    <row r="1308">
      <c r="A1308" s="8" t="n"/>
    </row>
    <row r="1309">
      <c r="A1309" s="8" t="n"/>
    </row>
    <row r="1310">
      <c r="A1310" s="8" t="n"/>
    </row>
    <row r="1311">
      <c r="A1311" s="8" t="n"/>
    </row>
    <row r="1312">
      <c r="A1312" s="8" t="n"/>
    </row>
    <row r="1313">
      <c r="A1313" s="8" t="n"/>
    </row>
    <row r="1314">
      <c r="A1314" s="8" t="n"/>
    </row>
    <row r="1315">
      <c r="A1315" s="8" t="n"/>
    </row>
    <row r="1316">
      <c r="A1316" s="8" t="n"/>
    </row>
    <row r="1317">
      <c r="A1317" s="8" t="n"/>
    </row>
    <row r="1318">
      <c r="A1318" s="8" t="n"/>
    </row>
    <row r="1319">
      <c r="A1319" s="8" t="n"/>
    </row>
    <row r="1320">
      <c r="A1320" s="8" t="n"/>
    </row>
    <row r="1321">
      <c r="A1321" s="8" t="n"/>
    </row>
    <row r="1322">
      <c r="A1322" s="8" t="n"/>
    </row>
    <row r="1323">
      <c r="A1323" s="8" t="n"/>
    </row>
    <row r="1324">
      <c r="A1324" s="8" t="n"/>
    </row>
    <row r="1325">
      <c r="A1325" s="8" t="n"/>
    </row>
    <row r="1326">
      <c r="A1326" s="8" t="n"/>
    </row>
    <row r="1327">
      <c r="A1327" s="8" t="n"/>
    </row>
    <row r="1328">
      <c r="A1328" s="8" t="n"/>
    </row>
    <row r="1329">
      <c r="A1329" s="8" t="n"/>
    </row>
    <row r="1330">
      <c r="A1330" s="8" t="n"/>
    </row>
    <row r="1331">
      <c r="A1331" s="8" t="n"/>
    </row>
    <row r="1332">
      <c r="A1332" s="8" t="n"/>
    </row>
    <row r="1333">
      <c r="A1333" s="8" t="n"/>
    </row>
    <row r="1334">
      <c r="A1334" s="8" t="n"/>
    </row>
    <row r="1335">
      <c r="A1335" s="8" t="n"/>
    </row>
    <row r="1336">
      <c r="A1336" s="8" t="n"/>
    </row>
    <row r="1337">
      <c r="A1337" s="8" t="n"/>
    </row>
    <row r="1338">
      <c r="A1338" s="8" t="n"/>
    </row>
    <row r="1339">
      <c r="A1339" s="8" t="n"/>
    </row>
    <row r="1340">
      <c r="A1340" s="8" t="n"/>
    </row>
    <row r="1341">
      <c r="A1341" s="8" t="n"/>
    </row>
    <row r="1342">
      <c r="A1342" s="8" t="n"/>
    </row>
    <row r="1343">
      <c r="A1343" s="8" t="n"/>
    </row>
    <row r="1344">
      <c r="A1344" s="8" t="n"/>
    </row>
    <row r="1345">
      <c r="A1345" s="8" t="n"/>
    </row>
    <row r="1346">
      <c r="A1346" s="8" t="n"/>
    </row>
    <row r="1347">
      <c r="A1347" s="8" t="n"/>
    </row>
    <row r="1348">
      <c r="A1348" s="8" t="n"/>
    </row>
    <row r="1349">
      <c r="A1349" s="8" t="n"/>
    </row>
    <row r="1350">
      <c r="A1350" s="8" t="n"/>
    </row>
    <row r="1351">
      <c r="A1351" s="8" t="n"/>
    </row>
    <row r="1352">
      <c r="A1352" s="8" t="n"/>
    </row>
    <row r="1353">
      <c r="A1353" s="8" t="n"/>
    </row>
    <row r="1354">
      <c r="A1354" s="8" t="n"/>
    </row>
    <row r="1355">
      <c r="A1355" s="8" t="n"/>
    </row>
    <row r="1356">
      <c r="A1356" s="8" t="n"/>
    </row>
    <row r="1357">
      <c r="A1357" s="8" t="n"/>
    </row>
    <row r="1358">
      <c r="A1358" s="8" t="n"/>
    </row>
    <row r="1359">
      <c r="A1359" s="8" t="n"/>
    </row>
    <row r="1360">
      <c r="A1360" s="8" t="n"/>
    </row>
    <row r="1361">
      <c r="A1361" s="8" t="n"/>
    </row>
    <row r="1362">
      <c r="A1362" s="8" t="n"/>
    </row>
    <row r="1363">
      <c r="A1363" s="8" t="n"/>
    </row>
    <row r="1364">
      <c r="A1364" s="8" t="n"/>
    </row>
    <row r="1365">
      <c r="A1365" s="8" t="n"/>
    </row>
    <row r="1366">
      <c r="A1366" s="8" t="n"/>
    </row>
    <row r="1367">
      <c r="A1367" s="8" t="n"/>
    </row>
    <row r="1368">
      <c r="A1368" s="8" t="n"/>
    </row>
    <row r="1369">
      <c r="A1369" s="8" t="n"/>
    </row>
    <row r="1370">
      <c r="A1370" s="8" t="n"/>
    </row>
    <row r="1371">
      <c r="A1371" s="8" t="n"/>
    </row>
    <row r="1372">
      <c r="A1372" s="8" t="n"/>
    </row>
    <row r="1373">
      <c r="A1373" s="8" t="n"/>
    </row>
    <row r="1374">
      <c r="A1374" s="8" t="n"/>
    </row>
    <row r="1375">
      <c r="A1375" s="8" t="n"/>
    </row>
    <row r="1376">
      <c r="A1376" s="8" t="n"/>
    </row>
    <row r="1377">
      <c r="A1377" s="8" t="n"/>
    </row>
    <row r="1378">
      <c r="A1378" s="8" t="n"/>
    </row>
    <row r="1379">
      <c r="A1379" s="8" t="n"/>
    </row>
    <row r="1380">
      <c r="A1380" s="8" t="n"/>
    </row>
    <row r="1381">
      <c r="A1381" s="8" t="n"/>
    </row>
    <row r="1382">
      <c r="A1382" s="8" t="n"/>
    </row>
    <row r="1383">
      <c r="A1383" s="8" t="n"/>
    </row>
    <row r="1384">
      <c r="A1384" s="8" t="n"/>
    </row>
    <row r="1385">
      <c r="A1385" s="8" t="n"/>
    </row>
    <row r="1386">
      <c r="A1386" s="8" t="n"/>
    </row>
    <row r="1387">
      <c r="A1387" s="8" t="n"/>
    </row>
    <row r="1388">
      <c r="A1388" s="8" t="n"/>
    </row>
    <row r="1389">
      <c r="A1389" s="8" t="n"/>
    </row>
    <row r="1390">
      <c r="A1390" s="8" t="n"/>
    </row>
    <row r="1391">
      <c r="A1391" s="8" t="n"/>
    </row>
    <row r="1392">
      <c r="A1392" s="8" t="n"/>
    </row>
    <row r="1393">
      <c r="A1393" s="8" t="n"/>
    </row>
    <row r="1394">
      <c r="A1394" s="8" t="n"/>
    </row>
    <row r="1395">
      <c r="A1395" s="8" t="n"/>
    </row>
    <row r="1396">
      <c r="A1396" s="8" t="n"/>
    </row>
    <row r="1397">
      <c r="A1397" s="8" t="n"/>
    </row>
    <row r="1398">
      <c r="A1398" s="8" t="n"/>
    </row>
    <row r="1399">
      <c r="A1399" s="8" t="n"/>
    </row>
    <row r="1400">
      <c r="A1400" s="8" t="n"/>
    </row>
    <row r="1401">
      <c r="A1401" s="8" t="n"/>
    </row>
    <row r="1402">
      <c r="A1402" s="8" t="n"/>
    </row>
    <row r="1403">
      <c r="A1403" s="8" t="n"/>
    </row>
    <row r="1404">
      <c r="A1404" s="8" t="n"/>
    </row>
    <row r="1405">
      <c r="A1405" s="8" t="n"/>
    </row>
    <row r="1406">
      <c r="A1406" s="8" t="n"/>
    </row>
    <row r="1407">
      <c r="A1407" s="8" t="n"/>
    </row>
    <row r="1408">
      <c r="A1408" s="8" t="n"/>
    </row>
    <row r="1409">
      <c r="A1409" s="8" t="n"/>
    </row>
    <row r="1410">
      <c r="A1410" s="8" t="n"/>
    </row>
    <row r="1411">
      <c r="A1411" s="8" t="n"/>
    </row>
    <row r="1412">
      <c r="A1412" s="8" t="n"/>
    </row>
    <row r="1413">
      <c r="A1413" s="8" t="n"/>
    </row>
    <row r="1414">
      <c r="A1414" s="8" t="n"/>
    </row>
    <row r="1415">
      <c r="A1415" s="8" t="n"/>
    </row>
    <row r="1416">
      <c r="A1416" s="8" t="n"/>
    </row>
    <row r="1417">
      <c r="A1417" s="8" t="n"/>
    </row>
    <row r="1418">
      <c r="A1418" s="8" t="n"/>
    </row>
    <row r="1419">
      <c r="A1419" s="8" t="n"/>
    </row>
    <row r="1420">
      <c r="A1420" s="8" t="n"/>
    </row>
    <row r="1421">
      <c r="A1421" s="8" t="n"/>
    </row>
    <row r="1422">
      <c r="A1422" s="8" t="n"/>
    </row>
    <row r="1423">
      <c r="A1423" s="8" t="n"/>
    </row>
    <row r="1424">
      <c r="A1424" s="8" t="n"/>
    </row>
    <row r="1425">
      <c r="A1425" s="8" t="n"/>
    </row>
    <row r="1426">
      <c r="A1426" s="8" t="n"/>
    </row>
    <row r="1427">
      <c r="A1427" s="8" t="n"/>
    </row>
    <row r="1428">
      <c r="A1428" s="8" t="n"/>
    </row>
    <row r="1429">
      <c r="A1429" s="8" t="n"/>
    </row>
    <row r="1430">
      <c r="A1430" s="8" t="n"/>
    </row>
    <row r="1431">
      <c r="A1431" s="8" t="n"/>
    </row>
    <row r="1432">
      <c r="A1432" s="8" t="n"/>
    </row>
    <row r="1433">
      <c r="A1433" s="8" t="n"/>
    </row>
    <row r="1434">
      <c r="A1434" s="8" t="n"/>
    </row>
    <row r="1435">
      <c r="A1435" s="8" t="n"/>
    </row>
    <row r="1436">
      <c r="A1436" s="8" t="n"/>
    </row>
    <row r="1437">
      <c r="A1437" s="8" t="n"/>
    </row>
    <row r="1438">
      <c r="A1438" s="8" t="n"/>
    </row>
    <row r="1439">
      <c r="A1439" s="8" t="n"/>
    </row>
    <row r="1440">
      <c r="A1440" s="8" t="n"/>
    </row>
    <row r="1441">
      <c r="A1441" s="8" t="n"/>
    </row>
    <row r="1442">
      <c r="A1442" s="8" t="n"/>
    </row>
    <row r="1443">
      <c r="A1443" s="8" t="n"/>
    </row>
    <row r="1444">
      <c r="A1444" s="8" t="n"/>
    </row>
    <row r="1445">
      <c r="A1445" s="8" t="n"/>
    </row>
    <row r="1446">
      <c r="A1446" s="8" t="n"/>
    </row>
    <row r="1447">
      <c r="A1447" s="8" t="n"/>
    </row>
    <row r="1448">
      <c r="A1448" s="8" t="n"/>
    </row>
    <row r="1449">
      <c r="A1449" s="8" t="n"/>
    </row>
    <row r="1450">
      <c r="A1450" s="8" t="n"/>
    </row>
    <row r="1451">
      <c r="A1451" s="8" t="n"/>
    </row>
    <row r="1452">
      <c r="A1452" s="8" t="n"/>
    </row>
    <row r="1453">
      <c r="A1453" s="8" t="n"/>
    </row>
    <row r="1454">
      <c r="A1454" s="8" t="n"/>
    </row>
    <row r="1455">
      <c r="A1455" s="8" t="n"/>
    </row>
    <row r="1456">
      <c r="A1456" s="8" t="n"/>
    </row>
    <row r="1457">
      <c r="A1457" s="8" t="n"/>
    </row>
    <row r="1458">
      <c r="A1458" s="8" t="n"/>
    </row>
    <row r="1459">
      <c r="A1459" s="8" t="n"/>
    </row>
    <row r="1460">
      <c r="A1460" s="8" t="n"/>
    </row>
    <row r="1461">
      <c r="A1461" s="8" t="n"/>
    </row>
    <row r="1462">
      <c r="A1462" s="8" t="n"/>
    </row>
    <row r="1463">
      <c r="A1463" s="8" t="n"/>
    </row>
    <row r="1464">
      <c r="A1464" s="8" t="n"/>
    </row>
    <row r="1465">
      <c r="A1465" s="8" t="n"/>
    </row>
    <row r="1466">
      <c r="A1466" s="8" t="n"/>
    </row>
    <row r="1467">
      <c r="A1467" s="8" t="n"/>
    </row>
    <row r="1468">
      <c r="A1468" s="8" t="n"/>
    </row>
    <row r="1469">
      <c r="A1469" s="8" t="n"/>
    </row>
    <row r="1470">
      <c r="A1470" s="8" t="n"/>
    </row>
    <row r="1471">
      <c r="A1471" s="8" t="n"/>
    </row>
    <row r="1472">
      <c r="A1472" s="8" t="n"/>
    </row>
    <row r="1473">
      <c r="A1473" s="8" t="n"/>
    </row>
    <row r="1474">
      <c r="A1474" s="8" t="n"/>
    </row>
    <row r="1475">
      <c r="A1475" s="8" t="n"/>
    </row>
    <row r="1476">
      <c r="A1476" s="8" t="n"/>
    </row>
    <row r="1477">
      <c r="A1477" s="8" t="n"/>
    </row>
    <row r="1478">
      <c r="A1478" s="8" t="n"/>
    </row>
    <row r="1479">
      <c r="A1479" s="8" t="n"/>
    </row>
    <row r="1480">
      <c r="A1480" s="8" t="n"/>
    </row>
    <row r="1481">
      <c r="A1481" s="8" t="n"/>
    </row>
    <row r="1482">
      <c r="A1482" s="8" t="n"/>
    </row>
    <row r="1483">
      <c r="A1483" s="8" t="n"/>
    </row>
    <row r="1484">
      <c r="A1484" s="8" t="n"/>
    </row>
    <row r="1485">
      <c r="A1485" s="8" t="n"/>
    </row>
    <row r="1486">
      <c r="A1486" s="8" t="n"/>
    </row>
    <row r="1487">
      <c r="A1487" s="8" t="n"/>
    </row>
    <row r="1488">
      <c r="A1488" s="8" t="n"/>
    </row>
    <row r="1489">
      <c r="A1489" s="8" t="n"/>
    </row>
    <row r="1490">
      <c r="A1490" s="8" t="n"/>
    </row>
    <row r="1491">
      <c r="A1491" s="8" t="n"/>
    </row>
    <row r="1492">
      <c r="A1492" s="8" t="n"/>
    </row>
    <row r="1493">
      <c r="A1493" s="8" t="n"/>
    </row>
    <row r="1494">
      <c r="A1494" s="8" t="n"/>
    </row>
    <row r="1495">
      <c r="A1495" s="8" t="n"/>
    </row>
    <row r="1496">
      <c r="A1496" s="8" t="n"/>
    </row>
    <row r="1497">
      <c r="A1497" s="8" t="n"/>
    </row>
    <row r="1498">
      <c r="A1498" s="8" t="n"/>
    </row>
    <row r="1499">
      <c r="A1499" s="8" t="n"/>
    </row>
    <row r="1500">
      <c r="A1500" s="8" t="n"/>
    </row>
  </sheetData>
  <autoFilter ref="A1:E1500"/>
  <dataValidations count="2">
    <dataValidation sqref="C2:C1500" showDropDown="0" showInputMessage="0" showErrorMessage="0" allowBlank="1" type="list">
      <formula1>"Llamada,Mensaje,Correo,En persona"</formula1>
    </dataValidation>
    <dataValidation sqref="A2:A1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00" customWidth="1" min="1" max="1"/>
    <col width="10" customWidth="1" min="2" max="2"/>
  </cols>
  <sheetData>
    <row r="1">
      <c r="A1" s="1" t="inlineStr">
        <is>
          <t>Ajustes</t>
        </is>
      </c>
    </row>
    <row r="2">
      <c r="A2" t="inlineStr">
        <is>
          <t>Primer seguimiento: días después del envío</t>
        </is>
      </c>
      <c r="B2" s="10" t="n">
        <v>3</v>
      </c>
    </row>
    <row r="3">
      <c r="A3" t="inlineStr">
        <is>
          <t>Segundo seguimiento: día</t>
        </is>
      </c>
      <c r="B3" s="10" t="n">
        <v>7</v>
      </c>
    </row>
    <row r="4">
      <c r="A4" t="inlineStr">
        <is>
          <t>Tercer seguimiento: día</t>
        </is>
      </c>
      <c r="B4" s="10" t="n">
        <v>14</v>
      </c>
    </row>
    <row r="5">
      <c r="A5" t="inlineStr">
        <is>
          <t>Parar después de este número de seguimientos (luego decida: cerrar como Sin respuesta o una última revisión)</t>
        </is>
      </c>
      <c r="B5" s="10" t="n">
        <v>3</v>
      </c>
    </row>
    <row r="6">
      <c r="A6" t="inlineStr">
        <is>
          <t>Avisar cuando la cotización venza dentro de estos días</t>
        </is>
      </c>
      <c r="B6" s="10" t="n">
        <v>7</v>
      </c>
    </row>
    <row r="8">
      <c r="A8" t="inlineStr">
        <is>
          <t>Cambie los valores de la columna B. Los seguimientos posteriores usan el mismo intervalo que entre el segundo y el tercero. Son sus propios ajustes, no una regla de la industria.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2026-10-26T16:04:27Z</dcterms:created>
  <dcterms:modified xmlns:dcterms="http://purl.org/dc/terms/" xmlns:xsi="http://www.w3.org/2001/XMLSchema-instance" xsi:type="dcterms:W3CDTF">2026-10-26T16:04:27Z</dcterms:modified>
</cp:coreProperties>
</file>