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endientes" sheetId="2" state="visible" r:id="rId2"/>
    <sheet xmlns:r="http://schemas.openxmlformats.org/officeDocument/2006/relationships" name="Ajustes" sheetId="3" state="visible" r:id="rId3"/>
  </sheets>
  <definedNames>
    <definedName name="_xlnm._FilterDatabase" localSheetId="1" hidden="1">'Pendientes'!$A$1:$S$300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25" customWidth="1" min="1" max="1"/>
    <col width="12" customWidth="1" min="2" max="2"/>
  </cols>
  <sheetData>
    <row r="1">
      <c r="A1" s="1" t="inlineStr">
        <is>
          <t>Control de lista de pendientes (punch list) y llamadas de garantía de TapeAndFloat (gratis)</t>
        </is>
      </c>
    </row>
    <row r="2">
      <c r="A2" s="2" t="inlineStr"/>
    </row>
    <row r="3">
      <c r="A3" s="2" t="inlineStr">
        <is>
          <t>Para constructores, contratistas y remodeladores pequeños. Un renglón por detalle: pendientes al final de la obra y llamadas de garantía después de la entrega en el mismo registro.</t>
        </is>
      </c>
    </row>
    <row r="4">
      <c r="A4" s="2" t="inlineStr"/>
    </row>
    <row r="5">
      <c r="A5" s="2" t="inlineStr">
        <is>
          <t>1. El día que llega el detalle (recorrido, mensaje, foto, buzón de voz, correo): obra, qué está mal en palabras sencillas, cuarto o área, tipo, fecha y quién lo reportó.</t>
        </is>
      </c>
    </row>
    <row r="6">
      <c r="A6" s="2" t="inlineStr">
        <is>
          <t>2. Asígnelo: el oficio o subcontratista responsable y su teléfono o correo. Mande a cada subcontratista UN mensaje con todos sus detalles de esa obra.</t>
        </is>
      </c>
    </row>
    <row r="7">
      <c r="A7" s="2" t="inlineStr">
        <is>
          <t>3. La fecha límite se llena sola: fecha de reporte + los días de la hoja Ajustes (pendientes y garantía por separado; cámbielos según</t>
        </is>
      </c>
    </row>
    <row r="8">
      <c r="A8" s="2" t="inlineStr">
        <is>
          <t xml:space="preserve">   su propio contrato o documento de garantía). Escriba su propia fecha en 'Fecha límite manual' para cualquier detalle.</t>
        </is>
      </c>
    </row>
    <row r="9">
      <c r="A9" s="2" t="inlineStr">
        <is>
          <t>4. Cierre con prueba: anote la fecha de terminado, luego S cuando el cliente dio el visto bueno y S cuando guardó las fotos de antes y después.</t>
        </is>
      </c>
    </row>
    <row r="10">
      <c r="A10" s="2" t="inlineStr">
        <is>
          <t>5. Cargos al subcontratista: si su contrato con el sub lo permite, anote el monto y la fecha o factura # en que lo cobró.</t>
        </is>
      </c>
    </row>
    <row r="11">
      <c r="A11" s="2" t="inlineStr">
        <is>
          <t xml:space="preserve">   Rojo = vencido. Amarillo = vence pronto, sin subcontratista, terminado sin visto bueno o sin fotos, o cargo sin cobrar.</t>
        </is>
      </c>
    </row>
    <row r="12">
      <c r="A12" s="2" t="inlineStr">
        <is>
          <t xml:space="preserve">   Verde = terminado, con visto bueno, con fotos y nada por cobrar.</t>
        </is>
      </c>
    </row>
    <row r="13">
      <c r="A13" s="2" t="inlineStr"/>
    </row>
    <row r="14">
      <c r="A14" s="2" t="inlineStr">
        <is>
          <t>Consejo: revise los abiertos cada semana. Vencido = llame al subcontratista, no otro mensaje.</t>
        </is>
      </c>
    </row>
    <row r="15">
      <c r="A15" s="2" t="inlineStr">
        <is>
          <t>Guía: https://gc.tapeandfloat.com/es/guias/lista-pendientes-garantia.html</t>
        </is>
      </c>
    </row>
    <row r="16">
      <c r="A16" s="2" t="inlineStr"/>
    </row>
    <row r="17">
      <c r="A17" s="2" t="inlineStr">
        <is>
          <t>¿Quiere que se lo mantengamos al día? TapeAndFloat lee los mensajes, fotos y buzones de voz que reenvía, agrega los renglones a su propia hoja de Google,</t>
        </is>
      </c>
    </row>
    <row r="18">
      <c r="A18" s="2" t="inlineStr">
        <is>
          <t>prepara la lista de cada subcontratista para que usted la apruebe y cada mañana le muestra lo vencido y lo no confirmado.</t>
        </is>
      </c>
    </row>
    <row r="19">
      <c r="A19" s="2" t="inlineStr">
        <is>
          <t>Prueba gratis de 60 días, sin tarjeta: https://gc.tapeandfloat.com/es/#pilot   Preguntas: james@tapeandfloat.com</t>
        </is>
      </c>
    </row>
    <row r="20">
      <c r="A20" s="2" t="inlineStr"/>
    </row>
    <row r="21">
      <c r="A21" s="3" t="inlineStr">
        <is>
          <t>Resumen (se actualiza solo)</t>
        </is>
      </c>
    </row>
    <row r="22">
      <c r="A22" t="inlineStr">
        <is>
          <t xml:space="preserve">   Detalles abiertos</t>
        </is>
      </c>
      <c r="B22" s="4">
        <f>COUNTIFS('Pendientes'!$A$2:$A$300,"&lt;&gt;",'Pendientes'!$M$2:$M$300,"")</f>
        <v/>
      </c>
    </row>
    <row r="23">
      <c r="A23" t="inlineStr">
        <is>
          <t xml:space="preserve">   Vencidos</t>
        </is>
      </c>
      <c r="B23" s="4">
        <f>COUNTIF('Pendientes'!$R$2:$R$300,"*VENCIDO*")</f>
        <v/>
      </c>
    </row>
    <row r="24">
      <c r="A24" t="inlineStr">
        <is>
          <t xml:space="preserve">   Vencen pronto</t>
        </is>
      </c>
      <c r="B24" s="4">
        <f>COUNTIF('Pendientes'!$R$2:$R$300,"*VENCE PRONTO*")</f>
        <v/>
      </c>
    </row>
    <row r="25">
      <c r="A25" t="inlineStr">
        <is>
          <t xml:space="preserve">   Sin subcontratista</t>
        </is>
      </c>
      <c r="B25" s="4">
        <f>COUNTIF('Pendientes'!$R$2:$R$300,"*SIN SUBCONTRATISTA*")</f>
        <v/>
      </c>
    </row>
    <row r="26">
      <c r="A26" t="inlineStr">
        <is>
          <t xml:space="preserve">   Terminados sin visto bueno del cliente</t>
        </is>
      </c>
      <c r="B26" s="4">
        <f>COUNTIF('Pendientes'!$R$2:$R$300,"*SIN VISTO BUENO*")</f>
        <v/>
      </c>
    </row>
    <row r="27">
      <c r="A27" t="inlineStr">
        <is>
          <t xml:space="preserve">   Terminados sin fotos</t>
        </is>
      </c>
      <c r="B27" s="4">
        <f>COUNTIF('Pendientes'!$R$2:$R$300,"*SIN FOTOS*")</f>
        <v/>
      </c>
    </row>
    <row r="28">
      <c r="A28" t="inlineStr">
        <is>
          <t xml:space="preserve">   Cargos al sub sin cobrar (cantidad)</t>
        </is>
      </c>
      <c r="B28" s="4">
        <f>COUNTIF('Pendientes'!$R$2:$R$300,"*CARGO SIN COBRAR*")</f>
        <v/>
      </c>
    </row>
    <row r="29">
      <c r="A29" t="inlineStr">
        <is>
          <t xml:space="preserve">   Cargos al sub sin cobrar ($)</t>
        </is>
      </c>
      <c r="B29" s="5">
        <f>SUMPRODUCT(('Pendientes'!$P$2:$P$300&gt;0)*('Pendientes'!$Q$2:$Q$300=""),'Pendientes'!$P$2:$P$300)</f>
        <v/>
      </c>
    </row>
    <row r="31">
      <c r="A31" t="inlineStr">
        <is>
          <t>Uso y distribución gratis. Sin garantía; información general, no asesoría legal. Siga su propio contrato, documento de garantía y contratos con subcontratistas.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16" customWidth="1" min="3" max="3"/>
    <col width="13" customWidth="1" min="4" max="4"/>
    <col width="12" customWidth="1" min="5" max="5"/>
    <col width="14" customWidth="1" min="6" max="6"/>
    <col width="22" customWidth="1" min="7" max="7"/>
    <col width="20" customWidth="1" min="8" max="8"/>
    <col width="12" customWidth="1" min="9" max="9"/>
    <col width="12" customWidth="1" min="10" max="10"/>
    <col width="9" customWidth="1" min="11" max="11"/>
    <col width="16" customWidth="1" min="12" max="12"/>
    <col width="12" customWidth="1" min="13" max="13"/>
    <col width="13" customWidth="1" min="14" max="14"/>
    <col width="13" customWidth="1" min="15" max="15"/>
    <col width="12" customWidth="1" min="16" max="16"/>
    <col width="18" customWidth="1" min="17" max="17"/>
    <col width="40" customWidth="1" min="18" max="18"/>
    <col width="30" customWidth="1" min="19" max="19"/>
  </cols>
  <sheetData>
    <row r="1" ht="48" customHeight="1">
      <c r="A1" s="6" t="inlineStr">
        <is>
          <t>Obra / dirección</t>
        </is>
      </c>
      <c r="B1" s="6" t="inlineStr">
        <is>
          <t>Detalle (qué está mal)</t>
        </is>
      </c>
      <c r="C1" s="6" t="inlineStr">
        <is>
          <t>Ubicación / cuarto</t>
        </is>
      </c>
      <c r="D1" s="6" t="inlineStr">
        <is>
          <t>Tipo (Pendiente / Garantía)</t>
        </is>
      </c>
      <c r="E1" s="6" t="inlineStr">
        <is>
          <t>Reportado (fecha)</t>
        </is>
      </c>
      <c r="F1" s="6" t="inlineStr">
        <is>
          <t>Reportado por</t>
        </is>
      </c>
      <c r="G1" s="6" t="inlineStr">
        <is>
          <t>Oficio / subcontratista responsable</t>
        </is>
      </c>
      <c r="H1" s="6" t="inlineStr">
        <is>
          <t>Teléfono / correo del sub</t>
        </is>
      </c>
      <c r="I1" s="6" t="inlineStr">
        <is>
          <t>Fecha límite manual</t>
        </is>
      </c>
      <c r="J1" s="6" t="inlineStr">
        <is>
          <t>Fecha límite</t>
        </is>
      </c>
      <c r="K1" s="6" t="inlineStr">
        <is>
          <t>Días restantes</t>
        </is>
      </c>
      <c r="L1" s="6" t="inlineStr">
        <is>
          <t>Estado</t>
        </is>
      </c>
      <c r="M1" s="6" t="inlineStr">
        <is>
          <t>Terminado (fecha)</t>
        </is>
      </c>
      <c r="N1" s="6" t="inlineStr">
        <is>
          <t>¿Visto bueno del cliente? (S/N)</t>
        </is>
      </c>
      <c r="O1" s="6" t="inlineStr">
        <is>
          <t>¿Fotos antes/después? (S/N)</t>
        </is>
      </c>
      <c r="P1" s="6" t="inlineStr">
        <is>
          <t>Cargo al subcontratista $</t>
        </is>
      </c>
      <c r="Q1" s="6" t="inlineStr">
        <is>
          <t>Cargo cobrado (fecha o factura #)</t>
        </is>
      </c>
      <c r="R1" s="6" t="inlineStr">
        <is>
          <t>Alerta</t>
        </is>
      </c>
      <c r="S1" s="6" t="inlineStr">
        <is>
          <t>Notas</t>
        </is>
      </c>
    </row>
    <row r="2">
      <c r="E2" s="7" t="n"/>
      <c r="I2" s="7" t="n"/>
      <c r="J2" s="7">
        <f>IF(A2="","",IF(I2&lt;&gt;"",I2,IF(E2="","",E2+IF(D2="Garantía",'Ajustes'!$B$3,'Ajustes'!$B$2))))</f>
        <v/>
      </c>
      <c r="K2" s="8">
        <f>IF(OR(J2="",M2&lt;&gt;""),"",J2-TODAY())</f>
        <v/>
      </c>
      <c r="L2">
        <f>IF(A2="","",IF(M2&lt;&gt;"","TERMINADO",IF(G2="","ABIERTO - SIN SUB","ASIGNADO")))</f>
        <v/>
      </c>
      <c r="M2" s="7" t="n"/>
      <c r="P2" s="9" t="n"/>
      <c r="R2">
        <f>IF(A2="","",IF(IF(AND(NOT(M2&lt;&gt;""),J2&lt;&gt;""),IF(TODAY()&gt;J2,"VENCIDO; ",IF(J2-TODAY()&lt;='Ajustes'!$B$4,"VENCE PRONTO; ","")),"")&amp;IF(AND(NOT(M2&lt;&gt;""),G2=""),"SIN SUBCONTRATISTA; ","")&amp;IF(AND(M2&lt;&gt;"",UPPER(N2)&lt;&gt;"S"),"SIN VISTO BUENO; ","")&amp;IF(AND(M2&lt;&gt;"",UPPER(O2)&lt;&gt;"S"),"SIN FOTOS; ","")&amp;IF(AND(N(P2)&gt;0,Q2=""),"CARGO SIN COBRAR; ","")="","",LEFT(IF(AND(NOT(M2&lt;&gt;""),J2&lt;&gt;""),IF(TODAY()&gt;J2,"VENCIDO; ",IF(J2-TODAY()&lt;='Ajustes'!$B$4,"VENCE PRONTO; ","")),"")&amp;IF(AND(NOT(M2&lt;&gt;""),G2=""),"SIN SUBCONTRATISTA; ","")&amp;IF(AND(M2&lt;&gt;"",UPPER(N2)&lt;&gt;"S"),"SIN VISTO BUENO; ","")&amp;IF(AND(M2&lt;&gt;"",UPPER(O2)&lt;&gt;"S"),"SIN FOTOS; ","")&amp;IF(AND(N(P2)&gt;0,Q2=""),"CARGO SIN COBRAR; ",""),LEN(IF(AND(NOT(M2&lt;&gt;""),J2&lt;&gt;""),IF(TODAY()&gt;J2,"VENCIDO; ",IF(J2-TODAY()&lt;='Ajustes'!$B$4,"VENCE PRONTO; ","")),"")&amp;IF(AND(NOT(M2&lt;&gt;""),G2=""),"SIN SUBCONTRATISTA; ","")&amp;IF(AND(M2&lt;&gt;"",UPPER(N2)&lt;&gt;"S"),"SIN VISTO BUENO; ","")&amp;IF(AND(M2&lt;&gt;"",UPPER(O2)&lt;&gt;"S"),"SIN FOTOS; ","")&amp;IF(AND(N(P2)&gt;0,Q2=""),"CARGO SIN COBRAR; ",""))-2)))</f>
        <v/>
      </c>
    </row>
    <row r="3">
      <c r="E3" s="7" t="n"/>
      <c r="I3" s="7" t="n"/>
      <c r="J3" s="7">
        <f>IF(A3="","",IF(I3&lt;&gt;"",I3,IF(E3="","",E3+IF(D3="Garantía",'Ajustes'!$B$3,'Ajustes'!$B$2))))</f>
        <v/>
      </c>
      <c r="K3" s="8">
        <f>IF(OR(J3="",M3&lt;&gt;""),"",J3-TODAY())</f>
        <v/>
      </c>
      <c r="L3">
        <f>IF(A3="","",IF(M3&lt;&gt;"","TERMINADO",IF(G3="","ABIERTO - SIN SUB","ASIGNADO")))</f>
        <v/>
      </c>
      <c r="M3" s="7" t="n"/>
      <c r="P3" s="9" t="n"/>
      <c r="R3">
        <f>IF(A3="","",IF(IF(AND(NOT(M3&lt;&gt;""),J3&lt;&gt;""),IF(TODAY()&gt;J3,"VENCIDO; ",IF(J3-TODAY()&lt;='Ajustes'!$B$4,"VENCE PRONTO; ","")),"")&amp;IF(AND(NOT(M3&lt;&gt;""),G3=""),"SIN SUBCONTRATISTA; ","")&amp;IF(AND(M3&lt;&gt;"",UPPER(N3)&lt;&gt;"S"),"SIN VISTO BUENO; ","")&amp;IF(AND(M3&lt;&gt;"",UPPER(O3)&lt;&gt;"S"),"SIN FOTOS; ","")&amp;IF(AND(N(P3)&gt;0,Q3=""),"CARGO SIN COBRAR; ","")="","",LEFT(IF(AND(NOT(M3&lt;&gt;""),J3&lt;&gt;""),IF(TODAY()&gt;J3,"VENCIDO; ",IF(J3-TODAY()&lt;='Ajustes'!$B$4,"VENCE PRONTO; ","")),"")&amp;IF(AND(NOT(M3&lt;&gt;""),G3=""),"SIN SUBCONTRATISTA; ","")&amp;IF(AND(M3&lt;&gt;"",UPPER(N3)&lt;&gt;"S"),"SIN VISTO BUENO; ","")&amp;IF(AND(M3&lt;&gt;"",UPPER(O3)&lt;&gt;"S"),"SIN FOTOS; ","")&amp;IF(AND(N(P3)&gt;0,Q3=""),"CARGO SIN COBRAR; ",""),LEN(IF(AND(NOT(M3&lt;&gt;""),J3&lt;&gt;""),IF(TODAY()&gt;J3,"VENCIDO; ",IF(J3-TODAY()&lt;='Ajustes'!$B$4,"VENCE PRONTO; ","")),"")&amp;IF(AND(NOT(M3&lt;&gt;""),G3=""),"SIN SUBCONTRATISTA; ","")&amp;IF(AND(M3&lt;&gt;"",UPPER(N3)&lt;&gt;"S"),"SIN VISTO BUENO; ","")&amp;IF(AND(M3&lt;&gt;"",UPPER(O3)&lt;&gt;"S"),"SIN FOTOS; ","")&amp;IF(AND(N(P3)&gt;0,Q3=""),"CARGO SIN COBRAR; ",""))-2)))</f>
        <v/>
      </c>
    </row>
    <row r="4">
      <c r="E4" s="7" t="n"/>
      <c r="I4" s="7" t="n"/>
      <c r="J4" s="7">
        <f>IF(A4="","",IF(I4&lt;&gt;"",I4,IF(E4="","",E4+IF(D4="Garantía",'Ajustes'!$B$3,'Ajustes'!$B$2))))</f>
        <v/>
      </c>
      <c r="K4" s="8">
        <f>IF(OR(J4="",M4&lt;&gt;""),"",J4-TODAY())</f>
        <v/>
      </c>
      <c r="L4">
        <f>IF(A4="","",IF(M4&lt;&gt;"","TERMINADO",IF(G4="","ABIERTO - SIN SUB","ASIGNADO")))</f>
        <v/>
      </c>
      <c r="M4" s="7" t="n"/>
      <c r="P4" s="9" t="n"/>
      <c r="R4">
        <f>IF(A4="","",IF(IF(AND(NOT(M4&lt;&gt;""),J4&lt;&gt;""),IF(TODAY()&gt;J4,"VENCIDO; ",IF(J4-TODAY()&lt;='Ajustes'!$B$4,"VENCE PRONTO; ","")),"")&amp;IF(AND(NOT(M4&lt;&gt;""),G4=""),"SIN SUBCONTRATISTA; ","")&amp;IF(AND(M4&lt;&gt;"",UPPER(N4)&lt;&gt;"S"),"SIN VISTO BUENO; ","")&amp;IF(AND(M4&lt;&gt;"",UPPER(O4)&lt;&gt;"S"),"SIN FOTOS; ","")&amp;IF(AND(N(P4)&gt;0,Q4=""),"CARGO SIN COBRAR; ","")="","",LEFT(IF(AND(NOT(M4&lt;&gt;""),J4&lt;&gt;""),IF(TODAY()&gt;J4,"VENCIDO; ",IF(J4-TODAY()&lt;='Ajustes'!$B$4,"VENCE PRONTO; ","")),"")&amp;IF(AND(NOT(M4&lt;&gt;""),G4=""),"SIN SUBCONTRATISTA; ","")&amp;IF(AND(M4&lt;&gt;"",UPPER(N4)&lt;&gt;"S"),"SIN VISTO BUENO; ","")&amp;IF(AND(M4&lt;&gt;"",UPPER(O4)&lt;&gt;"S"),"SIN FOTOS; ","")&amp;IF(AND(N(P4)&gt;0,Q4=""),"CARGO SIN COBRAR; ",""),LEN(IF(AND(NOT(M4&lt;&gt;""),J4&lt;&gt;""),IF(TODAY()&gt;J4,"VENCIDO; ",IF(J4-TODAY()&lt;='Ajustes'!$B$4,"VENCE PRONTO; ","")),"")&amp;IF(AND(NOT(M4&lt;&gt;""),G4=""),"SIN SUBCONTRATISTA; ","")&amp;IF(AND(M4&lt;&gt;"",UPPER(N4)&lt;&gt;"S"),"SIN VISTO BUENO; ","")&amp;IF(AND(M4&lt;&gt;"",UPPER(O4)&lt;&gt;"S"),"SIN FOTOS; ","")&amp;IF(AND(N(P4)&gt;0,Q4=""),"CARGO SIN COBRAR; ",""))-2)))</f>
        <v/>
      </c>
    </row>
    <row r="5">
      <c r="E5" s="7" t="n"/>
      <c r="I5" s="7" t="n"/>
      <c r="J5" s="7">
        <f>IF(A5="","",IF(I5&lt;&gt;"",I5,IF(E5="","",E5+IF(D5="Garantía",'Ajustes'!$B$3,'Ajustes'!$B$2))))</f>
        <v/>
      </c>
      <c r="K5" s="8">
        <f>IF(OR(J5="",M5&lt;&gt;""),"",J5-TODAY())</f>
        <v/>
      </c>
      <c r="L5">
        <f>IF(A5="","",IF(M5&lt;&gt;"","TERMINADO",IF(G5="","ABIERTO - SIN SUB","ASIGNADO")))</f>
        <v/>
      </c>
      <c r="M5" s="7" t="n"/>
      <c r="P5" s="9" t="n"/>
      <c r="R5">
        <f>IF(A5="","",IF(IF(AND(NOT(M5&lt;&gt;""),J5&lt;&gt;""),IF(TODAY()&gt;J5,"VENCIDO; ",IF(J5-TODAY()&lt;='Ajustes'!$B$4,"VENCE PRONTO; ","")),"")&amp;IF(AND(NOT(M5&lt;&gt;""),G5=""),"SIN SUBCONTRATISTA; ","")&amp;IF(AND(M5&lt;&gt;"",UPPER(N5)&lt;&gt;"S"),"SIN VISTO BUENO; ","")&amp;IF(AND(M5&lt;&gt;"",UPPER(O5)&lt;&gt;"S"),"SIN FOTOS; ","")&amp;IF(AND(N(P5)&gt;0,Q5=""),"CARGO SIN COBRAR; ","")="","",LEFT(IF(AND(NOT(M5&lt;&gt;""),J5&lt;&gt;""),IF(TODAY()&gt;J5,"VENCIDO; ",IF(J5-TODAY()&lt;='Ajustes'!$B$4,"VENCE PRONTO; ","")),"")&amp;IF(AND(NOT(M5&lt;&gt;""),G5=""),"SIN SUBCONTRATISTA; ","")&amp;IF(AND(M5&lt;&gt;"",UPPER(N5)&lt;&gt;"S"),"SIN VISTO BUENO; ","")&amp;IF(AND(M5&lt;&gt;"",UPPER(O5)&lt;&gt;"S"),"SIN FOTOS; ","")&amp;IF(AND(N(P5)&gt;0,Q5=""),"CARGO SIN COBRAR; ",""),LEN(IF(AND(NOT(M5&lt;&gt;""),J5&lt;&gt;""),IF(TODAY()&gt;J5,"VENCIDO; ",IF(J5-TODAY()&lt;='Ajustes'!$B$4,"VENCE PRONTO; ","")),"")&amp;IF(AND(NOT(M5&lt;&gt;""),G5=""),"SIN SUBCONTRATISTA; ","")&amp;IF(AND(M5&lt;&gt;"",UPPER(N5)&lt;&gt;"S"),"SIN VISTO BUENO; ","")&amp;IF(AND(M5&lt;&gt;"",UPPER(O5)&lt;&gt;"S"),"SIN FOTOS; ","")&amp;IF(AND(N(P5)&gt;0,Q5=""),"CARGO SIN COBRAR; ",""))-2)))</f>
        <v/>
      </c>
    </row>
    <row r="6">
      <c r="E6" s="7" t="n"/>
      <c r="I6" s="7" t="n"/>
      <c r="J6" s="7">
        <f>IF(A6="","",IF(I6&lt;&gt;"",I6,IF(E6="","",E6+IF(D6="Garantía",'Ajustes'!$B$3,'Ajustes'!$B$2))))</f>
        <v/>
      </c>
      <c r="K6" s="8">
        <f>IF(OR(J6="",M6&lt;&gt;""),"",J6-TODAY())</f>
        <v/>
      </c>
      <c r="L6">
        <f>IF(A6="","",IF(M6&lt;&gt;"","TERMINADO",IF(G6="","ABIERTO - SIN SUB","ASIGNADO")))</f>
        <v/>
      </c>
      <c r="M6" s="7" t="n"/>
      <c r="P6" s="9" t="n"/>
      <c r="R6">
        <f>IF(A6="","",IF(IF(AND(NOT(M6&lt;&gt;""),J6&lt;&gt;""),IF(TODAY()&gt;J6,"VENCIDO; ",IF(J6-TODAY()&lt;='Ajustes'!$B$4,"VENCE PRONTO; ","")),"")&amp;IF(AND(NOT(M6&lt;&gt;""),G6=""),"SIN SUBCONTRATISTA; ","")&amp;IF(AND(M6&lt;&gt;"",UPPER(N6)&lt;&gt;"S"),"SIN VISTO BUENO; ","")&amp;IF(AND(M6&lt;&gt;"",UPPER(O6)&lt;&gt;"S"),"SIN FOTOS; ","")&amp;IF(AND(N(P6)&gt;0,Q6=""),"CARGO SIN COBRAR; ","")="","",LEFT(IF(AND(NOT(M6&lt;&gt;""),J6&lt;&gt;""),IF(TODAY()&gt;J6,"VENCIDO; ",IF(J6-TODAY()&lt;='Ajustes'!$B$4,"VENCE PRONTO; ","")),"")&amp;IF(AND(NOT(M6&lt;&gt;""),G6=""),"SIN SUBCONTRATISTA; ","")&amp;IF(AND(M6&lt;&gt;"",UPPER(N6)&lt;&gt;"S"),"SIN VISTO BUENO; ","")&amp;IF(AND(M6&lt;&gt;"",UPPER(O6)&lt;&gt;"S"),"SIN FOTOS; ","")&amp;IF(AND(N(P6)&gt;0,Q6=""),"CARGO SIN COBRAR; ",""),LEN(IF(AND(NOT(M6&lt;&gt;""),J6&lt;&gt;""),IF(TODAY()&gt;J6,"VENCIDO; ",IF(J6-TODAY()&lt;='Ajustes'!$B$4,"VENCE PRONTO; ","")),"")&amp;IF(AND(NOT(M6&lt;&gt;""),G6=""),"SIN SUBCONTRATISTA; ","")&amp;IF(AND(M6&lt;&gt;"",UPPER(N6)&lt;&gt;"S"),"SIN VISTO BUENO; ","")&amp;IF(AND(M6&lt;&gt;"",UPPER(O6)&lt;&gt;"S"),"SIN FOTOS; ","")&amp;IF(AND(N(P6)&gt;0,Q6=""),"CARGO SIN COBRAR; ",""))-2)))</f>
        <v/>
      </c>
    </row>
    <row r="7">
      <c r="E7" s="7" t="n"/>
      <c r="I7" s="7" t="n"/>
      <c r="J7" s="7">
        <f>IF(A7="","",IF(I7&lt;&gt;"",I7,IF(E7="","",E7+IF(D7="Garantía",'Ajustes'!$B$3,'Ajustes'!$B$2))))</f>
        <v/>
      </c>
      <c r="K7" s="8">
        <f>IF(OR(J7="",M7&lt;&gt;""),"",J7-TODAY())</f>
        <v/>
      </c>
      <c r="L7">
        <f>IF(A7="","",IF(M7&lt;&gt;"","TERMINADO",IF(G7="","ABIERTO - SIN SUB","ASIGNADO")))</f>
        <v/>
      </c>
      <c r="M7" s="7" t="n"/>
      <c r="P7" s="9" t="n"/>
      <c r="R7">
        <f>IF(A7="","",IF(IF(AND(NOT(M7&lt;&gt;""),J7&lt;&gt;""),IF(TODAY()&gt;J7,"VENCIDO; ",IF(J7-TODAY()&lt;='Ajustes'!$B$4,"VENCE PRONTO; ","")),"")&amp;IF(AND(NOT(M7&lt;&gt;""),G7=""),"SIN SUBCONTRATISTA; ","")&amp;IF(AND(M7&lt;&gt;"",UPPER(N7)&lt;&gt;"S"),"SIN VISTO BUENO; ","")&amp;IF(AND(M7&lt;&gt;"",UPPER(O7)&lt;&gt;"S"),"SIN FOTOS; ","")&amp;IF(AND(N(P7)&gt;0,Q7=""),"CARGO SIN COBRAR; ","")="","",LEFT(IF(AND(NOT(M7&lt;&gt;""),J7&lt;&gt;""),IF(TODAY()&gt;J7,"VENCIDO; ",IF(J7-TODAY()&lt;='Ajustes'!$B$4,"VENCE PRONTO; ","")),"")&amp;IF(AND(NOT(M7&lt;&gt;""),G7=""),"SIN SUBCONTRATISTA; ","")&amp;IF(AND(M7&lt;&gt;"",UPPER(N7)&lt;&gt;"S"),"SIN VISTO BUENO; ","")&amp;IF(AND(M7&lt;&gt;"",UPPER(O7)&lt;&gt;"S"),"SIN FOTOS; ","")&amp;IF(AND(N(P7)&gt;0,Q7=""),"CARGO SIN COBRAR; ",""),LEN(IF(AND(NOT(M7&lt;&gt;""),J7&lt;&gt;""),IF(TODAY()&gt;J7,"VENCIDO; ",IF(J7-TODAY()&lt;='Ajustes'!$B$4,"VENCE PRONTO; ","")),"")&amp;IF(AND(NOT(M7&lt;&gt;""),G7=""),"SIN SUBCONTRATISTA; ","")&amp;IF(AND(M7&lt;&gt;"",UPPER(N7)&lt;&gt;"S"),"SIN VISTO BUENO; ","")&amp;IF(AND(M7&lt;&gt;"",UPPER(O7)&lt;&gt;"S"),"SIN FOTOS; ","")&amp;IF(AND(N(P7)&gt;0,Q7=""),"CARGO SIN COBRAR; ",""))-2)))</f>
        <v/>
      </c>
    </row>
    <row r="8">
      <c r="E8" s="7" t="n"/>
      <c r="I8" s="7" t="n"/>
      <c r="J8" s="7">
        <f>IF(A8="","",IF(I8&lt;&gt;"",I8,IF(E8="","",E8+IF(D8="Garantía",'Ajustes'!$B$3,'Ajustes'!$B$2))))</f>
        <v/>
      </c>
      <c r="K8" s="8">
        <f>IF(OR(J8="",M8&lt;&gt;""),"",J8-TODAY())</f>
        <v/>
      </c>
      <c r="L8">
        <f>IF(A8="","",IF(M8&lt;&gt;"","TERMINADO",IF(G8="","ABIERTO - SIN SUB","ASIGNADO")))</f>
        <v/>
      </c>
      <c r="M8" s="7" t="n"/>
      <c r="P8" s="9" t="n"/>
      <c r="R8">
        <f>IF(A8="","",IF(IF(AND(NOT(M8&lt;&gt;""),J8&lt;&gt;""),IF(TODAY()&gt;J8,"VENCIDO; ",IF(J8-TODAY()&lt;='Ajustes'!$B$4,"VENCE PRONTO; ","")),"")&amp;IF(AND(NOT(M8&lt;&gt;""),G8=""),"SIN SUBCONTRATISTA; ","")&amp;IF(AND(M8&lt;&gt;"",UPPER(N8)&lt;&gt;"S"),"SIN VISTO BUENO; ","")&amp;IF(AND(M8&lt;&gt;"",UPPER(O8)&lt;&gt;"S"),"SIN FOTOS; ","")&amp;IF(AND(N(P8)&gt;0,Q8=""),"CARGO SIN COBRAR; ","")="","",LEFT(IF(AND(NOT(M8&lt;&gt;""),J8&lt;&gt;""),IF(TODAY()&gt;J8,"VENCIDO; ",IF(J8-TODAY()&lt;='Ajustes'!$B$4,"VENCE PRONTO; ","")),"")&amp;IF(AND(NOT(M8&lt;&gt;""),G8=""),"SIN SUBCONTRATISTA; ","")&amp;IF(AND(M8&lt;&gt;"",UPPER(N8)&lt;&gt;"S"),"SIN VISTO BUENO; ","")&amp;IF(AND(M8&lt;&gt;"",UPPER(O8)&lt;&gt;"S"),"SIN FOTOS; ","")&amp;IF(AND(N(P8)&gt;0,Q8=""),"CARGO SIN COBRAR; ",""),LEN(IF(AND(NOT(M8&lt;&gt;""),J8&lt;&gt;""),IF(TODAY()&gt;J8,"VENCIDO; ",IF(J8-TODAY()&lt;='Ajustes'!$B$4,"VENCE PRONTO; ","")),"")&amp;IF(AND(NOT(M8&lt;&gt;""),G8=""),"SIN SUBCONTRATISTA; ","")&amp;IF(AND(M8&lt;&gt;"",UPPER(N8)&lt;&gt;"S"),"SIN VISTO BUENO; ","")&amp;IF(AND(M8&lt;&gt;"",UPPER(O8)&lt;&gt;"S"),"SIN FOTOS; ","")&amp;IF(AND(N(P8)&gt;0,Q8=""),"CARGO SIN COBRAR; ",""))-2)))</f>
        <v/>
      </c>
    </row>
    <row r="9">
      <c r="E9" s="7" t="n"/>
      <c r="I9" s="7" t="n"/>
      <c r="J9" s="7">
        <f>IF(A9="","",IF(I9&lt;&gt;"",I9,IF(E9="","",E9+IF(D9="Garantía",'Ajustes'!$B$3,'Ajustes'!$B$2))))</f>
        <v/>
      </c>
      <c r="K9" s="8">
        <f>IF(OR(J9="",M9&lt;&gt;""),"",J9-TODAY())</f>
        <v/>
      </c>
      <c r="L9">
        <f>IF(A9="","",IF(M9&lt;&gt;"","TERMINADO",IF(G9="","ABIERTO - SIN SUB","ASIGNADO")))</f>
        <v/>
      </c>
      <c r="M9" s="7" t="n"/>
      <c r="P9" s="9" t="n"/>
      <c r="R9">
        <f>IF(A9="","",IF(IF(AND(NOT(M9&lt;&gt;""),J9&lt;&gt;""),IF(TODAY()&gt;J9,"VENCIDO; ",IF(J9-TODAY()&lt;='Ajustes'!$B$4,"VENCE PRONTO; ","")),"")&amp;IF(AND(NOT(M9&lt;&gt;""),G9=""),"SIN SUBCONTRATISTA; ","")&amp;IF(AND(M9&lt;&gt;"",UPPER(N9)&lt;&gt;"S"),"SIN VISTO BUENO; ","")&amp;IF(AND(M9&lt;&gt;"",UPPER(O9)&lt;&gt;"S"),"SIN FOTOS; ","")&amp;IF(AND(N(P9)&gt;0,Q9=""),"CARGO SIN COBRAR; ","")="","",LEFT(IF(AND(NOT(M9&lt;&gt;""),J9&lt;&gt;""),IF(TODAY()&gt;J9,"VENCIDO; ",IF(J9-TODAY()&lt;='Ajustes'!$B$4,"VENCE PRONTO; ","")),"")&amp;IF(AND(NOT(M9&lt;&gt;""),G9=""),"SIN SUBCONTRATISTA; ","")&amp;IF(AND(M9&lt;&gt;"",UPPER(N9)&lt;&gt;"S"),"SIN VISTO BUENO; ","")&amp;IF(AND(M9&lt;&gt;"",UPPER(O9)&lt;&gt;"S"),"SIN FOTOS; ","")&amp;IF(AND(N(P9)&gt;0,Q9=""),"CARGO SIN COBRAR; ",""),LEN(IF(AND(NOT(M9&lt;&gt;""),J9&lt;&gt;""),IF(TODAY()&gt;J9,"VENCIDO; ",IF(J9-TODAY()&lt;='Ajustes'!$B$4,"VENCE PRONTO; ","")),"")&amp;IF(AND(NOT(M9&lt;&gt;""),G9=""),"SIN SUBCONTRATISTA; ","")&amp;IF(AND(M9&lt;&gt;"",UPPER(N9)&lt;&gt;"S"),"SIN VISTO BUENO; ","")&amp;IF(AND(M9&lt;&gt;"",UPPER(O9)&lt;&gt;"S"),"SIN FOTOS; ","")&amp;IF(AND(N(P9)&gt;0,Q9=""),"CARGO SIN COBRAR; ",""))-2)))</f>
        <v/>
      </c>
    </row>
    <row r="10">
      <c r="E10" s="7" t="n"/>
      <c r="I10" s="7" t="n"/>
      <c r="J10" s="7">
        <f>IF(A10="","",IF(I10&lt;&gt;"",I10,IF(E10="","",E10+IF(D10="Garantía",'Ajustes'!$B$3,'Ajustes'!$B$2))))</f>
        <v/>
      </c>
      <c r="K10" s="8">
        <f>IF(OR(J10="",M10&lt;&gt;""),"",J10-TODAY())</f>
        <v/>
      </c>
      <c r="L10">
        <f>IF(A10="","",IF(M10&lt;&gt;"","TERMINADO",IF(G10="","ABIERTO - SIN SUB","ASIGNADO")))</f>
        <v/>
      </c>
      <c r="M10" s="7" t="n"/>
      <c r="P10" s="9" t="n"/>
      <c r="R10">
        <f>IF(A10="","",IF(IF(AND(NOT(M10&lt;&gt;""),J10&lt;&gt;""),IF(TODAY()&gt;J10,"VENCIDO; ",IF(J10-TODAY()&lt;='Ajustes'!$B$4,"VENCE PRONTO; ","")),"")&amp;IF(AND(NOT(M10&lt;&gt;""),G10=""),"SIN SUBCONTRATISTA; ","")&amp;IF(AND(M10&lt;&gt;"",UPPER(N10)&lt;&gt;"S"),"SIN VISTO BUENO; ","")&amp;IF(AND(M10&lt;&gt;"",UPPER(O10)&lt;&gt;"S"),"SIN FOTOS; ","")&amp;IF(AND(N(P10)&gt;0,Q10=""),"CARGO SIN COBRAR; ","")="","",LEFT(IF(AND(NOT(M10&lt;&gt;""),J10&lt;&gt;""),IF(TODAY()&gt;J10,"VENCIDO; ",IF(J10-TODAY()&lt;='Ajustes'!$B$4,"VENCE PRONTO; ","")),"")&amp;IF(AND(NOT(M10&lt;&gt;""),G10=""),"SIN SUBCONTRATISTA; ","")&amp;IF(AND(M10&lt;&gt;"",UPPER(N10)&lt;&gt;"S"),"SIN VISTO BUENO; ","")&amp;IF(AND(M10&lt;&gt;"",UPPER(O10)&lt;&gt;"S"),"SIN FOTOS; ","")&amp;IF(AND(N(P10)&gt;0,Q10=""),"CARGO SIN COBRAR; ",""),LEN(IF(AND(NOT(M10&lt;&gt;""),J10&lt;&gt;""),IF(TODAY()&gt;J10,"VENCIDO; ",IF(J10-TODAY()&lt;='Ajustes'!$B$4,"VENCE PRONTO; ","")),"")&amp;IF(AND(NOT(M10&lt;&gt;""),G10=""),"SIN SUBCONTRATISTA; ","")&amp;IF(AND(M10&lt;&gt;"",UPPER(N10)&lt;&gt;"S"),"SIN VISTO BUENO; ","")&amp;IF(AND(M10&lt;&gt;"",UPPER(O10)&lt;&gt;"S"),"SIN FOTOS; ","")&amp;IF(AND(N(P10)&gt;0,Q10=""),"CARGO SIN COBRAR; ",""))-2)))</f>
        <v/>
      </c>
    </row>
    <row r="11">
      <c r="E11" s="7" t="n"/>
      <c r="I11" s="7" t="n"/>
      <c r="J11" s="7">
        <f>IF(A11="","",IF(I11&lt;&gt;"",I11,IF(E11="","",E11+IF(D11="Garantía",'Ajustes'!$B$3,'Ajustes'!$B$2))))</f>
        <v/>
      </c>
      <c r="K11" s="8">
        <f>IF(OR(J11="",M11&lt;&gt;""),"",J11-TODAY())</f>
        <v/>
      </c>
      <c r="L11">
        <f>IF(A11="","",IF(M11&lt;&gt;"","TERMINADO",IF(G11="","ABIERTO - SIN SUB","ASIGNADO")))</f>
        <v/>
      </c>
      <c r="M11" s="7" t="n"/>
      <c r="P11" s="9" t="n"/>
      <c r="R11">
        <f>IF(A11="","",IF(IF(AND(NOT(M11&lt;&gt;""),J11&lt;&gt;""),IF(TODAY()&gt;J11,"VENCIDO; ",IF(J11-TODAY()&lt;='Ajustes'!$B$4,"VENCE PRONTO; ","")),"")&amp;IF(AND(NOT(M11&lt;&gt;""),G11=""),"SIN SUBCONTRATISTA; ","")&amp;IF(AND(M11&lt;&gt;"",UPPER(N11)&lt;&gt;"S"),"SIN VISTO BUENO; ","")&amp;IF(AND(M11&lt;&gt;"",UPPER(O11)&lt;&gt;"S"),"SIN FOTOS; ","")&amp;IF(AND(N(P11)&gt;0,Q11=""),"CARGO SIN COBRAR; ","")="","",LEFT(IF(AND(NOT(M11&lt;&gt;""),J11&lt;&gt;""),IF(TODAY()&gt;J11,"VENCIDO; ",IF(J11-TODAY()&lt;='Ajustes'!$B$4,"VENCE PRONTO; ","")),"")&amp;IF(AND(NOT(M11&lt;&gt;""),G11=""),"SIN SUBCONTRATISTA; ","")&amp;IF(AND(M11&lt;&gt;"",UPPER(N11)&lt;&gt;"S"),"SIN VISTO BUENO; ","")&amp;IF(AND(M11&lt;&gt;"",UPPER(O11)&lt;&gt;"S"),"SIN FOTOS; ","")&amp;IF(AND(N(P11)&gt;0,Q11=""),"CARGO SIN COBRAR; ",""),LEN(IF(AND(NOT(M11&lt;&gt;""),J11&lt;&gt;""),IF(TODAY()&gt;J11,"VENCIDO; ",IF(J11-TODAY()&lt;='Ajustes'!$B$4,"VENCE PRONTO; ","")),"")&amp;IF(AND(NOT(M11&lt;&gt;""),G11=""),"SIN SUBCONTRATISTA; ","")&amp;IF(AND(M11&lt;&gt;"",UPPER(N11)&lt;&gt;"S"),"SIN VISTO BUENO; ","")&amp;IF(AND(M11&lt;&gt;"",UPPER(O11)&lt;&gt;"S"),"SIN FOTOS; ","")&amp;IF(AND(N(P11)&gt;0,Q11=""),"CARGO SIN COBRAR; ",""))-2)))</f>
        <v/>
      </c>
    </row>
    <row r="12">
      <c r="E12" s="7" t="n"/>
      <c r="I12" s="7" t="n"/>
      <c r="J12" s="7">
        <f>IF(A12="","",IF(I12&lt;&gt;"",I12,IF(E12="","",E12+IF(D12="Garantía",'Ajustes'!$B$3,'Ajustes'!$B$2))))</f>
        <v/>
      </c>
      <c r="K12" s="8">
        <f>IF(OR(J12="",M12&lt;&gt;""),"",J12-TODAY())</f>
        <v/>
      </c>
      <c r="L12">
        <f>IF(A12="","",IF(M12&lt;&gt;"","TERMINADO",IF(G12="","ABIERTO - SIN SUB","ASIGNADO")))</f>
        <v/>
      </c>
      <c r="M12" s="7" t="n"/>
      <c r="P12" s="9" t="n"/>
      <c r="R12">
        <f>IF(A12="","",IF(IF(AND(NOT(M12&lt;&gt;""),J12&lt;&gt;""),IF(TODAY()&gt;J12,"VENCIDO; ",IF(J12-TODAY()&lt;='Ajustes'!$B$4,"VENCE PRONTO; ","")),"")&amp;IF(AND(NOT(M12&lt;&gt;""),G12=""),"SIN SUBCONTRATISTA; ","")&amp;IF(AND(M12&lt;&gt;"",UPPER(N12)&lt;&gt;"S"),"SIN VISTO BUENO; ","")&amp;IF(AND(M12&lt;&gt;"",UPPER(O12)&lt;&gt;"S"),"SIN FOTOS; ","")&amp;IF(AND(N(P12)&gt;0,Q12=""),"CARGO SIN COBRAR; ","")="","",LEFT(IF(AND(NOT(M12&lt;&gt;""),J12&lt;&gt;""),IF(TODAY()&gt;J12,"VENCIDO; ",IF(J12-TODAY()&lt;='Ajustes'!$B$4,"VENCE PRONTO; ","")),"")&amp;IF(AND(NOT(M12&lt;&gt;""),G12=""),"SIN SUBCONTRATISTA; ","")&amp;IF(AND(M12&lt;&gt;"",UPPER(N12)&lt;&gt;"S"),"SIN VISTO BUENO; ","")&amp;IF(AND(M12&lt;&gt;"",UPPER(O12)&lt;&gt;"S"),"SIN FOTOS; ","")&amp;IF(AND(N(P12)&gt;0,Q12=""),"CARGO SIN COBRAR; ",""),LEN(IF(AND(NOT(M12&lt;&gt;""),J12&lt;&gt;""),IF(TODAY()&gt;J12,"VENCIDO; ",IF(J12-TODAY()&lt;='Ajustes'!$B$4,"VENCE PRONTO; ","")),"")&amp;IF(AND(NOT(M12&lt;&gt;""),G12=""),"SIN SUBCONTRATISTA; ","")&amp;IF(AND(M12&lt;&gt;"",UPPER(N12)&lt;&gt;"S"),"SIN VISTO BUENO; ","")&amp;IF(AND(M12&lt;&gt;"",UPPER(O12)&lt;&gt;"S"),"SIN FOTOS; ","")&amp;IF(AND(N(P12)&gt;0,Q12=""),"CARGO SIN COBRAR; ",""))-2)))</f>
        <v/>
      </c>
    </row>
    <row r="13">
      <c r="E13" s="7" t="n"/>
      <c r="I13" s="7" t="n"/>
      <c r="J13" s="7">
        <f>IF(A13="","",IF(I13&lt;&gt;"",I13,IF(E13="","",E13+IF(D13="Garantía",'Ajustes'!$B$3,'Ajustes'!$B$2))))</f>
        <v/>
      </c>
      <c r="K13" s="8">
        <f>IF(OR(J13="",M13&lt;&gt;""),"",J13-TODAY())</f>
        <v/>
      </c>
      <c r="L13">
        <f>IF(A13="","",IF(M13&lt;&gt;"","TERMINADO",IF(G13="","ABIERTO - SIN SUB","ASIGNADO")))</f>
        <v/>
      </c>
      <c r="M13" s="7" t="n"/>
      <c r="P13" s="9" t="n"/>
      <c r="R13">
        <f>IF(A13="","",IF(IF(AND(NOT(M13&lt;&gt;""),J13&lt;&gt;""),IF(TODAY()&gt;J13,"VENCIDO; ",IF(J13-TODAY()&lt;='Ajustes'!$B$4,"VENCE PRONTO; ","")),"")&amp;IF(AND(NOT(M13&lt;&gt;""),G13=""),"SIN SUBCONTRATISTA; ","")&amp;IF(AND(M13&lt;&gt;"",UPPER(N13)&lt;&gt;"S"),"SIN VISTO BUENO; ","")&amp;IF(AND(M13&lt;&gt;"",UPPER(O13)&lt;&gt;"S"),"SIN FOTOS; ","")&amp;IF(AND(N(P13)&gt;0,Q13=""),"CARGO SIN COBRAR; ","")="","",LEFT(IF(AND(NOT(M13&lt;&gt;""),J13&lt;&gt;""),IF(TODAY()&gt;J13,"VENCIDO; ",IF(J13-TODAY()&lt;='Ajustes'!$B$4,"VENCE PRONTO; ","")),"")&amp;IF(AND(NOT(M13&lt;&gt;""),G13=""),"SIN SUBCONTRATISTA; ","")&amp;IF(AND(M13&lt;&gt;"",UPPER(N13)&lt;&gt;"S"),"SIN VISTO BUENO; ","")&amp;IF(AND(M13&lt;&gt;"",UPPER(O13)&lt;&gt;"S"),"SIN FOTOS; ","")&amp;IF(AND(N(P13)&gt;0,Q13=""),"CARGO SIN COBRAR; ",""),LEN(IF(AND(NOT(M13&lt;&gt;""),J13&lt;&gt;""),IF(TODAY()&gt;J13,"VENCIDO; ",IF(J13-TODAY()&lt;='Ajustes'!$B$4,"VENCE PRONTO; ","")),"")&amp;IF(AND(NOT(M13&lt;&gt;""),G13=""),"SIN SUBCONTRATISTA; ","")&amp;IF(AND(M13&lt;&gt;"",UPPER(N13)&lt;&gt;"S"),"SIN VISTO BUENO; ","")&amp;IF(AND(M13&lt;&gt;"",UPPER(O13)&lt;&gt;"S"),"SIN FOTOS; ","")&amp;IF(AND(N(P13)&gt;0,Q13=""),"CARGO SIN COBRAR; ",""))-2)))</f>
        <v/>
      </c>
    </row>
    <row r="14">
      <c r="E14" s="7" t="n"/>
      <c r="I14" s="7" t="n"/>
      <c r="J14" s="7">
        <f>IF(A14="","",IF(I14&lt;&gt;"",I14,IF(E14="","",E14+IF(D14="Garantía",'Ajustes'!$B$3,'Ajustes'!$B$2))))</f>
        <v/>
      </c>
      <c r="K14" s="8">
        <f>IF(OR(J14="",M14&lt;&gt;""),"",J14-TODAY())</f>
        <v/>
      </c>
      <c r="L14">
        <f>IF(A14="","",IF(M14&lt;&gt;"","TERMINADO",IF(G14="","ABIERTO - SIN SUB","ASIGNADO")))</f>
        <v/>
      </c>
      <c r="M14" s="7" t="n"/>
      <c r="P14" s="9" t="n"/>
      <c r="R14">
        <f>IF(A14="","",IF(IF(AND(NOT(M14&lt;&gt;""),J14&lt;&gt;""),IF(TODAY()&gt;J14,"VENCIDO; ",IF(J14-TODAY()&lt;='Ajustes'!$B$4,"VENCE PRONTO; ","")),"")&amp;IF(AND(NOT(M14&lt;&gt;""),G14=""),"SIN SUBCONTRATISTA; ","")&amp;IF(AND(M14&lt;&gt;"",UPPER(N14)&lt;&gt;"S"),"SIN VISTO BUENO; ","")&amp;IF(AND(M14&lt;&gt;"",UPPER(O14)&lt;&gt;"S"),"SIN FOTOS; ","")&amp;IF(AND(N(P14)&gt;0,Q14=""),"CARGO SIN COBRAR; ","")="","",LEFT(IF(AND(NOT(M14&lt;&gt;""),J14&lt;&gt;""),IF(TODAY()&gt;J14,"VENCIDO; ",IF(J14-TODAY()&lt;='Ajustes'!$B$4,"VENCE PRONTO; ","")),"")&amp;IF(AND(NOT(M14&lt;&gt;""),G14=""),"SIN SUBCONTRATISTA; ","")&amp;IF(AND(M14&lt;&gt;"",UPPER(N14)&lt;&gt;"S"),"SIN VISTO BUENO; ","")&amp;IF(AND(M14&lt;&gt;"",UPPER(O14)&lt;&gt;"S"),"SIN FOTOS; ","")&amp;IF(AND(N(P14)&gt;0,Q14=""),"CARGO SIN COBRAR; ",""),LEN(IF(AND(NOT(M14&lt;&gt;""),J14&lt;&gt;""),IF(TODAY()&gt;J14,"VENCIDO; ",IF(J14-TODAY()&lt;='Ajustes'!$B$4,"VENCE PRONTO; ","")),"")&amp;IF(AND(NOT(M14&lt;&gt;""),G14=""),"SIN SUBCONTRATISTA; ","")&amp;IF(AND(M14&lt;&gt;"",UPPER(N14)&lt;&gt;"S"),"SIN VISTO BUENO; ","")&amp;IF(AND(M14&lt;&gt;"",UPPER(O14)&lt;&gt;"S"),"SIN FOTOS; ","")&amp;IF(AND(N(P14)&gt;0,Q14=""),"CARGO SIN COBRAR; ",""))-2)))</f>
        <v/>
      </c>
    </row>
    <row r="15">
      <c r="E15" s="7" t="n"/>
      <c r="I15" s="7" t="n"/>
      <c r="J15" s="7">
        <f>IF(A15="","",IF(I15&lt;&gt;"",I15,IF(E15="","",E15+IF(D15="Garantía",'Ajustes'!$B$3,'Ajustes'!$B$2))))</f>
        <v/>
      </c>
      <c r="K15" s="8">
        <f>IF(OR(J15="",M15&lt;&gt;""),"",J15-TODAY())</f>
        <v/>
      </c>
      <c r="L15">
        <f>IF(A15="","",IF(M15&lt;&gt;"","TERMINADO",IF(G15="","ABIERTO - SIN SUB","ASIGNADO")))</f>
        <v/>
      </c>
      <c r="M15" s="7" t="n"/>
      <c r="P15" s="9" t="n"/>
      <c r="R15">
        <f>IF(A15="","",IF(IF(AND(NOT(M15&lt;&gt;""),J15&lt;&gt;""),IF(TODAY()&gt;J15,"VENCIDO; ",IF(J15-TODAY()&lt;='Ajustes'!$B$4,"VENCE PRONTO; ","")),"")&amp;IF(AND(NOT(M15&lt;&gt;""),G15=""),"SIN SUBCONTRATISTA; ","")&amp;IF(AND(M15&lt;&gt;"",UPPER(N15)&lt;&gt;"S"),"SIN VISTO BUENO; ","")&amp;IF(AND(M15&lt;&gt;"",UPPER(O15)&lt;&gt;"S"),"SIN FOTOS; ","")&amp;IF(AND(N(P15)&gt;0,Q15=""),"CARGO SIN COBRAR; ","")="","",LEFT(IF(AND(NOT(M15&lt;&gt;""),J15&lt;&gt;""),IF(TODAY()&gt;J15,"VENCIDO; ",IF(J15-TODAY()&lt;='Ajustes'!$B$4,"VENCE PRONTO; ","")),"")&amp;IF(AND(NOT(M15&lt;&gt;""),G15=""),"SIN SUBCONTRATISTA; ","")&amp;IF(AND(M15&lt;&gt;"",UPPER(N15)&lt;&gt;"S"),"SIN VISTO BUENO; ","")&amp;IF(AND(M15&lt;&gt;"",UPPER(O15)&lt;&gt;"S"),"SIN FOTOS; ","")&amp;IF(AND(N(P15)&gt;0,Q15=""),"CARGO SIN COBRAR; ",""),LEN(IF(AND(NOT(M15&lt;&gt;""),J15&lt;&gt;""),IF(TODAY()&gt;J15,"VENCIDO; ",IF(J15-TODAY()&lt;='Ajustes'!$B$4,"VENCE PRONTO; ","")),"")&amp;IF(AND(NOT(M15&lt;&gt;""),G15=""),"SIN SUBCONTRATISTA; ","")&amp;IF(AND(M15&lt;&gt;"",UPPER(N15)&lt;&gt;"S"),"SIN VISTO BUENO; ","")&amp;IF(AND(M15&lt;&gt;"",UPPER(O15)&lt;&gt;"S"),"SIN FOTOS; ","")&amp;IF(AND(N(P15)&gt;0,Q15=""),"CARGO SIN COBRAR; ",""))-2)))</f>
        <v/>
      </c>
    </row>
    <row r="16">
      <c r="E16" s="7" t="n"/>
      <c r="I16" s="7" t="n"/>
      <c r="J16" s="7">
        <f>IF(A16="","",IF(I16&lt;&gt;"",I16,IF(E16="","",E16+IF(D16="Garantía",'Ajustes'!$B$3,'Ajustes'!$B$2))))</f>
        <v/>
      </c>
      <c r="K16" s="8">
        <f>IF(OR(J16="",M16&lt;&gt;""),"",J16-TODAY())</f>
        <v/>
      </c>
      <c r="L16">
        <f>IF(A16="","",IF(M16&lt;&gt;"","TERMINADO",IF(G16="","ABIERTO - SIN SUB","ASIGNADO")))</f>
        <v/>
      </c>
      <c r="M16" s="7" t="n"/>
      <c r="P16" s="9" t="n"/>
      <c r="R16">
        <f>IF(A16="","",IF(IF(AND(NOT(M16&lt;&gt;""),J16&lt;&gt;""),IF(TODAY()&gt;J16,"VENCIDO; ",IF(J16-TODAY()&lt;='Ajustes'!$B$4,"VENCE PRONTO; ","")),"")&amp;IF(AND(NOT(M16&lt;&gt;""),G16=""),"SIN SUBCONTRATISTA; ","")&amp;IF(AND(M16&lt;&gt;"",UPPER(N16)&lt;&gt;"S"),"SIN VISTO BUENO; ","")&amp;IF(AND(M16&lt;&gt;"",UPPER(O16)&lt;&gt;"S"),"SIN FOTOS; ","")&amp;IF(AND(N(P16)&gt;0,Q16=""),"CARGO SIN COBRAR; ","")="","",LEFT(IF(AND(NOT(M16&lt;&gt;""),J16&lt;&gt;""),IF(TODAY()&gt;J16,"VENCIDO; ",IF(J16-TODAY()&lt;='Ajustes'!$B$4,"VENCE PRONTO; ","")),"")&amp;IF(AND(NOT(M16&lt;&gt;""),G16=""),"SIN SUBCONTRATISTA; ","")&amp;IF(AND(M16&lt;&gt;"",UPPER(N16)&lt;&gt;"S"),"SIN VISTO BUENO; ","")&amp;IF(AND(M16&lt;&gt;"",UPPER(O16)&lt;&gt;"S"),"SIN FOTOS; ","")&amp;IF(AND(N(P16)&gt;0,Q16=""),"CARGO SIN COBRAR; ",""),LEN(IF(AND(NOT(M16&lt;&gt;""),J16&lt;&gt;""),IF(TODAY()&gt;J16,"VENCIDO; ",IF(J16-TODAY()&lt;='Ajustes'!$B$4,"VENCE PRONTO; ","")),"")&amp;IF(AND(NOT(M16&lt;&gt;""),G16=""),"SIN SUBCONTRATISTA; ","")&amp;IF(AND(M16&lt;&gt;"",UPPER(N16)&lt;&gt;"S"),"SIN VISTO BUENO; ","")&amp;IF(AND(M16&lt;&gt;"",UPPER(O16)&lt;&gt;"S"),"SIN FOTOS; ","")&amp;IF(AND(N(P16)&gt;0,Q16=""),"CARGO SIN COBRAR; ",""))-2)))</f>
        <v/>
      </c>
    </row>
    <row r="17">
      <c r="E17" s="7" t="n"/>
      <c r="I17" s="7" t="n"/>
      <c r="J17" s="7">
        <f>IF(A17="","",IF(I17&lt;&gt;"",I17,IF(E17="","",E17+IF(D17="Garantía",'Ajustes'!$B$3,'Ajustes'!$B$2))))</f>
        <v/>
      </c>
      <c r="K17" s="8">
        <f>IF(OR(J17="",M17&lt;&gt;""),"",J17-TODAY())</f>
        <v/>
      </c>
      <c r="L17">
        <f>IF(A17="","",IF(M17&lt;&gt;"","TERMINADO",IF(G17="","ABIERTO - SIN SUB","ASIGNADO")))</f>
        <v/>
      </c>
      <c r="M17" s="7" t="n"/>
      <c r="P17" s="9" t="n"/>
      <c r="R17">
        <f>IF(A17="","",IF(IF(AND(NOT(M17&lt;&gt;""),J17&lt;&gt;""),IF(TODAY()&gt;J17,"VENCIDO; ",IF(J17-TODAY()&lt;='Ajustes'!$B$4,"VENCE PRONTO; ","")),"")&amp;IF(AND(NOT(M17&lt;&gt;""),G17=""),"SIN SUBCONTRATISTA; ","")&amp;IF(AND(M17&lt;&gt;"",UPPER(N17)&lt;&gt;"S"),"SIN VISTO BUENO; ","")&amp;IF(AND(M17&lt;&gt;"",UPPER(O17)&lt;&gt;"S"),"SIN FOTOS; ","")&amp;IF(AND(N(P17)&gt;0,Q17=""),"CARGO SIN COBRAR; ","")="","",LEFT(IF(AND(NOT(M17&lt;&gt;""),J17&lt;&gt;""),IF(TODAY()&gt;J17,"VENCIDO; ",IF(J17-TODAY()&lt;='Ajustes'!$B$4,"VENCE PRONTO; ","")),"")&amp;IF(AND(NOT(M17&lt;&gt;""),G17=""),"SIN SUBCONTRATISTA; ","")&amp;IF(AND(M17&lt;&gt;"",UPPER(N17)&lt;&gt;"S"),"SIN VISTO BUENO; ","")&amp;IF(AND(M17&lt;&gt;"",UPPER(O17)&lt;&gt;"S"),"SIN FOTOS; ","")&amp;IF(AND(N(P17)&gt;0,Q17=""),"CARGO SIN COBRAR; ",""),LEN(IF(AND(NOT(M17&lt;&gt;""),J17&lt;&gt;""),IF(TODAY()&gt;J17,"VENCIDO; ",IF(J17-TODAY()&lt;='Ajustes'!$B$4,"VENCE PRONTO; ","")),"")&amp;IF(AND(NOT(M17&lt;&gt;""),G17=""),"SIN SUBCONTRATISTA; ","")&amp;IF(AND(M17&lt;&gt;"",UPPER(N17)&lt;&gt;"S"),"SIN VISTO BUENO; ","")&amp;IF(AND(M17&lt;&gt;"",UPPER(O17)&lt;&gt;"S"),"SIN FOTOS; ","")&amp;IF(AND(N(P17)&gt;0,Q17=""),"CARGO SIN COBRAR; ",""))-2)))</f>
        <v/>
      </c>
    </row>
    <row r="18">
      <c r="E18" s="7" t="n"/>
      <c r="I18" s="7" t="n"/>
      <c r="J18" s="7">
        <f>IF(A18="","",IF(I18&lt;&gt;"",I18,IF(E18="","",E18+IF(D18="Garantía",'Ajustes'!$B$3,'Ajustes'!$B$2))))</f>
        <v/>
      </c>
      <c r="K18" s="8">
        <f>IF(OR(J18="",M18&lt;&gt;""),"",J18-TODAY())</f>
        <v/>
      </c>
      <c r="L18">
        <f>IF(A18="","",IF(M18&lt;&gt;"","TERMINADO",IF(G18="","ABIERTO - SIN SUB","ASIGNADO")))</f>
        <v/>
      </c>
      <c r="M18" s="7" t="n"/>
      <c r="P18" s="9" t="n"/>
      <c r="R18">
        <f>IF(A18="","",IF(IF(AND(NOT(M18&lt;&gt;""),J18&lt;&gt;""),IF(TODAY()&gt;J18,"VENCIDO; ",IF(J18-TODAY()&lt;='Ajustes'!$B$4,"VENCE PRONTO; ","")),"")&amp;IF(AND(NOT(M18&lt;&gt;""),G18=""),"SIN SUBCONTRATISTA; ","")&amp;IF(AND(M18&lt;&gt;"",UPPER(N18)&lt;&gt;"S"),"SIN VISTO BUENO; ","")&amp;IF(AND(M18&lt;&gt;"",UPPER(O18)&lt;&gt;"S"),"SIN FOTOS; ","")&amp;IF(AND(N(P18)&gt;0,Q18=""),"CARGO SIN COBRAR; ","")="","",LEFT(IF(AND(NOT(M18&lt;&gt;""),J18&lt;&gt;""),IF(TODAY()&gt;J18,"VENCIDO; ",IF(J18-TODAY()&lt;='Ajustes'!$B$4,"VENCE PRONTO; ","")),"")&amp;IF(AND(NOT(M18&lt;&gt;""),G18=""),"SIN SUBCONTRATISTA; ","")&amp;IF(AND(M18&lt;&gt;"",UPPER(N18)&lt;&gt;"S"),"SIN VISTO BUENO; ","")&amp;IF(AND(M18&lt;&gt;"",UPPER(O18)&lt;&gt;"S"),"SIN FOTOS; ","")&amp;IF(AND(N(P18)&gt;0,Q18=""),"CARGO SIN COBRAR; ",""),LEN(IF(AND(NOT(M18&lt;&gt;""),J18&lt;&gt;""),IF(TODAY()&gt;J18,"VENCIDO; ",IF(J18-TODAY()&lt;='Ajustes'!$B$4,"VENCE PRONTO; ","")),"")&amp;IF(AND(NOT(M18&lt;&gt;""),G18=""),"SIN SUBCONTRATISTA; ","")&amp;IF(AND(M18&lt;&gt;"",UPPER(N18)&lt;&gt;"S"),"SIN VISTO BUENO; ","")&amp;IF(AND(M18&lt;&gt;"",UPPER(O18)&lt;&gt;"S"),"SIN FOTOS; ","")&amp;IF(AND(N(P18)&gt;0,Q18=""),"CARGO SIN COBRAR; ",""))-2)))</f>
        <v/>
      </c>
    </row>
    <row r="19">
      <c r="E19" s="7" t="n"/>
      <c r="I19" s="7" t="n"/>
      <c r="J19" s="7">
        <f>IF(A19="","",IF(I19&lt;&gt;"",I19,IF(E19="","",E19+IF(D19="Garantía",'Ajustes'!$B$3,'Ajustes'!$B$2))))</f>
        <v/>
      </c>
      <c r="K19" s="8">
        <f>IF(OR(J19="",M19&lt;&gt;""),"",J19-TODAY())</f>
        <v/>
      </c>
      <c r="L19">
        <f>IF(A19="","",IF(M19&lt;&gt;"","TERMINADO",IF(G19="","ABIERTO - SIN SUB","ASIGNADO")))</f>
        <v/>
      </c>
      <c r="M19" s="7" t="n"/>
      <c r="P19" s="9" t="n"/>
      <c r="R19">
        <f>IF(A19="","",IF(IF(AND(NOT(M19&lt;&gt;""),J19&lt;&gt;""),IF(TODAY()&gt;J19,"VENCIDO; ",IF(J19-TODAY()&lt;='Ajustes'!$B$4,"VENCE PRONTO; ","")),"")&amp;IF(AND(NOT(M19&lt;&gt;""),G19=""),"SIN SUBCONTRATISTA; ","")&amp;IF(AND(M19&lt;&gt;"",UPPER(N19)&lt;&gt;"S"),"SIN VISTO BUENO; ","")&amp;IF(AND(M19&lt;&gt;"",UPPER(O19)&lt;&gt;"S"),"SIN FOTOS; ","")&amp;IF(AND(N(P19)&gt;0,Q19=""),"CARGO SIN COBRAR; ","")="","",LEFT(IF(AND(NOT(M19&lt;&gt;""),J19&lt;&gt;""),IF(TODAY()&gt;J19,"VENCIDO; ",IF(J19-TODAY()&lt;='Ajustes'!$B$4,"VENCE PRONTO; ","")),"")&amp;IF(AND(NOT(M19&lt;&gt;""),G19=""),"SIN SUBCONTRATISTA; ","")&amp;IF(AND(M19&lt;&gt;"",UPPER(N19)&lt;&gt;"S"),"SIN VISTO BUENO; ","")&amp;IF(AND(M19&lt;&gt;"",UPPER(O19)&lt;&gt;"S"),"SIN FOTOS; ","")&amp;IF(AND(N(P19)&gt;0,Q19=""),"CARGO SIN COBRAR; ",""),LEN(IF(AND(NOT(M19&lt;&gt;""),J19&lt;&gt;""),IF(TODAY()&gt;J19,"VENCIDO; ",IF(J19-TODAY()&lt;='Ajustes'!$B$4,"VENCE PRONTO; ","")),"")&amp;IF(AND(NOT(M19&lt;&gt;""),G19=""),"SIN SUBCONTRATISTA; ","")&amp;IF(AND(M19&lt;&gt;"",UPPER(N19)&lt;&gt;"S"),"SIN VISTO BUENO; ","")&amp;IF(AND(M19&lt;&gt;"",UPPER(O19)&lt;&gt;"S"),"SIN FOTOS; ","")&amp;IF(AND(N(P19)&gt;0,Q19=""),"CARGO SIN COBRAR; ",""))-2)))</f>
        <v/>
      </c>
    </row>
    <row r="20">
      <c r="E20" s="7" t="n"/>
      <c r="I20" s="7" t="n"/>
      <c r="J20" s="7">
        <f>IF(A20="","",IF(I20&lt;&gt;"",I20,IF(E20="","",E20+IF(D20="Garantía",'Ajustes'!$B$3,'Ajustes'!$B$2))))</f>
        <v/>
      </c>
      <c r="K20" s="8">
        <f>IF(OR(J20="",M20&lt;&gt;""),"",J20-TODAY())</f>
        <v/>
      </c>
      <c r="L20">
        <f>IF(A20="","",IF(M20&lt;&gt;"","TERMINADO",IF(G20="","ABIERTO - SIN SUB","ASIGNADO")))</f>
        <v/>
      </c>
      <c r="M20" s="7" t="n"/>
      <c r="P20" s="9" t="n"/>
      <c r="R20">
        <f>IF(A20="","",IF(IF(AND(NOT(M20&lt;&gt;""),J20&lt;&gt;""),IF(TODAY()&gt;J20,"VENCIDO; ",IF(J20-TODAY()&lt;='Ajustes'!$B$4,"VENCE PRONTO; ","")),"")&amp;IF(AND(NOT(M20&lt;&gt;""),G20=""),"SIN SUBCONTRATISTA; ","")&amp;IF(AND(M20&lt;&gt;"",UPPER(N20)&lt;&gt;"S"),"SIN VISTO BUENO; ","")&amp;IF(AND(M20&lt;&gt;"",UPPER(O20)&lt;&gt;"S"),"SIN FOTOS; ","")&amp;IF(AND(N(P20)&gt;0,Q20=""),"CARGO SIN COBRAR; ","")="","",LEFT(IF(AND(NOT(M20&lt;&gt;""),J20&lt;&gt;""),IF(TODAY()&gt;J20,"VENCIDO; ",IF(J20-TODAY()&lt;='Ajustes'!$B$4,"VENCE PRONTO; ","")),"")&amp;IF(AND(NOT(M20&lt;&gt;""),G20=""),"SIN SUBCONTRATISTA; ","")&amp;IF(AND(M20&lt;&gt;"",UPPER(N20)&lt;&gt;"S"),"SIN VISTO BUENO; ","")&amp;IF(AND(M20&lt;&gt;"",UPPER(O20)&lt;&gt;"S"),"SIN FOTOS; ","")&amp;IF(AND(N(P20)&gt;0,Q20=""),"CARGO SIN COBRAR; ",""),LEN(IF(AND(NOT(M20&lt;&gt;""),J20&lt;&gt;""),IF(TODAY()&gt;J20,"VENCIDO; ",IF(J20-TODAY()&lt;='Ajustes'!$B$4,"VENCE PRONTO; ","")),"")&amp;IF(AND(NOT(M20&lt;&gt;""),G20=""),"SIN SUBCONTRATISTA; ","")&amp;IF(AND(M20&lt;&gt;"",UPPER(N20)&lt;&gt;"S"),"SIN VISTO BUENO; ","")&amp;IF(AND(M20&lt;&gt;"",UPPER(O20)&lt;&gt;"S"),"SIN FOTOS; ","")&amp;IF(AND(N(P20)&gt;0,Q20=""),"CARGO SIN COBRAR; ",""))-2)))</f>
        <v/>
      </c>
    </row>
    <row r="21">
      <c r="E21" s="7" t="n"/>
      <c r="I21" s="7" t="n"/>
      <c r="J21" s="7">
        <f>IF(A21="","",IF(I21&lt;&gt;"",I21,IF(E21="","",E21+IF(D21="Garantía",'Ajustes'!$B$3,'Ajustes'!$B$2))))</f>
        <v/>
      </c>
      <c r="K21" s="8">
        <f>IF(OR(J21="",M21&lt;&gt;""),"",J21-TODAY())</f>
        <v/>
      </c>
      <c r="L21">
        <f>IF(A21="","",IF(M21&lt;&gt;"","TERMINADO",IF(G21="","ABIERTO - SIN SUB","ASIGNADO")))</f>
        <v/>
      </c>
      <c r="M21" s="7" t="n"/>
      <c r="P21" s="9" t="n"/>
      <c r="R21">
        <f>IF(A21="","",IF(IF(AND(NOT(M21&lt;&gt;""),J21&lt;&gt;""),IF(TODAY()&gt;J21,"VENCIDO; ",IF(J21-TODAY()&lt;='Ajustes'!$B$4,"VENCE PRONTO; ","")),"")&amp;IF(AND(NOT(M21&lt;&gt;""),G21=""),"SIN SUBCONTRATISTA; ","")&amp;IF(AND(M21&lt;&gt;"",UPPER(N21)&lt;&gt;"S"),"SIN VISTO BUENO; ","")&amp;IF(AND(M21&lt;&gt;"",UPPER(O21)&lt;&gt;"S"),"SIN FOTOS; ","")&amp;IF(AND(N(P21)&gt;0,Q21=""),"CARGO SIN COBRAR; ","")="","",LEFT(IF(AND(NOT(M21&lt;&gt;""),J21&lt;&gt;""),IF(TODAY()&gt;J21,"VENCIDO; ",IF(J21-TODAY()&lt;='Ajustes'!$B$4,"VENCE PRONTO; ","")),"")&amp;IF(AND(NOT(M21&lt;&gt;""),G21=""),"SIN SUBCONTRATISTA; ","")&amp;IF(AND(M21&lt;&gt;"",UPPER(N21)&lt;&gt;"S"),"SIN VISTO BUENO; ","")&amp;IF(AND(M21&lt;&gt;"",UPPER(O21)&lt;&gt;"S"),"SIN FOTOS; ","")&amp;IF(AND(N(P21)&gt;0,Q21=""),"CARGO SIN COBRAR; ",""),LEN(IF(AND(NOT(M21&lt;&gt;""),J21&lt;&gt;""),IF(TODAY()&gt;J21,"VENCIDO; ",IF(J21-TODAY()&lt;='Ajustes'!$B$4,"VENCE PRONTO; ","")),"")&amp;IF(AND(NOT(M21&lt;&gt;""),G21=""),"SIN SUBCONTRATISTA; ","")&amp;IF(AND(M21&lt;&gt;"",UPPER(N21)&lt;&gt;"S"),"SIN VISTO BUENO; ","")&amp;IF(AND(M21&lt;&gt;"",UPPER(O21)&lt;&gt;"S"),"SIN FOTOS; ","")&amp;IF(AND(N(P21)&gt;0,Q21=""),"CARGO SIN COBRAR; ",""))-2)))</f>
        <v/>
      </c>
    </row>
    <row r="22">
      <c r="E22" s="7" t="n"/>
      <c r="I22" s="7" t="n"/>
      <c r="J22" s="7">
        <f>IF(A22="","",IF(I22&lt;&gt;"",I22,IF(E22="","",E22+IF(D22="Garantía",'Ajustes'!$B$3,'Ajustes'!$B$2))))</f>
        <v/>
      </c>
      <c r="K22" s="8">
        <f>IF(OR(J22="",M22&lt;&gt;""),"",J22-TODAY())</f>
        <v/>
      </c>
      <c r="L22">
        <f>IF(A22="","",IF(M22&lt;&gt;"","TERMINADO",IF(G22="","ABIERTO - SIN SUB","ASIGNADO")))</f>
        <v/>
      </c>
      <c r="M22" s="7" t="n"/>
      <c r="P22" s="9" t="n"/>
      <c r="R22">
        <f>IF(A22="","",IF(IF(AND(NOT(M22&lt;&gt;""),J22&lt;&gt;""),IF(TODAY()&gt;J22,"VENCIDO; ",IF(J22-TODAY()&lt;='Ajustes'!$B$4,"VENCE PRONTO; ","")),"")&amp;IF(AND(NOT(M22&lt;&gt;""),G22=""),"SIN SUBCONTRATISTA; ","")&amp;IF(AND(M22&lt;&gt;"",UPPER(N22)&lt;&gt;"S"),"SIN VISTO BUENO; ","")&amp;IF(AND(M22&lt;&gt;"",UPPER(O22)&lt;&gt;"S"),"SIN FOTOS; ","")&amp;IF(AND(N(P22)&gt;0,Q22=""),"CARGO SIN COBRAR; ","")="","",LEFT(IF(AND(NOT(M22&lt;&gt;""),J22&lt;&gt;""),IF(TODAY()&gt;J22,"VENCIDO; ",IF(J22-TODAY()&lt;='Ajustes'!$B$4,"VENCE PRONTO; ","")),"")&amp;IF(AND(NOT(M22&lt;&gt;""),G22=""),"SIN SUBCONTRATISTA; ","")&amp;IF(AND(M22&lt;&gt;"",UPPER(N22)&lt;&gt;"S"),"SIN VISTO BUENO; ","")&amp;IF(AND(M22&lt;&gt;"",UPPER(O22)&lt;&gt;"S"),"SIN FOTOS; ","")&amp;IF(AND(N(P22)&gt;0,Q22=""),"CARGO SIN COBRAR; ",""),LEN(IF(AND(NOT(M22&lt;&gt;""),J22&lt;&gt;""),IF(TODAY()&gt;J22,"VENCIDO; ",IF(J22-TODAY()&lt;='Ajustes'!$B$4,"VENCE PRONTO; ","")),"")&amp;IF(AND(NOT(M22&lt;&gt;""),G22=""),"SIN SUBCONTRATISTA; ","")&amp;IF(AND(M22&lt;&gt;"",UPPER(N22)&lt;&gt;"S"),"SIN VISTO BUENO; ","")&amp;IF(AND(M22&lt;&gt;"",UPPER(O22)&lt;&gt;"S"),"SIN FOTOS; ","")&amp;IF(AND(N(P22)&gt;0,Q22=""),"CARGO SIN COBRAR; ",""))-2)))</f>
        <v/>
      </c>
    </row>
    <row r="23">
      <c r="E23" s="7" t="n"/>
      <c r="I23" s="7" t="n"/>
      <c r="J23" s="7">
        <f>IF(A23="","",IF(I23&lt;&gt;"",I23,IF(E23="","",E23+IF(D23="Garantía",'Ajustes'!$B$3,'Ajustes'!$B$2))))</f>
        <v/>
      </c>
      <c r="K23" s="8">
        <f>IF(OR(J23="",M23&lt;&gt;""),"",J23-TODAY())</f>
        <v/>
      </c>
      <c r="L23">
        <f>IF(A23="","",IF(M23&lt;&gt;"","TERMINADO",IF(G23="","ABIERTO - SIN SUB","ASIGNADO")))</f>
        <v/>
      </c>
      <c r="M23" s="7" t="n"/>
      <c r="P23" s="9" t="n"/>
      <c r="R23">
        <f>IF(A23="","",IF(IF(AND(NOT(M23&lt;&gt;""),J23&lt;&gt;""),IF(TODAY()&gt;J23,"VENCIDO; ",IF(J23-TODAY()&lt;='Ajustes'!$B$4,"VENCE PRONTO; ","")),"")&amp;IF(AND(NOT(M23&lt;&gt;""),G23=""),"SIN SUBCONTRATISTA; ","")&amp;IF(AND(M23&lt;&gt;"",UPPER(N23)&lt;&gt;"S"),"SIN VISTO BUENO; ","")&amp;IF(AND(M23&lt;&gt;"",UPPER(O23)&lt;&gt;"S"),"SIN FOTOS; ","")&amp;IF(AND(N(P23)&gt;0,Q23=""),"CARGO SIN COBRAR; ","")="","",LEFT(IF(AND(NOT(M23&lt;&gt;""),J23&lt;&gt;""),IF(TODAY()&gt;J23,"VENCIDO; ",IF(J23-TODAY()&lt;='Ajustes'!$B$4,"VENCE PRONTO; ","")),"")&amp;IF(AND(NOT(M23&lt;&gt;""),G23=""),"SIN SUBCONTRATISTA; ","")&amp;IF(AND(M23&lt;&gt;"",UPPER(N23)&lt;&gt;"S"),"SIN VISTO BUENO; ","")&amp;IF(AND(M23&lt;&gt;"",UPPER(O23)&lt;&gt;"S"),"SIN FOTOS; ","")&amp;IF(AND(N(P23)&gt;0,Q23=""),"CARGO SIN COBRAR; ",""),LEN(IF(AND(NOT(M23&lt;&gt;""),J23&lt;&gt;""),IF(TODAY()&gt;J23,"VENCIDO; ",IF(J23-TODAY()&lt;='Ajustes'!$B$4,"VENCE PRONTO; ","")),"")&amp;IF(AND(NOT(M23&lt;&gt;""),G23=""),"SIN SUBCONTRATISTA; ","")&amp;IF(AND(M23&lt;&gt;"",UPPER(N23)&lt;&gt;"S"),"SIN VISTO BUENO; ","")&amp;IF(AND(M23&lt;&gt;"",UPPER(O23)&lt;&gt;"S"),"SIN FOTOS; ","")&amp;IF(AND(N(P23)&gt;0,Q23=""),"CARGO SIN COBRAR; ",""))-2)))</f>
        <v/>
      </c>
    </row>
    <row r="24">
      <c r="E24" s="7" t="n"/>
      <c r="I24" s="7" t="n"/>
      <c r="J24" s="7">
        <f>IF(A24="","",IF(I24&lt;&gt;"",I24,IF(E24="","",E24+IF(D24="Garantía",'Ajustes'!$B$3,'Ajustes'!$B$2))))</f>
        <v/>
      </c>
      <c r="K24" s="8">
        <f>IF(OR(J24="",M24&lt;&gt;""),"",J24-TODAY())</f>
        <v/>
      </c>
      <c r="L24">
        <f>IF(A24="","",IF(M24&lt;&gt;"","TERMINADO",IF(G24="","ABIERTO - SIN SUB","ASIGNADO")))</f>
        <v/>
      </c>
      <c r="M24" s="7" t="n"/>
      <c r="P24" s="9" t="n"/>
      <c r="R24">
        <f>IF(A24="","",IF(IF(AND(NOT(M24&lt;&gt;""),J24&lt;&gt;""),IF(TODAY()&gt;J24,"VENCIDO; ",IF(J24-TODAY()&lt;='Ajustes'!$B$4,"VENCE PRONTO; ","")),"")&amp;IF(AND(NOT(M24&lt;&gt;""),G24=""),"SIN SUBCONTRATISTA; ","")&amp;IF(AND(M24&lt;&gt;"",UPPER(N24)&lt;&gt;"S"),"SIN VISTO BUENO; ","")&amp;IF(AND(M24&lt;&gt;"",UPPER(O24)&lt;&gt;"S"),"SIN FOTOS; ","")&amp;IF(AND(N(P24)&gt;0,Q24=""),"CARGO SIN COBRAR; ","")="","",LEFT(IF(AND(NOT(M24&lt;&gt;""),J24&lt;&gt;""),IF(TODAY()&gt;J24,"VENCIDO; ",IF(J24-TODAY()&lt;='Ajustes'!$B$4,"VENCE PRONTO; ","")),"")&amp;IF(AND(NOT(M24&lt;&gt;""),G24=""),"SIN SUBCONTRATISTA; ","")&amp;IF(AND(M24&lt;&gt;"",UPPER(N24)&lt;&gt;"S"),"SIN VISTO BUENO; ","")&amp;IF(AND(M24&lt;&gt;"",UPPER(O24)&lt;&gt;"S"),"SIN FOTOS; ","")&amp;IF(AND(N(P24)&gt;0,Q24=""),"CARGO SIN COBRAR; ",""),LEN(IF(AND(NOT(M24&lt;&gt;""),J24&lt;&gt;""),IF(TODAY()&gt;J24,"VENCIDO; ",IF(J24-TODAY()&lt;='Ajustes'!$B$4,"VENCE PRONTO; ","")),"")&amp;IF(AND(NOT(M24&lt;&gt;""),G24=""),"SIN SUBCONTRATISTA; ","")&amp;IF(AND(M24&lt;&gt;"",UPPER(N24)&lt;&gt;"S"),"SIN VISTO BUENO; ","")&amp;IF(AND(M24&lt;&gt;"",UPPER(O24)&lt;&gt;"S"),"SIN FOTOS; ","")&amp;IF(AND(N(P24)&gt;0,Q24=""),"CARGO SIN COBRAR; ",""))-2)))</f>
        <v/>
      </c>
    </row>
    <row r="25">
      <c r="E25" s="7" t="n"/>
      <c r="I25" s="7" t="n"/>
      <c r="J25" s="7">
        <f>IF(A25="","",IF(I25&lt;&gt;"",I25,IF(E25="","",E25+IF(D25="Garantía",'Ajustes'!$B$3,'Ajustes'!$B$2))))</f>
        <v/>
      </c>
      <c r="K25" s="8">
        <f>IF(OR(J25="",M25&lt;&gt;""),"",J25-TODAY())</f>
        <v/>
      </c>
      <c r="L25">
        <f>IF(A25="","",IF(M25&lt;&gt;"","TERMINADO",IF(G25="","ABIERTO - SIN SUB","ASIGNADO")))</f>
        <v/>
      </c>
      <c r="M25" s="7" t="n"/>
      <c r="P25" s="9" t="n"/>
      <c r="R25">
        <f>IF(A25="","",IF(IF(AND(NOT(M25&lt;&gt;""),J25&lt;&gt;""),IF(TODAY()&gt;J25,"VENCIDO; ",IF(J25-TODAY()&lt;='Ajustes'!$B$4,"VENCE PRONTO; ","")),"")&amp;IF(AND(NOT(M25&lt;&gt;""),G25=""),"SIN SUBCONTRATISTA; ","")&amp;IF(AND(M25&lt;&gt;"",UPPER(N25)&lt;&gt;"S"),"SIN VISTO BUENO; ","")&amp;IF(AND(M25&lt;&gt;"",UPPER(O25)&lt;&gt;"S"),"SIN FOTOS; ","")&amp;IF(AND(N(P25)&gt;0,Q25=""),"CARGO SIN COBRAR; ","")="","",LEFT(IF(AND(NOT(M25&lt;&gt;""),J25&lt;&gt;""),IF(TODAY()&gt;J25,"VENCIDO; ",IF(J25-TODAY()&lt;='Ajustes'!$B$4,"VENCE PRONTO; ","")),"")&amp;IF(AND(NOT(M25&lt;&gt;""),G25=""),"SIN SUBCONTRATISTA; ","")&amp;IF(AND(M25&lt;&gt;"",UPPER(N25)&lt;&gt;"S"),"SIN VISTO BUENO; ","")&amp;IF(AND(M25&lt;&gt;"",UPPER(O25)&lt;&gt;"S"),"SIN FOTOS; ","")&amp;IF(AND(N(P25)&gt;0,Q25=""),"CARGO SIN COBRAR; ",""),LEN(IF(AND(NOT(M25&lt;&gt;""),J25&lt;&gt;""),IF(TODAY()&gt;J25,"VENCIDO; ",IF(J25-TODAY()&lt;='Ajustes'!$B$4,"VENCE PRONTO; ","")),"")&amp;IF(AND(NOT(M25&lt;&gt;""),G25=""),"SIN SUBCONTRATISTA; ","")&amp;IF(AND(M25&lt;&gt;"",UPPER(N25)&lt;&gt;"S"),"SIN VISTO BUENO; ","")&amp;IF(AND(M25&lt;&gt;"",UPPER(O25)&lt;&gt;"S"),"SIN FOTOS; ","")&amp;IF(AND(N(P25)&gt;0,Q25=""),"CARGO SIN COBRAR; ",""))-2)))</f>
        <v/>
      </c>
    </row>
    <row r="26">
      <c r="E26" s="7" t="n"/>
      <c r="I26" s="7" t="n"/>
      <c r="J26" s="7">
        <f>IF(A26="","",IF(I26&lt;&gt;"",I26,IF(E26="","",E26+IF(D26="Garantía",'Ajustes'!$B$3,'Ajustes'!$B$2))))</f>
        <v/>
      </c>
      <c r="K26" s="8">
        <f>IF(OR(J26="",M26&lt;&gt;""),"",J26-TODAY())</f>
        <v/>
      </c>
      <c r="L26">
        <f>IF(A26="","",IF(M26&lt;&gt;"","TERMINADO",IF(G26="","ABIERTO - SIN SUB","ASIGNADO")))</f>
        <v/>
      </c>
      <c r="M26" s="7" t="n"/>
      <c r="P26" s="9" t="n"/>
      <c r="R26">
        <f>IF(A26="","",IF(IF(AND(NOT(M26&lt;&gt;""),J26&lt;&gt;""),IF(TODAY()&gt;J26,"VENCIDO; ",IF(J26-TODAY()&lt;='Ajustes'!$B$4,"VENCE PRONTO; ","")),"")&amp;IF(AND(NOT(M26&lt;&gt;""),G26=""),"SIN SUBCONTRATISTA; ","")&amp;IF(AND(M26&lt;&gt;"",UPPER(N26)&lt;&gt;"S"),"SIN VISTO BUENO; ","")&amp;IF(AND(M26&lt;&gt;"",UPPER(O26)&lt;&gt;"S"),"SIN FOTOS; ","")&amp;IF(AND(N(P26)&gt;0,Q26=""),"CARGO SIN COBRAR; ","")="","",LEFT(IF(AND(NOT(M26&lt;&gt;""),J26&lt;&gt;""),IF(TODAY()&gt;J26,"VENCIDO; ",IF(J26-TODAY()&lt;='Ajustes'!$B$4,"VENCE PRONTO; ","")),"")&amp;IF(AND(NOT(M26&lt;&gt;""),G26=""),"SIN SUBCONTRATISTA; ","")&amp;IF(AND(M26&lt;&gt;"",UPPER(N26)&lt;&gt;"S"),"SIN VISTO BUENO; ","")&amp;IF(AND(M26&lt;&gt;"",UPPER(O26)&lt;&gt;"S"),"SIN FOTOS; ","")&amp;IF(AND(N(P26)&gt;0,Q26=""),"CARGO SIN COBRAR; ",""),LEN(IF(AND(NOT(M26&lt;&gt;""),J26&lt;&gt;""),IF(TODAY()&gt;J26,"VENCIDO; ",IF(J26-TODAY()&lt;='Ajustes'!$B$4,"VENCE PRONTO; ","")),"")&amp;IF(AND(NOT(M26&lt;&gt;""),G26=""),"SIN SUBCONTRATISTA; ","")&amp;IF(AND(M26&lt;&gt;"",UPPER(N26)&lt;&gt;"S"),"SIN VISTO BUENO; ","")&amp;IF(AND(M26&lt;&gt;"",UPPER(O26)&lt;&gt;"S"),"SIN FOTOS; ","")&amp;IF(AND(N(P26)&gt;0,Q26=""),"CARGO SIN COBRAR; ",""))-2)))</f>
        <v/>
      </c>
    </row>
    <row r="27">
      <c r="E27" s="7" t="n"/>
      <c r="I27" s="7" t="n"/>
      <c r="J27" s="7">
        <f>IF(A27="","",IF(I27&lt;&gt;"",I27,IF(E27="","",E27+IF(D27="Garantía",'Ajustes'!$B$3,'Ajustes'!$B$2))))</f>
        <v/>
      </c>
      <c r="K27" s="8">
        <f>IF(OR(J27="",M27&lt;&gt;""),"",J27-TODAY())</f>
        <v/>
      </c>
      <c r="L27">
        <f>IF(A27="","",IF(M27&lt;&gt;"","TERMINADO",IF(G27="","ABIERTO - SIN SUB","ASIGNADO")))</f>
        <v/>
      </c>
      <c r="M27" s="7" t="n"/>
      <c r="P27" s="9" t="n"/>
      <c r="R27">
        <f>IF(A27="","",IF(IF(AND(NOT(M27&lt;&gt;""),J27&lt;&gt;""),IF(TODAY()&gt;J27,"VENCIDO; ",IF(J27-TODAY()&lt;='Ajustes'!$B$4,"VENCE PRONTO; ","")),"")&amp;IF(AND(NOT(M27&lt;&gt;""),G27=""),"SIN SUBCONTRATISTA; ","")&amp;IF(AND(M27&lt;&gt;"",UPPER(N27)&lt;&gt;"S"),"SIN VISTO BUENO; ","")&amp;IF(AND(M27&lt;&gt;"",UPPER(O27)&lt;&gt;"S"),"SIN FOTOS; ","")&amp;IF(AND(N(P27)&gt;0,Q27=""),"CARGO SIN COBRAR; ","")="","",LEFT(IF(AND(NOT(M27&lt;&gt;""),J27&lt;&gt;""),IF(TODAY()&gt;J27,"VENCIDO; ",IF(J27-TODAY()&lt;='Ajustes'!$B$4,"VENCE PRONTO; ","")),"")&amp;IF(AND(NOT(M27&lt;&gt;""),G27=""),"SIN SUBCONTRATISTA; ","")&amp;IF(AND(M27&lt;&gt;"",UPPER(N27)&lt;&gt;"S"),"SIN VISTO BUENO; ","")&amp;IF(AND(M27&lt;&gt;"",UPPER(O27)&lt;&gt;"S"),"SIN FOTOS; ","")&amp;IF(AND(N(P27)&gt;0,Q27=""),"CARGO SIN COBRAR; ",""),LEN(IF(AND(NOT(M27&lt;&gt;""),J27&lt;&gt;""),IF(TODAY()&gt;J27,"VENCIDO; ",IF(J27-TODAY()&lt;='Ajustes'!$B$4,"VENCE PRONTO; ","")),"")&amp;IF(AND(NOT(M27&lt;&gt;""),G27=""),"SIN SUBCONTRATISTA; ","")&amp;IF(AND(M27&lt;&gt;"",UPPER(N27)&lt;&gt;"S"),"SIN VISTO BUENO; ","")&amp;IF(AND(M27&lt;&gt;"",UPPER(O27)&lt;&gt;"S"),"SIN FOTOS; ","")&amp;IF(AND(N(P27)&gt;0,Q27=""),"CARGO SIN COBRAR; ",""))-2)))</f>
        <v/>
      </c>
    </row>
    <row r="28">
      <c r="E28" s="7" t="n"/>
      <c r="I28" s="7" t="n"/>
      <c r="J28" s="7">
        <f>IF(A28="","",IF(I28&lt;&gt;"",I28,IF(E28="","",E28+IF(D28="Garantía",'Ajustes'!$B$3,'Ajustes'!$B$2))))</f>
        <v/>
      </c>
      <c r="K28" s="8">
        <f>IF(OR(J28="",M28&lt;&gt;""),"",J28-TODAY())</f>
        <v/>
      </c>
      <c r="L28">
        <f>IF(A28="","",IF(M28&lt;&gt;"","TERMINADO",IF(G28="","ABIERTO - SIN SUB","ASIGNADO")))</f>
        <v/>
      </c>
      <c r="M28" s="7" t="n"/>
      <c r="P28" s="9" t="n"/>
      <c r="R28">
        <f>IF(A28="","",IF(IF(AND(NOT(M28&lt;&gt;""),J28&lt;&gt;""),IF(TODAY()&gt;J28,"VENCIDO; ",IF(J28-TODAY()&lt;='Ajustes'!$B$4,"VENCE PRONTO; ","")),"")&amp;IF(AND(NOT(M28&lt;&gt;""),G28=""),"SIN SUBCONTRATISTA; ","")&amp;IF(AND(M28&lt;&gt;"",UPPER(N28)&lt;&gt;"S"),"SIN VISTO BUENO; ","")&amp;IF(AND(M28&lt;&gt;"",UPPER(O28)&lt;&gt;"S"),"SIN FOTOS; ","")&amp;IF(AND(N(P28)&gt;0,Q28=""),"CARGO SIN COBRAR; ","")="","",LEFT(IF(AND(NOT(M28&lt;&gt;""),J28&lt;&gt;""),IF(TODAY()&gt;J28,"VENCIDO; ",IF(J28-TODAY()&lt;='Ajustes'!$B$4,"VENCE PRONTO; ","")),"")&amp;IF(AND(NOT(M28&lt;&gt;""),G28=""),"SIN SUBCONTRATISTA; ","")&amp;IF(AND(M28&lt;&gt;"",UPPER(N28)&lt;&gt;"S"),"SIN VISTO BUENO; ","")&amp;IF(AND(M28&lt;&gt;"",UPPER(O28)&lt;&gt;"S"),"SIN FOTOS; ","")&amp;IF(AND(N(P28)&gt;0,Q28=""),"CARGO SIN COBRAR; ",""),LEN(IF(AND(NOT(M28&lt;&gt;""),J28&lt;&gt;""),IF(TODAY()&gt;J28,"VENCIDO; ",IF(J28-TODAY()&lt;='Ajustes'!$B$4,"VENCE PRONTO; ","")),"")&amp;IF(AND(NOT(M28&lt;&gt;""),G28=""),"SIN SUBCONTRATISTA; ","")&amp;IF(AND(M28&lt;&gt;"",UPPER(N28)&lt;&gt;"S"),"SIN VISTO BUENO; ","")&amp;IF(AND(M28&lt;&gt;"",UPPER(O28)&lt;&gt;"S"),"SIN FOTOS; ","")&amp;IF(AND(N(P28)&gt;0,Q28=""),"CARGO SIN COBRAR; ",""))-2)))</f>
        <v/>
      </c>
    </row>
    <row r="29">
      <c r="E29" s="7" t="n"/>
      <c r="I29" s="7" t="n"/>
      <c r="J29" s="7">
        <f>IF(A29="","",IF(I29&lt;&gt;"",I29,IF(E29="","",E29+IF(D29="Garantía",'Ajustes'!$B$3,'Ajustes'!$B$2))))</f>
        <v/>
      </c>
      <c r="K29" s="8">
        <f>IF(OR(J29="",M29&lt;&gt;""),"",J29-TODAY())</f>
        <v/>
      </c>
      <c r="L29">
        <f>IF(A29="","",IF(M29&lt;&gt;"","TERMINADO",IF(G29="","ABIERTO - SIN SUB","ASIGNADO")))</f>
        <v/>
      </c>
      <c r="M29" s="7" t="n"/>
      <c r="P29" s="9" t="n"/>
      <c r="R29">
        <f>IF(A29="","",IF(IF(AND(NOT(M29&lt;&gt;""),J29&lt;&gt;""),IF(TODAY()&gt;J29,"VENCIDO; ",IF(J29-TODAY()&lt;='Ajustes'!$B$4,"VENCE PRONTO; ","")),"")&amp;IF(AND(NOT(M29&lt;&gt;""),G29=""),"SIN SUBCONTRATISTA; ","")&amp;IF(AND(M29&lt;&gt;"",UPPER(N29)&lt;&gt;"S"),"SIN VISTO BUENO; ","")&amp;IF(AND(M29&lt;&gt;"",UPPER(O29)&lt;&gt;"S"),"SIN FOTOS; ","")&amp;IF(AND(N(P29)&gt;0,Q29=""),"CARGO SIN COBRAR; ","")="","",LEFT(IF(AND(NOT(M29&lt;&gt;""),J29&lt;&gt;""),IF(TODAY()&gt;J29,"VENCIDO; ",IF(J29-TODAY()&lt;='Ajustes'!$B$4,"VENCE PRONTO; ","")),"")&amp;IF(AND(NOT(M29&lt;&gt;""),G29=""),"SIN SUBCONTRATISTA; ","")&amp;IF(AND(M29&lt;&gt;"",UPPER(N29)&lt;&gt;"S"),"SIN VISTO BUENO; ","")&amp;IF(AND(M29&lt;&gt;"",UPPER(O29)&lt;&gt;"S"),"SIN FOTOS; ","")&amp;IF(AND(N(P29)&gt;0,Q29=""),"CARGO SIN COBRAR; ",""),LEN(IF(AND(NOT(M29&lt;&gt;""),J29&lt;&gt;""),IF(TODAY()&gt;J29,"VENCIDO; ",IF(J29-TODAY()&lt;='Ajustes'!$B$4,"VENCE PRONTO; ","")),"")&amp;IF(AND(NOT(M29&lt;&gt;""),G29=""),"SIN SUBCONTRATISTA; ","")&amp;IF(AND(M29&lt;&gt;"",UPPER(N29)&lt;&gt;"S"),"SIN VISTO BUENO; ","")&amp;IF(AND(M29&lt;&gt;"",UPPER(O29)&lt;&gt;"S"),"SIN FOTOS; ","")&amp;IF(AND(N(P29)&gt;0,Q29=""),"CARGO SIN COBRAR; ",""))-2)))</f>
        <v/>
      </c>
    </row>
    <row r="30">
      <c r="E30" s="7" t="n"/>
      <c r="I30" s="7" t="n"/>
      <c r="J30" s="7">
        <f>IF(A30="","",IF(I30&lt;&gt;"",I30,IF(E30="","",E30+IF(D30="Garantía",'Ajustes'!$B$3,'Ajustes'!$B$2))))</f>
        <v/>
      </c>
      <c r="K30" s="8">
        <f>IF(OR(J30="",M30&lt;&gt;""),"",J30-TODAY())</f>
        <v/>
      </c>
      <c r="L30">
        <f>IF(A30="","",IF(M30&lt;&gt;"","TERMINADO",IF(G30="","ABIERTO - SIN SUB","ASIGNADO")))</f>
        <v/>
      </c>
      <c r="M30" s="7" t="n"/>
      <c r="P30" s="9" t="n"/>
      <c r="R30">
        <f>IF(A30="","",IF(IF(AND(NOT(M30&lt;&gt;""),J30&lt;&gt;""),IF(TODAY()&gt;J30,"VENCIDO; ",IF(J30-TODAY()&lt;='Ajustes'!$B$4,"VENCE PRONTO; ","")),"")&amp;IF(AND(NOT(M30&lt;&gt;""),G30=""),"SIN SUBCONTRATISTA; ","")&amp;IF(AND(M30&lt;&gt;"",UPPER(N30)&lt;&gt;"S"),"SIN VISTO BUENO; ","")&amp;IF(AND(M30&lt;&gt;"",UPPER(O30)&lt;&gt;"S"),"SIN FOTOS; ","")&amp;IF(AND(N(P30)&gt;0,Q30=""),"CARGO SIN COBRAR; ","")="","",LEFT(IF(AND(NOT(M30&lt;&gt;""),J30&lt;&gt;""),IF(TODAY()&gt;J30,"VENCIDO; ",IF(J30-TODAY()&lt;='Ajustes'!$B$4,"VENCE PRONTO; ","")),"")&amp;IF(AND(NOT(M30&lt;&gt;""),G30=""),"SIN SUBCONTRATISTA; ","")&amp;IF(AND(M30&lt;&gt;"",UPPER(N30)&lt;&gt;"S"),"SIN VISTO BUENO; ","")&amp;IF(AND(M30&lt;&gt;"",UPPER(O30)&lt;&gt;"S"),"SIN FOTOS; ","")&amp;IF(AND(N(P30)&gt;0,Q30=""),"CARGO SIN COBRAR; ",""),LEN(IF(AND(NOT(M30&lt;&gt;""),J30&lt;&gt;""),IF(TODAY()&gt;J30,"VENCIDO; ",IF(J30-TODAY()&lt;='Ajustes'!$B$4,"VENCE PRONTO; ","")),"")&amp;IF(AND(NOT(M30&lt;&gt;""),G30=""),"SIN SUBCONTRATISTA; ","")&amp;IF(AND(M30&lt;&gt;"",UPPER(N30)&lt;&gt;"S"),"SIN VISTO BUENO; ","")&amp;IF(AND(M30&lt;&gt;"",UPPER(O30)&lt;&gt;"S"),"SIN FOTOS; ","")&amp;IF(AND(N(P30)&gt;0,Q30=""),"CARGO SIN COBRAR; ",""))-2)))</f>
        <v/>
      </c>
    </row>
    <row r="31">
      <c r="E31" s="7" t="n"/>
      <c r="I31" s="7" t="n"/>
      <c r="J31" s="7">
        <f>IF(A31="","",IF(I31&lt;&gt;"",I31,IF(E31="","",E31+IF(D31="Garantía",'Ajustes'!$B$3,'Ajustes'!$B$2))))</f>
        <v/>
      </c>
      <c r="K31" s="8">
        <f>IF(OR(J31="",M31&lt;&gt;""),"",J31-TODAY())</f>
        <v/>
      </c>
      <c r="L31">
        <f>IF(A31="","",IF(M31&lt;&gt;"","TERMINADO",IF(G31="","ABIERTO - SIN SUB","ASIGNADO")))</f>
        <v/>
      </c>
      <c r="M31" s="7" t="n"/>
      <c r="P31" s="9" t="n"/>
      <c r="R31">
        <f>IF(A31="","",IF(IF(AND(NOT(M31&lt;&gt;""),J31&lt;&gt;""),IF(TODAY()&gt;J31,"VENCIDO; ",IF(J31-TODAY()&lt;='Ajustes'!$B$4,"VENCE PRONTO; ","")),"")&amp;IF(AND(NOT(M31&lt;&gt;""),G31=""),"SIN SUBCONTRATISTA; ","")&amp;IF(AND(M31&lt;&gt;"",UPPER(N31)&lt;&gt;"S"),"SIN VISTO BUENO; ","")&amp;IF(AND(M31&lt;&gt;"",UPPER(O31)&lt;&gt;"S"),"SIN FOTOS; ","")&amp;IF(AND(N(P31)&gt;0,Q31=""),"CARGO SIN COBRAR; ","")="","",LEFT(IF(AND(NOT(M31&lt;&gt;""),J31&lt;&gt;""),IF(TODAY()&gt;J31,"VENCIDO; ",IF(J31-TODAY()&lt;='Ajustes'!$B$4,"VENCE PRONTO; ","")),"")&amp;IF(AND(NOT(M31&lt;&gt;""),G31=""),"SIN SUBCONTRATISTA; ","")&amp;IF(AND(M31&lt;&gt;"",UPPER(N31)&lt;&gt;"S"),"SIN VISTO BUENO; ","")&amp;IF(AND(M31&lt;&gt;"",UPPER(O31)&lt;&gt;"S"),"SIN FOTOS; ","")&amp;IF(AND(N(P31)&gt;0,Q31=""),"CARGO SIN COBRAR; ",""),LEN(IF(AND(NOT(M31&lt;&gt;""),J31&lt;&gt;""),IF(TODAY()&gt;J31,"VENCIDO; ",IF(J31-TODAY()&lt;='Ajustes'!$B$4,"VENCE PRONTO; ","")),"")&amp;IF(AND(NOT(M31&lt;&gt;""),G31=""),"SIN SUBCONTRATISTA; ","")&amp;IF(AND(M31&lt;&gt;"",UPPER(N31)&lt;&gt;"S"),"SIN VISTO BUENO; ","")&amp;IF(AND(M31&lt;&gt;"",UPPER(O31)&lt;&gt;"S"),"SIN FOTOS; ","")&amp;IF(AND(N(P31)&gt;0,Q31=""),"CARGO SIN COBRAR; ",""))-2)))</f>
        <v/>
      </c>
    </row>
    <row r="32">
      <c r="E32" s="7" t="n"/>
      <c r="I32" s="7" t="n"/>
      <c r="J32" s="7">
        <f>IF(A32="","",IF(I32&lt;&gt;"",I32,IF(E32="","",E32+IF(D32="Garantía",'Ajustes'!$B$3,'Ajustes'!$B$2))))</f>
        <v/>
      </c>
      <c r="K32" s="8">
        <f>IF(OR(J32="",M32&lt;&gt;""),"",J32-TODAY())</f>
        <v/>
      </c>
      <c r="L32">
        <f>IF(A32="","",IF(M32&lt;&gt;"","TERMINADO",IF(G32="","ABIERTO - SIN SUB","ASIGNADO")))</f>
        <v/>
      </c>
      <c r="M32" s="7" t="n"/>
      <c r="P32" s="9" t="n"/>
      <c r="R32">
        <f>IF(A32="","",IF(IF(AND(NOT(M32&lt;&gt;""),J32&lt;&gt;""),IF(TODAY()&gt;J32,"VENCIDO; ",IF(J32-TODAY()&lt;='Ajustes'!$B$4,"VENCE PRONTO; ","")),"")&amp;IF(AND(NOT(M32&lt;&gt;""),G32=""),"SIN SUBCONTRATISTA; ","")&amp;IF(AND(M32&lt;&gt;"",UPPER(N32)&lt;&gt;"S"),"SIN VISTO BUENO; ","")&amp;IF(AND(M32&lt;&gt;"",UPPER(O32)&lt;&gt;"S"),"SIN FOTOS; ","")&amp;IF(AND(N(P32)&gt;0,Q32=""),"CARGO SIN COBRAR; ","")="","",LEFT(IF(AND(NOT(M32&lt;&gt;""),J32&lt;&gt;""),IF(TODAY()&gt;J32,"VENCIDO; ",IF(J32-TODAY()&lt;='Ajustes'!$B$4,"VENCE PRONTO; ","")),"")&amp;IF(AND(NOT(M32&lt;&gt;""),G32=""),"SIN SUBCONTRATISTA; ","")&amp;IF(AND(M32&lt;&gt;"",UPPER(N32)&lt;&gt;"S"),"SIN VISTO BUENO; ","")&amp;IF(AND(M32&lt;&gt;"",UPPER(O32)&lt;&gt;"S"),"SIN FOTOS; ","")&amp;IF(AND(N(P32)&gt;0,Q32=""),"CARGO SIN COBRAR; ",""),LEN(IF(AND(NOT(M32&lt;&gt;""),J32&lt;&gt;""),IF(TODAY()&gt;J32,"VENCIDO; ",IF(J32-TODAY()&lt;='Ajustes'!$B$4,"VENCE PRONTO; ","")),"")&amp;IF(AND(NOT(M32&lt;&gt;""),G32=""),"SIN SUBCONTRATISTA; ","")&amp;IF(AND(M32&lt;&gt;"",UPPER(N32)&lt;&gt;"S"),"SIN VISTO BUENO; ","")&amp;IF(AND(M32&lt;&gt;"",UPPER(O32)&lt;&gt;"S"),"SIN FOTOS; ","")&amp;IF(AND(N(P32)&gt;0,Q32=""),"CARGO SIN COBRAR; ",""))-2)))</f>
        <v/>
      </c>
    </row>
    <row r="33">
      <c r="E33" s="7" t="n"/>
      <c r="I33" s="7" t="n"/>
      <c r="J33" s="7">
        <f>IF(A33="","",IF(I33&lt;&gt;"",I33,IF(E33="","",E33+IF(D33="Garantía",'Ajustes'!$B$3,'Ajustes'!$B$2))))</f>
        <v/>
      </c>
      <c r="K33" s="8">
        <f>IF(OR(J33="",M33&lt;&gt;""),"",J33-TODAY())</f>
        <v/>
      </c>
      <c r="L33">
        <f>IF(A33="","",IF(M33&lt;&gt;"","TERMINADO",IF(G33="","ABIERTO - SIN SUB","ASIGNADO")))</f>
        <v/>
      </c>
      <c r="M33" s="7" t="n"/>
      <c r="P33" s="9" t="n"/>
      <c r="R33">
        <f>IF(A33="","",IF(IF(AND(NOT(M33&lt;&gt;""),J33&lt;&gt;""),IF(TODAY()&gt;J33,"VENCIDO; ",IF(J33-TODAY()&lt;='Ajustes'!$B$4,"VENCE PRONTO; ","")),"")&amp;IF(AND(NOT(M33&lt;&gt;""),G33=""),"SIN SUBCONTRATISTA; ","")&amp;IF(AND(M33&lt;&gt;"",UPPER(N33)&lt;&gt;"S"),"SIN VISTO BUENO; ","")&amp;IF(AND(M33&lt;&gt;"",UPPER(O33)&lt;&gt;"S"),"SIN FOTOS; ","")&amp;IF(AND(N(P33)&gt;0,Q33=""),"CARGO SIN COBRAR; ","")="","",LEFT(IF(AND(NOT(M33&lt;&gt;""),J33&lt;&gt;""),IF(TODAY()&gt;J33,"VENCIDO; ",IF(J33-TODAY()&lt;='Ajustes'!$B$4,"VENCE PRONTO; ","")),"")&amp;IF(AND(NOT(M33&lt;&gt;""),G33=""),"SIN SUBCONTRATISTA; ","")&amp;IF(AND(M33&lt;&gt;"",UPPER(N33)&lt;&gt;"S"),"SIN VISTO BUENO; ","")&amp;IF(AND(M33&lt;&gt;"",UPPER(O33)&lt;&gt;"S"),"SIN FOTOS; ","")&amp;IF(AND(N(P33)&gt;0,Q33=""),"CARGO SIN COBRAR; ",""),LEN(IF(AND(NOT(M33&lt;&gt;""),J33&lt;&gt;""),IF(TODAY()&gt;J33,"VENCIDO; ",IF(J33-TODAY()&lt;='Ajustes'!$B$4,"VENCE PRONTO; ","")),"")&amp;IF(AND(NOT(M33&lt;&gt;""),G33=""),"SIN SUBCONTRATISTA; ","")&amp;IF(AND(M33&lt;&gt;"",UPPER(N33)&lt;&gt;"S"),"SIN VISTO BUENO; ","")&amp;IF(AND(M33&lt;&gt;"",UPPER(O33)&lt;&gt;"S"),"SIN FOTOS; ","")&amp;IF(AND(N(P33)&gt;0,Q33=""),"CARGO SIN COBRAR; ",""))-2)))</f>
        <v/>
      </c>
    </row>
    <row r="34">
      <c r="E34" s="7" t="n"/>
      <c r="I34" s="7" t="n"/>
      <c r="J34" s="7">
        <f>IF(A34="","",IF(I34&lt;&gt;"",I34,IF(E34="","",E34+IF(D34="Garantía",'Ajustes'!$B$3,'Ajustes'!$B$2))))</f>
        <v/>
      </c>
      <c r="K34" s="8">
        <f>IF(OR(J34="",M34&lt;&gt;""),"",J34-TODAY())</f>
        <v/>
      </c>
      <c r="L34">
        <f>IF(A34="","",IF(M34&lt;&gt;"","TERMINADO",IF(G34="","ABIERTO - SIN SUB","ASIGNADO")))</f>
        <v/>
      </c>
      <c r="M34" s="7" t="n"/>
      <c r="P34" s="9" t="n"/>
      <c r="R34">
        <f>IF(A34="","",IF(IF(AND(NOT(M34&lt;&gt;""),J34&lt;&gt;""),IF(TODAY()&gt;J34,"VENCIDO; ",IF(J34-TODAY()&lt;='Ajustes'!$B$4,"VENCE PRONTO; ","")),"")&amp;IF(AND(NOT(M34&lt;&gt;""),G34=""),"SIN SUBCONTRATISTA; ","")&amp;IF(AND(M34&lt;&gt;"",UPPER(N34)&lt;&gt;"S"),"SIN VISTO BUENO; ","")&amp;IF(AND(M34&lt;&gt;"",UPPER(O34)&lt;&gt;"S"),"SIN FOTOS; ","")&amp;IF(AND(N(P34)&gt;0,Q34=""),"CARGO SIN COBRAR; ","")="","",LEFT(IF(AND(NOT(M34&lt;&gt;""),J34&lt;&gt;""),IF(TODAY()&gt;J34,"VENCIDO; ",IF(J34-TODAY()&lt;='Ajustes'!$B$4,"VENCE PRONTO; ","")),"")&amp;IF(AND(NOT(M34&lt;&gt;""),G34=""),"SIN SUBCONTRATISTA; ","")&amp;IF(AND(M34&lt;&gt;"",UPPER(N34)&lt;&gt;"S"),"SIN VISTO BUENO; ","")&amp;IF(AND(M34&lt;&gt;"",UPPER(O34)&lt;&gt;"S"),"SIN FOTOS; ","")&amp;IF(AND(N(P34)&gt;0,Q34=""),"CARGO SIN COBRAR; ",""),LEN(IF(AND(NOT(M34&lt;&gt;""),J34&lt;&gt;""),IF(TODAY()&gt;J34,"VENCIDO; ",IF(J34-TODAY()&lt;='Ajustes'!$B$4,"VENCE PRONTO; ","")),"")&amp;IF(AND(NOT(M34&lt;&gt;""),G34=""),"SIN SUBCONTRATISTA; ","")&amp;IF(AND(M34&lt;&gt;"",UPPER(N34)&lt;&gt;"S"),"SIN VISTO BUENO; ","")&amp;IF(AND(M34&lt;&gt;"",UPPER(O34)&lt;&gt;"S"),"SIN FOTOS; ","")&amp;IF(AND(N(P34)&gt;0,Q34=""),"CARGO SIN COBRAR; ",""))-2)))</f>
        <v/>
      </c>
    </row>
    <row r="35">
      <c r="E35" s="7" t="n"/>
      <c r="I35" s="7" t="n"/>
      <c r="J35" s="7">
        <f>IF(A35="","",IF(I35&lt;&gt;"",I35,IF(E35="","",E35+IF(D35="Garantía",'Ajustes'!$B$3,'Ajustes'!$B$2))))</f>
        <v/>
      </c>
      <c r="K35" s="8">
        <f>IF(OR(J35="",M35&lt;&gt;""),"",J35-TODAY())</f>
        <v/>
      </c>
      <c r="L35">
        <f>IF(A35="","",IF(M35&lt;&gt;"","TERMINADO",IF(G35="","ABIERTO - SIN SUB","ASIGNADO")))</f>
        <v/>
      </c>
      <c r="M35" s="7" t="n"/>
      <c r="P35" s="9" t="n"/>
      <c r="R35">
        <f>IF(A35="","",IF(IF(AND(NOT(M35&lt;&gt;""),J35&lt;&gt;""),IF(TODAY()&gt;J35,"VENCIDO; ",IF(J35-TODAY()&lt;='Ajustes'!$B$4,"VENCE PRONTO; ","")),"")&amp;IF(AND(NOT(M35&lt;&gt;""),G35=""),"SIN SUBCONTRATISTA; ","")&amp;IF(AND(M35&lt;&gt;"",UPPER(N35)&lt;&gt;"S"),"SIN VISTO BUENO; ","")&amp;IF(AND(M35&lt;&gt;"",UPPER(O35)&lt;&gt;"S"),"SIN FOTOS; ","")&amp;IF(AND(N(P35)&gt;0,Q35=""),"CARGO SIN COBRAR; ","")="","",LEFT(IF(AND(NOT(M35&lt;&gt;""),J35&lt;&gt;""),IF(TODAY()&gt;J35,"VENCIDO; ",IF(J35-TODAY()&lt;='Ajustes'!$B$4,"VENCE PRONTO; ","")),"")&amp;IF(AND(NOT(M35&lt;&gt;""),G35=""),"SIN SUBCONTRATISTA; ","")&amp;IF(AND(M35&lt;&gt;"",UPPER(N35)&lt;&gt;"S"),"SIN VISTO BUENO; ","")&amp;IF(AND(M35&lt;&gt;"",UPPER(O35)&lt;&gt;"S"),"SIN FOTOS; ","")&amp;IF(AND(N(P35)&gt;0,Q35=""),"CARGO SIN COBRAR; ",""),LEN(IF(AND(NOT(M35&lt;&gt;""),J35&lt;&gt;""),IF(TODAY()&gt;J35,"VENCIDO; ",IF(J35-TODAY()&lt;='Ajustes'!$B$4,"VENCE PRONTO; ","")),"")&amp;IF(AND(NOT(M35&lt;&gt;""),G35=""),"SIN SUBCONTRATISTA; ","")&amp;IF(AND(M35&lt;&gt;"",UPPER(N35)&lt;&gt;"S"),"SIN VISTO BUENO; ","")&amp;IF(AND(M35&lt;&gt;"",UPPER(O35)&lt;&gt;"S"),"SIN FOTOS; ","")&amp;IF(AND(N(P35)&gt;0,Q35=""),"CARGO SIN COBRAR; ",""))-2)))</f>
        <v/>
      </c>
    </row>
    <row r="36">
      <c r="E36" s="7" t="n"/>
      <c r="I36" s="7" t="n"/>
      <c r="J36" s="7">
        <f>IF(A36="","",IF(I36&lt;&gt;"",I36,IF(E36="","",E36+IF(D36="Garantía",'Ajustes'!$B$3,'Ajustes'!$B$2))))</f>
        <v/>
      </c>
      <c r="K36" s="8">
        <f>IF(OR(J36="",M36&lt;&gt;""),"",J36-TODAY())</f>
        <v/>
      </c>
      <c r="L36">
        <f>IF(A36="","",IF(M36&lt;&gt;"","TERMINADO",IF(G36="","ABIERTO - SIN SUB","ASIGNADO")))</f>
        <v/>
      </c>
      <c r="M36" s="7" t="n"/>
      <c r="P36" s="9" t="n"/>
      <c r="R36">
        <f>IF(A36="","",IF(IF(AND(NOT(M36&lt;&gt;""),J36&lt;&gt;""),IF(TODAY()&gt;J36,"VENCIDO; ",IF(J36-TODAY()&lt;='Ajustes'!$B$4,"VENCE PRONTO; ","")),"")&amp;IF(AND(NOT(M36&lt;&gt;""),G36=""),"SIN SUBCONTRATISTA; ","")&amp;IF(AND(M36&lt;&gt;"",UPPER(N36)&lt;&gt;"S"),"SIN VISTO BUENO; ","")&amp;IF(AND(M36&lt;&gt;"",UPPER(O36)&lt;&gt;"S"),"SIN FOTOS; ","")&amp;IF(AND(N(P36)&gt;0,Q36=""),"CARGO SIN COBRAR; ","")="","",LEFT(IF(AND(NOT(M36&lt;&gt;""),J36&lt;&gt;""),IF(TODAY()&gt;J36,"VENCIDO; ",IF(J36-TODAY()&lt;='Ajustes'!$B$4,"VENCE PRONTO; ","")),"")&amp;IF(AND(NOT(M36&lt;&gt;""),G36=""),"SIN SUBCONTRATISTA; ","")&amp;IF(AND(M36&lt;&gt;"",UPPER(N36)&lt;&gt;"S"),"SIN VISTO BUENO; ","")&amp;IF(AND(M36&lt;&gt;"",UPPER(O36)&lt;&gt;"S"),"SIN FOTOS; ","")&amp;IF(AND(N(P36)&gt;0,Q36=""),"CARGO SIN COBRAR; ",""),LEN(IF(AND(NOT(M36&lt;&gt;""),J36&lt;&gt;""),IF(TODAY()&gt;J36,"VENCIDO; ",IF(J36-TODAY()&lt;='Ajustes'!$B$4,"VENCE PRONTO; ","")),"")&amp;IF(AND(NOT(M36&lt;&gt;""),G36=""),"SIN SUBCONTRATISTA; ","")&amp;IF(AND(M36&lt;&gt;"",UPPER(N36)&lt;&gt;"S"),"SIN VISTO BUENO; ","")&amp;IF(AND(M36&lt;&gt;"",UPPER(O36)&lt;&gt;"S"),"SIN FOTOS; ","")&amp;IF(AND(N(P36)&gt;0,Q36=""),"CARGO SIN COBRAR; ",""))-2)))</f>
        <v/>
      </c>
    </row>
    <row r="37">
      <c r="E37" s="7" t="n"/>
      <c r="I37" s="7" t="n"/>
      <c r="J37" s="7">
        <f>IF(A37="","",IF(I37&lt;&gt;"",I37,IF(E37="","",E37+IF(D37="Garantía",'Ajustes'!$B$3,'Ajustes'!$B$2))))</f>
        <v/>
      </c>
      <c r="K37" s="8">
        <f>IF(OR(J37="",M37&lt;&gt;""),"",J37-TODAY())</f>
        <v/>
      </c>
      <c r="L37">
        <f>IF(A37="","",IF(M37&lt;&gt;"","TERMINADO",IF(G37="","ABIERTO - SIN SUB","ASIGNADO")))</f>
        <v/>
      </c>
      <c r="M37" s="7" t="n"/>
      <c r="P37" s="9" t="n"/>
      <c r="R37">
        <f>IF(A37="","",IF(IF(AND(NOT(M37&lt;&gt;""),J37&lt;&gt;""),IF(TODAY()&gt;J37,"VENCIDO; ",IF(J37-TODAY()&lt;='Ajustes'!$B$4,"VENCE PRONTO; ","")),"")&amp;IF(AND(NOT(M37&lt;&gt;""),G37=""),"SIN SUBCONTRATISTA; ","")&amp;IF(AND(M37&lt;&gt;"",UPPER(N37)&lt;&gt;"S"),"SIN VISTO BUENO; ","")&amp;IF(AND(M37&lt;&gt;"",UPPER(O37)&lt;&gt;"S"),"SIN FOTOS; ","")&amp;IF(AND(N(P37)&gt;0,Q37=""),"CARGO SIN COBRAR; ","")="","",LEFT(IF(AND(NOT(M37&lt;&gt;""),J37&lt;&gt;""),IF(TODAY()&gt;J37,"VENCIDO; ",IF(J37-TODAY()&lt;='Ajustes'!$B$4,"VENCE PRONTO; ","")),"")&amp;IF(AND(NOT(M37&lt;&gt;""),G37=""),"SIN SUBCONTRATISTA; ","")&amp;IF(AND(M37&lt;&gt;"",UPPER(N37)&lt;&gt;"S"),"SIN VISTO BUENO; ","")&amp;IF(AND(M37&lt;&gt;"",UPPER(O37)&lt;&gt;"S"),"SIN FOTOS; ","")&amp;IF(AND(N(P37)&gt;0,Q37=""),"CARGO SIN COBRAR; ",""),LEN(IF(AND(NOT(M37&lt;&gt;""),J37&lt;&gt;""),IF(TODAY()&gt;J37,"VENCIDO; ",IF(J37-TODAY()&lt;='Ajustes'!$B$4,"VENCE PRONTO; ","")),"")&amp;IF(AND(NOT(M37&lt;&gt;""),G37=""),"SIN SUBCONTRATISTA; ","")&amp;IF(AND(M37&lt;&gt;"",UPPER(N37)&lt;&gt;"S"),"SIN VISTO BUENO; ","")&amp;IF(AND(M37&lt;&gt;"",UPPER(O37)&lt;&gt;"S"),"SIN FOTOS; ","")&amp;IF(AND(N(P37)&gt;0,Q37=""),"CARGO SIN COBRAR; ",""))-2)))</f>
        <v/>
      </c>
    </row>
    <row r="38">
      <c r="E38" s="7" t="n"/>
      <c r="I38" s="7" t="n"/>
      <c r="J38" s="7">
        <f>IF(A38="","",IF(I38&lt;&gt;"",I38,IF(E38="","",E38+IF(D38="Garantía",'Ajustes'!$B$3,'Ajustes'!$B$2))))</f>
        <v/>
      </c>
      <c r="K38" s="8">
        <f>IF(OR(J38="",M38&lt;&gt;""),"",J38-TODAY())</f>
        <v/>
      </c>
      <c r="L38">
        <f>IF(A38="","",IF(M38&lt;&gt;"","TERMINADO",IF(G38="","ABIERTO - SIN SUB","ASIGNADO")))</f>
        <v/>
      </c>
      <c r="M38" s="7" t="n"/>
      <c r="P38" s="9" t="n"/>
      <c r="R38">
        <f>IF(A38="","",IF(IF(AND(NOT(M38&lt;&gt;""),J38&lt;&gt;""),IF(TODAY()&gt;J38,"VENCIDO; ",IF(J38-TODAY()&lt;='Ajustes'!$B$4,"VENCE PRONTO; ","")),"")&amp;IF(AND(NOT(M38&lt;&gt;""),G38=""),"SIN SUBCONTRATISTA; ","")&amp;IF(AND(M38&lt;&gt;"",UPPER(N38)&lt;&gt;"S"),"SIN VISTO BUENO; ","")&amp;IF(AND(M38&lt;&gt;"",UPPER(O38)&lt;&gt;"S"),"SIN FOTOS; ","")&amp;IF(AND(N(P38)&gt;0,Q38=""),"CARGO SIN COBRAR; ","")="","",LEFT(IF(AND(NOT(M38&lt;&gt;""),J38&lt;&gt;""),IF(TODAY()&gt;J38,"VENCIDO; ",IF(J38-TODAY()&lt;='Ajustes'!$B$4,"VENCE PRONTO; ","")),"")&amp;IF(AND(NOT(M38&lt;&gt;""),G38=""),"SIN SUBCONTRATISTA; ","")&amp;IF(AND(M38&lt;&gt;"",UPPER(N38)&lt;&gt;"S"),"SIN VISTO BUENO; ","")&amp;IF(AND(M38&lt;&gt;"",UPPER(O38)&lt;&gt;"S"),"SIN FOTOS; ","")&amp;IF(AND(N(P38)&gt;0,Q38=""),"CARGO SIN COBRAR; ",""),LEN(IF(AND(NOT(M38&lt;&gt;""),J38&lt;&gt;""),IF(TODAY()&gt;J38,"VENCIDO; ",IF(J38-TODAY()&lt;='Ajustes'!$B$4,"VENCE PRONTO; ","")),"")&amp;IF(AND(NOT(M38&lt;&gt;""),G38=""),"SIN SUBCONTRATISTA; ","")&amp;IF(AND(M38&lt;&gt;"",UPPER(N38)&lt;&gt;"S"),"SIN VISTO BUENO; ","")&amp;IF(AND(M38&lt;&gt;"",UPPER(O38)&lt;&gt;"S"),"SIN FOTOS; ","")&amp;IF(AND(N(P38)&gt;0,Q38=""),"CARGO SIN COBRAR; ",""))-2)))</f>
        <v/>
      </c>
    </row>
    <row r="39">
      <c r="E39" s="7" t="n"/>
      <c r="I39" s="7" t="n"/>
      <c r="J39" s="7">
        <f>IF(A39="","",IF(I39&lt;&gt;"",I39,IF(E39="","",E39+IF(D39="Garantía",'Ajustes'!$B$3,'Ajustes'!$B$2))))</f>
        <v/>
      </c>
      <c r="K39" s="8">
        <f>IF(OR(J39="",M39&lt;&gt;""),"",J39-TODAY())</f>
        <v/>
      </c>
      <c r="L39">
        <f>IF(A39="","",IF(M39&lt;&gt;"","TERMINADO",IF(G39="","ABIERTO - SIN SUB","ASIGNADO")))</f>
        <v/>
      </c>
      <c r="M39" s="7" t="n"/>
      <c r="P39" s="9" t="n"/>
      <c r="R39">
        <f>IF(A39="","",IF(IF(AND(NOT(M39&lt;&gt;""),J39&lt;&gt;""),IF(TODAY()&gt;J39,"VENCIDO; ",IF(J39-TODAY()&lt;='Ajustes'!$B$4,"VENCE PRONTO; ","")),"")&amp;IF(AND(NOT(M39&lt;&gt;""),G39=""),"SIN SUBCONTRATISTA; ","")&amp;IF(AND(M39&lt;&gt;"",UPPER(N39)&lt;&gt;"S"),"SIN VISTO BUENO; ","")&amp;IF(AND(M39&lt;&gt;"",UPPER(O39)&lt;&gt;"S"),"SIN FOTOS; ","")&amp;IF(AND(N(P39)&gt;0,Q39=""),"CARGO SIN COBRAR; ","")="","",LEFT(IF(AND(NOT(M39&lt;&gt;""),J39&lt;&gt;""),IF(TODAY()&gt;J39,"VENCIDO; ",IF(J39-TODAY()&lt;='Ajustes'!$B$4,"VENCE PRONTO; ","")),"")&amp;IF(AND(NOT(M39&lt;&gt;""),G39=""),"SIN SUBCONTRATISTA; ","")&amp;IF(AND(M39&lt;&gt;"",UPPER(N39)&lt;&gt;"S"),"SIN VISTO BUENO; ","")&amp;IF(AND(M39&lt;&gt;"",UPPER(O39)&lt;&gt;"S"),"SIN FOTOS; ","")&amp;IF(AND(N(P39)&gt;0,Q39=""),"CARGO SIN COBRAR; ",""),LEN(IF(AND(NOT(M39&lt;&gt;""),J39&lt;&gt;""),IF(TODAY()&gt;J39,"VENCIDO; ",IF(J39-TODAY()&lt;='Ajustes'!$B$4,"VENCE PRONTO; ","")),"")&amp;IF(AND(NOT(M39&lt;&gt;""),G39=""),"SIN SUBCONTRATISTA; ","")&amp;IF(AND(M39&lt;&gt;"",UPPER(N39)&lt;&gt;"S"),"SIN VISTO BUENO; ","")&amp;IF(AND(M39&lt;&gt;"",UPPER(O39)&lt;&gt;"S"),"SIN FOTOS; ","")&amp;IF(AND(N(P39)&gt;0,Q39=""),"CARGO SIN COBRAR; ",""))-2)))</f>
        <v/>
      </c>
    </row>
    <row r="40">
      <c r="E40" s="7" t="n"/>
      <c r="I40" s="7" t="n"/>
      <c r="J40" s="7">
        <f>IF(A40="","",IF(I40&lt;&gt;"",I40,IF(E40="","",E40+IF(D40="Garantía",'Ajustes'!$B$3,'Ajustes'!$B$2))))</f>
        <v/>
      </c>
      <c r="K40" s="8">
        <f>IF(OR(J40="",M40&lt;&gt;""),"",J40-TODAY())</f>
        <v/>
      </c>
      <c r="L40">
        <f>IF(A40="","",IF(M40&lt;&gt;"","TERMINADO",IF(G40="","ABIERTO - SIN SUB","ASIGNADO")))</f>
        <v/>
      </c>
      <c r="M40" s="7" t="n"/>
      <c r="P40" s="9" t="n"/>
      <c r="R40">
        <f>IF(A40="","",IF(IF(AND(NOT(M40&lt;&gt;""),J40&lt;&gt;""),IF(TODAY()&gt;J40,"VENCIDO; ",IF(J40-TODAY()&lt;='Ajustes'!$B$4,"VENCE PRONTO; ","")),"")&amp;IF(AND(NOT(M40&lt;&gt;""),G40=""),"SIN SUBCONTRATISTA; ","")&amp;IF(AND(M40&lt;&gt;"",UPPER(N40)&lt;&gt;"S"),"SIN VISTO BUENO; ","")&amp;IF(AND(M40&lt;&gt;"",UPPER(O40)&lt;&gt;"S"),"SIN FOTOS; ","")&amp;IF(AND(N(P40)&gt;0,Q40=""),"CARGO SIN COBRAR; ","")="","",LEFT(IF(AND(NOT(M40&lt;&gt;""),J40&lt;&gt;""),IF(TODAY()&gt;J40,"VENCIDO; ",IF(J40-TODAY()&lt;='Ajustes'!$B$4,"VENCE PRONTO; ","")),"")&amp;IF(AND(NOT(M40&lt;&gt;""),G40=""),"SIN SUBCONTRATISTA; ","")&amp;IF(AND(M40&lt;&gt;"",UPPER(N40)&lt;&gt;"S"),"SIN VISTO BUENO; ","")&amp;IF(AND(M40&lt;&gt;"",UPPER(O40)&lt;&gt;"S"),"SIN FOTOS; ","")&amp;IF(AND(N(P40)&gt;0,Q40=""),"CARGO SIN COBRAR; ",""),LEN(IF(AND(NOT(M40&lt;&gt;""),J40&lt;&gt;""),IF(TODAY()&gt;J40,"VENCIDO; ",IF(J40-TODAY()&lt;='Ajustes'!$B$4,"VENCE PRONTO; ","")),"")&amp;IF(AND(NOT(M40&lt;&gt;""),G40=""),"SIN SUBCONTRATISTA; ","")&amp;IF(AND(M40&lt;&gt;"",UPPER(N40)&lt;&gt;"S"),"SIN VISTO BUENO; ","")&amp;IF(AND(M40&lt;&gt;"",UPPER(O40)&lt;&gt;"S"),"SIN FOTOS; ","")&amp;IF(AND(N(P40)&gt;0,Q40=""),"CARGO SIN COBRAR; ",""))-2)))</f>
        <v/>
      </c>
    </row>
    <row r="41">
      <c r="E41" s="7" t="n"/>
      <c r="I41" s="7" t="n"/>
      <c r="J41" s="7">
        <f>IF(A41="","",IF(I41&lt;&gt;"",I41,IF(E41="","",E41+IF(D41="Garantía",'Ajustes'!$B$3,'Ajustes'!$B$2))))</f>
        <v/>
      </c>
      <c r="K41" s="8">
        <f>IF(OR(J41="",M41&lt;&gt;""),"",J41-TODAY())</f>
        <v/>
      </c>
      <c r="L41">
        <f>IF(A41="","",IF(M41&lt;&gt;"","TERMINADO",IF(G41="","ABIERTO - SIN SUB","ASIGNADO")))</f>
        <v/>
      </c>
      <c r="M41" s="7" t="n"/>
      <c r="P41" s="9" t="n"/>
      <c r="R41">
        <f>IF(A41="","",IF(IF(AND(NOT(M41&lt;&gt;""),J41&lt;&gt;""),IF(TODAY()&gt;J41,"VENCIDO; ",IF(J41-TODAY()&lt;='Ajustes'!$B$4,"VENCE PRONTO; ","")),"")&amp;IF(AND(NOT(M41&lt;&gt;""),G41=""),"SIN SUBCONTRATISTA; ","")&amp;IF(AND(M41&lt;&gt;"",UPPER(N41)&lt;&gt;"S"),"SIN VISTO BUENO; ","")&amp;IF(AND(M41&lt;&gt;"",UPPER(O41)&lt;&gt;"S"),"SIN FOTOS; ","")&amp;IF(AND(N(P41)&gt;0,Q41=""),"CARGO SIN COBRAR; ","")="","",LEFT(IF(AND(NOT(M41&lt;&gt;""),J41&lt;&gt;""),IF(TODAY()&gt;J41,"VENCIDO; ",IF(J41-TODAY()&lt;='Ajustes'!$B$4,"VENCE PRONTO; ","")),"")&amp;IF(AND(NOT(M41&lt;&gt;""),G41=""),"SIN SUBCONTRATISTA; ","")&amp;IF(AND(M41&lt;&gt;"",UPPER(N41)&lt;&gt;"S"),"SIN VISTO BUENO; ","")&amp;IF(AND(M41&lt;&gt;"",UPPER(O41)&lt;&gt;"S"),"SIN FOTOS; ","")&amp;IF(AND(N(P41)&gt;0,Q41=""),"CARGO SIN COBRAR; ",""),LEN(IF(AND(NOT(M41&lt;&gt;""),J41&lt;&gt;""),IF(TODAY()&gt;J41,"VENCIDO; ",IF(J41-TODAY()&lt;='Ajustes'!$B$4,"VENCE PRONTO; ","")),"")&amp;IF(AND(NOT(M41&lt;&gt;""),G41=""),"SIN SUBCONTRATISTA; ","")&amp;IF(AND(M41&lt;&gt;"",UPPER(N41)&lt;&gt;"S"),"SIN VISTO BUENO; ","")&amp;IF(AND(M41&lt;&gt;"",UPPER(O41)&lt;&gt;"S"),"SIN FOTOS; ","")&amp;IF(AND(N(P41)&gt;0,Q41=""),"CARGO SIN COBRAR; ",""))-2)))</f>
        <v/>
      </c>
    </row>
    <row r="42">
      <c r="E42" s="7" t="n"/>
      <c r="I42" s="7" t="n"/>
      <c r="J42" s="7">
        <f>IF(A42="","",IF(I42&lt;&gt;"",I42,IF(E42="","",E42+IF(D42="Garantía",'Ajustes'!$B$3,'Ajustes'!$B$2))))</f>
        <v/>
      </c>
      <c r="K42" s="8">
        <f>IF(OR(J42="",M42&lt;&gt;""),"",J42-TODAY())</f>
        <v/>
      </c>
      <c r="L42">
        <f>IF(A42="","",IF(M42&lt;&gt;"","TERMINADO",IF(G42="","ABIERTO - SIN SUB","ASIGNADO")))</f>
        <v/>
      </c>
      <c r="M42" s="7" t="n"/>
      <c r="P42" s="9" t="n"/>
      <c r="R42">
        <f>IF(A42="","",IF(IF(AND(NOT(M42&lt;&gt;""),J42&lt;&gt;""),IF(TODAY()&gt;J42,"VENCIDO; ",IF(J42-TODAY()&lt;='Ajustes'!$B$4,"VENCE PRONTO; ","")),"")&amp;IF(AND(NOT(M42&lt;&gt;""),G42=""),"SIN SUBCONTRATISTA; ","")&amp;IF(AND(M42&lt;&gt;"",UPPER(N42)&lt;&gt;"S"),"SIN VISTO BUENO; ","")&amp;IF(AND(M42&lt;&gt;"",UPPER(O42)&lt;&gt;"S"),"SIN FOTOS; ","")&amp;IF(AND(N(P42)&gt;0,Q42=""),"CARGO SIN COBRAR; ","")="","",LEFT(IF(AND(NOT(M42&lt;&gt;""),J42&lt;&gt;""),IF(TODAY()&gt;J42,"VENCIDO; ",IF(J42-TODAY()&lt;='Ajustes'!$B$4,"VENCE PRONTO; ","")),"")&amp;IF(AND(NOT(M42&lt;&gt;""),G42=""),"SIN SUBCONTRATISTA; ","")&amp;IF(AND(M42&lt;&gt;"",UPPER(N42)&lt;&gt;"S"),"SIN VISTO BUENO; ","")&amp;IF(AND(M42&lt;&gt;"",UPPER(O42)&lt;&gt;"S"),"SIN FOTOS; ","")&amp;IF(AND(N(P42)&gt;0,Q42=""),"CARGO SIN COBRAR; ",""),LEN(IF(AND(NOT(M42&lt;&gt;""),J42&lt;&gt;""),IF(TODAY()&gt;J42,"VENCIDO; ",IF(J42-TODAY()&lt;='Ajustes'!$B$4,"VENCE PRONTO; ","")),"")&amp;IF(AND(NOT(M42&lt;&gt;""),G42=""),"SIN SUBCONTRATISTA; ","")&amp;IF(AND(M42&lt;&gt;"",UPPER(N42)&lt;&gt;"S"),"SIN VISTO BUENO; ","")&amp;IF(AND(M42&lt;&gt;"",UPPER(O42)&lt;&gt;"S"),"SIN FOTOS; ","")&amp;IF(AND(N(P42)&gt;0,Q42=""),"CARGO SIN COBRAR; ",""))-2)))</f>
        <v/>
      </c>
    </row>
    <row r="43">
      <c r="E43" s="7" t="n"/>
      <c r="I43" s="7" t="n"/>
      <c r="J43" s="7">
        <f>IF(A43="","",IF(I43&lt;&gt;"",I43,IF(E43="","",E43+IF(D43="Garantía",'Ajustes'!$B$3,'Ajustes'!$B$2))))</f>
        <v/>
      </c>
      <c r="K43" s="8">
        <f>IF(OR(J43="",M43&lt;&gt;""),"",J43-TODAY())</f>
        <v/>
      </c>
      <c r="L43">
        <f>IF(A43="","",IF(M43&lt;&gt;"","TERMINADO",IF(G43="","ABIERTO - SIN SUB","ASIGNADO")))</f>
        <v/>
      </c>
      <c r="M43" s="7" t="n"/>
      <c r="P43" s="9" t="n"/>
      <c r="R43">
        <f>IF(A43="","",IF(IF(AND(NOT(M43&lt;&gt;""),J43&lt;&gt;""),IF(TODAY()&gt;J43,"VENCIDO; ",IF(J43-TODAY()&lt;='Ajustes'!$B$4,"VENCE PRONTO; ","")),"")&amp;IF(AND(NOT(M43&lt;&gt;""),G43=""),"SIN SUBCONTRATISTA; ","")&amp;IF(AND(M43&lt;&gt;"",UPPER(N43)&lt;&gt;"S"),"SIN VISTO BUENO; ","")&amp;IF(AND(M43&lt;&gt;"",UPPER(O43)&lt;&gt;"S"),"SIN FOTOS; ","")&amp;IF(AND(N(P43)&gt;0,Q43=""),"CARGO SIN COBRAR; ","")="","",LEFT(IF(AND(NOT(M43&lt;&gt;""),J43&lt;&gt;""),IF(TODAY()&gt;J43,"VENCIDO; ",IF(J43-TODAY()&lt;='Ajustes'!$B$4,"VENCE PRONTO; ","")),"")&amp;IF(AND(NOT(M43&lt;&gt;""),G43=""),"SIN SUBCONTRATISTA; ","")&amp;IF(AND(M43&lt;&gt;"",UPPER(N43)&lt;&gt;"S"),"SIN VISTO BUENO; ","")&amp;IF(AND(M43&lt;&gt;"",UPPER(O43)&lt;&gt;"S"),"SIN FOTOS; ","")&amp;IF(AND(N(P43)&gt;0,Q43=""),"CARGO SIN COBRAR; ",""),LEN(IF(AND(NOT(M43&lt;&gt;""),J43&lt;&gt;""),IF(TODAY()&gt;J43,"VENCIDO; ",IF(J43-TODAY()&lt;='Ajustes'!$B$4,"VENCE PRONTO; ","")),"")&amp;IF(AND(NOT(M43&lt;&gt;""),G43=""),"SIN SUBCONTRATISTA; ","")&amp;IF(AND(M43&lt;&gt;"",UPPER(N43)&lt;&gt;"S"),"SIN VISTO BUENO; ","")&amp;IF(AND(M43&lt;&gt;"",UPPER(O43)&lt;&gt;"S"),"SIN FOTOS; ","")&amp;IF(AND(N(P43)&gt;0,Q43=""),"CARGO SIN COBRAR; ",""))-2)))</f>
        <v/>
      </c>
    </row>
    <row r="44">
      <c r="E44" s="7" t="n"/>
      <c r="I44" s="7" t="n"/>
      <c r="J44" s="7">
        <f>IF(A44="","",IF(I44&lt;&gt;"",I44,IF(E44="","",E44+IF(D44="Garantía",'Ajustes'!$B$3,'Ajustes'!$B$2))))</f>
        <v/>
      </c>
      <c r="K44" s="8">
        <f>IF(OR(J44="",M44&lt;&gt;""),"",J44-TODAY())</f>
        <v/>
      </c>
      <c r="L44">
        <f>IF(A44="","",IF(M44&lt;&gt;"","TERMINADO",IF(G44="","ABIERTO - SIN SUB","ASIGNADO")))</f>
        <v/>
      </c>
      <c r="M44" s="7" t="n"/>
      <c r="P44" s="9" t="n"/>
      <c r="R44">
        <f>IF(A44="","",IF(IF(AND(NOT(M44&lt;&gt;""),J44&lt;&gt;""),IF(TODAY()&gt;J44,"VENCIDO; ",IF(J44-TODAY()&lt;='Ajustes'!$B$4,"VENCE PRONTO; ","")),"")&amp;IF(AND(NOT(M44&lt;&gt;""),G44=""),"SIN SUBCONTRATISTA; ","")&amp;IF(AND(M44&lt;&gt;"",UPPER(N44)&lt;&gt;"S"),"SIN VISTO BUENO; ","")&amp;IF(AND(M44&lt;&gt;"",UPPER(O44)&lt;&gt;"S"),"SIN FOTOS; ","")&amp;IF(AND(N(P44)&gt;0,Q44=""),"CARGO SIN COBRAR; ","")="","",LEFT(IF(AND(NOT(M44&lt;&gt;""),J44&lt;&gt;""),IF(TODAY()&gt;J44,"VENCIDO; ",IF(J44-TODAY()&lt;='Ajustes'!$B$4,"VENCE PRONTO; ","")),"")&amp;IF(AND(NOT(M44&lt;&gt;""),G44=""),"SIN SUBCONTRATISTA; ","")&amp;IF(AND(M44&lt;&gt;"",UPPER(N44)&lt;&gt;"S"),"SIN VISTO BUENO; ","")&amp;IF(AND(M44&lt;&gt;"",UPPER(O44)&lt;&gt;"S"),"SIN FOTOS; ","")&amp;IF(AND(N(P44)&gt;0,Q44=""),"CARGO SIN COBRAR; ",""),LEN(IF(AND(NOT(M44&lt;&gt;""),J44&lt;&gt;""),IF(TODAY()&gt;J44,"VENCIDO; ",IF(J44-TODAY()&lt;='Ajustes'!$B$4,"VENCE PRONTO; ","")),"")&amp;IF(AND(NOT(M44&lt;&gt;""),G44=""),"SIN SUBCONTRATISTA; ","")&amp;IF(AND(M44&lt;&gt;"",UPPER(N44)&lt;&gt;"S"),"SIN VISTO BUENO; ","")&amp;IF(AND(M44&lt;&gt;"",UPPER(O44)&lt;&gt;"S"),"SIN FOTOS; ","")&amp;IF(AND(N(P44)&gt;0,Q44=""),"CARGO SIN COBRAR; ",""))-2)))</f>
        <v/>
      </c>
    </row>
    <row r="45">
      <c r="E45" s="7" t="n"/>
      <c r="I45" s="7" t="n"/>
      <c r="J45" s="7">
        <f>IF(A45="","",IF(I45&lt;&gt;"",I45,IF(E45="","",E45+IF(D45="Garantía",'Ajustes'!$B$3,'Ajustes'!$B$2))))</f>
        <v/>
      </c>
      <c r="K45" s="8">
        <f>IF(OR(J45="",M45&lt;&gt;""),"",J45-TODAY())</f>
        <v/>
      </c>
      <c r="L45">
        <f>IF(A45="","",IF(M45&lt;&gt;"","TERMINADO",IF(G45="","ABIERTO - SIN SUB","ASIGNADO")))</f>
        <v/>
      </c>
      <c r="M45" s="7" t="n"/>
      <c r="P45" s="9" t="n"/>
      <c r="R45">
        <f>IF(A45="","",IF(IF(AND(NOT(M45&lt;&gt;""),J45&lt;&gt;""),IF(TODAY()&gt;J45,"VENCIDO; ",IF(J45-TODAY()&lt;='Ajustes'!$B$4,"VENCE PRONTO; ","")),"")&amp;IF(AND(NOT(M45&lt;&gt;""),G45=""),"SIN SUBCONTRATISTA; ","")&amp;IF(AND(M45&lt;&gt;"",UPPER(N45)&lt;&gt;"S"),"SIN VISTO BUENO; ","")&amp;IF(AND(M45&lt;&gt;"",UPPER(O45)&lt;&gt;"S"),"SIN FOTOS; ","")&amp;IF(AND(N(P45)&gt;0,Q45=""),"CARGO SIN COBRAR; ","")="","",LEFT(IF(AND(NOT(M45&lt;&gt;""),J45&lt;&gt;""),IF(TODAY()&gt;J45,"VENCIDO; ",IF(J45-TODAY()&lt;='Ajustes'!$B$4,"VENCE PRONTO; ","")),"")&amp;IF(AND(NOT(M45&lt;&gt;""),G45=""),"SIN SUBCONTRATISTA; ","")&amp;IF(AND(M45&lt;&gt;"",UPPER(N45)&lt;&gt;"S"),"SIN VISTO BUENO; ","")&amp;IF(AND(M45&lt;&gt;"",UPPER(O45)&lt;&gt;"S"),"SIN FOTOS; ","")&amp;IF(AND(N(P45)&gt;0,Q45=""),"CARGO SIN COBRAR; ",""),LEN(IF(AND(NOT(M45&lt;&gt;""),J45&lt;&gt;""),IF(TODAY()&gt;J45,"VENCIDO; ",IF(J45-TODAY()&lt;='Ajustes'!$B$4,"VENCE PRONTO; ","")),"")&amp;IF(AND(NOT(M45&lt;&gt;""),G45=""),"SIN SUBCONTRATISTA; ","")&amp;IF(AND(M45&lt;&gt;"",UPPER(N45)&lt;&gt;"S"),"SIN VISTO BUENO; ","")&amp;IF(AND(M45&lt;&gt;"",UPPER(O45)&lt;&gt;"S"),"SIN FOTOS; ","")&amp;IF(AND(N(P45)&gt;0,Q45=""),"CARGO SIN COBRAR; ",""))-2)))</f>
        <v/>
      </c>
    </row>
    <row r="46">
      <c r="E46" s="7" t="n"/>
      <c r="I46" s="7" t="n"/>
      <c r="J46" s="7">
        <f>IF(A46="","",IF(I46&lt;&gt;"",I46,IF(E46="","",E46+IF(D46="Garantía",'Ajustes'!$B$3,'Ajustes'!$B$2))))</f>
        <v/>
      </c>
      <c r="K46" s="8">
        <f>IF(OR(J46="",M46&lt;&gt;""),"",J46-TODAY())</f>
        <v/>
      </c>
      <c r="L46">
        <f>IF(A46="","",IF(M46&lt;&gt;"","TERMINADO",IF(G46="","ABIERTO - SIN SUB","ASIGNADO")))</f>
        <v/>
      </c>
      <c r="M46" s="7" t="n"/>
      <c r="P46" s="9" t="n"/>
      <c r="R46">
        <f>IF(A46="","",IF(IF(AND(NOT(M46&lt;&gt;""),J46&lt;&gt;""),IF(TODAY()&gt;J46,"VENCIDO; ",IF(J46-TODAY()&lt;='Ajustes'!$B$4,"VENCE PRONTO; ","")),"")&amp;IF(AND(NOT(M46&lt;&gt;""),G46=""),"SIN SUBCONTRATISTA; ","")&amp;IF(AND(M46&lt;&gt;"",UPPER(N46)&lt;&gt;"S"),"SIN VISTO BUENO; ","")&amp;IF(AND(M46&lt;&gt;"",UPPER(O46)&lt;&gt;"S"),"SIN FOTOS; ","")&amp;IF(AND(N(P46)&gt;0,Q46=""),"CARGO SIN COBRAR; ","")="","",LEFT(IF(AND(NOT(M46&lt;&gt;""),J46&lt;&gt;""),IF(TODAY()&gt;J46,"VENCIDO; ",IF(J46-TODAY()&lt;='Ajustes'!$B$4,"VENCE PRONTO; ","")),"")&amp;IF(AND(NOT(M46&lt;&gt;""),G46=""),"SIN SUBCONTRATISTA; ","")&amp;IF(AND(M46&lt;&gt;"",UPPER(N46)&lt;&gt;"S"),"SIN VISTO BUENO; ","")&amp;IF(AND(M46&lt;&gt;"",UPPER(O46)&lt;&gt;"S"),"SIN FOTOS; ","")&amp;IF(AND(N(P46)&gt;0,Q46=""),"CARGO SIN COBRAR; ",""),LEN(IF(AND(NOT(M46&lt;&gt;""),J46&lt;&gt;""),IF(TODAY()&gt;J46,"VENCIDO; ",IF(J46-TODAY()&lt;='Ajustes'!$B$4,"VENCE PRONTO; ","")),"")&amp;IF(AND(NOT(M46&lt;&gt;""),G46=""),"SIN SUBCONTRATISTA; ","")&amp;IF(AND(M46&lt;&gt;"",UPPER(N46)&lt;&gt;"S"),"SIN VISTO BUENO; ","")&amp;IF(AND(M46&lt;&gt;"",UPPER(O46)&lt;&gt;"S"),"SIN FOTOS; ","")&amp;IF(AND(N(P46)&gt;0,Q46=""),"CARGO SIN COBRAR; ",""))-2)))</f>
        <v/>
      </c>
    </row>
    <row r="47">
      <c r="E47" s="7" t="n"/>
      <c r="I47" s="7" t="n"/>
      <c r="J47" s="7">
        <f>IF(A47="","",IF(I47&lt;&gt;"",I47,IF(E47="","",E47+IF(D47="Garantía",'Ajustes'!$B$3,'Ajustes'!$B$2))))</f>
        <v/>
      </c>
      <c r="K47" s="8">
        <f>IF(OR(J47="",M47&lt;&gt;""),"",J47-TODAY())</f>
        <v/>
      </c>
      <c r="L47">
        <f>IF(A47="","",IF(M47&lt;&gt;"","TERMINADO",IF(G47="","ABIERTO - SIN SUB","ASIGNADO")))</f>
        <v/>
      </c>
      <c r="M47" s="7" t="n"/>
      <c r="P47" s="9" t="n"/>
      <c r="R47">
        <f>IF(A47="","",IF(IF(AND(NOT(M47&lt;&gt;""),J47&lt;&gt;""),IF(TODAY()&gt;J47,"VENCIDO; ",IF(J47-TODAY()&lt;='Ajustes'!$B$4,"VENCE PRONTO; ","")),"")&amp;IF(AND(NOT(M47&lt;&gt;""),G47=""),"SIN SUBCONTRATISTA; ","")&amp;IF(AND(M47&lt;&gt;"",UPPER(N47)&lt;&gt;"S"),"SIN VISTO BUENO; ","")&amp;IF(AND(M47&lt;&gt;"",UPPER(O47)&lt;&gt;"S"),"SIN FOTOS; ","")&amp;IF(AND(N(P47)&gt;0,Q47=""),"CARGO SIN COBRAR; ","")="","",LEFT(IF(AND(NOT(M47&lt;&gt;""),J47&lt;&gt;""),IF(TODAY()&gt;J47,"VENCIDO; ",IF(J47-TODAY()&lt;='Ajustes'!$B$4,"VENCE PRONTO; ","")),"")&amp;IF(AND(NOT(M47&lt;&gt;""),G47=""),"SIN SUBCONTRATISTA; ","")&amp;IF(AND(M47&lt;&gt;"",UPPER(N47)&lt;&gt;"S"),"SIN VISTO BUENO; ","")&amp;IF(AND(M47&lt;&gt;"",UPPER(O47)&lt;&gt;"S"),"SIN FOTOS; ","")&amp;IF(AND(N(P47)&gt;0,Q47=""),"CARGO SIN COBRAR; ",""),LEN(IF(AND(NOT(M47&lt;&gt;""),J47&lt;&gt;""),IF(TODAY()&gt;J47,"VENCIDO; ",IF(J47-TODAY()&lt;='Ajustes'!$B$4,"VENCE PRONTO; ","")),"")&amp;IF(AND(NOT(M47&lt;&gt;""),G47=""),"SIN SUBCONTRATISTA; ","")&amp;IF(AND(M47&lt;&gt;"",UPPER(N47)&lt;&gt;"S"),"SIN VISTO BUENO; ","")&amp;IF(AND(M47&lt;&gt;"",UPPER(O47)&lt;&gt;"S"),"SIN FOTOS; ","")&amp;IF(AND(N(P47)&gt;0,Q47=""),"CARGO SIN COBRAR; ",""))-2)))</f>
        <v/>
      </c>
    </row>
    <row r="48">
      <c r="E48" s="7" t="n"/>
      <c r="I48" s="7" t="n"/>
      <c r="J48" s="7">
        <f>IF(A48="","",IF(I48&lt;&gt;"",I48,IF(E48="","",E48+IF(D48="Garantía",'Ajustes'!$B$3,'Ajustes'!$B$2))))</f>
        <v/>
      </c>
      <c r="K48" s="8">
        <f>IF(OR(J48="",M48&lt;&gt;""),"",J48-TODAY())</f>
        <v/>
      </c>
      <c r="L48">
        <f>IF(A48="","",IF(M48&lt;&gt;"","TERMINADO",IF(G48="","ABIERTO - SIN SUB","ASIGNADO")))</f>
        <v/>
      </c>
      <c r="M48" s="7" t="n"/>
      <c r="P48" s="9" t="n"/>
      <c r="R48">
        <f>IF(A48="","",IF(IF(AND(NOT(M48&lt;&gt;""),J48&lt;&gt;""),IF(TODAY()&gt;J48,"VENCIDO; ",IF(J48-TODAY()&lt;='Ajustes'!$B$4,"VENCE PRONTO; ","")),"")&amp;IF(AND(NOT(M48&lt;&gt;""),G48=""),"SIN SUBCONTRATISTA; ","")&amp;IF(AND(M48&lt;&gt;"",UPPER(N48)&lt;&gt;"S"),"SIN VISTO BUENO; ","")&amp;IF(AND(M48&lt;&gt;"",UPPER(O48)&lt;&gt;"S"),"SIN FOTOS; ","")&amp;IF(AND(N(P48)&gt;0,Q48=""),"CARGO SIN COBRAR; ","")="","",LEFT(IF(AND(NOT(M48&lt;&gt;""),J48&lt;&gt;""),IF(TODAY()&gt;J48,"VENCIDO; ",IF(J48-TODAY()&lt;='Ajustes'!$B$4,"VENCE PRONTO; ","")),"")&amp;IF(AND(NOT(M48&lt;&gt;""),G48=""),"SIN SUBCONTRATISTA; ","")&amp;IF(AND(M48&lt;&gt;"",UPPER(N48)&lt;&gt;"S"),"SIN VISTO BUENO; ","")&amp;IF(AND(M48&lt;&gt;"",UPPER(O48)&lt;&gt;"S"),"SIN FOTOS; ","")&amp;IF(AND(N(P48)&gt;0,Q48=""),"CARGO SIN COBRAR; ",""),LEN(IF(AND(NOT(M48&lt;&gt;""),J48&lt;&gt;""),IF(TODAY()&gt;J48,"VENCIDO; ",IF(J48-TODAY()&lt;='Ajustes'!$B$4,"VENCE PRONTO; ","")),"")&amp;IF(AND(NOT(M48&lt;&gt;""),G48=""),"SIN SUBCONTRATISTA; ","")&amp;IF(AND(M48&lt;&gt;"",UPPER(N48)&lt;&gt;"S"),"SIN VISTO BUENO; ","")&amp;IF(AND(M48&lt;&gt;"",UPPER(O48)&lt;&gt;"S"),"SIN FOTOS; ","")&amp;IF(AND(N(P48)&gt;0,Q48=""),"CARGO SIN COBRAR; ",""))-2)))</f>
        <v/>
      </c>
    </row>
    <row r="49">
      <c r="E49" s="7" t="n"/>
      <c r="I49" s="7" t="n"/>
      <c r="J49" s="7">
        <f>IF(A49="","",IF(I49&lt;&gt;"",I49,IF(E49="","",E49+IF(D49="Garantía",'Ajustes'!$B$3,'Ajustes'!$B$2))))</f>
        <v/>
      </c>
      <c r="K49" s="8">
        <f>IF(OR(J49="",M49&lt;&gt;""),"",J49-TODAY())</f>
        <v/>
      </c>
      <c r="L49">
        <f>IF(A49="","",IF(M49&lt;&gt;"","TERMINADO",IF(G49="","ABIERTO - SIN SUB","ASIGNADO")))</f>
        <v/>
      </c>
      <c r="M49" s="7" t="n"/>
      <c r="P49" s="9" t="n"/>
      <c r="R49">
        <f>IF(A49="","",IF(IF(AND(NOT(M49&lt;&gt;""),J49&lt;&gt;""),IF(TODAY()&gt;J49,"VENCIDO; ",IF(J49-TODAY()&lt;='Ajustes'!$B$4,"VENCE PRONTO; ","")),"")&amp;IF(AND(NOT(M49&lt;&gt;""),G49=""),"SIN SUBCONTRATISTA; ","")&amp;IF(AND(M49&lt;&gt;"",UPPER(N49)&lt;&gt;"S"),"SIN VISTO BUENO; ","")&amp;IF(AND(M49&lt;&gt;"",UPPER(O49)&lt;&gt;"S"),"SIN FOTOS; ","")&amp;IF(AND(N(P49)&gt;0,Q49=""),"CARGO SIN COBRAR; ","")="","",LEFT(IF(AND(NOT(M49&lt;&gt;""),J49&lt;&gt;""),IF(TODAY()&gt;J49,"VENCIDO; ",IF(J49-TODAY()&lt;='Ajustes'!$B$4,"VENCE PRONTO; ","")),"")&amp;IF(AND(NOT(M49&lt;&gt;""),G49=""),"SIN SUBCONTRATISTA; ","")&amp;IF(AND(M49&lt;&gt;"",UPPER(N49)&lt;&gt;"S"),"SIN VISTO BUENO; ","")&amp;IF(AND(M49&lt;&gt;"",UPPER(O49)&lt;&gt;"S"),"SIN FOTOS; ","")&amp;IF(AND(N(P49)&gt;0,Q49=""),"CARGO SIN COBRAR; ",""),LEN(IF(AND(NOT(M49&lt;&gt;""),J49&lt;&gt;""),IF(TODAY()&gt;J49,"VENCIDO; ",IF(J49-TODAY()&lt;='Ajustes'!$B$4,"VENCE PRONTO; ","")),"")&amp;IF(AND(NOT(M49&lt;&gt;""),G49=""),"SIN SUBCONTRATISTA; ","")&amp;IF(AND(M49&lt;&gt;"",UPPER(N49)&lt;&gt;"S"),"SIN VISTO BUENO; ","")&amp;IF(AND(M49&lt;&gt;"",UPPER(O49)&lt;&gt;"S"),"SIN FOTOS; ","")&amp;IF(AND(N(P49)&gt;0,Q49=""),"CARGO SIN COBRAR; ",""))-2)))</f>
        <v/>
      </c>
    </row>
    <row r="50">
      <c r="E50" s="7" t="n"/>
      <c r="I50" s="7" t="n"/>
      <c r="J50" s="7">
        <f>IF(A50="","",IF(I50&lt;&gt;"",I50,IF(E50="","",E50+IF(D50="Garantía",'Ajustes'!$B$3,'Ajustes'!$B$2))))</f>
        <v/>
      </c>
      <c r="K50" s="8">
        <f>IF(OR(J50="",M50&lt;&gt;""),"",J50-TODAY())</f>
        <v/>
      </c>
      <c r="L50">
        <f>IF(A50="","",IF(M50&lt;&gt;"","TERMINADO",IF(G50="","ABIERTO - SIN SUB","ASIGNADO")))</f>
        <v/>
      </c>
      <c r="M50" s="7" t="n"/>
      <c r="P50" s="9" t="n"/>
      <c r="R50">
        <f>IF(A50="","",IF(IF(AND(NOT(M50&lt;&gt;""),J50&lt;&gt;""),IF(TODAY()&gt;J50,"VENCIDO; ",IF(J50-TODAY()&lt;='Ajustes'!$B$4,"VENCE PRONTO; ","")),"")&amp;IF(AND(NOT(M50&lt;&gt;""),G50=""),"SIN SUBCONTRATISTA; ","")&amp;IF(AND(M50&lt;&gt;"",UPPER(N50)&lt;&gt;"S"),"SIN VISTO BUENO; ","")&amp;IF(AND(M50&lt;&gt;"",UPPER(O50)&lt;&gt;"S"),"SIN FOTOS; ","")&amp;IF(AND(N(P50)&gt;0,Q50=""),"CARGO SIN COBRAR; ","")="","",LEFT(IF(AND(NOT(M50&lt;&gt;""),J50&lt;&gt;""),IF(TODAY()&gt;J50,"VENCIDO; ",IF(J50-TODAY()&lt;='Ajustes'!$B$4,"VENCE PRONTO; ","")),"")&amp;IF(AND(NOT(M50&lt;&gt;""),G50=""),"SIN SUBCONTRATISTA; ","")&amp;IF(AND(M50&lt;&gt;"",UPPER(N50)&lt;&gt;"S"),"SIN VISTO BUENO; ","")&amp;IF(AND(M50&lt;&gt;"",UPPER(O50)&lt;&gt;"S"),"SIN FOTOS; ","")&amp;IF(AND(N(P50)&gt;0,Q50=""),"CARGO SIN COBRAR; ",""),LEN(IF(AND(NOT(M50&lt;&gt;""),J50&lt;&gt;""),IF(TODAY()&gt;J50,"VENCIDO; ",IF(J50-TODAY()&lt;='Ajustes'!$B$4,"VENCE PRONTO; ","")),"")&amp;IF(AND(NOT(M50&lt;&gt;""),G50=""),"SIN SUBCONTRATISTA; ","")&amp;IF(AND(M50&lt;&gt;"",UPPER(N50)&lt;&gt;"S"),"SIN VISTO BUENO; ","")&amp;IF(AND(M50&lt;&gt;"",UPPER(O50)&lt;&gt;"S"),"SIN FOTOS; ","")&amp;IF(AND(N(P50)&gt;0,Q50=""),"CARGO SIN COBRAR; ",""))-2)))</f>
        <v/>
      </c>
    </row>
    <row r="51">
      <c r="E51" s="7" t="n"/>
      <c r="I51" s="7" t="n"/>
      <c r="J51" s="7">
        <f>IF(A51="","",IF(I51&lt;&gt;"",I51,IF(E51="","",E51+IF(D51="Garantía",'Ajustes'!$B$3,'Ajustes'!$B$2))))</f>
        <v/>
      </c>
      <c r="K51" s="8">
        <f>IF(OR(J51="",M51&lt;&gt;""),"",J51-TODAY())</f>
        <v/>
      </c>
      <c r="L51">
        <f>IF(A51="","",IF(M51&lt;&gt;"","TERMINADO",IF(G51="","ABIERTO - SIN SUB","ASIGNADO")))</f>
        <v/>
      </c>
      <c r="M51" s="7" t="n"/>
      <c r="P51" s="9" t="n"/>
      <c r="R51">
        <f>IF(A51="","",IF(IF(AND(NOT(M51&lt;&gt;""),J51&lt;&gt;""),IF(TODAY()&gt;J51,"VENCIDO; ",IF(J51-TODAY()&lt;='Ajustes'!$B$4,"VENCE PRONTO; ","")),"")&amp;IF(AND(NOT(M51&lt;&gt;""),G51=""),"SIN SUBCONTRATISTA; ","")&amp;IF(AND(M51&lt;&gt;"",UPPER(N51)&lt;&gt;"S"),"SIN VISTO BUENO; ","")&amp;IF(AND(M51&lt;&gt;"",UPPER(O51)&lt;&gt;"S"),"SIN FOTOS; ","")&amp;IF(AND(N(P51)&gt;0,Q51=""),"CARGO SIN COBRAR; ","")="","",LEFT(IF(AND(NOT(M51&lt;&gt;""),J51&lt;&gt;""),IF(TODAY()&gt;J51,"VENCIDO; ",IF(J51-TODAY()&lt;='Ajustes'!$B$4,"VENCE PRONTO; ","")),"")&amp;IF(AND(NOT(M51&lt;&gt;""),G51=""),"SIN SUBCONTRATISTA; ","")&amp;IF(AND(M51&lt;&gt;"",UPPER(N51)&lt;&gt;"S"),"SIN VISTO BUENO; ","")&amp;IF(AND(M51&lt;&gt;"",UPPER(O51)&lt;&gt;"S"),"SIN FOTOS; ","")&amp;IF(AND(N(P51)&gt;0,Q51=""),"CARGO SIN COBRAR; ",""),LEN(IF(AND(NOT(M51&lt;&gt;""),J51&lt;&gt;""),IF(TODAY()&gt;J51,"VENCIDO; ",IF(J51-TODAY()&lt;='Ajustes'!$B$4,"VENCE PRONTO; ","")),"")&amp;IF(AND(NOT(M51&lt;&gt;""),G51=""),"SIN SUBCONTRATISTA; ","")&amp;IF(AND(M51&lt;&gt;"",UPPER(N51)&lt;&gt;"S"),"SIN VISTO BUENO; ","")&amp;IF(AND(M51&lt;&gt;"",UPPER(O51)&lt;&gt;"S"),"SIN FOTOS; ","")&amp;IF(AND(N(P51)&gt;0,Q51=""),"CARGO SIN COBRAR; ",""))-2)))</f>
        <v/>
      </c>
    </row>
    <row r="52">
      <c r="E52" s="7" t="n"/>
      <c r="I52" s="7" t="n"/>
      <c r="J52" s="7">
        <f>IF(A52="","",IF(I52&lt;&gt;"",I52,IF(E52="","",E52+IF(D52="Garantía",'Ajustes'!$B$3,'Ajustes'!$B$2))))</f>
        <v/>
      </c>
      <c r="K52" s="8">
        <f>IF(OR(J52="",M52&lt;&gt;""),"",J52-TODAY())</f>
        <v/>
      </c>
      <c r="L52">
        <f>IF(A52="","",IF(M52&lt;&gt;"","TERMINADO",IF(G52="","ABIERTO - SIN SUB","ASIGNADO")))</f>
        <v/>
      </c>
      <c r="M52" s="7" t="n"/>
      <c r="P52" s="9" t="n"/>
      <c r="R52">
        <f>IF(A52="","",IF(IF(AND(NOT(M52&lt;&gt;""),J52&lt;&gt;""),IF(TODAY()&gt;J52,"VENCIDO; ",IF(J52-TODAY()&lt;='Ajustes'!$B$4,"VENCE PRONTO; ","")),"")&amp;IF(AND(NOT(M52&lt;&gt;""),G52=""),"SIN SUBCONTRATISTA; ","")&amp;IF(AND(M52&lt;&gt;"",UPPER(N52)&lt;&gt;"S"),"SIN VISTO BUENO; ","")&amp;IF(AND(M52&lt;&gt;"",UPPER(O52)&lt;&gt;"S"),"SIN FOTOS; ","")&amp;IF(AND(N(P52)&gt;0,Q52=""),"CARGO SIN COBRAR; ","")="","",LEFT(IF(AND(NOT(M52&lt;&gt;""),J52&lt;&gt;""),IF(TODAY()&gt;J52,"VENCIDO; ",IF(J52-TODAY()&lt;='Ajustes'!$B$4,"VENCE PRONTO; ","")),"")&amp;IF(AND(NOT(M52&lt;&gt;""),G52=""),"SIN SUBCONTRATISTA; ","")&amp;IF(AND(M52&lt;&gt;"",UPPER(N52)&lt;&gt;"S"),"SIN VISTO BUENO; ","")&amp;IF(AND(M52&lt;&gt;"",UPPER(O52)&lt;&gt;"S"),"SIN FOTOS; ","")&amp;IF(AND(N(P52)&gt;0,Q52=""),"CARGO SIN COBRAR; ",""),LEN(IF(AND(NOT(M52&lt;&gt;""),J52&lt;&gt;""),IF(TODAY()&gt;J52,"VENCIDO; ",IF(J52-TODAY()&lt;='Ajustes'!$B$4,"VENCE PRONTO; ","")),"")&amp;IF(AND(NOT(M52&lt;&gt;""),G52=""),"SIN SUBCONTRATISTA; ","")&amp;IF(AND(M52&lt;&gt;"",UPPER(N52)&lt;&gt;"S"),"SIN VISTO BUENO; ","")&amp;IF(AND(M52&lt;&gt;"",UPPER(O52)&lt;&gt;"S"),"SIN FOTOS; ","")&amp;IF(AND(N(P52)&gt;0,Q52=""),"CARGO SIN COBRAR; ",""))-2)))</f>
        <v/>
      </c>
    </row>
    <row r="53">
      <c r="E53" s="7" t="n"/>
      <c r="I53" s="7" t="n"/>
      <c r="J53" s="7">
        <f>IF(A53="","",IF(I53&lt;&gt;"",I53,IF(E53="","",E53+IF(D53="Garantía",'Ajustes'!$B$3,'Ajustes'!$B$2))))</f>
        <v/>
      </c>
      <c r="K53" s="8">
        <f>IF(OR(J53="",M53&lt;&gt;""),"",J53-TODAY())</f>
        <v/>
      </c>
      <c r="L53">
        <f>IF(A53="","",IF(M53&lt;&gt;"","TERMINADO",IF(G53="","ABIERTO - SIN SUB","ASIGNADO")))</f>
        <v/>
      </c>
      <c r="M53" s="7" t="n"/>
      <c r="P53" s="9" t="n"/>
      <c r="R53">
        <f>IF(A53="","",IF(IF(AND(NOT(M53&lt;&gt;""),J53&lt;&gt;""),IF(TODAY()&gt;J53,"VENCIDO; ",IF(J53-TODAY()&lt;='Ajustes'!$B$4,"VENCE PRONTO; ","")),"")&amp;IF(AND(NOT(M53&lt;&gt;""),G53=""),"SIN SUBCONTRATISTA; ","")&amp;IF(AND(M53&lt;&gt;"",UPPER(N53)&lt;&gt;"S"),"SIN VISTO BUENO; ","")&amp;IF(AND(M53&lt;&gt;"",UPPER(O53)&lt;&gt;"S"),"SIN FOTOS; ","")&amp;IF(AND(N(P53)&gt;0,Q53=""),"CARGO SIN COBRAR; ","")="","",LEFT(IF(AND(NOT(M53&lt;&gt;""),J53&lt;&gt;""),IF(TODAY()&gt;J53,"VENCIDO; ",IF(J53-TODAY()&lt;='Ajustes'!$B$4,"VENCE PRONTO; ","")),"")&amp;IF(AND(NOT(M53&lt;&gt;""),G53=""),"SIN SUBCONTRATISTA; ","")&amp;IF(AND(M53&lt;&gt;"",UPPER(N53)&lt;&gt;"S"),"SIN VISTO BUENO; ","")&amp;IF(AND(M53&lt;&gt;"",UPPER(O53)&lt;&gt;"S"),"SIN FOTOS; ","")&amp;IF(AND(N(P53)&gt;0,Q53=""),"CARGO SIN COBRAR; ",""),LEN(IF(AND(NOT(M53&lt;&gt;""),J53&lt;&gt;""),IF(TODAY()&gt;J53,"VENCIDO; ",IF(J53-TODAY()&lt;='Ajustes'!$B$4,"VENCE PRONTO; ","")),"")&amp;IF(AND(NOT(M53&lt;&gt;""),G53=""),"SIN SUBCONTRATISTA; ","")&amp;IF(AND(M53&lt;&gt;"",UPPER(N53)&lt;&gt;"S"),"SIN VISTO BUENO; ","")&amp;IF(AND(M53&lt;&gt;"",UPPER(O53)&lt;&gt;"S"),"SIN FOTOS; ","")&amp;IF(AND(N(P53)&gt;0,Q53=""),"CARGO SIN COBRAR; ",""))-2)))</f>
        <v/>
      </c>
    </row>
    <row r="54">
      <c r="E54" s="7" t="n"/>
      <c r="I54" s="7" t="n"/>
      <c r="J54" s="7">
        <f>IF(A54="","",IF(I54&lt;&gt;"",I54,IF(E54="","",E54+IF(D54="Garantía",'Ajustes'!$B$3,'Ajustes'!$B$2))))</f>
        <v/>
      </c>
      <c r="K54" s="8">
        <f>IF(OR(J54="",M54&lt;&gt;""),"",J54-TODAY())</f>
        <v/>
      </c>
      <c r="L54">
        <f>IF(A54="","",IF(M54&lt;&gt;"","TERMINADO",IF(G54="","ABIERTO - SIN SUB","ASIGNADO")))</f>
        <v/>
      </c>
      <c r="M54" s="7" t="n"/>
      <c r="P54" s="9" t="n"/>
      <c r="R54">
        <f>IF(A54="","",IF(IF(AND(NOT(M54&lt;&gt;""),J54&lt;&gt;""),IF(TODAY()&gt;J54,"VENCIDO; ",IF(J54-TODAY()&lt;='Ajustes'!$B$4,"VENCE PRONTO; ","")),"")&amp;IF(AND(NOT(M54&lt;&gt;""),G54=""),"SIN SUBCONTRATISTA; ","")&amp;IF(AND(M54&lt;&gt;"",UPPER(N54)&lt;&gt;"S"),"SIN VISTO BUENO; ","")&amp;IF(AND(M54&lt;&gt;"",UPPER(O54)&lt;&gt;"S"),"SIN FOTOS; ","")&amp;IF(AND(N(P54)&gt;0,Q54=""),"CARGO SIN COBRAR; ","")="","",LEFT(IF(AND(NOT(M54&lt;&gt;""),J54&lt;&gt;""),IF(TODAY()&gt;J54,"VENCIDO; ",IF(J54-TODAY()&lt;='Ajustes'!$B$4,"VENCE PRONTO; ","")),"")&amp;IF(AND(NOT(M54&lt;&gt;""),G54=""),"SIN SUBCONTRATISTA; ","")&amp;IF(AND(M54&lt;&gt;"",UPPER(N54)&lt;&gt;"S"),"SIN VISTO BUENO; ","")&amp;IF(AND(M54&lt;&gt;"",UPPER(O54)&lt;&gt;"S"),"SIN FOTOS; ","")&amp;IF(AND(N(P54)&gt;0,Q54=""),"CARGO SIN COBRAR; ",""),LEN(IF(AND(NOT(M54&lt;&gt;""),J54&lt;&gt;""),IF(TODAY()&gt;J54,"VENCIDO; ",IF(J54-TODAY()&lt;='Ajustes'!$B$4,"VENCE PRONTO; ","")),"")&amp;IF(AND(NOT(M54&lt;&gt;""),G54=""),"SIN SUBCONTRATISTA; ","")&amp;IF(AND(M54&lt;&gt;"",UPPER(N54)&lt;&gt;"S"),"SIN VISTO BUENO; ","")&amp;IF(AND(M54&lt;&gt;"",UPPER(O54)&lt;&gt;"S"),"SIN FOTOS; ","")&amp;IF(AND(N(P54)&gt;0,Q54=""),"CARGO SIN COBRAR; ",""))-2)))</f>
        <v/>
      </c>
    </row>
    <row r="55">
      <c r="E55" s="7" t="n"/>
      <c r="I55" s="7" t="n"/>
      <c r="J55" s="7">
        <f>IF(A55="","",IF(I55&lt;&gt;"",I55,IF(E55="","",E55+IF(D55="Garantía",'Ajustes'!$B$3,'Ajustes'!$B$2))))</f>
        <v/>
      </c>
      <c r="K55" s="8">
        <f>IF(OR(J55="",M55&lt;&gt;""),"",J55-TODAY())</f>
        <v/>
      </c>
      <c r="L55">
        <f>IF(A55="","",IF(M55&lt;&gt;"","TERMINADO",IF(G55="","ABIERTO - SIN SUB","ASIGNADO")))</f>
        <v/>
      </c>
      <c r="M55" s="7" t="n"/>
      <c r="P55" s="9" t="n"/>
      <c r="R55">
        <f>IF(A55="","",IF(IF(AND(NOT(M55&lt;&gt;""),J55&lt;&gt;""),IF(TODAY()&gt;J55,"VENCIDO; ",IF(J55-TODAY()&lt;='Ajustes'!$B$4,"VENCE PRONTO; ","")),"")&amp;IF(AND(NOT(M55&lt;&gt;""),G55=""),"SIN SUBCONTRATISTA; ","")&amp;IF(AND(M55&lt;&gt;"",UPPER(N55)&lt;&gt;"S"),"SIN VISTO BUENO; ","")&amp;IF(AND(M55&lt;&gt;"",UPPER(O55)&lt;&gt;"S"),"SIN FOTOS; ","")&amp;IF(AND(N(P55)&gt;0,Q55=""),"CARGO SIN COBRAR; ","")="","",LEFT(IF(AND(NOT(M55&lt;&gt;""),J55&lt;&gt;""),IF(TODAY()&gt;J55,"VENCIDO; ",IF(J55-TODAY()&lt;='Ajustes'!$B$4,"VENCE PRONTO; ","")),"")&amp;IF(AND(NOT(M55&lt;&gt;""),G55=""),"SIN SUBCONTRATISTA; ","")&amp;IF(AND(M55&lt;&gt;"",UPPER(N55)&lt;&gt;"S"),"SIN VISTO BUENO; ","")&amp;IF(AND(M55&lt;&gt;"",UPPER(O55)&lt;&gt;"S"),"SIN FOTOS; ","")&amp;IF(AND(N(P55)&gt;0,Q55=""),"CARGO SIN COBRAR; ",""),LEN(IF(AND(NOT(M55&lt;&gt;""),J55&lt;&gt;""),IF(TODAY()&gt;J55,"VENCIDO; ",IF(J55-TODAY()&lt;='Ajustes'!$B$4,"VENCE PRONTO; ","")),"")&amp;IF(AND(NOT(M55&lt;&gt;""),G55=""),"SIN SUBCONTRATISTA; ","")&amp;IF(AND(M55&lt;&gt;"",UPPER(N55)&lt;&gt;"S"),"SIN VISTO BUENO; ","")&amp;IF(AND(M55&lt;&gt;"",UPPER(O55)&lt;&gt;"S"),"SIN FOTOS; ","")&amp;IF(AND(N(P55)&gt;0,Q55=""),"CARGO SIN COBRAR; ",""))-2)))</f>
        <v/>
      </c>
    </row>
    <row r="56">
      <c r="E56" s="7" t="n"/>
      <c r="I56" s="7" t="n"/>
      <c r="J56" s="7">
        <f>IF(A56="","",IF(I56&lt;&gt;"",I56,IF(E56="","",E56+IF(D56="Garantía",'Ajustes'!$B$3,'Ajustes'!$B$2))))</f>
        <v/>
      </c>
      <c r="K56" s="8">
        <f>IF(OR(J56="",M56&lt;&gt;""),"",J56-TODAY())</f>
        <v/>
      </c>
      <c r="L56">
        <f>IF(A56="","",IF(M56&lt;&gt;"","TERMINADO",IF(G56="","ABIERTO - SIN SUB","ASIGNADO")))</f>
        <v/>
      </c>
      <c r="M56" s="7" t="n"/>
      <c r="P56" s="9" t="n"/>
      <c r="R56">
        <f>IF(A56="","",IF(IF(AND(NOT(M56&lt;&gt;""),J56&lt;&gt;""),IF(TODAY()&gt;J56,"VENCIDO; ",IF(J56-TODAY()&lt;='Ajustes'!$B$4,"VENCE PRONTO; ","")),"")&amp;IF(AND(NOT(M56&lt;&gt;""),G56=""),"SIN SUBCONTRATISTA; ","")&amp;IF(AND(M56&lt;&gt;"",UPPER(N56)&lt;&gt;"S"),"SIN VISTO BUENO; ","")&amp;IF(AND(M56&lt;&gt;"",UPPER(O56)&lt;&gt;"S"),"SIN FOTOS; ","")&amp;IF(AND(N(P56)&gt;0,Q56=""),"CARGO SIN COBRAR; ","")="","",LEFT(IF(AND(NOT(M56&lt;&gt;""),J56&lt;&gt;""),IF(TODAY()&gt;J56,"VENCIDO; ",IF(J56-TODAY()&lt;='Ajustes'!$B$4,"VENCE PRONTO; ","")),"")&amp;IF(AND(NOT(M56&lt;&gt;""),G56=""),"SIN SUBCONTRATISTA; ","")&amp;IF(AND(M56&lt;&gt;"",UPPER(N56)&lt;&gt;"S"),"SIN VISTO BUENO; ","")&amp;IF(AND(M56&lt;&gt;"",UPPER(O56)&lt;&gt;"S"),"SIN FOTOS; ","")&amp;IF(AND(N(P56)&gt;0,Q56=""),"CARGO SIN COBRAR; ",""),LEN(IF(AND(NOT(M56&lt;&gt;""),J56&lt;&gt;""),IF(TODAY()&gt;J56,"VENCIDO; ",IF(J56-TODAY()&lt;='Ajustes'!$B$4,"VENCE PRONTO; ","")),"")&amp;IF(AND(NOT(M56&lt;&gt;""),G56=""),"SIN SUBCONTRATISTA; ","")&amp;IF(AND(M56&lt;&gt;"",UPPER(N56)&lt;&gt;"S"),"SIN VISTO BUENO; ","")&amp;IF(AND(M56&lt;&gt;"",UPPER(O56)&lt;&gt;"S"),"SIN FOTOS; ","")&amp;IF(AND(N(P56)&gt;0,Q56=""),"CARGO SIN COBRAR; ",""))-2)))</f>
        <v/>
      </c>
    </row>
    <row r="57">
      <c r="E57" s="7" t="n"/>
      <c r="I57" s="7" t="n"/>
      <c r="J57" s="7">
        <f>IF(A57="","",IF(I57&lt;&gt;"",I57,IF(E57="","",E57+IF(D57="Garantía",'Ajustes'!$B$3,'Ajustes'!$B$2))))</f>
        <v/>
      </c>
      <c r="K57" s="8">
        <f>IF(OR(J57="",M57&lt;&gt;""),"",J57-TODAY())</f>
        <v/>
      </c>
      <c r="L57">
        <f>IF(A57="","",IF(M57&lt;&gt;"","TERMINADO",IF(G57="","ABIERTO - SIN SUB","ASIGNADO")))</f>
        <v/>
      </c>
      <c r="M57" s="7" t="n"/>
      <c r="P57" s="9" t="n"/>
      <c r="R57">
        <f>IF(A57="","",IF(IF(AND(NOT(M57&lt;&gt;""),J57&lt;&gt;""),IF(TODAY()&gt;J57,"VENCIDO; ",IF(J57-TODAY()&lt;='Ajustes'!$B$4,"VENCE PRONTO; ","")),"")&amp;IF(AND(NOT(M57&lt;&gt;""),G57=""),"SIN SUBCONTRATISTA; ","")&amp;IF(AND(M57&lt;&gt;"",UPPER(N57)&lt;&gt;"S"),"SIN VISTO BUENO; ","")&amp;IF(AND(M57&lt;&gt;"",UPPER(O57)&lt;&gt;"S"),"SIN FOTOS; ","")&amp;IF(AND(N(P57)&gt;0,Q57=""),"CARGO SIN COBRAR; ","")="","",LEFT(IF(AND(NOT(M57&lt;&gt;""),J57&lt;&gt;""),IF(TODAY()&gt;J57,"VENCIDO; ",IF(J57-TODAY()&lt;='Ajustes'!$B$4,"VENCE PRONTO; ","")),"")&amp;IF(AND(NOT(M57&lt;&gt;""),G57=""),"SIN SUBCONTRATISTA; ","")&amp;IF(AND(M57&lt;&gt;"",UPPER(N57)&lt;&gt;"S"),"SIN VISTO BUENO; ","")&amp;IF(AND(M57&lt;&gt;"",UPPER(O57)&lt;&gt;"S"),"SIN FOTOS; ","")&amp;IF(AND(N(P57)&gt;0,Q57=""),"CARGO SIN COBRAR; ",""),LEN(IF(AND(NOT(M57&lt;&gt;""),J57&lt;&gt;""),IF(TODAY()&gt;J57,"VENCIDO; ",IF(J57-TODAY()&lt;='Ajustes'!$B$4,"VENCE PRONTO; ","")),"")&amp;IF(AND(NOT(M57&lt;&gt;""),G57=""),"SIN SUBCONTRATISTA; ","")&amp;IF(AND(M57&lt;&gt;"",UPPER(N57)&lt;&gt;"S"),"SIN VISTO BUENO; ","")&amp;IF(AND(M57&lt;&gt;"",UPPER(O57)&lt;&gt;"S"),"SIN FOTOS; ","")&amp;IF(AND(N(P57)&gt;0,Q57=""),"CARGO SIN COBRAR; ",""))-2)))</f>
        <v/>
      </c>
    </row>
    <row r="58">
      <c r="E58" s="7" t="n"/>
      <c r="I58" s="7" t="n"/>
      <c r="J58" s="7">
        <f>IF(A58="","",IF(I58&lt;&gt;"",I58,IF(E58="","",E58+IF(D58="Garantía",'Ajustes'!$B$3,'Ajustes'!$B$2))))</f>
        <v/>
      </c>
      <c r="K58" s="8">
        <f>IF(OR(J58="",M58&lt;&gt;""),"",J58-TODAY())</f>
        <v/>
      </c>
      <c r="L58">
        <f>IF(A58="","",IF(M58&lt;&gt;"","TERMINADO",IF(G58="","ABIERTO - SIN SUB","ASIGNADO")))</f>
        <v/>
      </c>
      <c r="M58" s="7" t="n"/>
      <c r="P58" s="9" t="n"/>
      <c r="R58">
        <f>IF(A58="","",IF(IF(AND(NOT(M58&lt;&gt;""),J58&lt;&gt;""),IF(TODAY()&gt;J58,"VENCIDO; ",IF(J58-TODAY()&lt;='Ajustes'!$B$4,"VENCE PRONTO; ","")),"")&amp;IF(AND(NOT(M58&lt;&gt;""),G58=""),"SIN SUBCONTRATISTA; ","")&amp;IF(AND(M58&lt;&gt;"",UPPER(N58)&lt;&gt;"S"),"SIN VISTO BUENO; ","")&amp;IF(AND(M58&lt;&gt;"",UPPER(O58)&lt;&gt;"S"),"SIN FOTOS; ","")&amp;IF(AND(N(P58)&gt;0,Q58=""),"CARGO SIN COBRAR; ","")="","",LEFT(IF(AND(NOT(M58&lt;&gt;""),J58&lt;&gt;""),IF(TODAY()&gt;J58,"VENCIDO; ",IF(J58-TODAY()&lt;='Ajustes'!$B$4,"VENCE PRONTO; ","")),"")&amp;IF(AND(NOT(M58&lt;&gt;""),G58=""),"SIN SUBCONTRATISTA; ","")&amp;IF(AND(M58&lt;&gt;"",UPPER(N58)&lt;&gt;"S"),"SIN VISTO BUENO; ","")&amp;IF(AND(M58&lt;&gt;"",UPPER(O58)&lt;&gt;"S"),"SIN FOTOS; ","")&amp;IF(AND(N(P58)&gt;0,Q58=""),"CARGO SIN COBRAR; ",""),LEN(IF(AND(NOT(M58&lt;&gt;""),J58&lt;&gt;""),IF(TODAY()&gt;J58,"VENCIDO; ",IF(J58-TODAY()&lt;='Ajustes'!$B$4,"VENCE PRONTO; ","")),"")&amp;IF(AND(NOT(M58&lt;&gt;""),G58=""),"SIN SUBCONTRATISTA; ","")&amp;IF(AND(M58&lt;&gt;"",UPPER(N58)&lt;&gt;"S"),"SIN VISTO BUENO; ","")&amp;IF(AND(M58&lt;&gt;"",UPPER(O58)&lt;&gt;"S"),"SIN FOTOS; ","")&amp;IF(AND(N(P58)&gt;0,Q58=""),"CARGO SIN COBRAR; ",""))-2)))</f>
        <v/>
      </c>
    </row>
    <row r="59">
      <c r="E59" s="7" t="n"/>
      <c r="I59" s="7" t="n"/>
      <c r="J59" s="7">
        <f>IF(A59="","",IF(I59&lt;&gt;"",I59,IF(E59="","",E59+IF(D59="Garantía",'Ajustes'!$B$3,'Ajustes'!$B$2))))</f>
        <v/>
      </c>
      <c r="K59" s="8">
        <f>IF(OR(J59="",M59&lt;&gt;""),"",J59-TODAY())</f>
        <v/>
      </c>
      <c r="L59">
        <f>IF(A59="","",IF(M59&lt;&gt;"","TERMINADO",IF(G59="","ABIERTO - SIN SUB","ASIGNADO")))</f>
        <v/>
      </c>
      <c r="M59" s="7" t="n"/>
      <c r="P59" s="9" t="n"/>
      <c r="R59">
        <f>IF(A59="","",IF(IF(AND(NOT(M59&lt;&gt;""),J59&lt;&gt;""),IF(TODAY()&gt;J59,"VENCIDO; ",IF(J59-TODAY()&lt;='Ajustes'!$B$4,"VENCE PRONTO; ","")),"")&amp;IF(AND(NOT(M59&lt;&gt;""),G59=""),"SIN SUBCONTRATISTA; ","")&amp;IF(AND(M59&lt;&gt;"",UPPER(N59)&lt;&gt;"S"),"SIN VISTO BUENO; ","")&amp;IF(AND(M59&lt;&gt;"",UPPER(O59)&lt;&gt;"S"),"SIN FOTOS; ","")&amp;IF(AND(N(P59)&gt;0,Q59=""),"CARGO SIN COBRAR; ","")="","",LEFT(IF(AND(NOT(M59&lt;&gt;""),J59&lt;&gt;""),IF(TODAY()&gt;J59,"VENCIDO; ",IF(J59-TODAY()&lt;='Ajustes'!$B$4,"VENCE PRONTO; ","")),"")&amp;IF(AND(NOT(M59&lt;&gt;""),G59=""),"SIN SUBCONTRATISTA; ","")&amp;IF(AND(M59&lt;&gt;"",UPPER(N59)&lt;&gt;"S"),"SIN VISTO BUENO; ","")&amp;IF(AND(M59&lt;&gt;"",UPPER(O59)&lt;&gt;"S"),"SIN FOTOS; ","")&amp;IF(AND(N(P59)&gt;0,Q59=""),"CARGO SIN COBRAR; ",""),LEN(IF(AND(NOT(M59&lt;&gt;""),J59&lt;&gt;""),IF(TODAY()&gt;J59,"VENCIDO; ",IF(J59-TODAY()&lt;='Ajustes'!$B$4,"VENCE PRONTO; ","")),"")&amp;IF(AND(NOT(M59&lt;&gt;""),G59=""),"SIN SUBCONTRATISTA; ","")&amp;IF(AND(M59&lt;&gt;"",UPPER(N59)&lt;&gt;"S"),"SIN VISTO BUENO; ","")&amp;IF(AND(M59&lt;&gt;"",UPPER(O59)&lt;&gt;"S"),"SIN FOTOS; ","")&amp;IF(AND(N(P59)&gt;0,Q59=""),"CARGO SIN COBRAR; ",""))-2)))</f>
        <v/>
      </c>
    </row>
    <row r="60">
      <c r="E60" s="7" t="n"/>
      <c r="I60" s="7" t="n"/>
      <c r="J60" s="7">
        <f>IF(A60="","",IF(I60&lt;&gt;"",I60,IF(E60="","",E60+IF(D60="Garantía",'Ajustes'!$B$3,'Ajustes'!$B$2))))</f>
        <v/>
      </c>
      <c r="K60" s="8">
        <f>IF(OR(J60="",M60&lt;&gt;""),"",J60-TODAY())</f>
        <v/>
      </c>
      <c r="L60">
        <f>IF(A60="","",IF(M60&lt;&gt;"","TERMINADO",IF(G60="","ABIERTO - SIN SUB","ASIGNADO")))</f>
        <v/>
      </c>
      <c r="M60" s="7" t="n"/>
      <c r="P60" s="9" t="n"/>
      <c r="R60">
        <f>IF(A60="","",IF(IF(AND(NOT(M60&lt;&gt;""),J60&lt;&gt;""),IF(TODAY()&gt;J60,"VENCIDO; ",IF(J60-TODAY()&lt;='Ajustes'!$B$4,"VENCE PRONTO; ","")),"")&amp;IF(AND(NOT(M60&lt;&gt;""),G60=""),"SIN SUBCONTRATISTA; ","")&amp;IF(AND(M60&lt;&gt;"",UPPER(N60)&lt;&gt;"S"),"SIN VISTO BUENO; ","")&amp;IF(AND(M60&lt;&gt;"",UPPER(O60)&lt;&gt;"S"),"SIN FOTOS; ","")&amp;IF(AND(N(P60)&gt;0,Q60=""),"CARGO SIN COBRAR; ","")="","",LEFT(IF(AND(NOT(M60&lt;&gt;""),J60&lt;&gt;""),IF(TODAY()&gt;J60,"VENCIDO; ",IF(J60-TODAY()&lt;='Ajustes'!$B$4,"VENCE PRONTO; ","")),"")&amp;IF(AND(NOT(M60&lt;&gt;""),G60=""),"SIN SUBCONTRATISTA; ","")&amp;IF(AND(M60&lt;&gt;"",UPPER(N60)&lt;&gt;"S"),"SIN VISTO BUENO; ","")&amp;IF(AND(M60&lt;&gt;"",UPPER(O60)&lt;&gt;"S"),"SIN FOTOS; ","")&amp;IF(AND(N(P60)&gt;0,Q60=""),"CARGO SIN COBRAR; ",""),LEN(IF(AND(NOT(M60&lt;&gt;""),J60&lt;&gt;""),IF(TODAY()&gt;J60,"VENCIDO; ",IF(J60-TODAY()&lt;='Ajustes'!$B$4,"VENCE PRONTO; ","")),"")&amp;IF(AND(NOT(M60&lt;&gt;""),G60=""),"SIN SUBCONTRATISTA; ","")&amp;IF(AND(M60&lt;&gt;"",UPPER(N60)&lt;&gt;"S"),"SIN VISTO BUENO; ","")&amp;IF(AND(M60&lt;&gt;"",UPPER(O60)&lt;&gt;"S"),"SIN FOTOS; ","")&amp;IF(AND(N(P60)&gt;0,Q60=""),"CARGO SIN COBRAR; ",""))-2)))</f>
        <v/>
      </c>
    </row>
    <row r="61">
      <c r="E61" s="7" t="n"/>
      <c r="I61" s="7" t="n"/>
      <c r="J61" s="7">
        <f>IF(A61="","",IF(I61&lt;&gt;"",I61,IF(E61="","",E61+IF(D61="Garantía",'Ajustes'!$B$3,'Ajustes'!$B$2))))</f>
        <v/>
      </c>
      <c r="K61" s="8">
        <f>IF(OR(J61="",M61&lt;&gt;""),"",J61-TODAY())</f>
        <v/>
      </c>
      <c r="L61">
        <f>IF(A61="","",IF(M61&lt;&gt;"","TERMINADO",IF(G61="","ABIERTO - SIN SUB","ASIGNADO")))</f>
        <v/>
      </c>
      <c r="M61" s="7" t="n"/>
      <c r="P61" s="9" t="n"/>
      <c r="R61">
        <f>IF(A61="","",IF(IF(AND(NOT(M61&lt;&gt;""),J61&lt;&gt;""),IF(TODAY()&gt;J61,"VENCIDO; ",IF(J61-TODAY()&lt;='Ajustes'!$B$4,"VENCE PRONTO; ","")),"")&amp;IF(AND(NOT(M61&lt;&gt;""),G61=""),"SIN SUBCONTRATISTA; ","")&amp;IF(AND(M61&lt;&gt;"",UPPER(N61)&lt;&gt;"S"),"SIN VISTO BUENO; ","")&amp;IF(AND(M61&lt;&gt;"",UPPER(O61)&lt;&gt;"S"),"SIN FOTOS; ","")&amp;IF(AND(N(P61)&gt;0,Q61=""),"CARGO SIN COBRAR; ","")="","",LEFT(IF(AND(NOT(M61&lt;&gt;""),J61&lt;&gt;""),IF(TODAY()&gt;J61,"VENCIDO; ",IF(J61-TODAY()&lt;='Ajustes'!$B$4,"VENCE PRONTO; ","")),"")&amp;IF(AND(NOT(M61&lt;&gt;""),G61=""),"SIN SUBCONTRATISTA; ","")&amp;IF(AND(M61&lt;&gt;"",UPPER(N61)&lt;&gt;"S"),"SIN VISTO BUENO; ","")&amp;IF(AND(M61&lt;&gt;"",UPPER(O61)&lt;&gt;"S"),"SIN FOTOS; ","")&amp;IF(AND(N(P61)&gt;0,Q61=""),"CARGO SIN COBRAR; ",""),LEN(IF(AND(NOT(M61&lt;&gt;""),J61&lt;&gt;""),IF(TODAY()&gt;J61,"VENCIDO; ",IF(J61-TODAY()&lt;='Ajustes'!$B$4,"VENCE PRONTO; ","")),"")&amp;IF(AND(NOT(M61&lt;&gt;""),G61=""),"SIN SUBCONTRATISTA; ","")&amp;IF(AND(M61&lt;&gt;"",UPPER(N61)&lt;&gt;"S"),"SIN VISTO BUENO; ","")&amp;IF(AND(M61&lt;&gt;"",UPPER(O61)&lt;&gt;"S"),"SIN FOTOS; ","")&amp;IF(AND(N(P61)&gt;0,Q61=""),"CARGO SIN COBRAR; ",""))-2)))</f>
        <v/>
      </c>
    </row>
    <row r="62">
      <c r="E62" s="7" t="n"/>
      <c r="I62" s="7" t="n"/>
      <c r="J62" s="7">
        <f>IF(A62="","",IF(I62&lt;&gt;"",I62,IF(E62="","",E62+IF(D62="Garantía",'Ajustes'!$B$3,'Ajustes'!$B$2))))</f>
        <v/>
      </c>
      <c r="K62" s="8">
        <f>IF(OR(J62="",M62&lt;&gt;""),"",J62-TODAY())</f>
        <v/>
      </c>
      <c r="L62">
        <f>IF(A62="","",IF(M62&lt;&gt;"","TERMINADO",IF(G62="","ABIERTO - SIN SUB","ASIGNADO")))</f>
        <v/>
      </c>
      <c r="M62" s="7" t="n"/>
      <c r="P62" s="9" t="n"/>
      <c r="R62">
        <f>IF(A62="","",IF(IF(AND(NOT(M62&lt;&gt;""),J62&lt;&gt;""),IF(TODAY()&gt;J62,"VENCIDO; ",IF(J62-TODAY()&lt;='Ajustes'!$B$4,"VENCE PRONTO; ","")),"")&amp;IF(AND(NOT(M62&lt;&gt;""),G62=""),"SIN SUBCONTRATISTA; ","")&amp;IF(AND(M62&lt;&gt;"",UPPER(N62)&lt;&gt;"S"),"SIN VISTO BUENO; ","")&amp;IF(AND(M62&lt;&gt;"",UPPER(O62)&lt;&gt;"S"),"SIN FOTOS; ","")&amp;IF(AND(N(P62)&gt;0,Q62=""),"CARGO SIN COBRAR; ","")="","",LEFT(IF(AND(NOT(M62&lt;&gt;""),J62&lt;&gt;""),IF(TODAY()&gt;J62,"VENCIDO; ",IF(J62-TODAY()&lt;='Ajustes'!$B$4,"VENCE PRONTO; ","")),"")&amp;IF(AND(NOT(M62&lt;&gt;""),G62=""),"SIN SUBCONTRATISTA; ","")&amp;IF(AND(M62&lt;&gt;"",UPPER(N62)&lt;&gt;"S"),"SIN VISTO BUENO; ","")&amp;IF(AND(M62&lt;&gt;"",UPPER(O62)&lt;&gt;"S"),"SIN FOTOS; ","")&amp;IF(AND(N(P62)&gt;0,Q62=""),"CARGO SIN COBRAR; ",""),LEN(IF(AND(NOT(M62&lt;&gt;""),J62&lt;&gt;""),IF(TODAY()&gt;J62,"VENCIDO; ",IF(J62-TODAY()&lt;='Ajustes'!$B$4,"VENCE PRONTO; ","")),"")&amp;IF(AND(NOT(M62&lt;&gt;""),G62=""),"SIN SUBCONTRATISTA; ","")&amp;IF(AND(M62&lt;&gt;"",UPPER(N62)&lt;&gt;"S"),"SIN VISTO BUENO; ","")&amp;IF(AND(M62&lt;&gt;"",UPPER(O62)&lt;&gt;"S"),"SIN FOTOS; ","")&amp;IF(AND(N(P62)&gt;0,Q62=""),"CARGO SIN COBRAR; ",""))-2)))</f>
        <v/>
      </c>
    </row>
    <row r="63">
      <c r="E63" s="7" t="n"/>
      <c r="I63" s="7" t="n"/>
      <c r="J63" s="7">
        <f>IF(A63="","",IF(I63&lt;&gt;"",I63,IF(E63="","",E63+IF(D63="Garantía",'Ajustes'!$B$3,'Ajustes'!$B$2))))</f>
        <v/>
      </c>
      <c r="K63" s="8">
        <f>IF(OR(J63="",M63&lt;&gt;""),"",J63-TODAY())</f>
        <v/>
      </c>
      <c r="L63">
        <f>IF(A63="","",IF(M63&lt;&gt;"","TERMINADO",IF(G63="","ABIERTO - SIN SUB","ASIGNADO")))</f>
        <v/>
      </c>
      <c r="M63" s="7" t="n"/>
      <c r="P63" s="9" t="n"/>
      <c r="R63">
        <f>IF(A63="","",IF(IF(AND(NOT(M63&lt;&gt;""),J63&lt;&gt;""),IF(TODAY()&gt;J63,"VENCIDO; ",IF(J63-TODAY()&lt;='Ajustes'!$B$4,"VENCE PRONTO; ","")),"")&amp;IF(AND(NOT(M63&lt;&gt;""),G63=""),"SIN SUBCONTRATISTA; ","")&amp;IF(AND(M63&lt;&gt;"",UPPER(N63)&lt;&gt;"S"),"SIN VISTO BUENO; ","")&amp;IF(AND(M63&lt;&gt;"",UPPER(O63)&lt;&gt;"S"),"SIN FOTOS; ","")&amp;IF(AND(N(P63)&gt;0,Q63=""),"CARGO SIN COBRAR; ","")="","",LEFT(IF(AND(NOT(M63&lt;&gt;""),J63&lt;&gt;""),IF(TODAY()&gt;J63,"VENCIDO; ",IF(J63-TODAY()&lt;='Ajustes'!$B$4,"VENCE PRONTO; ","")),"")&amp;IF(AND(NOT(M63&lt;&gt;""),G63=""),"SIN SUBCONTRATISTA; ","")&amp;IF(AND(M63&lt;&gt;"",UPPER(N63)&lt;&gt;"S"),"SIN VISTO BUENO; ","")&amp;IF(AND(M63&lt;&gt;"",UPPER(O63)&lt;&gt;"S"),"SIN FOTOS; ","")&amp;IF(AND(N(P63)&gt;0,Q63=""),"CARGO SIN COBRAR; ",""),LEN(IF(AND(NOT(M63&lt;&gt;""),J63&lt;&gt;""),IF(TODAY()&gt;J63,"VENCIDO; ",IF(J63-TODAY()&lt;='Ajustes'!$B$4,"VENCE PRONTO; ","")),"")&amp;IF(AND(NOT(M63&lt;&gt;""),G63=""),"SIN SUBCONTRATISTA; ","")&amp;IF(AND(M63&lt;&gt;"",UPPER(N63)&lt;&gt;"S"),"SIN VISTO BUENO; ","")&amp;IF(AND(M63&lt;&gt;"",UPPER(O63)&lt;&gt;"S"),"SIN FOTOS; ","")&amp;IF(AND(N(P63)&gt;0,Q63=""),"CARGO SIN COBRAR; ",""))-2)))</f>
        <v/>
      </c>
    </row>
    <row r="64">
      <c r="E64" s="7" t="n"/>
      <c r="I64" s="7" t="n"/>
      <c r="J64" s="7">
        <f>IF(A64="","",IF(I64&lt;&gt;"",I64,IF(E64="","",E64+IF(D64="Garantía",'Ajustes'!$B$3,'Ajustes'!$B$2))))</f>
        <v/>
      </c>
      <c r="K64" s="8">
        <f>IF(OR(J64="",M64&lt;&gt;""),"",J64-TODAY())</f>
        <v/>
      </c>
      <c r="L64">
        <f>IF(A64="","",IF(M64&lt;&gt;"","TERMINADO",IF(G64="","ABIERTO - SIN SUB","ASIGNADO")))</f>
        <v/>
      </c>
      <c r="M64" s="7" t="n"/>
      <c r="P64" s="9" t="n"/>
      <c r="R64">
        <f>IF(A64="","",IF(IF(AND(NOT(M64&lt;&gt;""),J64&lt;&gt;""),IF(TODAY()&gt;J64,"VENCIDO; ",IF(J64-TODAY()&lt;='Ajustes'!$B$4,"VENCE PRONTO; ","")),"")&amp;IF(AND(NOT(M64&lt;&gt;""),G64=""),"SIN SUBCONTRATISTA; ","")&amp;IF(AND(M64&lt;&gt;"",UPPER(N64)&lt;&gt;"S"),"SIN VISTO BUENO; ","")&amp;IF(AND(M64&lt;&gt;"",UPPER(O64)&lt;&gt;"S"),"SIN FOTOS; ","")&amp;IF(AND(N(P64)&gt;0,Q64=""),"CARGO SIN COBRAR; ","")="","",LEFT(IF(AND(NOT(M64&lt;&gt;""),J64&lt;&gt;""),IF(TODAY()&gt;J64,"VENCIDO; ",IF(J64-TODAY()&lt;='Ajustes'!$B$4,"VENCE PRONTO; ","")),"")&amp;IF(AND(NOT(M64&lt;&gt;""),G64=""),"SIN SUBCONTRATISTA; ","")&amp;IF(AND(M64&lt;&gt;"",UPPER(N64)&lt;&gt;"S"),"SIN VISTO BUENO; ","")&amp;IF(AND(M64&lt;&gt;"",UPPER(O64)&lt;&gt;"S"),"SIN FOTOS; ","")&amp;IF(AND(N(P64)&gt;0,Q64=""),"CARGO SIN COBRAR; ",""),LEN(IF(AND(NOT(M64&lt;&gt;""),J64&lt;&gt;""),IF(TODAY()&gt;J64,"VENCIDO; ",IF(J64-TODAY()&lt;='Ajustes'!$B$4,"VENCE PRONTO; ","")),"")&amp;IF(AND(NOT(M64&lt;&gt;""),G64=""),"SIN SUBCONTRATISTA; ","")&amp;IF(AND(M64&lt;&gt;"",UPPER(N64)&lt;&gt;"S"),"SIN VISTO BUENO; ","")&amp;IF(AND(M64&lt;&gt;"",UPPER(O64)&lt;&gt;"S"),"SIN FOTOS; ","")&amp;IF(AND(N(P64)&gt;0,Q64=""),"CARGO SIN COBRAR; ",""))-2)))</f>
        <v/>
      </c>
    </row>
    <row r="65">
      <c r="E65" s="7" t="n"/>
      <c r="I65" s="7" t="n"/>
      <c r="J65" s="7">
        <f>IF(A65="","",IF(I65&lt;&gt;"",I65,IF(E65="","",E65+IF(D65="Garantía",'Ajustes'!$B$3,'Ajustes'!$B$2))))</f>
        <v/>
      </c>
      <c r="K65" s="8">
        <f>IF(OR(J65="",M65&lt;&gt;""),"",J65-TODAY())</f>
        <v/>
      </c>
      <c r="L65">
        <f>IF(A65="","",IF(M65&lt;&gt;"","TERMINADO",IF(G65="","ABIERTO - SIN SUB","ASIGNADO")))</f>
        <v/>
      </c>
      <c r="M65" s="7" t="n"/>
      <c r="P65" s="9" t="n"/>
      <c r="R65">
        <f>IF(A65="","",IF(IF(AND(NOT(M65&lt;&gt;""),J65&lt;&gt;""),IF(TODAY()&gt;J65,"VENCIDO; ",IF(J65-TODAY()&lt;='Ajustes'!$B$4,"VENCE PRONTO; ","")),"")&amp;IF(AND(NOT(M65&lt;&gt;""),G65=""),"SIN SUBCONTRATISTA; ","")&amp;IF(AND(M65&lt;&gt;"",UPPER(N65)&lt;&gt;"S"),"SIN VISTO BUENO; ","")&amp;IF(AND(M65&lt;&gt;"",UPPER(O65)&lt;&gt;"S"),"SIN FOTOS; ","")&amp;IF(AND(N(P65)&gt;0,Q65=""),"CARGO SIN COBRAR; ","")="","",LEFT(IF(AND(NOT(M65&lt;&gt;""),J65&lt;&gt;""),IF(TODAY()&gt;J65,"VENCIDO; ",IF(J65-TODAY()&lt;='Ajustes'!$B$4,"VENCE PRONTO; ","")),"")&amp;IF(AND(NOT(M65&lt;&gt;""),G65=""),"SIN SUBCONTRATISTA; ","")&amp;IF(AND(M65&lt;&gt;"",UPPER(N65)&lt;&gt;"S"),"SIN VISTO BUENO; ","")&amp;IF(AND(M65&lt;&gt;"",UPPER(O65)&lt;&gt;"S"),"SIN FOTOS; ","")&amp;IF(AND(N(P65)&gt;0,Q65=""),"CARGO SIN COBRAR; ",""),LEN(IF(AND(NOT(M65&lt;&gt;""),J65&lt;&gt;""),IF(TODAY()&gt;J65,"VENCIDO; ",IF(J65-TODAY()&lt;='Ajustes'!$B$4,"VENCE PRONTO; ","")),"")&amp;IF(AND(NOT(M65&lt;&gt;""),G65=""),"SIN SUBCONTRATISTA; ","")&amp;IF(AND(M65&lt;&gt;"",UPPER(N65)&lt;&gt;"S"),"SIN VISTO BUENO; ","")&amp;IF(AND(M65&lt;&gt;"",UPPER(O65)&lt;&gt;"S"),"SIN FOTOS; ","")&amp;IF(AND(N(P65)&gt;0,Q65=""),"CARGO SIN COBRAR; ",""))-2)))</f>
        <v/>
      </c>
    </row>
    <row r="66">
      <c r="E66" s="7" t="n"/>
      <c r="I66" s="7" t="n"/>
      <c r="J66" s="7">
        <f>IF(A66="","",IF(I66&lt;&gt;"",I66,IF(E66="","",E66+IF(D66="Garantía",'Ajustes'!$B$3,'Ajustes'!$B$2))))</f>
        <v/>
      </c>
      <c r="K66" s="8">
        <f>IF(OR(J66="",M66&lt;&gt;""),"",J66-TODAY())</f>
        <v/>
      </c>
      <c r="L66">
        <f>IF(A66="","",IF(M66&lt;&gt;"","TERMINADO",IF(G66="","ABIERTO - SIN SUB","ASIGNADO")))</f>
        <v/>
      </c>
      <c r="M66" s="7" t="n"/>
      <c r="P66" s="9" t="n"/>
      <c r="R66">
        <f>IF(A66="","",IF(IF(AND(NOT(M66&lt;&gt;""),J66&lt;&gt;""),IF(TODAY()&gt;J66,"VENCIDO; ",IF(J66-TODAY()&lt;='Ajustes'!$B$4,"VENCE PRONTO; ","")),"")&amp;IF(AND(NOT(M66&lt;&gt;""),G66=""),"SIN SUBCONTRATISTA; ","")&amp;IF(AND(M66&lt;&gt;"",UPPER(N66)&lt;&gt;"S"),"SIN VISTO BUENO; ","")&amp;IF(AND(M66&lt;&gt;"",UPPER(O66)&lt;&gt;"S"),"SIN FOTOS; ","")&amp;IF(AND(N(P66)&gt;0,Q66=""),"CARGO SIN COBRAR; ","")="","",LEFT(IF(AND(NOT(M66&lt;&gt;""),J66&lt;&gt;""),IF(TODAY()&gt;J66,"VENCIDO; ",IF(J66-TODAY()&lt;='Ajustes'!$B$4,"VENCE PRONTO; ","")),"")&amp;IF(AND(NOT(M66&lt;&gt;""),G66=""),"SIN SUBCONTRATISTA; ","")&amp;IF(AND(M66&lt;&gt;"",UPPER(N66)&lt;&gt;"S"),"SIN VISTO BUENO; ","")&amp;IF(AND(M66&lt;&gt;"",UPPER(O66)&lt;&gt;"S"),"SIN FOTOS; ","")&amp;IF(AND(N(P66)&gt;0,Q66=""),"CARGO SIN COBRAR; ",""),LEN(IF(AND(NOT(M66&lt;&gt;""),J66&lt;&gt;""),IF(TODAY()&gt;J66,"VENCIDO; ",IF(J66-TODAY()&lt;='Ajustes'!$B$4,"VENCE PRONTO; ","")),"")&amp;IF(AND(NOT(M66&lt;&gt;""),G66=""),"SIN SUBCONTRATISTA; ","")&amp;IF(AND(M66&lt;&gt;"",UPPER(N66)&lt;&gt;"S"),"SIN VISTO BUENO; ","")&amp;IF(AND(M66&lt;&gt;"",UPPER(O66)&lt;&gt;"S"),"SIN FOTOS; ","")&amp;IF(AND(N(P66)&gt;0,Q66=""),"CARGO SIN COBRAR; ",""))-2)))</f>
        <v/>
      </c>
    </row>
    <row r="67">
      <c r="E67" s="7" t="n"/>
      <c r="I67" s="7" t="n"/>
      <c r="J67" s="7">
        <f>IF(A67="","",IF(I67&lt;&gt;"",I67,IF(E67="","",E67+IF(D67="Garantía",'Ajustes'!$B$3,'Ajustes'!$B$2))))</f>
        <v/>
      </c>
      <c r="K67" s="8">
        <f>IF(OR(J67="",M67&lt;&gt;""),"",J67-TODAY())</f>
        <v/>
      </c>
      <c r="L67">
        <f>IF(A67="","",IF(M67&lt;&gt;"","TERMINADO",IF(G67="","ABIERTO - SIN SUB","ASIGNADO")))</f>
        <v/>
      </c>
      <c r="M67" s="7" t="n"/>
      <c r="P67" s="9" t="n"/>
      <c r="R67">
        <f>IF(A67="","",IF(IF(AND(NOT(M67&lt;&gt;""),J67&lt;&gt;""),IF(TODAY()&gt;J67,"VENCIDO; ",IF(J67-TODAY()&lt;='Ajustes'!$B$4,"VENCE PRONTO; ","")),"")&amp;IF(AND(NOT(M67&lt;&gt;""),G67=""),"SIN SUBCONTRATISTA; ","")&amp;IF(AND(M67&lt;&gt;"",UPPER(N67)&lt;&gt;"S"),"SIN VISTO BUENO; ","")&amp;IF(AND(M67&lt;&gt;"",UPPER(O67)&lt;&gt;"S"),"SIN FOTOS; ","")&amp;IF(AND(N(P67)&gt;0,Q67=""),"CARGO SIN COBRAR; ","")="","",LEFT(IF(AND(NOT(M67&lt;&gt;""),J67&lt;&gt;""),IF(TODAY()&gt;J67,"VENCIDO; ",IF(J67-TODAY()&lt;='Ajustes'!$B$4,"VENCE PRONTO; ","")),"")&amp;IF(AND(NOT(M67&lt;&gt;""),G67=""),"SIN SUBCONTRATISTA; ","")&amp;IF(AND(M67&lt;&gt;"",UPPER(N67)&lt;&gt;"S"),"SIN VISTO BUENO; ","")&amp;IF(AND(M67&lt;&gt;"",UPPER(O67)&lt;&gt;"S"),"SIN FOTOS; ","")&amp;IF(AND(N(P67)&gt;0,Q67=""),"CARGO SIN COBRAR; ",""),LEN(IF(AND(NOT(M67&lt;&gt;""),J67&lt;&gt;""),IF(TODAY()&gt;J67,"VENCIDO; ",IF(J67-TODAY()&lt;='Ajustes'!$B$4,"VENCE PRONTO; ","")),"")&amp;IF(AND(NOT(M67&lt;&gt;""),G67=""),"SIN SUBCONTRATISTA; ","")&amp;IF(AND(M67&lt;&gt;"",UPPER(N67)&lt;&gt;"S"),"SIN VISTO BUENO; ","")&amp;IF(AND(M67&lt;&gt;"",UPPER(O67)&lt;&gt;"S"),"SIN FOTOS; ","")&amp;IF(AND(N(P67)&gt;0,Q67=""),"CARGO SIN COBRAR; ",""))-2)))</f>
        <v/>
      </c>
    </row>
    <row r="68">
      <c r="E68" s="7" t="n"/>
      <c r="I68" s="7" t="n"/>
      <c r="J68" s="7">
        <f>IF(A68="","",IF(I68&lt;&gt;"",I68,IF(E68="","",E68+IF(D68="Garantía",'Ajustes'!$B$3,'Ajustes'!$B$2))))</f>
        <v/>
      </c>
      <c r="K68" s="8">
        <f>IF(OR(J68="",M68&lt;&gt;""),"",J68-TODAY())</f>
        <v/>
      </c>
      <c r="L68">
        <f>IF(A68="","",IF(M68&lt;&gt;"","TERMINADO",IF(G68="","ABIERTO - SIN SUB","ASIGNADO")))</f>
        <v/>
      </c>
      <c r="M68" s="7" t="n"/>
      <c r="P68" s="9" t="n"/>
      <c r="R68">
        <f>IF(A68="","",IF(IF(AND(NOT(M68&lt;&gt;""),J68&lt;&gt;""),IF(TODAY()&gt;J68,"VENCIDO; ",IF(J68-TODAY()&lt;='Ajustes'!$B$4,"VENCE PRONTO; ","")),"")&amp;IF(AND(NOT(M68&lt;&gt;""),G68=""),"SIN SUBCONTRATISTA; ","")&amp;IF(AND(M68&lt;&gt;"",UPPER(N68)&lt;&gt;"S"),"SIN VISTO BUENO; ","")&amp;IF(AND(M68&lt;&gt;"",UPPER(O68)&lt;&gt;"S"),"SIN FOTOS; ","")&amp;IF(AND(N(P68)&gt;0,Q68=""),"CARGO SIN COBRAR; ","")="","",LEFT(IF(AND(NOT(M68&lt;&gt;""),J68&lt;&gt;""),IF(TODAY()&gt;J68,"VENCIDO; ",IF(J68-TODAY()&lt;='Ajustes'!$B$4,"VENCE PRONTO; ","")),"")&amp;IF(AND(NOT(M68&lt;&gt;""),G68=""),"SIN SUBCONTRATISTA; ","")&amp;IF(AND(M68&lt;&gt;"",UPPER(N68)&lt;&gt;"S"),"SIN VISTO BUENO; ","")&amp;IF(AND(M68&lt;&gt;"",UPPER(O68)&lt;&gt;"S"),"SIN FOTOS; ","")&amp;IF(AND(N(P68)&gt;0,Q68=""),"CARGO SIN COBRAR; ",""),LEN(IF(AND(NOT(M68&lt;&gt;""),J68&lt;&gt;""),IF(TODAY()&gt;J68,"VENCIDO; ",IF(J68-TODAY()&lt;='Ajustes'!$B$4,"VENCE PRONTO; ","")),"")&amp;IF(AND(NOT(M68&lt;&gt;""),G68=""),"SIN SUBCONTRATISTA; ","")&amp;IF(AND(M68&lt;&gt;"",UPPER(N68)&lt;&gt;"S"),"SIN VISTO BUENO; ","")&amp;IF(AND(M68&lt;&gt;"",UPPER(O68)&lt;&gt;"S"),"SIN FOTOS; ","")&amp;IF(AND(N(P68)&gt;0,Q68=""),"CARGO SIN COBRAR; ",""))-2)))</f>
        <v/>
      </c>
    </row>
    <row r="69">
      <c r="E69" s="7" t="n"/>
      <c r="I69" s="7" t="n"/>
      <c r="J69" s="7">
        <f>IF(A69="","",IF(I69&lt;&gt;"",I69,IF(E69="","",E69+IF(D69="Garantía",'Ajustes'!$B$3,'Ajustes'!$B$2))))</f>
        <v/>
      </c>
      <c r="K69" s="8">
        <f>IF(OR(J69="",M69&lt;&gt;""),"",J69-TODAY())</f>
        <v/>
      </c>
      <c r="L69">
        <f>IF(A69="","",IF(M69&lt;&gt;"","TERMINADO",IF(G69="","ABIERTO - SIN SUB","ASIGNADO")))</f>
        <v/>
      </c>
      <c r="M69" s="7" t="n"/>
      <c r="P69" s="9" t="n"/>
      <c r="R69">
        <f>IF(A69="","",IF(IF(AND(NOT(M69&lt;&gt;""),J69&lt;&gt;""),IF(TODAY()&gt;J69,"VENCIDO; ",IF(J69-TODAY()&lt;='Ajustes'!$B$4,"VENCE PRONTO; ","")),"")&amp;IF(AND(NOT(M69&lt;&gt;""),G69=""),"SIN SUBCONTRATISTA; ","")&amp;IF(AND(M69&lt;&gt;"",UPPER(N69)&lt;&gt;"S"),"SIN VISTO BUENO; ","")&amp;IF(AND(M69&lt;&gt;"",UPPER(O69)&lt;&gt;"S"),"SIN FOTOS; ","")&amp;IF(AND(N(P69)&gt;0,Q69=""),"CARGO SIN COBRAR; ","")="","",LEFT(IF(AND(NOT(M69&lt;&gt;""),J69&lt;&gt;""),IF(TODAY()&gt;J69,"VENCIDO; ",IF(J69-TODAY()&lt;='Ajustes'!$B$4,"VENCE PRONTO; ","")),"")&amp;IF(AND(NOT(M69&lt;&gt;""),G69=""),"SIN SUBCONTRATISTA; ","")&amp;IF(AND(M69&lt;&gt;"",UPPER(N69)&lt;&gt;"S"),"SIN VISTO BUENO; ","")&amp;IF(AND(M69&lt;&gt;"",UPPER(O69)&lt;&gt;"S"),"SIN FOTOS; ","")&amp;IF(AND(N(P69)&gt;0,Q69=""),"CARGO SIN COBRAR; ",""),LEN(IF(AND(NOT(M69&lt;&gt;""),J69&lt;&gt;""),IF(TODAY()&gt;J69,"VENCIDO; ",IF(J69-TODAY()&lt;='Ajustes'!$B$4,"VENCE PRONTO; ","")),"")&amp;IF(AND(NOT(M69&lt;&gt;""),G69=""),"SIN SUBCONTRATISTA; ","")&amp;IF(AND(M69&lt;&gt;"",UPPER(N69)&lt;&gt;"S"),"SIN VISTO BUENO; ","")&amp;IF(AND(M69&lt;&gt;"",UPPER(O69)&lt;&gt;"S"),"SIN FOTOS; ","")&amp;IF(AND(N(P69)&gt;0,Q69=""),"CARGO SIN COBRAR; ",""))-2)))</f>
        <v/>
      </c>
    </row>
    <row r="70">
      <c r="E70" s="7" t="n"/>
      <c r="I70" s="7" t="n"/>
      <c r="J70" s="7">
        <f>IF(A70="","",IF(I70&lt;&gt;"",I70,IF(E70="","",E70+IF(D70="Garantía",'Ajustes'!$B$3,'Ajustes'!$B$2))))</f>
        <v/>
      </c>
      <c r="K70" s="8">
        <f>IF(OR(J70="",M70&lt;&gt;""),"",J70-TODAY())</f>
        <v/>
      </c>
      <c r="L70">
        <f>IF(A70="","",IF(M70&lt;&gt;"","TERMINADO",IF(G70="","ABIERTO - SIN SUB","ASIGNADO")))</f>
        <v/>
      </c>
      <c r="M70" s="7" t="n"/>
      <c r="P70" s="9" t="n"/>
      <c r="R70">
        <f>IF(A70="","",IF(IF(AND(NOT(M70&lt;&gt;""),J70&lt;&gt;""),IF(TODAY()&gt;J70,"VENCIDO; ",IF(J70-TODAY()&lt;='Ajustes'!$B$4,"VENCE PRONTO; ","")),"")&amp;IF(AND(NOT(M70&lt;&gt;""),G70=""),"SIN SUBCONTRATISTA; ","")&amp;IF(AND(M70&lt;&gt;"",UPPER(N70)&lt;&gt;"S"),"SIN VISTO BUENO; ","")&amp;IF(AND(M70&lt;&gt;"",UPPER(O70)&lt;&gt;"S"),"SIN FOTOS; ","")&amp;IF(AND(N(P70)&gt;0,Q70=""),"CARGO SIN COBRAR; ","")="","",LEFT(IF(AND(NOT(M70&lt;&gt;""),J70&lt;&gt;""),IF(TODAY()&gt;J70,"VENCIDO; ",IF(J70-TODAY()&lt;='Ajustes'!$B$4,"VENCE PRONTO; ","")),"")&amp;IF(AND(NOT(M70&lt;&gt;""),G70=""),"SIN SUBCONTRATISTA; ","")&amp;IF(AND(M70&lt;&gt;"",UPPER(N70)&lt;&gt;"S"),"SIN VISTO BUENO; ","")&amp;IF(AND(M70&lt;&gt;"",UPPER(O70)&lt;&gt;"S"),"SIN FOTOS; ","")&amp;IF(AND(N(P70)&gt;0,Q70=""),"CARGO SIN COBRAR; ",""),LEN(IF(AND(NOT(M70&lt;&gt;""),J70&lt;&gt;""),IF(TODAY()&gt;J70,"VENCIDO; ",IF(J70-TODAY()&lt;='Ajustes'!$B$4,"VENCE PRONTO; ","")),"")&amp;IF(AND(NOT(M70&lt;&gt;""),G70=""),"SIN SUBCONTRATISTA; ","")&amp;IF(AND(M70&lt;&gt;"",UPPER(N70)&lt;&gt;"S"),"SIN VISTO BUENO; ","")&amp;IF(AND(M70&lt;&gt;"",UPPER(O70)&lt;&gt;"S"),"SIN FOTOS; ","")&amp;IF(AND(N(P70)&gt;0,Q70=""),"CARGO SIN COBRAR; ",""))-2)))</f>
        <v/>
      </c>
    </row>
    <row r="71">
      <c r="E71" s="7" t="n"/>
      <c r="I71" s="7" t="n"/>
      <c r="J71" s="7">
        <f>IF(A71="","",IF(I71&lt;&gt;"",I71,IF(E71="","",E71+IF(D71="Garantía",'Ajustes'!$B$3,'Ajustes'!$B$2))))</f>
        <v/>
      </c>
      <c r="K71" s="8">
        <f>IF(OR(J71="",M71&lt;&gt;""),"",J71-TODAY())</f>
        <v/>
      </c>
      <c r="L71">
        <f>IF(A71="","",IF(M71&lt;&gt;"","TERMINADO",IF(G71="","ABIERTO - SIN SUB","ASIGNADO")))</f>
        <v/>
      </c>
      <c r="M71" s="7" t="n"/>
      <c r="P71" s="9" t="n"/>
      <c r="R71">
        <f>IF(A71="","",IF(IF(AND(NOT(M71&lt;&gt;""),J71&lt;&gt;""),IF(TODAY()&gt;J71,"VENCIDO; ",IF(J71-TODAY()&lt;='Ajustes'!$B$4,"VENCE PRONTO; ","")),"")&amp;IF(AND(NOT(M71&lt;&gt;""),G71=""),"SIN SUBCONTRATISTA; ","")&amp;IF(AND(M71&lt;&gt;"",UPPER(N71)&lt;&gt;"S"),"SIN VISTO BUENO; ","")&amp;IF(AND(M71&lt;&gt;"",UPPER(O71)&lt;&gt;"S"),"SIN FOTOS; ","")&amp;IF(AND(N(P71)&gt;0,Q71=""),"CARGO SIN COBRAR; ","")="","",LEFT(IF(AND(NOT(M71&lt;&gt;""),J71&lt;&gt;""),IF(TODAY()&gt;J71,"VENCIDO; ",IF(J71-TODAY()&lt;='Ajustes'!$B$4,"VENCE PRONTO; ","")),"")&amp;IF(AND(NOT(M71&lt;&gt;""),G71=""),"SIN SUBCONTRATISTA; ","")&amp;IF(AND(M71&lt;&gt;"",UPPER(N71)&lt;&gt;"S"),"SIN VISTO BUENO; ","")&amp;IF(AND(M71&lt;&gt;"",UPPER(O71)&lt;&gt;"S"),"SIN FOTOS; ","")&amp;IF(AND(N(P71)&gt;0,Q71=""),"CARGO SIN COBRAR; ",""),LEN(IF(AND(NOT(M71&lt;&gt;""),J71&lt;&gt;""),IF(TODAY()&gt;J71,"VENCIDO; ",IF(J71-TODAY()&lt;='Ajustes'!$B$4,"VENCE PRONTO; ","")),"")&amp;IF(AND(NOT(M71&lt;&gt;""),G71=""),"SIN SUBCONTRATISTA; ","")&amp;IF(AND(M71&lt;&gt;"",UPPER(N71)&lt;&gt;"S"),"SIN VISTO BUENO; ","")&amp;IF(AND(M71&lt;&gt;"",UPPER(O71)&lt;&gt;"S"),"SIN FOTOS; ","")&amp;IF(AND(N(P71)&gt;0,Q71=""),"CARGO SIN COBRAR; ",""))-2)))</f>
        <v/>
      </c>
    </row>
    <row r="72">
      <c r="E72" s="7" t="n"/>
      <c r="I72" s="7" t="n"/>
      <c r="J72" s="7">
        <f>IF(A72="","",IF(I72&lt;&gt;"",I72,IF(E72="","",E72+IF(D72="Garantía",'Ajustes'!$B$3,'Ajustes'!$B$2))))</f>
        <v/>
      </c>
      <c r="K72" s="8">
        <f>IF(OR(J72="",M72&lt;&gt;""),"",J72-TODAY())</f>
        <v/>
      </c>
      <c r="L72">
        <f>IF(A72="","",IF(M72&lt;&gt;"","TERMINADO",IF(G72="","ABIERTO - SIN SUB","ASIGNADO")))</f>
        <v/>
      </c>
      <c r="M72" s="7" t="n"/>
      <c r="P72" s="9" t="n"/>
      <c r="R72">
        <f>IF(A72="","",IF(IF(AND(NOT(M72&lt;&gt;""),J72&lt;&gt;""),IF(TODAY()&gt;J72,"VENCIDO; ",IF(J72-TODAY()&lt;='Ajustes'!$B$4,"VENCE PRONTO; ","")),"")&amp;IF(AND(NOT(M72&lt;&gt;""),G72=""),"SIN SUBCONTRATISTA; ","")&amp;IF(AND(M72&lt;&gt;"",UPPER(N72)&lt;&gt;"S"),"SIN VISTO BUENO; ","")&amp;IF(AND(M72&lt;&gt;"",UPPER(O72)&lt;&gt;"S"),"SIN FOTOS; ","")&amp;IF(AND(N(P72)&gt;0,Q72=""),"CARGO SIN COBRAR; ","")="","",LEFT(IF(AND(NOT(M72&lt;&gt;""),J72&lt;&gt;""),IF(TODAY()&gt;J72,"VENCIDO; ",IF(J72-TODAY()&lt;='Ajustes'!$B$4,"VENCE PRONTO; ","")),"")&amp;IF(AND(NOT(M72&lt;&gt;""),G72=""),"SIN SUBCONTRATISTA; ","")&amp;IF(AND(M72&lt;&gt;"",UPPER(N72)&lt;&gt;"S"),"SIN VISTO BUENO; ","")&amp;IF(AND(M72&lt;&gt;"",UPPER(O72)&lt;&gt;"S"),"SIN FOTOS; ","")&amp;IF(AND(N(P72)&gt;0,Q72=""),"CARGO SIN COBRAR; ",""),LEN(IF(AND(NOT(M72&lt;&gt;""),J72&lt;&gt;""),IF(TODAY()&gt;J72,"VENCIDO; ",IF(J72-TODAY()&lt;='Ajustes'!$B$4,"VENCE PRONTO; ","")),"")&amp;IF(AND(NOT(M72&lt;&gt;""),G72=""),"SIN SUBCONTRATISTA; ","")&amp;IF(AND(M72&lt;&gt;"",UPPER(N72)&lt;&gt;"S"),"SIN VISTO BUENO; ","")&amp;IF(AND(M72&lt;&gt;"",UPPER(O72)&lt;&gt;"S"),"SIN FOTOS; ","")&amp;IF(AND(N(P72)&gt;0,Q72=""),"CARGO SIN COBRAR; ",""))-2)))</f>
        <v/>
      </c>
    </row>
    <row r="73">
      <c r="E73" s="7" t="n"/>
      <c r="I73" s="7" t="n"/>
      <c r="J73" s="7">
        <f>IF(A73="","",IF(I73&lt;&gt;"",I73,IF(E73="","",E73+IF(D73="Garantía",'Ajustes'!$B$3,'Ajustes'!$B$2))))</f>
        <v/>
      </c>
      <c r="K73" s="8">
        <f>IF(OR(J73="",M73&lt;&gt;""),"",J73-TODAY())</f>
        <v/>
      </c>
      <c r="L73">
        <f>IF(A73="","",IF(M73&lt;&gt;"","TERMINADO",IF(G73="","ABIERTO - SIN SUB","ASIGNADO")))</f>
        <v/>
      </c>
      <c r="M73" s="7" t="n"/>
      <c r="P73" s="9" t="n"/>
      <c r="R73">
        <f>IF(A73="","",IF(IF(AND(NOT(M73&lt;&gt;""),J73&lt;&gt;""),IF(TODAY()&gt;J73,"VENCIDO; ",IF(J73-TODAY()&lt;='Ajustes'!$B$4,"VENCE PRONTO; ","")),"")&amp;IF(AND(NOT(M73&lt;&gt;""),G73=""),"SIN SUBCONTRATISTA; ","")&amp;IF(AND(M73&lt;&gt;"",UPPER(N73)&lt;&gt;"S"),"SIN VISTO BUENO; ","")&amp;IF(AND(M73&lt;&gt;"",UPPER(O73)&lt;&gt;"S"),"SIN FOTOS; ","")&amp;IF(AND(N(P73)&gt;0,Q73=""),"CARGO SIN COBRAR; ","")="","",LEFT(IF(AND(NOT(M73&lt;&gt;""),J73&lt;&gt;""),IF(TODAY()&gt;J73,"VENCIDO; ",IF(J73-TODAY()&lt;='Ajustes'!$B$4,"VENCE PRONTO; ","")),"")&amp;IF(AND(NOT(M73&lt;&gt;""),G73=""),"SIN SUBCONTRATISTA; ","")&amp;IF(AND(M73&lt;&gt;"",UPPER(N73)&lt;&gt;"S"),"SIN VISTO BUENO; ","")&amp;IF(AND(M73&lt;&gt;"",UPPER(O73)&lt;&gt;"S"),"SIN FOTOS; ","")&amp;IF(AND(N(P73)&gt;0,Q73=""),"CARGO SIN COBRAR; ",""),LEN(IF(AND(NOT(M73&lt;&gt;""),J73&lt;&gt;""),IF(TODAY()&gt;J73,"VENCIDO; ",IF(J73-TODAY()&lt;='Ajustes'!$B$4,"VENCE PRONTO; ","")),"")&amp;IF(AND(NOT(M73&lt;&gt;""),G73=""),"SIN SUBCONTRATISTA; ","")&amp;IF(AND(M73&lt;&gt;"",UPPER(N73)&lt;&gt;"S"),"SIN VISTO BUENO; ","")&amp;IF(AND(M73&lt;&gt;"",UPPER(O73)&lt;&gt;"S"),"SIN FOTOS; ","")&amp;IF(AND(N(P73)&gt;0,Q73=""),"CARGO SIN COBRAR; ",""))-2)))</f>
        <v/>
      </c>
    </row>
    <row r="74">
      <c r="E74" s="7" t="n"/>
      <c r="I74" s="7" t="n"/>
      <c r="J74" s="7">
        <f>IF(A74="","",IF(I74&lt;&gt;"",I74,IF(E74="","",E74+IF(D74="Garantía",'Ajustes'!$B$3,'Ajustes'!$B$2))))</f>
        <v/>
      </c>
      <c r="K74" s="8">
        <f>IF(OR(J74="",M74&lt;&gt;""),"",J74-TODAY())</f>
        <v/>
      </c>
      <c r="L74">
        <f>IF(A74="","",IF(M74&lt;&gt;"","TERMINADO",IF(G74="","ABIERTO - SIN SUB","ASIGNADO")))</f>
        <v/>
      </c>
      <c r="M74" s="7" t="n"/>
      <c r="P74" s="9" t="n"/>
      <c r="R74">
        <f>IF(A74="","",IF(IF(AND(NOT(M74&lt;&gt;""),J74&lt;&gt;""),IF(TODAY()&gt;J74,"VENCIDO; ",IF(J74-TODAY()&lt;='Ajustes'!$B$4,"VENCE PRONTO; ","")),"")&amp;IF(AND(NOT(M74&lt;&gt;""),G74=""),"SIN SUBCONTRATISTA; ","")&amp;IF(AND(M74&lt;&gt;"",UPPER(N74)&lt;&gt;"S"),"SIN VISTO BUENO; ","")&amp;IF(AND(M74&lt;&gt;"",UPPER(O74)&lt;&gt;"S"),"SIN FOTOS; ","")&amp;IF(AND(N(P74)&gt;0,Q74=""),"CARGO SIN COBRAR; ","")="","",LEFT(IF(AND(NOT(M74&lt;&gt;""),J74&lt;&gt;""),IF(TODAY()&gt;J74,"VENCIDO; ",IF(J74-TODAY()&lt;='Ajustes'!$B$4,"VENCE PRONTO; ","")),"")&amp;IF(AND(NOT(M74&lt;&gt;""),G74=""),"SIN SUBCONTRATISTA; ","")&amp;IF(AND(M74&lt;&gt;"",UPPER(N74)&lt;&gt;"S"),"SIN VISTO BUENO; ","")&amp;IF(AND(M74&lt;&gt;"",UPPER(O74)&lt;&gt;"S"),"SIN FOTOS; ","")&amp;IF(AND(N(P74)&gt;0,Q74=""),"CARGO SIN COBRAR; ",""),LEN(IF(AND(NOT(M74&lt;&gt;""),J74&lt;&gt;""),IF(TODAY()&gt;J74,"VENCIDO; ",IF(J74-TODAY()&lt;='Ajustes'!$B$4,"VENCE PRONTO; ","")),"")&amp;IF(AND(NOT(M74&lt;&gt;""),G74=""),"SIN SUBCONTRATISTA; ","")&amp;IF(AND(M74&lt;&gt;"",UPPER(N74)&lt;&gt;"S"),"SIN VISTO BUENO; ","")&amp;IF(AND(M74&lt;&gt;"",UPPER(O74)&lt;&gt;"S"),"SIN FOTOS; ","")&amp;IF(AND(N(P74)&gt;0,Q74=""),"CARGO SIN COBRAR; ",""))-2)))</f>
        <v/>
      </c>
    </row>
    <row r="75">
      <c r="E75" s="7" t="n"/>
      <c r="I75" s="7" t="n"/>
      <c r="J75" s="7">
        <f>IF(A75="","",IF(I75&lt;&gt;"",I75,IF(E75="","",E75+IF(D75="Garantía",'Ajustes'!$B$3,'Ajustes'!$B$2))))</f>
        <v/>
      </c>
      <c r="K75" s="8">
        <f>IF(OR(J75="",M75&lt;&gt;""),"",J75-TODAY())</f>
        <v/>
      </c>
      <c r="L75">
        <f>IF(A75="","",IF(M75&lt;&gt;"","TERMINADO",IF(G75="","ABIERTO - SIN SUB","ASIGNADO")))</f>
        <v/>
      </c>
      <c r="M75" s="7" t="n"/>
      <c r="P75" s="9" t="n"/>
      <c r="R75">
        <f>IF(A75="","",IF(IF(AND(NOT(M75&lt;&gt;""),J75&lt;&gt;""),IF(TODAY()&gt;J75,"VENCIDO; ",IF(J75-TODAY()&lt;='Ajustes'!$B$4,"VENCE PRONTO; ","")),"")&amp;IF(AND(NOT(M75&lt;&gt;""),G75=""),"SIN SUBCONTRATISTA; ","")&amp;IF(AND(M75&lt;&gt;"",UPPER(N75)&lt;&gt;"S"),"SIN VISTO BUENO; ","")&amp;IF(AND(M75&lt;&gt;"",UPPER(O75)&lt;&gt;"S"),"SIN FOTOS; ","")&amp;IF(AND(N(P75)&gt;0,Q75=""),"CARGO SIN COBRAR; ","")="","",LEFT(IF(AND(NOT(M75&lt;&gt;""),J75&lt;&gt;""),IF(TODAY()&gt;J75,"VENCIDO; ",IF(J75-TODAY()&lt;='Ajustes'!$B$4,"VENCE PRONTO; ","")),"")&amp;IF(AND(NOT(M75&lt;&gt;""),G75=""),"SIN SUBCONTRATISTA; ","")&amp;IF(AND(M75&lt;&gt;"",UPPER(N75)&lt;&gt;"S"),"SIN VISTO BUENO; ","")&amp;IF(AND(M75&lt;&gt;"",UPPER(O75)&lt;&gt;"S"),"SIN FOTOS; ","")&amp;IF(AND(N(P75)&gt;0,Q75=""),"CARGO SIN COBRAR; ",""),LEN(IF(AND(NOT(M75&lt;&gt;""),J75&lt;&gt;""),IF(TODAY()&gt;J75,"VENCIDO; ",IF(J75-TODAY()&lt;='Ajustes'!$B$4,"VENCE PRONTO; ","")),"")&amp;IF(AND(NOT(M75&lt;&gt;""),G75=""),"SIN SUBCONTRATISTA; ","")&amp;IF(AND(M75&lt;&gt;"",UPPER(N75)&lt;&gt;"S"),"SIN VISTO BUENO; ","")&amp;IF(AND(M75&lt;&gt;"",UPPER(O75)&lt;&gt;"S"),"SIN FOTOS; ","")&amp;IF(AND(N(P75)&gt;0,Q75=""),"CARGO SIN COBRAR; ",""))-2)))</f>
        <v/>
      </c>
    </row>
    <row r="76">
      <c r="E76" s="7" t="n"/>
      <c r="I76" s="7" t="n"/>
      <c r="J76" s="7">
        <f>IF(A76="","",IF(I76&lt;&gt;"",I76,IF(E76="","",E76+IF(D76="Garantía",'Ajustes'!$B$3,'Ajustes'!$B$2))))</f>
        <v/>
      </c>
      <c r="K76" s="8">
        <f>IF(OR(J76="",M76&lt;&gt;""),"",J76-TODAY())</f>
        <v/>
      </c>
      <c r="L76">
        <f>IF(A76="","",IF(M76&lt;&gt;"","TERMINADO",IF(G76="","ABIERTO - SIN SUB","ASIGNADO")))</f>
        <v/>
      </c>
      <c r="M76" s="7" t="n"/>
      <c r="P76" s="9" t="n"/>
      <c r="R76">
        <f>IF(A76="","",IF(IF(AND(NOT(M76&lt;&gt;""),J76&lt;&gt;""),IF(TODAY()&gt;J76,"VENCIDO; ",IF(J76-TODAY()&lt;='Ajustes'!$B$4,"VENCE PRONTO; ","")),"")&amp;IF(AND(NOT(M76&lt;&gt;""),G76=""),"SIN SUBCONTRATISTA; ","")&amp;IF(AND(M76&lt;&gt;"",UPPER(N76)&lt;&gt;"S"),"SIN VISTO BUENO; ","")&amp;IF(AND(M76&lt;&gt;"",UPPER(O76)&lt;&gt;"S"),"SIN FOTOS; ","")&amp;IF(AND(N(P76)&gt;0,Q76=""),"CARGO SIN COBRAR; ","")="","",LEFT(IF(AND(NOT(M76&lt;&gt;""),J76&lt;&gt;""),IF(TODAY()&gt;J76,"VENCIDO; ",IF(J76-TODAY()&lt;='Ajustes'!$B$4,"VENCE PRONTO; ","")),"")&amp;IF(AND(NOT(M76&lt;&gt;""),G76=""),"SIN SUBCONTRATISTA; ","")&amp;IF(AND(M76&lt;&gt;"",UPPER(N76)&lt;&gt;"S"),"SIN VISTO BUENO; ","")&amp;IF(AND(M76&lt;&gt;"",UPPER(O76)&lt;&gt;"S"),"SIN FOTOS; ","")&amp;IF(AND(N(P76)&gt;0,Q76=""),"CARGO SIN COBRAR; ",""),LEN(IF(AND(NOT(M76&lt;&gt;""),J76&lt;&gt;""),IF(TODAY()&gt;J76,"VENCIDO; ",IF(J76-TODAY()&lt;='Ajustes'!$B$4,"VENCE PRONTO; ","")),"")&amp;IF(AND(NOT(M76&lt;&gt;""),G76=""),"SIN SUBCONTRATISTA; ","")&amp;IF(AND(M76&lt;&gt;"",UPPER(N76)&lt;&gt;"S"),"SIN VISTO BUENO; ","")&amp;IF(AND(M76&lt;&gt;"",UPPER(O76)&lt;&gt;"S"),"SIN FOTOS; ","")&amp;IF(AND(N(P76)&gt;0,Q76=""),"CARGO SIN COBRAR; ",""))-2)))</f>
        <v/>
      </c>
    </row>
    <row r="77">
      <c r="E77" s="7" t="n"/>
      <c r="I77" s="7" t="n"/>
      <c r="J77" s="7">
        <f>IF(A77="","",IF(I77&lt;&gt;"",I77,IF(E77="","",E77+IF(D77="Garantía",'Ajustes'!$B$3,'Ajustes'!$B$2))))</f>
        <v/>
      </c>
      <c r="K77" s="8">
        <f>IF(OR(J77="",M77&lt;&gt;""),"",J77-TODAY())</f>
        <v/>
      </c>
      <c r="L77">
        <f>IF(A77="","",IF(M77&lt;&gt;"","TERMINADO",IF(G77="","ABIERTO - SIN SUB","ASIGNADO")))</f>
        <v/>
      </c>
      <c r="M77" s="7" t="n"/>
      <c r="P77" s="9" t="n"/>
      <c r="R77">
        <f>IF(A77="","",IF(IF(AND(NOT(M77&lt;&gt;""),J77&lt;&gt;""),IF(TODAY()&gt;J77,"VENCIDO; ",IF(J77-TODAY()&lt;='Ajustes'!$B$4,"VENCE PRONTO; ","")),"")&amp;IF(AND(NOT(M77&lt;&gt;""),G77=""),"SIN SUBCONTRATISTA; ","")&amp;IF(AND(M77&lt;&gt;"",UPPER(N77)&lt;&gt;"S"),"SIN VISTO BUENO; ","")&amp;IF(AND(M77&lt;&gt;"",UPPER(O77)&lt;&gt;"S"),"SIN FOTOS; ","")&amp;IF(AND(N(P77)&gt;0,Q77=""),"CARGO SIN COBRAR; ","")="","",LEFT(IF(AND(NOT(M77&lt;&gt;""),J77&lt;&gt;""),IF(TODAY()&gt;J77,"VENCIDO; ",IF(J77-TODAY()&lt;='Ajustes'!$B$4,"VENCE PRONTO; ","")),"")&amp;IF(AND(NOT(M77&lt;&gt;""),G77=""),"SIN SUBCONTRATISTA; ","")&amp;IF(AND(M77&lt;&gt;"",UPPER(N77)&lt;&gt;"S"),"SIN VISTO BUENO; ","")&amp;IF(AND(M77&lt;&gt;"",UPPER(O77)&lt;&gt;"S"),"SIN FOTOS; ","")&amp;IF(AND(N(P77)&gt;0,Q77=""),"CARGO SIN COBRAR; ",""),LEN(IF(AND(NOT(M77&lt;&gt;""),J77&lt;&gt;""),IF(TODAY()&gt;J77,"VENCIDO; ",IF(J77-TODAY()&lt;='Ajustes'!$B$4,"VENCE PRONTO; ","")),"")&amp;IF(AND(NOT(M77&lt;&gt;""),G77=""),"SIN SUBCONTRATISTA; ","")&amp;IF(AND(M77&lt;&gt;"",UPPER(N77)&lt;&gt;"S"),"SIN VISTO BUENO; ","")&amp;IF(AND(M77&lt;&gt;"",UPPER(O77)&lt;&gt;"S"),"SIN FOTOS; ","")&amp;IF(AND(N(P77)&gt;0,Q77=""),"CARGO SIN COBRAR; ",""))-2)))</f>
        <v/>
      </c>
    </row>
    <row r="78">
      <c r="E78" s="7" t="n"/>
      <c r="I78" s="7" t="n"/>
      <c r="J78" s="7">
        <f>IF(A78="","",IF(I78&lt;&gt;"",I78,IF(E78="","",E78+IF(D78="Garantía",'Ajustes'!$B$3,'Ajustes'!$B$2))))</f>
        <v/>
      </c>
      <c r="K78" s="8">
        <f>IF(OR(J78="",M78&lt;&gt;""),"",J78-TODAY())</f>
        <v/>
      </c>
      <c r="L78">
        <f>IF(A78="","",IF(M78&lt;&gt;"","TERMINADO",IF(G78="","ABIERTO - SIN SUB","ASIGNADO")))</f>
        <v/>
      </c>
      <c r="M78" s="7" t="n"/>
      <c r="P78" s="9" t="n"/>
      <c r="R78">
        <f>IF(A78="","",IF(IF(AND(NOT(M78&lt;&gt;""),J78&lt;&gt;""),IF(TODAY()&gt;J78,"VENCIDO; ",IF(J78-TODAY()&lt;='Ajustes'!$B$4,"VENCE PRONTO; ","")),"")&amp;IF(AND(NOT(M78&lt;&gt;""),G78=""),"SIN SUBCONTRATISTA; ","")&amp;IF(AND(M78&lt;&gt;"",UPPER(N78)&lt;&gt;"S"),"SIN VISTO BUENO; ","")&amp;IF(AND(M78&lt;&gt;"",UPPER(O78)&lt;&gt;"S"),"SIN FOTOS; ","")&amp;IF(AND(N(P78)&gt;0,Q78=""),"CARGO SIN COBRAR; ","")="","",LEFT(IF(AND(NOT(M78&lt;&gt;""),J78&lt;&gt;""),IF(TODAY()&gt;J78,"VENCIDO; ",IF(J78-TODAY()&lt;='Ajustes'!$B$4,"VENCE PRONTO; ","")),"")&amp;IF(AND(NOT(M78&lt;&gt;""),G78=""),"SIN SUBCONTRATISTA; ","")&amp;IF(AND(M78&lt;&gt;"",UPPER(N78)&lt;&gt;"S"),"SIN VISTO BUENO; ","")&amp;IF(AND(M78&lt;&gt;"",UPPER(O78)&lt;&gt;"S"),"SIN FOTOS; ","")&amp;IF(AND(N(P78)&gt;0,Q78=""),"CARGO SIN COBRAR; ",""),LEN(IF(AND(NOT(M78&lt;&gt;""),J78&lt;&gt;""),IF(TODAY()&gt;J78,"VENCIDO; ",IF(J78-TODAY()&lt;='Ajustes'!$B$4,"VENCE PRONTO; ","")),"")&amp;IF(AND(NOT(M78&lt;&gt;""),G78=""),"SIN SUBCONTRATISTA; ","")&amp;IF(AND(M78&lt;&gt;"",UPPER(N78)&lt;&gt;"S"),"SIN VISTO BUENO; ","")&amp;IF(AND(M78&lt;&gt;"",UPPER(O78)&lt;&gt;"S"),"SIN FOTOS; ","")&amp;IF(AND(N(P78)&gt;0,Q78=""),"CARGO SIN COBRAR; ",""))-2)))</f>
        <v/>
      </c>
    </row>
    <row r="79">
      <c r="E79" s="7" t="n"/>
      <c r="I79" s="7" t="n"/>
      <c r="J79" s="7">
        <f>IF(A79="","",IF(I79&lt;&gt;"",I79,IF(E79="","",E79+IF(D79="Garantía",'Ajustes'!$B$3,'Ajustes'!$B$2))))</f>
        <v/>
      </c>
      <c r="K79" s="8">
        <f>IF(OR(J79="",M79&lt;&gt;""),"",J79-TODAY())</f>
        <v/>
      </c>
      <c r="L79">
        <f>IF(A79="","",IF(M79&lt;&gt;"","TERMINADO",IF(G79="","ABIERTO - SIN SUB","ASIGNADO")))</f>
        <v/>
      </c>
      <c r="M79" s="7" t="n"/>
      <c r="P79" s="9" t="n"/>
      <c r="R79">
        <f>IF(A79="","",IF(IF(AND(NOT(M79&lt;&gt;""),J79&lt;&gt;""),IF(TODAY()&gt;J79,"VENCIDO; ",IF(J79-TODAY()&lt;='Ajustes'!$B$4,"VENCE PRONTO; ","")),"")&amp;IF(AND(NOT(M79&lt;&gt;""),G79=""),"SIN SUBCONTRATISTA; ","")&amp;IF(AND(M79&lt;&gt;"",UPPER(N79)&lt;&gt;"S"),"SIN VISTO BUENO; ","")&amp;IF(AND(M79&lt;&gt;"",UPPER(O79)&lt;&gt;"S"),"SIN FOTOS; ","")&amp;IF(AND(N(P79)&gt;0,Q79=""),"CARGO SIN COBRAR; ","")="","",LEFT(IF(AND(NOT(M79&lt;&gt;""),J79&lt;&gt;""),IF(TODAY()&gt;J79,"VENCIDO; ",IF(J79-TODAY()&lt;='Ajustes'!$B$4,"VENCE PRONTO; ","")),"")&amp;IF(AND(NOT(M79&lt;&gt;""),G79=""),"SIN SUBCONTRATISTA; ","")&amp;IF(AND(M79&lt;&gt;"",UPPER(N79)&lt;&gt;"S"),"SIN VISTO BUENO; ","")&amp;IF(AND(M79&lt;&gt;"",UPPER(O79)&lt;&gt;"S"),"SIN FOTOS; ","")&amp;IF(AND(N(P79)&gt;0,Q79=""),"CARGO SIN COBRAR; ",""),LEN(IF(AND(NOT(M79&lt;&gt;""),J79&lt;&gt;""),IF(TODAY()&gt;J79,"VENCIDO; ",IF(J79-TODAY()&lt;='Ajustes'!$B$4,"VENCE PRONTO; ","")),"")&amp;IF(AND(NOT(M79&lt;&gt;""),G79=""),"SIN SUBCONTRATISTA; ","")&amp;IF(AND(M79&lt;&gt;"",UPPER(N79)&lt;&gt;"S"),"SIN VISTO BUENO; ","")&amp;IF(AND(M79&lt;&gt;"",UPPER(O79)&lt;&gt;"S"),"SIN FOTOS; ","")&amp;IF(AND(N(P79)&gt;0,Q79=""),"CARGO SIN COBRAR; ",""))-2)))</f>
        <v/>
      </c>
    </row>
    <row r="80">
      <c r="E80" s="7" t="n"/>
      <c r="I80" s="7" t="n"/>
      <c r="J80" s="7">
        <f>IF(A80="","",IF(I80&lt;&gt;"",I80,IF(E80="","",E80+IF(D80="Garantía",'Ajustes'!$B$3,'Ajustes'!$B$2))))</f>
        <v/>
      </c>
      <c r="K80" s="8">
        <f>IF(OR(J80="",M80&lt;&gt;""),"",J80-TODAY())</f>
        <v/>
      </c>
      <c r="L80">
        <f>IF(A80="","",IF(M80&lt;&gt;"","TERMINADO",IF(G80="","ABIERTO - SIN SUB","ASIGNADO")))</f>
        <v/>
      </c>
      <c r="M80" s="7" t="n"/>
      <c r="P80" s="9" t="n"/>
      <c r="R80">
        <f>IF(A80="","",IF(IF(AND(NOT(M80&lt;&gt;""),J80&lt;&gt;""),IF(TODAY()&gt;J80,"VENCIDO; ",IF(J80-TODAY()&lt;='Ajustes'!$B$4,"VENCE PRONTO; ","")),"")&amp;IF(AND(NOT(M80&lt;&gt;""),G80=""),"SIN SUBCONTRATISTA; ","")&amp;IF(AND(M80&lt;&gt;"",UPPER(N80)&lt;&gt;"S"),"SIN VISTO BUENO; ","")&amp;IF(AND(M80&lt;&gt;"",UPPER(O80)&lt;&gt;"S"),"SIN FOTOS; ","")&amp;IF(AND(N(P80)&gt;0,Q80=""),"CARGO SIN COBRAR; ","")="","",LEFT(IF(AND(NOT(M80&lt;&gt;""),J80&lt;&gt;""),IF(TODAY()&gt;J80,"VENCIDO; ",IF(J80-TODAY()&lt;='Ajustes'!$B$4,"VENCE PRONTO; ","")),"")&amp;IF(AND(NOT(M80&lt;&gt;""),G80=""),"SIN SUBCONTRATISTA; ","")&amp;IF(AND(M80&lt;&gt;"",UPPER(N80)&lt;&gt;"S"),"SIN VISTO BUENO; ","")&amp;IF(AND(M80&lt;&gt;"",UPPER(O80)&lt;&gt;"S"),"SIN FOTOS; ","")&amp;IF(AND(N(P80)&gt;0,Q80=""),"CARGO SIN COBRAR; ",""),LEN(IF(AND(NOT(M80&lt;&gt;""),J80&lt;&gt;""),IF(TODAY()&gt;J80,"VENCIDO; ",IF(J80-TODAY()&lt;='Ajustes'!$B$4,"VENCE PRONTO; ","")),"")&amp;IF(AND(NOT(M80&lt;&gt;""),G80=""),"SIN SUBCONTRATISTA; ","")&amp;IF(AND(M80&lt;&gt;"",UPPER(N80)&lt;&gt;"S"),"SIN VISTO BUENO; ","")&amp;IF(AND(M80&lt;&gt;"",UPPER(O80)&lt;&gt;"S"),"SIN FOTOS; ","")&amp;IF(AND(N(P80)&gt;0,Q80=""),"CARGO SIN COBRAR; ",""))-2)))</f>
        <v/>
      </c>
    </row>
    <row r="81">
      <c r="E81" s="7" t="n"/>
      <c r="I81" s="7" t="n"/>
      <c r="J81" s="7">
        <f>IF(A81="","",IF(I81&lt;&gt;"",I81,IF(E81="","",E81+IF(D81="Garantía",'Ajustes'!$B$3,'Ajustes'!$B$2))))</f>
        <v/>
      </c>
      <c r="K81" s="8">
        <f>IF(OR(J81="",M81&lt;&gt;""),"",J81-TODAY())</f>
        <v/>
      </c>
      <c r="L81">
        <f>IF(A81="","",IF(M81&lt;&gt;"","TERMINADO",IF(G81="","ABIERTO - SIN SUB","ASIGNADO")))</f>
        <v/>
      </c>
      <c r="M81" s="7" t="n"/>
      <c r="P81" s="9" t="n"/>
      <c r="R81">
        <f>IF(A81="","",IF(IF(AND(NOT(M81&lt;&gt;""),J81&lt;&gt;""),IF(TODAY()&gt;J81,"VENCIDO; ",IF(J81-TODAY()&lt;='Ajustes'!$B$4,"VENCE PRONTO; ","")),"")&amp;IF(AND(NOT(M81&lt;&gt;""),G81=""),"SIN SUBCONTRATISTA; ","")&amp;IF(AND(M81&lt;&gt;"",UPPER(N81)&lt;&gt;"S"),"SIN VISTO BUENO; ","")&amp;IF(AND(M81&lt;&gt;"",UPPER(O81)&lt;&gt;"S"),"SIN FOTOS; ","")&amp;IF(AND(N(P81)&gt;0,Q81=""),"CARGO SIN COBRAR; ","")="","",LEFT(IF(AND(NOT(M81&lt;&gt;""),J81&lt;&gt;""),IF(TODAY()&gt;J81,"VENCIDO; ",IF(J81-TODAY()&lt;='Ajustes'!$B$4,"VENCE PRONTO; ","")),"")&amp;IF(AND(NOT(M81&lt;&gt;""),G81=""),"SIN SUBCONTRATISTA; ","")&amp;IF(AND(M81&lt;&gt;"",UPPER(N81)&lt;&gt;"S"),"SIN VISTO BUENO; ","")&amp;IF(AND(M81&lt;&gt;"",UPPER(O81)&lt;&gt;"S"),"SIN FOTOS; ","")&amp;IF(AND(N(P81)&gt;0,Q81=""),"CARGO SIN COBRAR; ",""),LEN(IF(AND(NOT(M81&lt;&gt;""),J81&lt;&gt;""),IF(TODAY()&gt;J81,"VENCIDO; ",IF(J81-TODAY()&lt;='Ajustes'!$B$4,"VENCE PRONTO; ","")),"")&amp;IF(AND(NOT(M81&lt;&gt;""),G81=""),"SIN SUBCONTRATISTA; ","")&amp;IF(AND(M81&lt;&gt;"",UPPER(N81)&lt;&gt;"S"),"SIN VISTO BUENO; ","")&amp;IF(AND(M81&lt;&gt;"",UPPER(O81)&lt;&gt;"S"),"SIN FOTOS; ","")&amp;IF(AND(N(P81)&gt;0,Q81=""),"CARGO SIN COBRAR; ",""))-2)))</f>
        <v/>
      </c>
    </row>
    <row r="82">
      <c r="E82" s="7" t="n"/>
      <c r="I82" s="7" t="n"/>
      <c r="J82" s="7">
        <f>IF(A82="","",IF(I82&lt;&gt;"",I82,IF(E82="","",E82+IF(D82="Garantía",'Ajustes'!$B$3,'Ajustes'!$B$2))))</f>
        <v/>
      </c>
      <c r="K82" s="8">
        <f>IF(OR(J82="",M82&lt;&gt;""),"",J82-TODAY())</f>
        <v/>
      </c>
      <c r="L82">
        <f>IF(A82="","",IF(M82&lt;&gt;"","TERMINADO",IF(G82="","ABIERTO - SIN SUB","ASIGNADO")))</f>
        <v/>
      </c>
      <c r="M82" s="7" t="n"/>
      <c r="P82" s="9" t="n"/>
      <c r="R82">
        <f>IF(A82="","",IF(IF(AND(NOT(M82&lt;&gt;""),J82&lt;&gt;""),IF(TODAY()&gt;J82,"VENCIDO; ",IF(J82-TODAY()&lt;='Ajustes'!$B$4,"VENCE PRONTO; ","")),"")&amp;IF(AND(NOT(M82&lt;&gt;""),G82=""),"SIN SUBCONTRATISTA; ","")&amp;IF(AND(M82&lt;&gt;"",UPPER(N82)&lt;&gt;"S"),"SIN VISTO BUENO; ","")&amp;IF(AND(M82&lt;&gt;"",UPPER(O82)&lt;&gt;"S"),"SIN FOTOS; ","")&amp;IF(AND(N(P82)&gt;0,Q82=""),"CARGO SIN COBRAR; ","")="","",LEFT(IF(AND(NOT(M82&lt;&gt;""),J82&lt;&gt;""),IF(TODAY()&gt;J82,"VENCIDO; ",IF(J82-TODAY()&lt;='Ajustes'!$B$4,"VENCE PRONTO; ","")),"")&amp;IF(AND(NOT(M82&lt;&gt;""),G82=""),"SIN SUBCONTRATISTA; ","")&amp;IF(AND(M82&lt;&gt;"",UPPER(N82)&lt;&gt;"S"),"SIN VISTO BUENO; ","")&amp;IF(AND(M82&lt;&gt;"",UPPER(O82)&lt;&gt;"S"),"SIN FOTOS; ","")&amp;IF(AND(N(P82)&gt;0,Q82=""),"CARGO SIN COBRAR; ",""),LEN(IF(AND(NOT(M82&lt;&gt;""),J82&lt;&gt;""),IF(TODAY()&gt;J82,"VENCIDO; ",IF(J82-TODAY()&lt;='Ajustes'!$B$4,"VENCE PRONTO; ","")),"")&amp;IF(AND(NOT(M82&lt;&gt;""),G82=""),"SIN SUBCONTRATISTA; ","")&amp;IF(AND(M82&lt;&gt;"",UPPER(N82)&lt;&gt;"S"),"SIN VISTO BUENO; ","")&amp;IF(AND(M82&lt;&gt;"",UPPER(O82)&lt;&gt;"S"),"SIN FOTOS; ","")&amp;IF(AND(N(P82)&gt;0,Q82=""),"CARGO SIN COBRAR; ",""))-2)))</f>
        <v/>
      </c>
    </row>
    <row r="83">
      <c r="E83" s="7" t="n"/>
      <c r="I83" s="7" t="n"/>
      <c r="J83" s="7">
        <f>IF(A83="","",IF(I83&lt;&gt;"",I83,IF(E83="","",E83+IF(D83="Garantía",'Ajustes'!$B$3,'Ajustes'!$B$2))))</f>
        <v/>
      </c>
      <c r="K83" s="8">
        <f>IF(OR(J83="",M83&lt;&gt;""),"",J83-TODAY())</f>
        <v/>
      </c>
      <c r="L83">
        <f>IF(A83="","",IF(M83&lt;&gt;"","TERMINADO",IF(G83="","ABIERTO - SIN SUB","ASIGNADO")))</f>
        <v/>
      </c>
      <c r="M83" s="7" t="n"/>
      <c r="P83" s="9" t="n"/>
      <c r="R83">
        <f>IF(A83="","",IF(IF(AND(NOT(M83&lt;&gt;""),J83&lt;&gt;""),IF(TODAY()&gt;J83,"VENCIDO; ",IF(J83-TODAY()&lt;='Ajustes'!$B$4,"VENCE PRONTO; ","")),"")&amp;IF(AND(NOT(M83&lt;&gt;""),G83=""),"SIN SUBCONTRATISTA; ","")&amp;IF(AND(M83&lt;&gt;"",UPPER(N83)&lt;&gt;"S"),"SIN VISTO BUENO; ","")&amp;IF(AND(M83&lt;&gt;"",UPPER(O83)&lt;&gt;"S"),"SIN FOTOS; ","")&amp;IF(AND(N(P83)&gt;0,Q83=""),"CARGO SIN COBRAR; ","")="","",LEFT(IF(AND(NOT(M83&lt;&gt;""),J83&lt;&gt;""),IF(TODAY()&gt;J83,"VENCIDO; ",IF(J83-TODAY()&lt;='Ajustes'!$B$4,"VENCE PRONTO; ","")),"")&amp;IF(AND(NOT(M83&lt;&gt;""),G83=""),"SIN SUBCONTRATISTA; ","")&amp;IF(AND(M83&lt;&gt;"",UPPER(N83)&lt;&gt;"S"),"SIN VISTO BUENO; ","")&amp;IF(AND(M83&lt;&gt;"",UPPER(O83)&lt;&gt;"S"),"SIN FOTOS; ","")&amp;IF(AND(N(P83)&gt;0,Q83=""),"CARGO SIN COBRAR; ",""),LEN(IF(AND(NOT(M83&lt;&gt;""),J83&lt;&gt;""),IF(TODAY()&gt;J83,"VENCIDO; ",IF(J83-TODAY()&lt;='Ajustes'!$B$4,"VENCE PRONTO; ","")),"")&amp;IF(AND(NOT(M83&lt;&gt;""),G83=""),"SIN SUBCONTRATISTA; ","")&amp;IF(AND(M83&lt;&gt;"",UPPER(N83)&lt;&gt;"S"),"SIN VISTO BUENO; ","")&amp;IF(AND(M83&lt;&gt;"",UPPER(O83)&lt;&gt;"S"),"SIN FOTOS; ","")&amp;IF(AND(N(P83)&gt;0,Q83=""),"CARGO SIN COBRAR; ",""))-2)))</f>
        <v/>
      </c>
    </row>
    <row r="84">
      <c r="E84" s="7" t="n"/>
      <c r="I84" s="7" t="n"/>
      <c r="J84" s="7">
        <f>IF(A84="","",IF(I84&lt;&gt;"",I84,IF(E84="","",E84+IF(D84="Garantía",'Ajustes'!$B$3,'Ajustes'!$B$2))))</f>
        <v/>
      </c>
      <c r="K84" s="8">
        <f>IF(OR(J84="",M84&lt;&gt;""),"",J84-TODAY())</f>
        <v/>
      </c>
      <c r="L84">
        <f>IF(A84="","",IF(M84&lt;&gt;"","TERMINADO",IF(G84="","ABIERTO - SIN SUB","ASIGNADO")))</f>
        <v/>
      </c>
      <c r="M84" s="7" t="n"/>
      <c r="P84" s="9" t="n"/>
      <c r="R84">
        <f>IF(A84="","",IF(IF(AND(NOT(M84&lt;&gt;""),J84&lt;&gt;""),IF(TODAY()&gt;J84,"VENCIDO; ",IF(J84-TODAY()&lt;='Ajustes'!$B$4,"VENCE PRONTO; ","")),"")&amp;IF(AND(NOT(M84&lt;&gt;""),G84=""),"SIN SUBCONTRATISTA; ","")&amp;IF(AND(M84&lt;&gt;"",UPPER(N84)&lt;&gt;"S"),"SIN VISTO BUENO; ","")&amp;IF(AND(M84&lt;&gt;"",UPPER(O84)&lt;&gt;"S"),"SIN FOTOS; ","")&amp;IF(AND(N(P84)&gt;0,Q84=""),"CARGO SIN COBRAR; ","")="","",LEFT(IF(AND(NOT(M84&lt;&gt;""),J84&lt;&gt;""),IF(TODAY()&gt;J84,"VENCIDO; ",IF(J84-TODAY()&lt;='Ajustes'!$B$4,"VENCE PRONTO; ","")),"")&amp;IF(AND(NOT(M84&lt;&gt;""),G84=""),"SIN SUBCONTRATISTA; ","")&amp;IF(AND(M84&lt;&gt;"",UPPER(N84)&lt;&gt;"S"),"SIN VISTO BUENO; ","")&amp;IF(AND(M84&lt;&gt;"",UPPER(O84)&lt;&gt;"S"),"SIN FOTOS; ","")&amp;IF(AND(N(P84)&gt;0,Q84=""),"CARGO SIN COBRAR; ",""),LEN(IF(AND(NOT(M84&lt;&gt;""),J84&lt;&gt;""),IF(TODAY()&gt;J84,"VENCIDO; ",IF(J84-TODAY()&lt;='Ajustes'!$B$4,"VENCE PRONTO; ","")),"")&amp;IF(AND(NOT(M84&lt;&gt;""),G84=""),"SIN SUBCONTRATISTA; ","")&amp;IF(AND(M84&lt;&gt;"",UPPER(N84)&lt;&gt;"S"),"SIN VISTO BUENO; ","")&amp;IF(AND(M84&lt;&gt;"",UPPER(O84)&lt;&gt;"S"),"SIN FOTOS; ","")&amp;IF(AND(N(P84)&gt;0,Q84=""),"CARGO SIN COBRAR; ",""))-2)))</f>
        <v/>
      </c>
    </row>
    <row r="85">
      <c r="E85" s="7" t="n"/>
      <c r="I85" s="7" t="n"/>
      <c r="J85" s="7">
        <f>IF(A85="","",IF(I85&lt;&gt;"",I85,IF(E85="","",E85+IF(D85="Garantía",'Ajustes'!$B$3,'Ajustes'!$B$2))))</f>
        <v/>
      </c>
      <c r="K85" s="8">
        <f>IF(OR(J85="",M85&lt;&gt;""),"",J85-TODAY())</f>
        <v/>
      </c>
      <c r="L85">
        <f>IF(A85="","",IF(M85&lt;&gt;"","TERMINADO",IF(G85="","ABIERTO - SIN SUB","ASIGNADO")))</f>
        <v/>
      </c>
      <c r="M85" s="7" t="n"/>
      <c r="P85" s="9" t="n"/>
      <c r="R85">
        <f>IF(A85="","",IF(IF(AND(NOT(M85&lt;&gt;""),J85&lt;&gt;""),IF(TODAY()&gt;J85,"VENCIDO; ",IF(J85-TODAY()&lt;='Ajustes'!$B$4,"VENCE PRONTO; ","")),"")&amp;IF(AND(NOT(M85&lt;&gt;""),G85=""),"SIN SUBCONTRATISTA; ","")&amp;IF(AND(M85&lt;&gt;"",UPPER(N85)&lt;&gt;"S"),"SIN VISTO BUENO; ","")&amp;IF(AND(M85&lt;&gt;"",UPPER(O85)&lt;&gt;"S"),"SIN FOTOS; ","")&amp;IF(AND(N(P85)&gt;0,Q85=""),"CARGO SIN COBRAR; ","")="","",LEFT(IF(AND(NOT(M85&lt;&gt;""),J85&lt;&gt;""),IF(TODAY()&gt;J85,"VENCIDO; ",IF(J85-TODAY()&lt;='Ajustes'!$B$4,"VENCE PRONTO; ","")),"")&amp;IF(AND(NOT(M85&lt;&gt;""),G85=""),"SIN SUBCONTRATISTA; ","")&amp;IF(AND(M85&lt;&gt;"",UPPER(N85)&lt;&gt;"S"),"SIN VISTO BUENO; ","")&amp;IF(AND(M85&lt;&gt;"",UPPER(O85)&lt;&gt;"S"),"SIN FOTOS; ","")&amp;IF(AND(N(P85)&gt;0,Q85=""),"CARGO SIN COBRAR; ",""),LEN(IF(AND(NOT(M85&lt;&gt;""),J85&lt;&gt;""),IF(TODAY()&gt;J85,"VENCIDO; ",IF(J85-TODAY()&lt;='Ajustes'!$B$4,"VENCE PRONTO; ","")),"")&amp;IF(AND(NOT(M85&lt;&gt;""),G85=""),"SIN SUBCONTRATISTA; ","")&amp;IF(AND(M85&lt;&gt;"",UPPER(N85)&lt;&gt;"S"),"SIN VISTO BUENO; ","")&amp;IF(AND(M85&lt;&gt;"",UPPER(O85)&lt;&gt;"S"),"SIN FOTOS; ","")&amp;IF(AND(N(P85)&gt;0,Q85=""),"CARGO SIN COBRAR; ",""))-2)))</f>
        <v/>
      </c>
    </row>
    <row r="86">
      <c r="E86" s="7" t="n"/>
      <c r="I86" s="7" t="n"/>
      <c r="J86" s="7">
        <f>IF(A86="","",IF(I86&lt;&gt;"",I86,IF(E86="","",E86+IF(D86="Garantía",'Ajustes'!$B$3,'Ajustes'!$B$2))))</f>
        <v/>
      </c>
      <c r="K86" s="8">
        <f>IF(OR(J86="",M86&lt;&gt;""),"",J86-TODAY())</f>
        <v/>
      </c>
      <c r="L86">
        <f>IF(A86="","",IF(M86&lt;&gt;"","TERMINADO",IF(G86="","ABIERTO - SIN SUB","ASIGNADO")))</f>
        <v/>
      </c>
      <c r="M86" s="7" t="n"/>
      <c r="P86" s="9" t="n"/>
      <c r="R86">
        <f>IF(A86="","",IF(IF(AND(NOT(M86&lt;&gt;""),J86&lt;&gt;""),IF(TODAY()&gt;J86,"VENCIDO; ",IF(J86-TODAY()&lt;='Ajustes'!$B$4,"VENCE PRONTO; ","")),"")&amp;IF(AND(NOT(M86&lt;&gt;""),G86=""),"SIN SUBCONTRATISTA; ","")&amp;IF(AND(M86&lt;&gt;"",UPPER(N86)&lt;&gt;"S"),"SIN VISTO BUENO; ","")&amp;IF(AND(M86&lt;&gt;"",UPPER(O86)&lt;&gt;"S"),"SIN FOTOS; ","")&amp;IF(AND(N(P86)&gt;0,Q86=""),"CARGO SIN COBRAR; ","")="","",LEFT(IF(AND(NOT(M86&lt;&gt;""),J86&lt;&gt;""),IF(TODAY()&gt;J86,"VENCIDO; ",IF(J86-TODAY()&lt;='Ajustes'!$B$4,"VENCE PRONTO; ","")),"")&amp;IF(AND(NOT(M86&lt;&gt;""),G86=""),"SIN SUBCONTRATISTA; ","")&amp;IF(AND(M86&lt;&gt;"",UPPER(N86)&lt;&gt;"S"),"SIN VISTO BUENO; ","")&amp;IF(AND(M86&lt;&gt;"",UPPER(O86)&lt;&gt;"S"),"SIN FOTOS; ","")&amp;IF(AND(N(P86)&gt;0,Q86=""),"CARGO SIN COBRAR; ",""),LEN(IF(AND(NOT(M86&lt;&gt;""),J86&lt;&gt;""),IF(TODAY()&gt;J86,"VENCIDO; ",IF(J86-TODAY()&lt;='Ajustes'!$B$4,"VENCE PRONTO; ","")),"")&amp;IF(AND(NOT(M86&lt;&gt;""),G86=""),"SIN SUBCONTRATISTA; ","")&amp;IF(AND(M86&lt;&gt;"",UPPER(N86)&lt;&gt;"S"),"SIN VISTO BUENO; ","")&amp;IF(AND(M86&lt;&gt;"",UPPER(O86)&lt;&gt;"S"),"SIN FOTOS; ","")&amp;IF(AND(N(P86)&gt;0,Q86=""),"CARGO SIN COBRAR; ",""))-2)))</f>
        <v/>
      </c>
    </row>
    <row r="87">
      <c r="E87" s="7" t="n"/>
      <c r="I87" s="7" t="n"/>
      <c r="J87" s="7">
        <f>IF(A87="","",IF(I87&lt;&gt;"",I87,IF(E87="","",E87+IF(D87="Garantía",'Ajustes'!$B$3,'Ajustes'!$B$2))))</f>
        <v/>
      </c>
      <c r="K87" s="8">
        <f>IF(OR(J87="",M87&lt;&gt;""),"",J87-TODAY())</f>
        <v/>
      </c>
      <c r="L87">
        <f>IF(A87="","",IF(M87&lt;&gt;"","TERMINADO",IF(G87="","ABIERTO - SIN SUB","ASIGNADO")))</f>
        <v/>
      </c>
      <c r="M87" s="7" t="n"/>
      <c r="P87" s="9" t="n"/>
      <c r="R87">
        <f>IF(A87="","",IF(IF(AND(NOT(M87&lt;&gt;""),J87&lt;&gt;""),IF(TODAY()&gt;J87,"VENCIDO; ",IF(J87-TODAY()&lt;='Ajustes'!$B$4,"VENCE PRONTO; ","")),"")&amp;IF(AND(NOT(M87&lt;&gt;""),G87=""),"SIN SUBCONTRATISTA; ","")&amp;IF(AND(M87&lt;&gt;"",UPPER(N87)&lt;&gt;"S"),"SIN VISTO BUENO; ","")&amp;IF(AND(M87&lt;&gt;"",UPPER(O87)&lt;&gt;"S"),"SIN FOTOS; ","")&amp;IF(AND(N(P87)&gt;0,Q87=""),"CARGO SIN COBRAR; ","")="","",LEFT(IF(AND(NOT(M87&lt;&gt;""),J87&lt;&gt;""),IF(TODAY()&gt;J87,"VENCIDO; ",IF(J87-TODAY()&lt;='Ajustes'!$B$4,"VENCE PRONTO; ","")),"")&amp;IF(AND(NOT(M87&lt;&gt;""),G87=""),"SIN SUBCONTRATISTA; ","")&amp;IF(AND(M87&lt;&gt;"",UPPER(N87)&lt;&gt;"S"),"SIN VISTO BUENO; ","")&amp;IF(AND(M87&lt;&gt;"",UPPER(O87)&lt;&gt;"S"),"SIN FOTOS; ","")&amp;IF(AND(N(P87)&gt;0,Q87=""),"CARGO SIN COBRAR; ",""),LEN(IF(AND(NOT(M87&lt;&gt;""),J87&lt;&gt;""),IF(TODAY()&gt;J87,"VENCIDO; ",IF(J87-TODAY()&lt;='Ajustes'!$B$4,"VENCE PRONTO; ","")),"")&amp;IF(AND(NOT(M87&lt;&gt;""),G87=""),"SIN SUBCONTRATISTA; ","")&amp;IF(AND(M87&lt;&gt;"",UPPER(N87)&lt;&gt;"S"),"SIN VISTO BUENO; ","")&amp;IF(AND(M87&lt;&gt;"",UPPER(O87)&lt;&gt;"S"),"SIN FOTOS; ","")&amp;IF(AND(N(P87)&gt;0,Q87=""),"CARGO SIN COBRAR; ",""))-2)))</f>
        <v/>
      </c>
    </row>
    <row r="88">
      <c r="E88" s="7" t="n"/>
      <c r="I88" s="7" t="n"/>
      <c r="J88" s="7">
        <f>IF(A88="","",IF(I88&lt;&gt;"",I88,IF(E88="","",E88+IF(D88="Garantía",'Ajustes'!$B$3,'Ajustes'!$B$2))))</f>
        <v/>
      </c>
      <c r="K88" s="8">
        <f>IF(OR(J88="",M88&lt;&gt;""),"",J88-TODAY())</f>
        <v/>
      </c>
      <c r="L88">
        <f>IF(A88="","",IF(M88&lt;&gt;"","TERMINADO",IF(G88="","ABIERTO - SIN SUB","ASIGNADO")))</f>
        <v/>
      </c>
      <c r="M88" s="7" t="n"/>
      <c r="P88" s="9" t="n"/>
      <c r="R88">
        <f>IF(A88="","",IF(IF(AND(NOT(M88&lt;&gt;""),J88&lt;&gt;""),IF(TODAY()&gt;J88,"VENCIDO; ",IF(J88-TODAY()&lt;='Ajustes'!$B$4,"VENCE PRONTO; ","")),"")&amp;IF(AND(NOT(M88&lt;&gt;""),G88=""),"SIN SUBCONTRATISTA; ","")&amp;IF(AND(M88&lt;&gt;"",UPPER(N88)&lt;&gt;"S"),"SIN VISTO BUENO; ","")&amp;IF(AND(M88&lt;&gt;"",UPPER(O88)&lt;&gt;"S"),"SIN FOTOS; ","")&amp;IF(AND(N(P88)&gt;0,Q88=""),"CARGO SIN COBRAR; ","")="","",LEFT(IF(AND(NOT(M88&lt;&gt;""),J88&lt;&gt;""),IF(TODAY()&gt;J88,"VENCIDO; ",IF(J88-TODAY()&lt;='Ajustes'!$B$4,"VENCE PRONTO; ","")),"")&amp;IF(AND(NOT(M88&lt;&gt;""),G88=""),"SIN SUBCONTRATISTA; ","")&amp;IF(AND(M88&lt;&gt;"",UPPER(N88)&lt;&gt;"S"),"SIN VISTO BUENO; ","")&amp;IF(AND(M88&lt;&gt;"",UPPER(O88)&lt;&gt;"S"),"SIN FOTOS; ","")&amp;IF(AND(N(P88)&gt;0,Q88=""),"CARGO SIN COBRAR; ",""),LEN(IF(AND(NOT(M88&lt;&gt;""),J88&lt;&gt;""),IF(TODAY()&gt;J88,"VENCIDO; ",IF(J88-TODAY()&lt;='Ajustes'!$B$4,"VENCE PRONTO; ","")),"")&amp;IF(AND(NOT(M88&lt;&gt;""),G88=""),"SIN SUBCONTRATISTA; ","")&amp;IF(AND(M88&lt;&gt;"",UPPER(N88)&lt;&gt;"S"),"SIN VISTO BUENO; ","")&amp;IF(AND(M88&lt;&gt;"",UPPER(O88)&lt;&gt;"S"),"SIN FOTOS; ","")&amp;IF(AND(N(P88)&gt;0,Q88=""),"CARGO SIN COBRAR; ",""))-2)))</f>
        <v/>
      </c>
    </row>
    <row r="89">
      <c r="E89" s="7" t="n"/>
      <c r="I89" s="7" t="n"/>
      <c r="J89" s="7">
        <f>IF(A89="","",IF(I89&lt;&gt;"",I89,IF(E89="","",E89+IF(D89="Garantía",'Ajustes'!$B$3,'Ajustes'!$B$2))))</f>
        <v/>
      </c>
      <c r="K89" s="8">
        <f>IF(OR(J89="",M89&lt;&gt;""),"",J89-TODAY())</f>
        <v/>
      </c>
      <c r="L89">
        <f>IF(A89="","",IF(M89&lt;&gt;"","TERMINADO",IF(G89="","ABIERTO - SIN SUB","ASIGNADO")))</f>
        <v/>
      </c>
      <c r="M89" s="7" t="n"/>
      <c r="P89" s="9" t="n"/>
      <c r="R89">
        <f>IF(A89="","",IF(IF(AND(NOT(M89&lt;&gt;""),J89&lt;&gt;""),IF(TODAY()&gt;J89,"VENCIDO; ",IF(J89-TODAY()&lt;='Ajustes'!$B$4,"VENCE PRONTO; ","")),"")&amp;IF(AND(NOT(M89&lt;&gt;""),G89=""),"SIN SUBCONTRATISTA; ","")&amp;IF(AND(M89&lt;&gt;"",UPPER(N89)&lt;&gt;"S"),"SIN VISTO BUENO; ","")&amp;IF(AND(M89&lt;&gt;"",UPPER(O89)&lt;&gt;"S"),"SIN FOTOS; ","")&amp;IF(AND(N(P89)&gt;0,Q89=""),"CARGO SIN COBRAR; ","")="","",LEFT(IF(AND(NOT(M89&lt;&gt;""),J89&lt;&gt;""),IF(TODAY()&gt;J89,"VENCIDO; ",IF(J89-TODAY()&lt;='Ajustes'!$B$4,"VENCE PRONTO; ","")),"")&amp;IF(AND(NOT(M89&lt;&gt;""),G89=""),"SIN SUBCONTRATISTA; ","")&amp;IF(AND(M89&lt;&gt;"",UPPER(N89)&lt;&gt;"S"),"SIN VISTO BUENO; ","")&amp;IF(AND(M89&lt;&gt;"",UPPER(O89)&lt;&gt;"S"),"SIN FOTOS; ","")&amp;IF(AND(N(P89)&gt;0,Q89=""),"CARGO SIN COBRAR; ",""),LEN(IF(AND(NOT(M89&lt;&gt;""),J89&lt;&gt;""),IF(TODAY()&gt;J89,"VENCIDO; ",IF(J89-TODAY()&lt;='Ajustes'!$B$4,"VENCE PRONTO; ","")),"")&amp;IF(AND(NOT(M89&lt;&gt;""),G89=""),"SIN SUBCONTRATISTA; ","")&amp;IF(AND(M89&lt;&gt;"",UPPER(N89)&lt;&gt;"S"),"SIN VISTO BUENO; ","")&amp;IF(AND(M89&lt;&gt;"",UPPER(O89)&lt;&gt;"S"),"SIN FOTOS; ","")&amp;IF(AND(N(P89)&gt;0,Q89=""),"CARGO SIN COBRAR; ",""))-2)))</f>
        <v/>
      </c>
    </row>
    <row r="90">
      <c r="E90" s="7" t="n"/>
      <c r="I90" s="7" t="n"/>
      <c r="J90" s="7">
        <f>IF(A90="","",IF(I90&lt;&gt;"",I90,IF(E90="","",E90+IF(D90="Garantía",'Ajustes'!$B$3,'Ajustes'!$B$2))))</f>
        <v/>
      </c>
      <c r="K90" s="8">
        <f>IF(OR(J90="",M90&lt;&gt;""),"",J90-TODAY())</f>
        <v/>
      </c>
      <c r="L90">
        <f>IF(A90="","",IF(M90&lt;&gt;"","TERMINADO",IF(G90="","ABIERTO - SIN SUB","ASIGNADO")))</f>
        <v/>
      </c>
      <c r="M90" s="7" t="n"/>
      <c r="P90" s="9" t="n"/>
      <c r="R90">
        <f>IF(A90="","",IF(IF(AND(NOT(M90&lt;&gt;""),J90&lt;&gt;""),IF(TODAY()&gt;J90,"VENCIDO; ",IF(J90-TODAY()&lt;='Ajustes'!$B$4,"VENCE PRONTO; ","")),"")&amp;IF(AND(NOT(M90&lt;&gt;""),G90=""),"SIN SUBCONTRATISTA; ","")&amp;IF(AND(M90&lt;&gt;"",UPPER(N90)&lt;&gt;"S"),"SIN VISTO BUENO; ","")&amp;IF(AND(M90&lt;&gt;"",UPPER(O90)&lt;&gt;"S"),"SIN FOTOS; ","")&amp;IF(AND(N(P90)&gt;0,Q90=""),"CARGO SIN COBRAR; ","")="","",LEFT(IF(AND(NOT(M90&lt;&gt;""),J90&lt;&gt;""),IF(TODAY()&gt;J90,"VENCIDO; ",IF(J90-TODAY()&lt;='Ajustes'!$B$4,"VENCE PRONTO; ","")),"")&amp;IF(AND(NOT(M90&lt;&gt;""),G90=""),"SIN SUBCONTRATISTA; ","")&amp;IF(AND(M90&lt;&gt;"",UPPER(N90)&lt;&gt;"S"),"SIN VISTO BUENO; ","")&amp;IF(AND(M90&lt;&gt;"",UPPER(O90)&lt;&gt;"S"),"SIN FOTOS; ","")&amp;IF(AND(N(P90)&gt;0,Q90=""),"CARGO SIN COBRAR; ",""),LEN(IF(AND(NOT(M90&lt;&gt;""),J90&lt;&gt;""),IF(TODAY()&gt;J90,"VENCIDO; ",IF(J90-TODAY()&lt;='Ajustes'!$B$4,"VENCE PRONTO; ","")),"")&amp;IF(AND(NOT(M90&lt;&gt;""),G90=""),"SIN SUBCONTRATISTA; ","")&amp;IF(AND(M90&lt;&gt;"",UPPER(N90)&lt;&gt;"S"),"SIN VISTO BUENO; ","")&amp;IF(AND(M90&lt;&gt;"",UPPER(O90)&lt;&gt;"S"),"SIN FOTOS; ","")&amp;IF(AND(N(P90)&gt;0,Q90=""),"CARGO SIN COBRAR; ",""))-2)))</f>
        <v/>
      </c>
    </row>
    <row r="91">
      <c r="E91" s="7" t="n"/>
      <c r="I91" s="7" t="n"/>
      <c r="J91" s="7">
        <f>IF(A91="","",IF(I91&lt;&gt;"",I91,IF(E91="","",E91+IF(D91="Garantía",'Ajustes'!$B$3,'Ajustes'!$B$2))))</f>
        <v/>
      </c>
      <c r="K91" s="8">
        <f>IF(OR(J91="",M91&lt;&gt;""),"",J91-TODAY())</f>
        <v/>
      </c>
      <c r="L91">
        <f>IF(A91="","",IF(M91&lt;&gt;"","TERMINADO",IF(G91="","ABIERTO - SIN SUB","ASIGNADO")))</f>
        <v/>
      </c>
      <c r="M91" s="7" t="n"/>
      <c r="P91" s="9" t="n"/>
      <c r="R91">
        <f>IF(A91="","",IF(IF(AND(NOT(M91&lt;&gt;""),J91&lt;&gt;""),IF(TODAY()&gt;J91,"VENCIDO; ",IF(J91-TODAY()&lt;='Ajustes'!$B$4,"VENCE PRONTO; ","")),"")&amp;IF(AND(NOT(M91&lt;&gt;""),G91=""),"SIN SUBCONTRATISTA; ","")&amp;IF(AND(M91&lt;&gt;"",UPPER(N91)&lt;&gt;"S"),"SIN VISTO BUENO; ","")&amp;IF(AND(M91&lt;&gt;"",UPPER(O91)&lt;&gt;"S"),"SIN FOTOS; ","")&amp;IF(AND(N(P91)&gt;0,Q91=""),"CARGO SIN COBRAR; ","")="","",LEFT(IF(AND(NOT(M91&lt;&gt;""),J91&lt;&gt;""),IF(TODAY()&gt;J91,"VENCIDO; ",IF(J91-TODAY()&lt;='Ajustes'!$B$4,"VENCE PRONTO; ","")),"")&amp;IF(AND(NOT(M91&lt;&gt;""),G91=""),"SIN SUBCONTRATISTA; ","")&amp;IF(AND(M91&lt;&gt;"",UPPER(N91)&lt;&gt;"S"),"SIN VISTO BUENO; ","")&amp;IF(AND(M91&lt;&gt;"",UPPER(O91)&lt;&gt;"S"),"SIN FOTOS; ","")&amp;IF(AND(N(P91)&gt;0,Q91=""),"CARGO SIN COBRAR; ",""),LEN(IF(AND(NOT(M91&lt;&gt;""),J91&lt;&gt;""),IF(TODAY()&gt;J91,"VENCIDO; ",IF(J91-TODAY()&lt;='Ajustes'!$B$4,"VENCE PRONTO; ","")),"")&amp;IF(AND(NOT(M91&lt;&gt;""),G91=""),"SIN SUBCONTRATISTA; ","")&amp;IF(AND(M91&lt;&gt;"",UPPER(N91)&lt;&gt;"S"),"SIN VISTO BUENO; ","")&amp;IF(AND(M91&lt;&gt;"",UPPER(O91)&lt;&gt;"S"),"SIN FOTOS; ","")&amp;IF(AND(N(P91)&gt;0,Q91=""),"CARGO SIN COBRAR; ",""))-2)))</f>
        <v/>
      </c>
    </row>
    <row r="92">
      <c r="E92" s="7" t="n"/>
      <c r="I92" s="7" t="n"/>
      <c r="J92" s="7">
        <f>IF(A92="","",IF(I92&lt;&gt;"",I92,IF(E92="","",E92+IF(D92="Garantía",'Ajustes'!$B$3,'Ajustes'!$B$2))))</f>
        <v/>
      </c>
      <c r="K92" s="8">
        <f>IF(OR(J92="",M92&lt;&gt;""),"",J92-TODAY())</f>
        <v/>
      </c>
      <c r="L92">
        <f>IF(A92="","",IF(M92&lt;&gt;"","TERMINADO",IF(G92="","ABIERTO - SIN SUB","ASIGNADO")))</f>
        <v/>
      </c>
      <c r="M92" s="7" t="n"/>
      <c r="P92" s="9" t="n"/>
      <c r="R92">
        <f>IF(A92="","",IF(IF(AND(NOT(M92&lt;&gt;""),J92&lt;&gt;""),IF(TODAY()&gt;J92,"VENCIDO; ",IF(J92-TODAY()&lt;='Ajustes'!$B$4,"VENCE PRONTO; ","")),"")&amp;IF(AND(NOT(M92&lt;&gt;""),G92=""),"SIN SUBCONTRATISTA; ","")&amp;IF(AND(M92&lt;&gt;"",UPPER(N92)&lt;&gt;"S"),"SIN VISTO BUENO; ","")&amp;IF(AND(M92&lt;&gt;"",UPPER(O92)&lt;&gt;"S"),"SIN FOTOS; ","")&amp;IF(AND(N(P92)&gt;0,Q92=""),"CARGO SIN COBRAR; ","")="","",LEFT(IF(AND(NOT(M92&lt;&gt;""),J92&lt;&gt;""),IF(TODAY()&gt;J92,"VENCIDO; ",IF(J92-TODAY()&lt;='Ajustes'!$B$4,"VENCE PRONTO; ","")),"")&amp;IF(AND(NOT(M92&lt;&gt;""),G92=""),"SIN SUBCONTRATISTA; ","")&amp;IF(AND(M92&lt;&gt;"",UPPER(N92)&lt;&gt;"S"),"SIN VISTO BUENO; ","")&amp;IF(AND(M92&lt;&gt;"",UPPER(O92)&lt;&gt;"S"),"SIN FOTOS; ","")&amp;IF(AND(N(P92)&gt;0,Q92=""),"CARGO SIN COBRAR; ",""),LEN(IF(AND(NOT(M92&lt;&gt;""),J92&lt;&gt;""),IF(TODAY()&gt;J92,"VENCIDO; ",IF(J92-TODAY()&lt;='Ajustes'!$B$4,"VENCE PRONTO; ","")),"")&amp;IF(AND(NOT(M92&lt;&gt;""),G92=""),"SIN SUBCONTRATISTA; ","")&amp;IF(AND(M92&lt;&gt;"",UPPER(N92)&lt;&gt;"S"),"SIN VISTO BUENO; ","")&amp;IF(AND(M92&lt;&gt;"",UPPER(O92)&lt;&gt;"S"),"SIN FOTOS; ","")&amp;IF(AND(N(P92)&gt;0,Q92=""),"CARGO SIN COBRAR; ",""))-2)))</f>
        <v/>
      </c>
    </row>
    <row r="93">
      <c r="E93" s="7" t="n"/>
      <c r="I93" s="7" t="n"/>
      <c r="J93" s="7">
        <f>IF(A93="","",IF(I93&lt;&gt;"",I93,IF(E93="","",E93+IF(D93="Garantía",'Ajustes'!$B$3,'Ajustes'!$B$2))))</f>
        <v/>
      </c>
      <c r="K93" s="8">
        <f>IF(OR(J93="",M93&lt;&gt;""),"",J93-TODAY())</f>
        <v/>
      </c>
      <c r="L93">
        <f>IF(A93="","",IF(M93&lt;&gt;"","TERMINADO",IF(G93="","ABIERTO - SIN SUB","ASIGNADO")))</f>
        <v/>
      </c>
      <c r="M93" s="7" t="n"/>
      <c r="P93" s="9" t="n"/>
      <c r="R93">
        <f>IF(A93="","",IF(IF(AND(NOT(M93&lt;&gt;""),J93&lt;&gt;""),IF(TODAY()&gt;J93,"VENCIDO; ",IF(J93-TODAY()&lt;='Ajustes'!$B$4,"VENCE PRONTO; ","")),"")&amp;IF(AND(NOT(M93&lt;&gt;""),G93=""),"SIN SUBCONTRATISTA; ","")&amp;IF(AND(M93&lt;&gt;"",UPPER(N93)&lt;&gt;"S"),"SIN VISTO BUENO; ","")&amp;IF(AND(M93&lt;&gt;"",UPPER(O93)&lt;&gt;"S"),"SIN FOTOS; ","")&amp;IF(AND(N(P93)&gt;0,Q93=""),"CARGO SIN COBRAR; ","")="","",LEFT(IF(AND(NOT(M93&lt;&gt;""),J93&lt;&gt;""),IF(TODAY()&gt;J93,"VENCIDO; ",IF(J93-TODAY()&lt;='Ajustes'!$B$4,"VENCE PRONTO; ","")),"")&amp;IF(AND(NOT(M93&lt;&gt;""),G93=""),"SIN SUBCONTRATISTA; ","")&amp;IF(AND(M93&lt;&gt;"",UPPER(N93)&lt;&gt;"S"),"SIN VISTO BUENO; ","")&amp;IF(AND(M93&lt;&gt;"",UPPER(O93)&lt;&gt;"S"),"SIN FOTOS; ","")&amp;IF(AND(N(P93)&gt;0,Q93=""),"CARGO SIN COBRAR; ",""),LEN(IF(AND(NOT(M93&lt;&gt;""),J93&lt;&gt;""),IF(TODAY()&gt;J93,"VENCIDO; ",IF(J93-TODAY()&lt;='Ajustes'!$B$4,"VENCE PRONTO; ","")),"")&amp;IF(AND(NOT(M93&lt;&gt;""),G93=""),"SIN SUBCONTRATISTA; ","")&amp;IF(AND(M93&lt;&gt;"",UPPER(N93)&lt;&gt;"S"),"SIN VISTO BUENO; ","")&amp;IF(AND(M93&lt;&gt;"",UPPER(O93)&lt;&gt;"S"),"SIN FOTOS; ","")&amp;IF(AND(N(P93)&gt;0,Q93=""),"CARGO SIN COBRAR; ",""))-2)))</f>
        <v/>
      </c>
    </row>
    <row r="94">
      <c r="E94" s="7" t="n"/>
      <c r="I94" s="7" t="n"/>
      <c r="J94" s="7">
        <f>IF(A94="","",IF(I94&lt;&gt;"",I94,IF(E94="","",E94+IF(D94="Garantía",'Ajustes'!$B$3,'Ajustes'!$B$2))))</f>
        <v/>
      </c>
      <c r="K94" s="8">
        <f>IF(OR(J94="",M94&lt;&gt;""),"",J94-TODAY())</f>
        <v/>
      </c>
      <c r="L94">
        <f>IF(A94="","",IF(M94&lt;&gt;"","TERMINADO",IF(G94="","ABIERTO - SIN SUB","ASIGNADO")))</f>
        <v/>
      </c>
      <c r="M94" s="7" t="n"/>
      <c r="P94" s="9" t="n"/>
      <c r="R94">
        <f>IF(A94="","",IF(IF(AND(NOT(M94&lt;&gt;""),J94&lt;&gt;""),IF(TODAY()&gt;J94,"VENCIDO; ",IF(J94-TODAY()&lt;='Ajustes'!$B$4,"VENCE PRONTO; ","")),"")&amp;IF(AND(NOT(M94&lt;&gt;""),G94=""),"SIN SUBCONTRATISTA; ","")&amp;IF(AND(M94&lt;&gt;"",UPPER(N94)&lt;&gt;"S"),"SIN VISTO BUENO; ","")&amp;IF(AND(M94&lt;&gt;"",UPPER(O94)&lt;&gt;"S"),"SIN FOTOS; ","")&amp;IF(AND(N(P94)&gt;0,Q94=""),"CARGO SIN COBRAR; ","")="","",LEFT(IF(AND(NOT(M94&lt;&gt;""),J94&lt;&gt;""),IF(TODAY()&gt;J94,"VENCIDO; ",IF(J94-TODAY()&lt;='Ajustes'!$B$4,"VENCE PRONTO; ","")),"")&amp;IF(AND(NOT(M94&lt;&gt;""),G94=""),"SIN SUBCONTRATISTA; ","")&amp;IF(AND(M94&lt;&gt;"",UPPER(N94)&lt;&gt;"S"),"SIN VISTO BUENO; ","")&amp;IF(AND(M94&lt;&gt;"",UPPER(O94)&lt;&gt;"S"),"SIN FOTOS; ","")&amp;IF(AND(N(P94)&gt;0,Q94=""),"CARGO SIN COBRAR; ",""),LEN(IF(AND(NOT(M94&lt;&gt;""),J94&lt;&gt;""),IF(TODAY()&gt;J94,"VENCIDO; ",IF(J94-TODAY()&lt;='Ajustes'!$B$4,"VENCE PRONTO; ","")),"")&amp;IF(AND(NOT(M94&lt;&gt;""),G94=""),"SIN SUBCONTRATISTA; ","")&amp;IF(AND(M94&lt;&gt;"",UPPER(N94)&lt;&gt;"S"),"SIN VISTO BUENO; ","")&amp;IF(AND(M94&lt;&gt;"",UPPER(O94)&lt;&gt;"S"),"SIN FOTOS; ","")&amp;IF(AND(N(P94)&gt;0,Q94=""),"CARGO SIN COBRAR; ",""))-2)))</f>
        <v/>
      </c>
    </row>
    <row r="95">
      <c r="E95" s="7" t="n"/>
      <c r="I95" s="7" t="n"/>
      <c r="J95" s="7">
        <f>IF(A95="","",IF(I95&lt;&gt;"",I95,IF(E95="","",E95+IF(D95="Garantía",'Ajustes'!$B$3,'Ajustes'!$B$2))))</f>
        <v/>
      </c>
      <c r="K95" s="8">
        <f>IF(OR(J95="",M95&lt;&gt;""),"",J95-TODAY())</f>
        <v/>
      </c>
      <c r="L95">
        <f>IF(A95="","",IF(M95&lt;&gt;"","TERMINADO",IF(G95="","ABIERTO - SIN SUB","ASIGNADO")))</f>
        <v/>
      </c>
      <c r="M95" s="7" t="n"/>
      <c r="P95" s="9" t="n"/>
      <c r="R95">
        <f>IF(A95="","",IF(IF(AND(NOT(M95&lt;&gt;""),J95&lt;&gt;""),IF(TODAY()&gt;J95,"VENCIDO; ",IF(J95-TODAY()&lt;='Ajustes'!$B$4,"VENCE PRONTO; ","")),"")&amp;IF(AND(NOT(M95&lt;&gt;""),G95=""),"SIN SUBCONTRATISTA; ","")&amp;IF(AND(M95&lt;&gt;"",UPPER(N95)&lt;&gt;"S"),"SIN VISTO BUENO; ","")&amp;IF(AND(M95&lt;&gt;"",UPPER(O95)&lt;&gt;"S"),"SIN FOTOS; ","")&amp;IF(AND(N(P95)&gt;0,Q95=""),"CARGO SIN COBRAR; ","")="","",LEFT(IF(AND(NOT(M95&lt;&gt;""),J95&lt;&gt;""),IF(TODAY()&gt;J95,"VENCIDO; ",IF(J95-TODAY()&lt;='Ajustes'!$B$4,"VENCE PRONTO; ","")),"")&amp;IF(AND(NOT(M95&lt;&gt;""),G95=""),"SIN SUBCONTRATISTA; ","")&amp;IF(AND(M95&lt;&gt;"",UPPER(N95)&lt;&gt;"S"),"SIN VISTO BUENO; ","")&amp;IF(AND(M95&lt;&gt;"",UPPER(O95)&lt;&gt;"S"),"SIN FOTOS; ","")&amp;IF(AND(N(P95)&gt;0,Q95=""),"CARGO SIN COBRAR; ",""),LEN(IF(AND(NOT(M95&lt;&gt;""),J95&lt;&gt;""),IF(TODAY()&gt;J95,"VENCIDO; ",IF(J95-TODAY()&lt;='Ajustes'!$B$4,"VENCE PRONTO; ","")),"")&amp;IF(AND(NOT(M95&lt;&gt;""),G95=""),"SIN SUBCONTRATISTA; ","")&amp;IF(AND(M95&lt;&gt;"",UPPER(N95)&lt;&gt;"S"),"SIN VISTO BUENO; ","")&amp;IF(AND(M95&lt;&gt;"",UPPER(O95)&lt;&gt;"S"),"SIN FOTOS; ","")&amp;IF(AND(N(P95)&gt;0,Q95=""),"CARGO SIN COBRAR; ",""))-2)))</f>
        <v/>
      </c>
    </row>
    <row r="96">
      <c r="E96" s="7" t="n"/>
      <c r="I96" s="7" t="n"/>
      <c r="J96" s="7">
        <f>IF(A96="","",IF(I96&lt;&gt;"",I96,IF(E96="","",E96+IF(D96="Garantía",'Ajustes'!$B$3,'Ajustes'!$B$2))))</f>
        <v/>
      </c>
      <c r="K96" s="8">
        <f>IF(OR(J96="",M96&lt;&gt;""),"",J96-TODAY())</f>
        <v/>
      </c>
      <c r="L96">
        <f>IF(A96="","",IF(M96&lt;&gt;"","TERMINADO",IF(G96="","ABIERTO - SIN SUB","ASIGNADO")))</f>
        <v/>
      </c>
      <c r="M96" s="7" t="n"/>
      <c r="P96" s="9" t="n"/>
      <c r="R96">
        <f>IF(A96="","",IF(IF(AND(NOT(M96&lt;&gt;""),J96&lt;&gt;""),IF(TODAY()&gt;J96,"VENCIDO; ",IF(J96-TODAY()&lt;='Ajustes'!$B$4,"VENCE PRONTO; ","")),"")&amp;IF(AND(NOT(M96&lt;&gt;""),G96=""),"SIN SUBCONTRATISTA; ","")&amp;IF(AND(M96&lt;&gt;"",UPPER(N96)&lt;&gt;"S"),"SIN VISTO BUENO; ","")&amp;IF(AND(M96&lt;&gt;"",UPPER(O96)&lt;&gt;"S"),"SIN FOTOS; ","")&amp;IF(AND(N(P96)&gt;0,Q96=""),"CARGO SIN COBRAR; ","")="","",LEFT(IF(AND(NOT(M96&lt;&gt;""),J96&lt;&gt;""),IF(TODAY()&gt;J96,"VENCIDO; ",IF(J96-TODAY()&lt;='Ajustes'!$B$4,"VENCE PRONTO; ","")),"")&amp;IF(AND(NOT(M96&lt;&gt;""),G96=""),"SIN SUBCONTRATISTA; ","")&amp;IF(AND(M96&lt;&gt;"",UPPER(N96)&lt;&gt;"S"),"SIN VISTO BUENO; ","")&amp;IF(AND(M96&lt;&gt;"",UPPER(O96)&lt;&gt;"S"),"SIN FOTOS; ","")&amp;IF(AND(N(P96)&gt;0,Q96=""),"CARGO SIN COBRAR; ",""),LEN(IF(AND(NOT(M96&lt;&gt;""),J96&lt;&gt;""),IF(TODAY()&gt;J96,"VENCIDO; ",IF(J96-TODAY()&lt;='Ajustes'!$B$4,"VENCE PRONTO; ","")),"")&amp;IF(AND(NOT(M96&lt;&gt;""),G96=""),"SIN SUBCONTRATISTA; ","")&amp;IF(AND(M96&lt;&gt;"",UPPER(N96)&lt;&gt;"S"),"SIN VISTO BUENO; ","")&amp;IF(AND(M96&lt;&gt;"",UPPER(O96)&lt;&gt;"S"),"SIN FOTOS; ","")&amp;IF(AND(N(P96)&gt;0,Q96=""),"CARGO SIN COBRAR; ",""))-2)))</f>
        <v/>
      </c>
    </row>
    <row r="97">
      <c r="E97" s="7" t="n"/>
      <c r="I97" s="7" t="n"/>
      <c r="J97" s="7">
        <f>IF(A97="","",IF(I97&lt;&gt;"",I97,IF(E97="","",E97+IF(D97="Garantía",'Ajustes'!$B$3,'Ajustes'!$B$2))))</f>
        <v/>
      </c>
      <c r="K97" s="8">
        <f>IF(OR(J97="",M97&lt;&gt;""),"",J97-TODAY())</f>
        <v/>
      </c>
      <c r="L97">
        <f>IF(A97="","",IF(M97&lt;&gt;"","TERMINADO",IF(G97="","ABIERTO - SIN SUB","ASIGNADO")))</f>
        <v/>
      </c>
      <c r="M97" s="7" t="n"/>
      <c r="P97" s="9" t="n"/>
      <c r="R97">
        <f>IF(A97="","",IF(IF(AND(NOT(M97&lt;&gt;""),J97&lt;&gt;""),IF(TODAY()&gt;J97,"VENCIDO; ",IF(J97-TODAY()&lt;='Ajustes'!$B$4,"VENCE PRONTO; ","")),"")&amp;IF(AND(NOT(M97&lt;&gt;""),G97=""),"SIN SUBCONTRATISTA; ","")&amp;IF(AND(M97&lt;&gt;"",UPPER(N97)&lt;&gt;"S"),"SIN VISTO BUENO; ","")&amp;IF(AND(M97&lt;&gt;"",UPPER(O97)&lt;&gt;"S"),"SIN FOTOS; ","")&amp;IF(AND(N(P97)&gt;0,Q97=""),"CARGO SIN COBRAR; ","")="","",LEFT(IF(AND(NOT(M97&lt;&gt;""),J97&lt;&gt;""),IF(TODAY()&gt;J97,"VENCIDO; ",IF(J97-TODAY()&lt;='Ajustes'!$B$4,"VENCE PRONTO; ","")),"")&amp;IF(AND(NOT(M97&lt;&gt;""),G97=""),"SIN SUBCONTRATISTA; ","")&amp;IF(AND(M97&lt;&gt;"",UPPER(N97)&lt;&gt;"S"),"SIN VISTO BUENO; ","")&amp;IF(AND(M97&lt;&gt;"",UPPER(O97)&lt;&gt;"S"),"SIN FOTOS; ","")&amp;IF(AND(N(P97)&gt;0,Q97=""),"CARGO SIN COBRAR; ",""),LEN(IF(AND(NOT(M97&lt;&gt;""),J97&lt;&gt;""),IF(TODAY()&gt;J97,"VENCIDO; ",IF(J97-TODAY()&lt;='Ajustes'!$B$4,"VENCE PRONTO; ","")),"")&amp;IF(AND(NOT(M97&lt;&gt;""),G97=""),"SIN SUBCONTRATISTA; ","")&amp;IF(AND(M97&lt;&gt;"",UPPER(N97)&lt;&gt;"S"),"SIN VISTO BUENO; ","")&amp;IF(AND(M97&lt;&gt;"",UPPER(O97)&lt;&gt;"S"),"SIN FOTOS; ","")&amp;IF(AND(N(P97)&gt;0,Q97=""),"CARGO SIN COBRAR; ",""))-2)))</f>
        <v/>
      </c>
    </row>
    <row r="98">
      <c r="E98" s="7" t="n"/>
      <c r="I98" s="7" t="n"/>
      <c r="J98" s="7">
        <f>IF(A98="","",IF(I98&lt;&gt;"",I98,IF(E98="","",E98+IF(D98="Garantía",'Ajustes'!$B$3,'Ajustes'!$B$2))))</f>
        <v/>
      </c>
      <c r="K98" s="8">
        <f>IF(OR(J98="",M98&lt;&gt;""),"",J98-TODAY())</f>
        <v/>
      </c>
      <c r="L98">
        <f>IF(A98="","",IF(M98&lt;&gt;"","TERMINADO",IF(G98="","ABIERTO - SIN SUB","ASIGNADO")))</f>
        <v/>
      </c>
      <c r="M98" s="7" t="n"/>
      <c r="P98" s="9" t="n"/>
      <c r="R98">
        <f>IF(A98="","",IF(IF(AND(NOT(M98&lt;&gt;""),J98&lt;&gt;""),IF(TODAY()&gt;J98,"VENCIDO; ",IF(J98-TODAY()&lt;='Ajustes'!$B$4,"VENCE PRONTO; ","")),"")&amp;IF(AND(NOT(M98&lt;&gt;""),G98=""),"SIN SUBCONTRATISTA; ","")&amp;IF(AND(M98&lt;&gt;"",UPPER(N98)&lt;&gt;"S"),"SIN VISTO BUENO; ","")&amp;IF(AND(M98&lt;&gt;"",UPPER(O98)&lt;&gt;"S"),"SIN FOTOS; ","")&amp;IF(AND(N(P98)&gt;0,Q98=""),"CARGO SIN COBRAR; ","")="","",LEFT(IF(AND(NOT(M98&lt;&gt;""),J98&lt;&gt;""),IF(TODAY()&gt;J98,"VENCIDO; ",IF(J98-TODAY()&lt;='Ajustes'!$B$4,"VENCE PRONTO; ","")),"")&amp;IF(AND(NOT(M98&lt;&gt;""),G98=""),"SIN SUBCONTRATISTA; ","")&amp;IF(AND(M98&lt;&gt;"",UPPER(N98)&lt;&gt;"S"),"SIN VISTO BUENO; ","")&amp;IF(AND(M98&lt;&gt;"",UPPER(O98)&lt;&gt;"S"),"SIN FOTOS; ","")&amp;IF(AND(N(P98)&gt;0,Q98=""),"CARGO SIN COBRAR; ",""),LEN(IF(AND(NOT(M98&lt;&gt;""),J98&lt;&gt;""),IF(TODAY()&gt;J98,"VENCIDO; ",IF(J98-TODAY()&lt;='Ajustes'!$B$4,"VENCE PRONTO; ","")),"")&amp;IF(AND(NOT(M98&lt;&gt;""),G98=""),"SIN SUBCONTRATISTA; ","")&amp;IF(AND(M98&lt;&gt;"",UPPER(N98)&lt;&gt;"S"),"SIN VISTO BUENO; ","")&amp;IF(AND(M98&lt;&gt;"",UPPER(O98)&lt;&gt;"S"),"SIN FOTOS; ","")&amp;IF(AND(N(P98)&gt;0,Q98=""),"CARGO SIN COBRAR; ",""))-2)))</f>
        <v/>
      </c>
    </row>
    <row r="99">
      <c r="E99" s="7" t="n"/>
      <c r="I99" s="7" t="n"/>
      <c r="J99" s="7">
        <f>IF(A99="","",IF(I99&lt;&gt;"",I99,IF(E99="","",E99+IF(D99="Garantía",'Ajustes'!$B$3,'Ajustes'!$B$2))))</f>
        <v/>
      </c>
      <c r="K99" s="8">
        <f>IF(OR(J99="",M99&lt;&gt;""),"",J99-TODAY())</f>
        <v/>
      </c>
      <c r="L99">
        <f>IF(A99="","",IF(M99&lt;&gt;"","TERMINADO",IF(G99="","ABIERTO - SIN SUB","ASIGNADO")))</f>
        <v/>
      </c>
      <c r="M99" s="7" t="n"/>
      <c r="P99" s="9" t="n"/>
      <c r="R99">
        <f>IF(A99="","",IF(IF(AND(NOT(M99&lt;&gt;""),J99&lt;&gt;""),IF(TODAY()&gt;J99,"VENCIDO; ",IF(J99-TODAY()&lt;='Ajustes'!$B$4,"VENCE PRONTO; ","")),"")&amp;IF(AND(NOT(M99&lt;&gt;""),G99=""),"SIN SUBCONTRATISTA; ","")&amp;IF(AND(M99&lt;&gt;"",UPPER(N99)&lt;&gt;"S"),"SIN VISTO BUENO; ","")&amp;IF(AND(M99&lt;&gt;"",UPPER(O99)&lt;&gt;"S"),"SIN FOTOS; ","")&amp;IF(AND(N(P99)&gt;0,Q99=""),"CARGO SIN COBRAR; ","")="","",LEFT(IF(AND(NOT(M99&lt;&gt;""),J99&lt;&gt;""),IF(TODAY()&gt;J99,"VENCIDO; ",IF(J99-TODAY()&lt;='Ajustes'!$B$4,"VENCE PRONTO; ","")),"")&amp;IF(AND(NOT(M99&lt;&gt;""),G99=""),"SIN SUBCONTRATISTA; ","")&amp;IF(AND(M99&lt;&gt;"",UPPER(N99)&lt;&gt;"S"),"SIN VISTO BUENO; ","")&amp;IF(AND(M99&lt;&gt;"",UPPER(O99)&lt;&gt;"S"),"SIN FOTOS; ","")&amp;IF(AND(N(P99)&gt;0,Q99=""),"CARGO SIN COBRAR; ",""),LEN(IF(AND(NOT(M99&lt;&gt;""),J99&lt;&gt;""),IF(TODAY()&gt;J99,"VENCIDO; ",IF(J99-TODAY()&lt;='Ajustes'!$B$4,"VENCE PRONTO; ","")),"")&amp;IF(AND(NOT(M99&lt;&gt;""),G99=""),"SIN SUBCONTRATISTA; ","")&amp;IF(AND(M99&lt;&gt;"",UPPER(N99)&lt;&gt;"S"),"SIN VISTO BUENO; ","")&amp;IF(AND(M99&lt;&gt;"",UPPER(O99)&lt;&gt;"S"),"SIN FOTOS; ","")&amp;IF(AND(N(P99)&gt;0,Q99=""),"CARGO SIN COBRAR; ",""))-2)))</f>
        <v/>
      </c>
    </row>
    <row r="100">
      <c r="E100" s="7" t="n"/>
      <c r="I100" s="7" t="n"/>
      <c r="J100" s="7">
        <f>IF(A100="","",IF(I100&lt;&gt;"",I100,IF(E100="","",E100+IF(D100="Garantía",'Ajustes'!$B$3,'Ajustes'!$B$2))))</f>
        <v/>
      </c>
      <c r="K100" s="8">
        <f>IF(OR(J100="",M100&lt;&gt;""),"",J100-TODAY())</f>
        <v/>
      </c>
      <c r="L100">
        <f>IF(A100="","",IF(M100&lt;&gt;"","TERMINADO",IF(G100="","ABIERTO - SIN SUB","ASIGNADO")))</f>
        <v/>
      </c>
      <c r="M100" s="7" t="n"/>
      <c r="P100" s="9" t="n"/>
      <c r="R100">
        <f>IF(A100="","",IF(IF(AND(NOT(M100&lt;&gt;""),J100&lt;&gt;""),IF(TODAY()&gt;J100,"VENCIDO; ",IF(J100-TODAY()&lt;='Ajustes'!$B$4,"VENCE PRONTO; ","")),"")&amp;IF(AND(NOT(M100&lt;&gt;""),G100=""),"SIN SUBCONTRATISTA; ","")&amp;IF(AND(M100&lt;&gt;"",UPPER(N100)&lt;&gt;"S"),"SIN VISTO BUENO; ","")&amp;IF(AND(M100&lt;&gt;"",UPPER(O100)&lt;&gt;"S"),"SIN FOTOS; ","")&amp;IF(AND(N(P100)&gt;0,Q100=""),"CARGO SIN COBRAR; ","")="","",LEFT(IF(AND(NOT(M100&lt;&gt;""),J100&lt;&gt;""),IF(TODAY()&gt;J100,"VENCIDO; ",IF(J100-TODAY()&lt;='Ajustes'!$B$4,"VENCE PRONTO; ","")),"")&amp;IF(AND(NOT(M100&lt;&gt;""),G100=""),"SIN SUBCONTRATISTA; ","")&amp;IF(AND(M100&lt;&gt;"",UPPER(N100)&lt;&gt;"S"),"SIN VISTO BUENO; ","")&amp;IF(AND(M100&lt;&gt;"",UPPER(O100)&lt;&gt;"S"),"SIN FOTOS; ","")&amp;IF(AND(N(P100)&gt;0,Q100=""),"CARGO SIN COBRAR; ",""),LEN(IF(AND(NOT(M100&lt;&gt;""),J100&lt;&gt;""),IF(TODAY()&gt;J100,"VENCIDO; ",IF(J100-TODAY()&lt;='Ajustes'!$B$4,"VENCE PRONTO; ","")),"")&amp;IF(AND(NOT(M100&lt;&gt;""),G100=""),"SIN SUBCONTRATISTA; ","")&amp;IF(AND(M100&lt;&gt;"",UPPER(N100)&lt;&gt;"S"),"SIN VISTO BUENO; ","")&amp;IF(AND(M100&lt;&gt;"",UPPER(O100)&lt;&gt;"S"),"SIN FOTOS; ","")&amp;IF(AND(N(P100)&gt;0,Q100=""),"CARGO SIN COBRAR; ",""))-2)))</f>
        <v/>
      </c>
    </row>
    <row r="101">
      <c r="E101" s="7" t="n"/>
      <c r="I101" s="7" t="n"/>
      <c r="J101" s="7">
        <f>IF(A101="","",IF(I101&lt;&gt;"",I101,IF(E101="","",E101+IF(D101="Garantía",'Ajustes'!$B$3,'Ajustes'!$B$2))))</f>
        <v/>
      </c>
      <c r="K101" s="8">
        <f>IF(OR(J101="",M101&lt;&gt;""),"",J101-TODAY())</f>
        <v/>
      </c>
      <c r="L101">
        <f>IF(A101="","",IF(M101&lt;&gt;"","TERMINADO",IF(G101="","ABIERTO - SIN SUB","ASIGNADO")))</f>
        <v/>
      </c>
      <c r="M101" s="7" t="n"/>
      <c r="P101" s="9" t="n"/>
      <c r="R101">
        <f>IF(A101="","",IF(IF(AND(NOT(M101&lt;&gt;""),J101&lt;&gt;""),IF(TODAY()&gt;J101,"VENCIDO; ",IF(J101-TODAY()&lt;='Ajustes'!$B$4,"VENCE PRONTO; ","")),"")&amp;IF(AND(NOT(M101&lt;&gt;""),G101=""),"SIN SUBCONTRATISTA; ","")&amp;IF(AND(M101&lt;&gt;"",UPPER(N101)&lt;&gt;"S"),"SIN VISTO BUENO; ","")&amp;IF(AND(M101&lt;&gt;"",UPPER(O101)&lt;&gt;"S"),"SIN FOTOS; ","")&amp;IF(AND(N(P101)&gt;0,Q101=""),"CARGO SIN COBRAR; ","")="","",LEFT(IF(AND(NOT(M101&lt;&gt;""),J101&lt;&gt;""),IF(TODAY()&gt;J101,"VENCIDO; ",IF(J101-TODAY()&lt;='Ajustes'!$B$4,"VENCE PRONTO; ","")),"")&amp;IF(AND(NOT(M101&lt;&gt;""),G101=""),"SIN SUBCONTRATISTA; ","")&amp;IF(AND(M101&lt;&gt;"",UPPER(N101)&lt;&gt;"S"),"SIN VISTO BUENO; ","")&amp;IF(AND(M101&lt;&gt;"",UPPER(O101)&lt;&gt;"S"),"SIN FOTOS; ","")&amp;IF(AND(N(P101)&gt;0,Q101=""),"CARGO SIN COBRAR; ",""),LEN(IF(AND(NOT(M101&lt;&gt;""),J101&lt;&gt;""),IF(TODAY()&gt;J101,"VENCIDO; ",IF(J101-TODAY()&lt;='Ajustes'!$B$4,"VENCE PRONTO; ","")),"")&amp;IF(AND(NOT(M101&lt;&gt;""),G101=""),"SIN SUBCONTRATISTA; ","")&amp;IF(AND(M101&lt;&gt;"",UPPER(N101)&lt;&gt;"S"),"SIN VISTO BUENO; ","")&amp;IF(AND(M101&lt;&gt;"",UPPER(O101)&lt;&gt;"S"),"SIN FOTOS; ","")&amp;IF(AND(N(P101)&gt;0,Q101=""),"CARGO SIN COBRAR; ",""))-2)))</f>
        <v/>
      </c>
    </row>
    <row r="102">
      <c r="E102" s="7" t="n"/>
      <c r="I102" s="7" t="n"/>
      <c r="J102" s="7">
        <f>IF(A102="","",IF(I102&lt;&gt;"",I102,IF(E102="","",E102+IF(D102="Garantía",'Ajustes'!$B$3,'Ajustes'!$B$2))))</f>
        <v/>
      </c>
      <c r="K102" s="8">
        <f>IF(OR(J102="",M102&lt;&gt;""),"",J102-TODAY())</f>
        <v/>
      </c>
      <c r="L102">
        <f>IF(A102="","",IF(M102&lt;&gt;"","TERMINADO",IF(G102="","ABIERTO - SIN SUB","ASIGNADO")))</f>
        <v/>
      </c>
      <c r="M102" s="7" t="n"/>
      <c r="P102" s="9" t="n"/>
      <c r="R102">
        <f>IF(A102="","",IF(IF(AND(NOT(M102&lt;&gt;""),J102&lt;&gt;""),IF(TODAY()&gt;J102,"VENCIDO; ",IF(J102-TODAY()&lt;='Ajustes'!$B$4,"VENCE PRONTO; ","")),"")&amp;IF(AND(NOT(M102&lt;&gt;""),G102=""),"SIN SUBCONTRATISTA; ","")&amp;IF(AND(M102&lt;&gt;"",UPPER(N102)&lt;&gt;"S"),"SIN VISTO BUENO; ","")&amp;IF(AND(M102&lt;&gt;"",UPPER(O102)&lt;&gt;"S"),"SIN FOTOS; ","")&amp;IF(AND(N(P102)&gt;0,Q102=""),"CARGO SIN COBRAR; ","")="","",LEFT(IF(AND(NOT(M102&lt;&gt;""),J102&lt;&gt;""),IF(TODAY()&gt;J102,"VENCIDO; ",IF(J102-TODAY()&lt;='Ajustes'!$B$4,"VENCE PRONTO; ","")),"")&amp;IF(AND(NOT(M102&lt;&gt;""),G102=""),"SIN SUBCONTRATISTA; ","")&amp;IF(AND(M102&lt;&gt;"",UPPER(N102)&lt;&gt;"S"),"SIN VISTO BUENO; ","")&amp;IF(AND(M102&lt;&gt;"",UPPER(O102)&lt;&gt;"S"),"SIN FOTOS; ","")&amp;IF(AND(N(P102)&gt;0,Q102=""),"CARGO SIN COBRAR; ",""),LEN(IF(AND(NOT(M102&lt;&gt;""),J102&lt;&gt;""),IF(TODAY()&gt;J102,"VENCIDO; ",IF(J102-TODAY()&lt;='Ajustes'!$B$4,"VENCE PRONTO; ","")),"")&amp;IF(AND(NOT(M102&lt;&gt;""),G102=""),"SIN SUBCONTRATISTA; ","")&amp;IF(AND(M102&lt;&gt;"",UPPER(N102)&lt;&gt;"S"),"SIN VISTO BUENO; ","")&amp;IF(AND(M102&lt;&gt;"",UPPER(O102)&lt;&gt;"S"),"SIN FOTOS; ","")&amp;IF(AND(N(P102)&gt;0,Q102=""),"CARGO SIN COBRAR; ",""))-2)))</f>
        <v/>
      </c>
    </row>
    <row r="103">
      <c r="E103" s="7" t="n"/>
      <c r="I103" s="7" t="n"/>
      <c r="J103" s="7">
        <f>IF(A103="","",IF(I103&lt;&gt;"",I103,IF(E103="","",E103+IF(D103="Garantía",'Ajustes'!$B$3,'Ajustes'!$B$2))))</f>
        <v/>
      </c>
      <c r="K103" s="8">
        <f>IF(OR(J103="",M103&lt;&gt;""),"",J103-TODAY())</f>
        <v/>
      </c>
      <c r="L103">
        <f>IF(A103="","",IF(M103&lt;&gt;"","TERMINADO",IF(G103="","ABIERTO - SIN SUB","ASIGNADO")))</f>
        <v/>
      </c>
      <c r="M103" s="7" t="n"/>
      <c r="P103" s="9" t="n"/>
      <c r="R103">
        <f>IF(A103="","",IF(IF(AND(NOT(M103&lt;&gt;""),J103&lt;&gt;""),IF(TODAY()&gt;J103,"VENCIDO; ",IF(J103-TODAY()&lt;='Ajustes'!$B$4,"VENCE PRONTO; ","")),"")&amp;IF(AND(NOT(M103&lt;&gt;""),G103=""),"SIN SUBCONTRATISTA; ","")&amp;IF(AND(M103&lt;&gt;"",UPPER(N103)&lt;&gt;"S"),"SIN VISTO BUENO; ","")&amp;IF(AND(M103&lt;&gt;"",UPPER(O103)&lt;&gt;"S"),"SIN FOTOS; ","")&amp;IF(AND(N(P103)&gt;0,Q103=""),"CARGO SIN COBRAR; ","")="","",LEFT(IF(AND(NOT(M103&lt;&gt;""),J103&lt;&gt;""),IF(TODAY()&gt;J103,"VENCIDO; ",IF(J103-TODAY()&lt;='Ajustes'!$B$4,"VENCE PRONTO; ","")),"")&amp;IF(AND(NOT(M103&lt;&gt;""),G103=""),"SIN SUBCONTRATISTA; ","")&amp;IF(AND(M103&lt;&gt;"",UPPER(N103)&lt;&gt;"S"),"SIN VISTO BUENO; ","")&amp;IF(AND(M103&lt;&gt;"",UPPER(O103)&lt;&gt;"S"),"SIN FOTOS; ","")&amp;IF(AND(N(P103)&gt;0,Q103=""),"CARGO SIN COBRAR; ",""),LEN(IF(AND(NOT(M103&lt;&gt;""),J103&lt;&gt;""),IF(TODAY()&gt;J103,"VENCIDO; ",IF(J103-TODAY()&lt;='Ajustes'!$B$4,"VENCE PRONTO; ","")),"")&amp;IF(AND(NOT(M103&lt;&gt;""),G103=""),"SIN SUBCONTRATISTA; ","")&amp;IF(AND(M103&lt;&gt;"",UPPER(N103)&lt;&gt;"S"),"SIN VISTO BUENO; ","")&amp;IF(AND(M103&lt;&gt;"",UPPER(O103)&lt;&gt;"S"),"SIN FOTOS; ","")&amp;IF(AND(N(P103)&gt;0,Q103=""),"CARGO SIN COBRAR; ",""))-2)))</f>
        <v/>
      </c>
    </row>
    <row r="104">
      <c r="E104" s="7" t="n"/>
      <c r="I104" s="7" t="n"/>
      <c r="J104" s="7">
        <f>IF(A104="","",IF(I104&lt;&gt;"",I104,IF(E104="","",E104+IF(D104="Garantía",'Ajustes'!$B$3,'Ajustes'!$B$2))))</f>
        <v/>
      </c>
      <c r="K104" s="8">
        <f>IF(OR(J104="",M104&lt;&gt;""),"",J104-TODAY())</f>
        <v/>
      </c>
      <c r="L104">
        <f>IF(A104="","",IF(M104&lt;&gt;"","TERMINADO",IF(G104="","ABIERTO - SIN SUB","ASIGNADO")))</f>
        <v/>
      </c>
      <c r="M104" s="7" t="n"/>
      <c r="P104" s="9" t="n"/>
      <c r="R104">
        <f>IF(A104="","",IF(IF(AND(NOT(M104&lt;&gt;""),J104&lt;&gt;""),IF(TODAY()&gt;J104,"VENCIDO; ",IF(J104-TODAY()&lt;='Ajustes'!$B$4,"VENCE PRONTO; ","")),"")&amp;IF(AND(NOT(M104&lt;&gt;""),G104=""),"SIN SUBCONTRATISTA; ","")&amp;IF(AND(M104&lt;&gt;"",UPPER(N104)&lt;&gt;"S"),"SIN VISTO BUENO; ","")&amp;IF(AND(M104&lt;&gt;"",UPPER(O104)&lt;&gt;"S"),"SIN FOTOS; ","")&amp;IF(AND(N(P104)&gt;0,Q104=""),"CARGO SIN COBRAR; ","")="","",LEFT(IF(AND(NOT(M104&lt;&gt;""),J104&lt;&gt;""),IF(TODAY()&gt;J104,"VENCIDO; ",IF(J104-TODAY()&lt;='Ajustes'!$B$4,"VENCE PRONTO; ","")),"")&amp;IF(AND(NOT(M104&lt;&gt;""),G104=""),"SIN SUBCONTRATISTA; ","")&amp;IF(AND(M104&lt;&gt;"",UPPER(N104)&lt;&gt;"S"),"SIN VISTO BUENO; ","")&amp;IF(AND(M104&lt;&gt;"",UPPER(O104)&lt;&gt;"S"),"SIN FOTOS; ","")&amp;IF(AND(N(P104)&gt;0,Q104=""),"CARGO SIN COBRAR; ",""),LEN(IF(AND(NOT(M104&lt;&gt;""),J104&lt;&gt;""),IF(TODAY()&gt;J104,"VENCIDO; ",IF(J104-TODAY()&lt;='Ajustes'!$B$4,"VENCE PRONTO; ","")),"")&amp;IF(AND(NOT(M104&lt;&gt;""),G104=""),"SIN SUBCONTRATISTA; ","")&amp;IF(AND(M104&lt;&gt;"",UPPER(N104)&lt;&gt;"S"),"SIN VISTO BUENO; ","")&amp;IF(AND(M104&lt;&gt;"",UPPER(O104)&lt;&gt;"S"),"SIN FOTOS; ","")&amp;IF(AND(N(P104)&gt;0,Q104=""),"CARGO SIN COBRAR; ",""))-2)))</f>
        <v/>
      </c>
    </row>
    <row r="105">
      <c r="E105" s="7" t="n"/>
      <c r="I105" s="7" t="n"/>
      <c r="J105" s="7">
        <f>IF(A105="","",IF(I105&lt;&gt;"",I105,IF(E105="","",E105+IF(D105="Garantía",'Ajustes'!$B$3,'Ajustes'!$B$2))))</f>
        <v/>
      </c>
      <c r="K105" s="8">
        <f>IF(OR(J105="",M105&lt;&gt;""),"",J105-TODAY())</f>
        <v/>
      </c>
      <c r="L105">
        <f>IF(A105="","",IF(M105&lt;&gt;"","TERMINADO",IF(G105="","ABIERTO - SIN SUB","ASIGNADO")))</f>
        <v/>
      </c>
      <c r="M105" s="7" t="n"/>
      <c r="P105" s="9" t="n"/>
      <c r="R105">
        <f>IF(A105="","",IF(IF(AND(NOT(M105&lt;&gt;""),J105&lt;&gt;""),IF(TODAY()&gt;J105,"VENCIDO; ",IF(J105-TODAY()&lt;='Ajustes'!$B$4,"VENCE PRONTO; ","")),"")&amp;IF(AND(NOT(M105&lt;&gt;""),G105=""),"SIN SUBCONTRATISTA; ","")&amp;IF(AND(M105&lt;&gt;"",UPPER(N105)&lt;&gt;"S"),"SIN VISTO BUENO; ","")&amp;IF(AND(M105&lt;&gt;"",UPPER(O105)&lt;&gt;"S"),"SIN FOTOS; ","")&amp;IF(AND(N(P105)&gt;0,Q105=""),"CARGO SIN COBRAR; ","")="","",LEFT(IF(AND(NOT(M105&lt;&gt;""),J105&lt;&gt;""),IF(TODAY()&gt;J105,"VENCIDO; ",IF(J105-TODAY()&lt;='Ajustes'!$B$4,"VENCE PRONTO; ","")),"")&amp;IF(AND(NOT(M105&lt;&gt;""),G105=""),"SIN SUBCONTRATISTA; ","")&amp;IF(AND(M105&lt;&gt;"",UPPER(N105)&lt;&gt;"S"),"SIN VISTO BUENO; ","")&amp;IF(AND(M105&lt;&gt;"",UPPER(O105)&lt;&gt;"S"),"SIN FOTOS; ","")&amp;IF(AND(N(P105)&gt;0,Q105=""),"CARGO SIN COBRAR; ",""),LEN(IF(AND(NOT(M105&lt;&gt;""),J105&lt;&gt;""),IF(TODAY()&gt;J105,"VENCIDO; ",IF(J105-TODAY()&lt;='Ajustes'!$B$4,"VENCE PRONTO; ","")),"")&amp;IF(AND(NOT(M105&lt;&gt;""),G105=""),"SIN SUBCONTRATISTA; ","")&amp;IF(AND(M105&lt;&gt;"",UPPER(N105)&lt;&gt;"S"),"SIN VISTO BUENO; ","")&amp;IF(AND(M105&lt;&gt;"",UPPER(O105)&lt;&gt;"S"),"SIN FOTOS; ","")&amp;IF(AND(N(P105)&gt;0,Q105=""),"CARGO SIN COBRAR; ",""))-2)))</f>
        <v/>
      </c>
    </row>
    <row r="106">
      <c r="E106" s="7" t="n"/>
      <c r="I106" s="7" t="n"/>
      <c r="J106" s="7">
        <f>IF(A106="","",IF(I106&lt;&gt;"",I106,IF(E106="","",E106+IF(D106="Garantía",'Ajustes'!$B$3,'Ajustes'!$B$2))))</f>
        <v/>
      </c>
      <c r="K106" s="8">
        <f>IF(OR(J106="",M106&lt;&gt;""),"",J106-TODAY())</f>
        <v/>
      </c>
      <c r="L106">
        <f>IF(A106="","",IF(M106&lt;&gt;"","TERMINADO",IF(G106="","ABIERTO - SIN SUB","ASIGNADO")))</f>
        <v/>
      </c>
      <c r="M106" s="7" t="n"/>
      <c r="P106" s="9" t="n"/>
      <c r="R106">
        <f>IF(A106="","",IF(IF(AND(NOT(M106&lt;&gt;""),J106&lt;&gt;""),IF(TODAY()&gt;J106,"VENCIDO; ",IF(J106-TODAY()&lt;='Ajustes'!$B$4,"VENCE PRONTO; ","")),"")&amp;IF(AND(NOT(M106&lt;&gt;""),G106=""),"SIN SUBCONTRATISTA; ","")&amp;IF(AND(M106&lt;&gt;"",UPPER(N106)&lt;&gt;"S"),"SIN VISTO BUENO; ","")&amp;IF(AND(M106&lt;&gt;"",UPPER(O106)&lt;&gt;"S"),"SIN FOTOS; ","")&amp;IF(AND(N(P106)&gt;0,Q106=""),"CARGO SIN COBRAR; ","")="","",LEFT(IF(AND(NOT(M106&lt;&gt;""),J106&lt;&gt;""),IF(TODAY()&gt;J106,"VENCIDO; ",IF(J106-TODAY()&lt;='Ajustes'!$B$4,"VENCE PRONTO; ","")),"")&amp;IF(AND(NOT(M106&lt;&gt;""),G106=""),"SIN SUBCONTRATISTA; ","")&amp;IF(AND(M106&lt;&gt;"",UPPER(N106)&lt;&gt;"S"),"SIN VISTO BUENO; ","")&amp;IF(AND(M106&lt;&gt;"",UPPER(O106)&lt;&gt;"S"),"SIN FOTOS; ","")&amp;IF(AND(N(P106)&gt;0,Q106=""),"CARGO SIN COBRAR; ",""),LEN(IF(AND(NOT(M106&lt;&gt;""),J106&lt;&gt;""),IF(TODAY()&gt;J106,"VENCIDO; ",IF(J106-TODAY()&lt;='Ajustes'!$B$4,"VENCE PRONTO; ","")),"")&amp;IF(AND(NOT(M106&lt;&gt;""),G106=""),"SIN SUBCONTRATISTA; ","")&amp;IF(AND(M106&lt;&gt;"",UPPER(N106)&lt;&gt;"S"),"SIN VISTO BUENO; ","")&amp;IF(AND(M106&lt;&gt;"",UPPER(O106)&lt;&gt;"S"),"SIN FOTOS; ","")&amp;IF(AND(N(P106)&gt;0,Q106=""),"CARGO SIN COBRAR; ",""))-2)))</f>
        <v/>
      </c>
    </row>
    <row r="107">
      <c r="E107" s="7" t="n"/>
      <c r="I107" s="7" t="n"/>
      <c r="J107" s="7">
        <f>IF(A107="","",IF(I107&lt;&gt;"",I107,IF(E107="","",E107+IF(D107="Garantía",'Ajustes'!$B$3,'Ajustes'!$B$2))))</f>
        <v/>
      </c>
      <c r="K107" s="8">
        <f>IF(OR(J107="",M107&lt;&gt;""),"",J107-TODAY())</f>
        <v/>
      </c>
      <c r="L107">
        <f>IF(A107="","",IF(M107&lt;&gt;"","TERMINADO",IF(G107="","ABIERTO - SIN SUB","ASIGNADO")))</f>
        <v/>
      </c>
      <c r="M107" s="7" t="n"/>
      <c r="P107" s="9" t="n"/>
      <c r="R107">
        <f>IF(A107="","",IF(IF(AND(NOT(M107&lt;&gt;""),J107&lt;&gt;""),IF(TODAY()&gt;J107,"VENCIDO; ",IF(J107-TODAY()&lt;='Ajustes'!$B$4,"VENCE PRONTO; ","")),"")&amp;IF(AND(NOT(M107&lt;&gt;""),G107=""),"SIN SUBCONTRATISTA; ","")&amp;IF(AND(M107&lt;&gt;"",UPPER(N107)&lt;&gt;"S"),"SIN VISTO BUENO; ","")&amp;IF(AND(M107&lt;&gt;"",UPPER(O107)&lt;&gt;"S"),"SIN FOTOS; ","")&amp;IF(AND(N(P107)&gt;0,Q107=""),"CARGO SIN COBRAR; ","")="","",LEFT(IF(AND(NOT(M107&lt;&gt;""),J107&lt;&gt;""),IF(TODAY()&gt;J107,"VENCIDO; ",IF(J107-TODAY()&lt;='Ajustes'!$B$4,"VENCE PRONTO; ","")),"")&amp;IF(AND(NOT(M107&lt;&gt;""),G107=""),"SIN SUBCONTRATISTA; ","")&amp;IF(AND(M107&lt;&gt;"",UPPER(N107)&lt;&gt;"S"),"SIN VISTO BUENO; ","")&amp;IF(AND(M107&lt;&gt;"",UPPER(O107)&lt;&gt;"S"),"SIN FOTOS; ","")&amp;IF(AND(N(P107)&gt;0,Q107=""),"CARGO SIN COBRAR; ",""),LEN(IF(AND(NOT(M107&lt;&gt;""),J107&lt;&gt;""),IF(TODAY()&gt;J107,"VENCIDO; ",IF(J107-TODAY()&lt;='Ajustes'!$B$4,"VENCE PRONTO; ","")),"")&amp;IF(AND(NOT(M107&lt;&gt;""),G107=""),"SIN SUBCONTRATISTA; ","")&amp;IF(AND(M107&lt;&gt;"",UPPER(N107)&lt;&gt;"S"),"SIN VISTO BUENO; ","")&amp;IF(AND(M107&lt;&gt;"",UPPER(O107)&lt;&gt;"S"),"SIN FOTOS; ","")&amp;IF(AND(N(P107)&gt;0,Q107=""),"CARGO SIN COBRAR; ",""))-2)))</f>
        <v/>
      </c>
    </row>
    <row r="108">
      <c r="E108" s="7" t="n"/>
      <c r="I108" s="7" t="n"/>
      <c r="J108" s="7">
        <f>IF(A108="","",IF(I108&lt;&gt;"",I108,IF(E108="","",E108+IF(D108="Garantía",'Ajustes'!$B$3,'Ajustes'!$B$2))))</f>
        <v/>
      </c>
      <c r="K108" s="8">
        <f>IF(OR(J108="",M108&lt;&gt;""),"",J108-TODAY())</f>
        <v/>
      </c>
      <c r="L108">
        <f>IF(A108="","",IF(M108&lt;&gt;"","TERMINADO",IF(G108="","ABIERTO - SIN SUB","ASIGNADO")))</f>
        <v/>
      </c>
      <c r="M108" s="7" t="n"/>
      <c r="P108" s="9" t="n"/>
      <c r="R108">
        <f>IF(A108="","",IF(IF(AND(NOT(M108&lt;&gt;""),J108&lt;&gt;""),IF(TODAY()&gt;J108,"VENCIDO; ",IF(J108-TODAY()&lt;='Ajustes'!$B$4,"VENCE PRONTO; ","")),"")&amp;IF(AND(NOT(M108&lt;&gt;""),G108=""),"SIN SUBCONTRATISTA; ","")&amp;IF(AND(M108&lt;&gt;"",UPPER(N108)&lt;&gt;"S"),"SIN VISTO BUENO; ","")&amp;IF(AND(M108&lt;&gt;"",UPPER(O108)&lt;&gt;"S"),"SIN FOTOS; ","")&amp;IF(AND(N(P108)&gt;0,Q108=""),"CARGO SIN COBRAR; ","")="","",LEFT(IF(AND(NOT(M108&lt;&gt;""),J108&lt;&gt;""),IF(TODAY()&gt;J108,"VENCIDO; ",IF(J108-TODAY()&lt;='Ajustes'!$B$4,"VENCE PRONTO; ","")),"")&amp;IF(AND(NOT(M108&lt;&gt;""),G108=""),"SIN SUBCONTRATISTA; ","")&amp;IF(AND(M108&lt;&gt;"",UPPER(N108)&lt;&gt;"S"),"SIN VISTO BUENO; ","")&amp;IF(AND(M108&lt;&gt;"",UPPER(O108)&lt;&gt;"S"),"SIN FOTOS; ","")&amp;IF(AND(N(P108)&gt;0,Q108=""),"CARGO SIN COBRAR; ",""),LEN(IF(AND(NOT(M108&lt;&gt;""),J108&lt;&gt;""),IF(TODAY()&gt;J108,"VENCIDO; ",IF(J108-TODAY()&lt;='Ajustes'!$B$4,"VENCE PRONTO; ","")),"")&amp;IF(AND(NOT(M108&lt;&gt;""),G108=""),"SIN SUBCONTRATISTA; ","")&amp;IF(AND(M108&lt;&gt;"",UPPER(N108)&lt;&gt;"S"),"SIN VISTO BUENO; ","")&amp;IF(AND(M108&lt;&gt;"",UPPER(O108)&lt;&gt;"S"),"SIN FOTOS; ","")&amp;IF(AND(N(P108)&gt;0,Q108=""),"CARGO SIN COBRAR; ",""))-2)))</f>
        <v/>
      </c>
    </row>
    <row r="109">
      <c r="E109" s="7" t="n"/>
      <c r="I109" s="7" t="n"/>
      <c r="J109" s="7">
        <f>IF(A109="","",IF(I109&lt;&gt;"",I109,IF(E109="","",E109+IF(D109="Garantía",'Ajustes'!$B$3,'Ajustes'!$B$2))))</f>
        <v/>
      </c>
      <c r="K109" s="8">
        <f>IF(OR(J109="",M109&lt;&gt;""),"",J109-TODAY())</f>
        <v/>
      </c>
      <c r="L109">
        <f>IF(A109="","",IF(M109&lt;&gt;"","TERMINADO",IF(G109="","ABIERTO - SIN SUB","ASIGNADO")))</f>
        <v/>
      </c>
      <c r="M109" s="7" t="n"/>
      <c r="P109" s="9" t="n"/>
      <c r="R109">
        <f>IF(A109="","",IF(IF(AND(NOT(M109&lt;&gt;""),J109&lt;&gt;""),IF(TODAY()&gt;J109,"VENCIDO; ",IF(J109-TODAY()&lt;='Ajustes'!$B$4,"VENCE PRONTO; ","")),"")&amp;IF(AND(NOT(M109&lt;&gt;""),G109=""),"SIN SUBCONTRATISTA; ","")&amp;IF(AND(M109&lt;&gt;"",UPPER(N109)&lt;&gt;"S"),"SIN VISTO BUENO; ","")&amp;IF(AND(M109&lt;&gt;"",UPPER(O109)&lt;&gt;"S"),"SIN FOTOS; ","")&amp;IF(AND(N(P109)&gt;0,Q109=""),"CARGO SIN COBRAR; ","")="","",LEFT(IF(AND(NOT(M109&lt;&gt;""),J109&lt;&gt;""),IF(TODAY()&gt;J109,"VENCIDO; ",IF(J109-TODAY()&lt;='Ajustes'!$B$4,"VENCE PRONTO; ","")),"")&amp;IF(AND(NOT(M109&lt;&gt;""),G109=""),"SIN SUBCONTRATISTA; ","")&amp;IF(AND(M109&lt;&gt;"",UPPER(N109)&lt;&gt;"S"),"SIN VISTO BUENO; ","")&amp;IF(AND(M109&lt;&gt;"",UPPER(O109)&lt;&gt;"S"),"SIN FOTOS; ","")&amp;IF(AND(N(P109)&gt;0,Q109=""),"CARGO SIN COBRAR; ",""),LEN(IF(AND(NOT(M109&lt;&gt;""),J109&lt;&gt;""),IF(TODAY()&gt;J109,"VENCIDO; ",IF(J109-TODAY()&lt;='Ajustes'!$B$4,"VENCE PRONTO; ","")),"")&amp;IF(AND(NOT(M109&lt;&gt;""),G109=""),"SIN SUBCONTRATISTA; ","")&amp;IF(AND(M109&lt;&gt;"",UPPER(N109)&lt;&gt;"S"),"SIN VISTO BUENO; ","")&amp;IF(AND(M109&lt;&gt;"",UPPER(O109)&lt;&gt;"S"),"SIN FOTOS; ","")&amp;IF(AND(N(P109)&gt;0,Q109=""),"CARGO SIN COBRAR; ",""))-2)))</f>
        <v/>
      </c>
    </row>
    <row r="110">
      <c r="E110" s="7" t="n"/>
      <c r="I110" s="7" t="n"/>
      <c r="J110" s="7">
        <f>IF(A110="","",IF(I110&lt;&gt;"",I110,IF(E110="","",E110+IF(D110="Garantía",'Ajustes'!$B$3,'Ajustes'!$B$2))))</f>
        <v/>
      </c>
      <c r="K110" s="8">
        <f>IF(OR(J110="",M110&lt;&gt;""),"",J110-TODAY())</f>
        <v/>
      </c>
      <c r="L110">
        <f>IF(A110="","",IF(M110&lt;&gt;"","TERMINADO",IF(G110="","ABIERTO - SIN SUB","ASIGNADO")))</f>
        <v/>
      </c>
      <c r="M110" s="7" t="n"/>
      <c r="P110" s="9" t="n"/>
      <c r="R110">
        <f>IF(A110="","",IF(IF(AND(NOT(M110&lt;&gt;""),J110&lt;&gt;""),IF(TODAY()&gt;J110,"VENCIDO; ",IF(J110-TODAY()&lt;='Ajustes'!$B$4,"VENCE PRONTO; ","")),"")&amp;IF(AND(NOT(M110&lt;&gt;""),G110=""),"SIN SUBCONTRATISTA; ","")&amp;IF(AND(M110&lt;&gt;"",UPPER(N110)&lt;&gt;"S"),"SIN VISTO BUENO; ","")&amp;IF(AND(M110&lt;&gt;"",UPPER(O110)&lt;&gt;"S"),"SIN FOTOS; ","")&amp;IF(AND(N(P110)&gt;0,Q110=""),"CARGO SIN COBRAR; ","")="","",LEFT(IF(AND(NOT(M110&lt;&gt;""),J110&lt;&gt;""),IF(TODAY()&gt;J110,"VENCIDO; ",IF(J110-TODAY()&lt;='Ajustes'!$B$4,"VENCE PRONTO; ","")),"")&amp;IF(AND(NOT(M110&lt;&gt;""),G110=""),"SIN SUBCONTRATISTA; ","")&amp;IF(AND(M110&lt;&gt;"",UPPER(N110)&lt;&gt;"S"),"SIN VISTO BUENO; ","")&amp;IF(AND(M110&lt;&gt;"",UPPER(O110)&lt;&gt;"S"),"SIN FOTOS; ","")&amp;IF(AND(N(P110)&gt;0,Q110=""),"CARGO SIN COBRAR; ",""),LEN(IF(AND(NOT(M110&lt;&gt;""),J110&lt;&gt;""),IF(TODAY()&gt;J110,"VENCIDO; ",IF(J110-TODAY()&lt;='Ajustes'!$B$4,"VENCE PRONTO; ","")),"")&amp;IF(AND(NOT(M110&lt;&gt;""),G110=""),"SIN SUBCONTRATISTA; ","")&amp;IF(AND(M110&lt;&gt;"",UPPER(N110)&lt;&gt;"S"),"SIN VISTO BUENO; ","")&amp;IF(AND(M110&lt;&gt;"",UPPER(O110)&lt;&gt;"S"),"SIN FOTOS; ","")&amp;IF(AND(N(P110)&gt;0,Q110=""),"CARGO SIN COBRAR; ",""))-2)))</f>
        <v/>
      </c>
    </row>
    <row r="111">
      <c r="E111" s="7" t="n"/>
      <c r="I111" s="7" t="n"/>
      <c r="J111" s="7">
        <f>IF(A111="","",IF(I111&lt;&gt;"",I111,IF(E111="","",E111+IF(D111="Garantía",'Ajustes'!$B$3,'Ajustes'!$B$2))))</f>
        <v/>
      </c>
      <c r="K111" s="8">
        <f>IF(OR(J111="",M111&lt;&gt;""),"",J111-TODAY())</f>
        <v/>
      </c>
      <c r="L111">
        <f>IF(A111="","",IF(M111&lt;&gt;"","TERMINADO",IF(G111="","ABIERTO - SIN SUB","ASIGNADO")))</f>
        <v/>
      </c>
      <c r="M111" s="7" t="n"/>
      <c r="P111" s="9" t="n"/>
      <c r="R111">
        <f>IF(A111="","",IF(IF(AND(NOT(M111&lt;&gt;""),J111&lt;&gt;""),IF(TODAY()&gt;J111,"VENCIDO; ",IF(J111-TODAY()&lt;='Ajustes'!$B$4,"VENCE PRONTO; ","")),"")&amp;IF(AND(NOT(M111&lt;&gt;""),G111=""),"SIN SUBCONTRATISTA; ","")&amp;IF(AND(M111&lt;&gt;"",UPPER(N111)&lt;&gt;"S"),"SIN VISTO BUENO; ","")&amp;IF(AND(M111&lt;&gt;"",UPPER(O111)&lt;&gt;"S"),"SIN FOTOS; ","")&amp;IF(AND(N(P111)&gt;0,Q111=""),"CARGO SIN COBRAR; ","")="","",LEFT(IF(AND(NOT(M111&lt;&gt;""),J111&lt;&gt;""),IF(TODAY()&gt;J111,"VENCIDO; ",IF(J111-TODAY()&lt;='Ajustes'!$B$4,"VENCE PRONTO; ","")),"")&amp;IF(AND(NOT(M111&lt;&gt;""),G111=""),"SIN SUBCONTRATISTA; ","")&amp;IF(AND(M111&lt;&gt;"",UPPER(N111)&lt;&gt;"S"),"SIN VISTO BUENO; ","")&amp;IF(AND(M111&lt;&gt;"",UPPER(O111)&lt;&gt;"S"),"SIN FOTOS; ","")&amp;IF(AND(N(P111)&gt;0,Q111=""),"CARGO SIN COBRAR; ",""),LEN(IF(AND(NOT(M111&lt;&gt;""),J111&lt;&gt;""),IF(TODAY()&gt;J111,"VENCIDO; ",IF(J111-TODAY()&lt;='Ajustes'!$B$4,"VENCE PRONTO; ","")),"")&amp;IF(AND(NOT(M111&lt;&gt;""),G111=""),"SIN SUBCONTRATISTA; ","")&amp;IF(AND(M111&lt;&gt;"",UPPER(N111)&lt;&gt;"S"),"SIN VISTO BUENO; ","")&amp;IF(AND(M111&lt;&gt;"",UPPER(O111)&lt;&gt;"S"),"SIN FOTOS; ","")&amp;IF(AND(N(P111)&gt;0,Q111=""),"CARGO SIN COBRAR; ",""))-2)))</f>
        <v/>
      </c>
    </row>
    <row r="112">
      <c r="E112" s="7" t="n"/>
      <c r="I112" s="7" t="n"/>
      <c r="J112" s="7">
        <f>IF(A112="","",IF(I112&lt;&gt;"",I112,IF(E112="","",E112+IF(D112="Garantía",'Ajustes'!$B$3,'Ajustes'!$B$2))))</f>
        <v/>
      </c>
      <c r="K112" s="8">
        <f>IF(OR(J112="",M112&lt;&gt;""),"",J112-TODAY())</f>
        <v/>
      </c>
      <c r="L112">
        <f>IF(A112="","",IF(M112&lt;&gt;"","TERMINADO",IF(G112="","ABIERTO - SIN SUB","ASIGNADO")))</f>
        <v/>
      </c>
      <c r="M112" s="7" t="n"/>
      <c r="P112" s="9" t="n"/>
      <c r="R112">
        <f>IF(A112="","",IF(IF(AND(NOT(M112&lt;&gt;""),J112&lt;&gt;""),IF(TODAY()&gt;J112,"VENCIDO; ",IF(J112-TODAY()&lt;='Ajustes'!$B$4,"VENCE PRONTO; ","")),"")&amp;IF(AND(NOT(M112&lt;&gt;""),G112=""),"SIN SUBCONTRATISTA; ","")&amp;IF(AND(M112&lt;&gt;"",UPPER(N112)&lt;&gt;"S"),"SIN VISTO BUENO; ","")&amp;IF(AND(M112&lt;&gt;"",UPPER(O112)&lt;&gt;"S"),"SIN FOTOS; ","")&amp;IF(AND(N(P112)&gt;0,Q112=""),"CARGO SIN COBRAR; ","")="","",LEFT(IF(AND(NOT(M112&lt;&gt;""),J112&lt;&gt;""),IF(TODAY()&gt;J112,"VENCIDO; ",IF(J112-TODAY()&lt;='Ajustes'!$B$4,"VENCE PRONTO; ","")),"")&amp;IF(AND(NOT(M112&lt;&gt;""),G112=""),"SIN SUBCONTRATISTA; ","")&amp;IF(AND(M112&lt;&gt;"",UPPER(N112)&lt;&gt;"S"),"SIN VISTO BUENO; ","")&amp;IF(AND(M112&lt;&gt;"",UPPER(O112)&lt;&gt;"S"),"SIN FOTOS; ","")&amp;IF(AND(N(P112)&gt;0,Q112=""),"CARGO SIN COBRAR; ",""),LEN(IF(AND(NOT(M112&lt;&gt;""),J112&lt;&gt;""),IF(TODAY()&gt;J112,"VENCIDO; ",IF(J112-TODAY()&lt;='Ajustes'!$B$4,"VENCE PRONTO; ","")),"")&amp;IF(AND(NOT(M112&lt;&gt;""),G112=""),"SIN SUBCONTRATISTA; ","")&amp;IF(AND(M112&lt;&gt;"",UPPER(N112)&lt;&gt;"S"),"SIN VISTO BUENO; ","")&amp;IF(AND(M112&lt;&gt;"",UPPER(O112)&lt;&gt;"S"),"SIN FOTOS; ","")&amp;IF(AND(N(P112)&gt;0,Q112=""),"CARGO SIN COBRAR; ",""))-2)))</f>
        <v/>
      </c>
    </row>
    <row r="113">
      <c r="E113" s="7" t="n"/>
      <c r="I113" s="7" t="n"/>
      <c r="J113" s="7">
        <f>IF(A113="","",IF(I113&lt;&gt;"",I113,IF(E113="","",E113+IF(D113="Garantía",'Ajustes'!$B$3,'Ajustes'!$B$2))))</f>
        <v/>
      </c>
      <c r="K113" s="8">
        <f>IF(OR(J113="",M113&lt;&gt;""),"",J113-TODAY())</f>
        <v/>
      </c>
      <c r="L113">
        <f>IF(A113="","",IF(M113&lt;&gt;"","TERMINADO",IF(G113="","ABIERTO - SIN SUB","ASIGNADO")))</f>
        <v/>
      </c>
      <c r="M113" s="7" t="n"/>
      <c r="P113" s="9" t="n"/>
      <c r="R113">
        <f>IF(A113="","",IF(IF(AND(NOT(M113&lt;&gt;""),J113&lt;&gt;""),IF(TODAY()&gt;J113,"VENCIDO; ",IF(J113-TODAY()&lt;='Ajustes'!$B$4,"VENCE PRONTO; ","")),"")&amp;IF(AND(NOT(M113&lt;&gt;""),G113=""),"SIN SUBCONTRATISTA; ","")&amp;IF(AND(M113&lt;&gt;"",UPPER(N113)&lt;&gt;"S"),"SIN VISTO BUENO; ","")&amp;IF(AND(M113&lt;&gt;"",UPPER(O113)&lt;&gt;"S"),"SIN FOTOS; ","")&amp;IF(AND(N(P113)&gt;0,Q113=""),"CARGO SIN COBRAR; ","")="","",LEFT(IF(AND(NOT(M113&lt;&gt;""),J113&lt;&gt;""),IF(TODAY()&gt;J113,"VENCIDO; ",IF(J113-TODAY()&lt;='Ajustes'!$B$4,"VENCE PRONTO; ","")),"")&amp;IF(AND(NOT(M113&lt;&gt;""),G113=""),"SIN SUBCONTRATISTA; ","")&amp;IF(AND(M113&lt;&gt;"",UPPER(N113)&lt;&gt;"S"),"SIN VISTO BUENO; ","")&amp;IF(AND(M113&lt;&gt;"",UPPER(O113)&lt;&gt;"S"),"SIN FOTOS; ","")&amp;IF(AND(N(P113)&gt;0,Q113=""),"CARGO SIN COBRAR; ",""),LEN(IF(AND(NOT(M113&lt;&gt;""),J113&lt;&gt;""),IF(TODAY()&gt;J113,"VENCIDO; ",IF(J113-TODAY()&lt;='Ajustes'!$B$4,"VENCE PRONTO; ","")),"")&amp;IF(AND(NOT(M113&lt;&gt;""),G113=""),"SIN SUBCONTRATISTA; ","")&amp;IF(AND(M113&lt;&gt;"",UPPER(N113)&lt;&gt;"S"),"SIN VISTO BUENO; ","")&amp;IF(AND(M113&lt;&gt;"",UPPER(O113)&lt;&gt;"S"),"SIN FOTOS; ","")&amp;IF(AND(N(P113)&gt;0,Q113=""),"CARGO SIN COBRAR; ",""))-2)))</f>
        <v/>
      </c>
    </row>
    <row r="114">
      <c r="E114" s="7" t="n"/>
      <c r="I114" s="7" t="n"/>
      <c r="J114" s="7">
        <f>IF(A114="","",IF(I114&lt;&gt;"",I114,IF(E114="","",E114+IF(D114="Garantía",'Ajustes'!$B$3,'Ajustes'!$B$2))))</f>
        <v/>
      </c>
      <c r="K114" s="8">
        <f>IF(OR(J114="",M114&lt;&gt;""),"",J114-TODAY())</f>
        <v/>
      </c>
      <c r="L114">
        <f>IF(A114="","",IF(M114&lt;&gt;"","TERMINADO",IF(G114="","ABIERTO - SIN SUB","ASIGNADO")))</f>
        <v/>
      </c>
      <c r="M114" s="7" t="n"/>
      <c r="P114" s="9" t="n"/>
      <c r="R114">
        <f>IF(A114="","",IF(IF(AND(NOT(M114&lt;&gt;""),J114&lt;&gt;""),IF(TODAY()&gt;J114,"VENCIDO; ",IF(J114-TODAY()&lt;='Ajustes'!$B$4,"VENCE PRONTO; ","")),"")&amp;IF(AND(NOT(M114&lt;&gt;""),G114=""),"SIN SUBCONTRATISTA; ","")&amp;IF(AND(M114&lt;&gt;"",UPPER(N114)&lt;&gt;"S"),"SIN VISTO BUENO; ","")&amp;IF(AND(M114&lt;&gt;"",UPPER(O114)&lt;&gt;"S"),"SIN FOTOS; ","")&amp;IF(AND(N(P114)&gt;0,Q114=""),"CARGO SIN COBRAR; ","")="","",LEFT(IF(AND(NOT(M114&lt;&gt;""),J114&lt;&gt;""),IF(TODAY()&gt;J114,"VENCIDO; ",IF(J114-TODAY()&lt;='Ajustes'!$B$4,"VENCE PRONTO; ","")),"")&amp;IF(AND(NOT(M114&lt;&gt;""),G114=""),"SIN SUBCONTRATISTA; ","")&amp;IF(AND(M114&lt;&gt;"",UPPER(N114)&lt;&gt;"S"),"SIN VISTO BUENO; ","")&amp;IF(AND(M114&lt;&gt;"",UPPER(O114)&lt;&gt;"S"),"SIN FOTOS; ","")&amp;IF(AND(N(P114)&gt;0,Q114=""),"CARGO SIN COBRAR; ",""),LEN(IF(AND(NOT(M114&lt;&gt;""),J114&lt;&gt;""),IF(TODAY()&gt;J114,"VENCIDO; ",IF(J114-TODAY()&lt;='Ajustes'!$B$4,"VENCE PRONTO; ","")),"")&amp;IF(AND(NOT(M114&lt;&gt;""),G114=""),"SIN SUBCONTRATISTA; ","")&amp;IF(AND(M114&lt;&gt;"",UPPER(N114)&lt;&gt;"S"),"SIN VISTO BUENO; ","")&amp;IF(AND(M114&lt;&gt;"",UPPER(O114)&lt;&gt;"S"),"SIN FOTOS; ","")&amp;IF(AND(N(P114)&gt;0,Q114=""),"CARGO SIN COBRAR; ",""))-2)))</f>
        <v/>
      </c>
    </row>
    <row r="115">
      <c r="E115" s="7" t="n"/>
      <c r="I115" s="7" t="n"/>
      <c r="J115" s="7">
        <f>IF(A115="","",IF(I115&lt;&gt;"",I115,IF(E115="","",E115+IF(D115="Garantía",'Ajustes'!$B$3,'Ajustes'!$B$2))))</f>
        <v/>
      </c>
      <c r="K115" s="8">
        <f>IF(OR(J115="",M115&lt;&gt;""),"",J115-TODAY())</f>
        <v/>
      </c>
      <c r="L115">
        <f>IF(A115="","",IF(M115&lt;&gt;"","TERMINADO",IF(G115="","ABIERTO - SIN SUB","ASIGNADO")))</f>
        <v/>
      </c>
      <c r="M115" s="7" t="n"/>
      <c r="P115" s="9" t="n"/>
      <c r="R115">
        <f>IF(A115="","",IF(IF(AND(NOT(M115&lt;&gt;""),J115&lt;&gt;""),IF(TODAY()&gt;J115,"VENCIDO; ",IF(J115-TODAY()&lt;='Ajustes'!$B$4,"VENCE PRONTO; ","")),"")&amp;IF(AND(NOT(M115&lt;&gt;""),G115=""),"SIN SUBCONTRATISTA; ","")&amp;IF(AND(M115&lt;&gt;"",UPPER(N115)&lt;&gt;"S"),"SIN VISTO BUENO; ","")&amp;IF(AND(M115&lt;&gt;"",UPPER(O115)&lt;&gt;"S"),"SIN FOTOS; ","")&amp;IF(AND(N(P115)&gt;0,Q115=""),"CARGO SIN COBRAR; ","")="","",LEFT(IF(AND(NOT(M115&lt;&gt;""),J115&lt;&gt;""),IF(TODAY()&gt;J115,"VENCIDO; ",IF(J115-TODAY()&lt;='Ajustes'!$B$4,"VENCE PRONTO; ","")),"")&amp;IF(AND(NOT(M115&lt;&gt;""),G115=""),"SIN SUBCONTRATISTA; ","")&amp;IF(AND(M115&lt;&gt;"",UPPER(N115)&lt;&gt;"S"),"SIN VISTO BUENO; ","")&amp;IF(AND(M115&lt;&gt;"",UPPER(O115)&lt;&gt;"S"),"SIN FOTOS; ","")&amp;IF(AND(N(P115)&gt;0,Q115=""),"CARGO SIN COBRAR; ",""),LEN(IF(AND(NOT(M115&lt;&gt;""),J115&lt;&gt;""),IF(TODAY()&gt;J115,"VENCIDO; ",IF(J115-TODAY()&lt;='Ajustes'!$B$4,"VENCE PRONTO; ","")),"")&amp;IF(AND(NOT(M115&lt;&gt;""),G115=""),"SIN SUBCONTRATISTA; ","")&amp;IF(AND(M115&lt;&gt;"",UPPER(N115)&lt;&gt;"S"),"SIN VISTO BUENO; ","")&amp;IF(AND(M115&lt;&gt;"",UPPER(O115)&lt;&gt;"S"),"SIN FOTOS; ","")&amp;IF(AND(N(P115)&gt;0,Q115=""),"CARGO SIN COBRAR; ",""))-2)))</f>
        <v/>
      </c>
    </row>
    <row r="116">
      <c r="E116" s="7" t="n"/>
      <c r="I116" s="7" t="n"/>
      <c r="J116" s="7">
        <f>IF(A116="","",IF(I116&lt;&gt;"",I116,IF(E116="","",E116+IF(D116="Garantía",'Ajustes'!$B$3,'Ajustes'!$B$2))))</f>
        <v/>
      </c>
      <c r="K116" s="8">
        <f>IF(OR(J116="",M116&lt;&gt;""),"",J116-TODAY())</f>
        <v/>
      </c>
      <c r="L116">
        <f>IF(A116="","",IF(M116&lt;&gt;"","TERMINADO",IF(G116="","ABIERTO - SIN SUB","ASIGNADO")))</f>
        <v/>
      </c>
      <c r="M116" s="7" t="n"/>
      <c r="P116" s="9" t="n"/>
      <c r="R116">
        <f>IF(A116="","",IF(IF(AND(NOT(M116&lt;&gt;""),J116&lt;&gt;""),IF(TODAY()&gt;J116,"VENCIDO; ",IF(J116-TODAY()&lt;='Ajustes'!$B$4,"VENCE PRONTO; ","")),"")&amp;IF(AND(NOT(M116&lt;&gt;""),G116=""),"SIN SUBCONTRATISTA; ","")&amp;IF(AND(M116&lt;&gt;"",UPPER(N116)&lt;&gt;"S"),"SIN VISTO BUENO; ","")&amp;IF(AND(M116&lt;&gt;"",UPPER(O116)&lt;&gt;"S"),"SIN FOTOS; ","")&amp;IF(AND(N(P116)&gt;0,Q116=""),"CARGO SIN COBRAR; ","")="","",LEFT(IF(AND(NOT(M116&lt;&gt;""),J116&lt;&gt;""),IF(TODAY()&gt;J116,"VENCIDO; ",IF(J116-TODAY()&lt;='Ajustes'!$B$4,"VENCE PRONTO; ","")),"")&amp;IF(AND(NOT(M116&lt;&gt;""),G116=""),"SIN SUBCONTRATISTA; ","")&amp;IF(AND(M116&lt;&gt;"",UPPER(N116)&lt;&gt;"S"),"SIN VISTO BUENO; ","")&amp;IF(AND(M116&lt;&gt;"",UPPER(O116)&lt;&gt;"S"),"SIN FOTOS; ","")&amp;IF(AND(N(P116)&gt;0,Q116=""),"CARGO SIN COBRAR; ",""),LEN(IF(AND(NOT(M116&lt;&gt;""),J116&lt;&gt;""),IF(TODAY()&gt;J116,"VENCIDO; ",IF(J116-TODAY()&lt;='Ajustes'!$B$4,"VENCE PRONTO; ","")),"")&amp;IF(AND(NOT(M116&lt;&gt;""),G116=""),"SIN SUBCONTRATISTA; ","")&amp;IF(AND(M116&lt;&gt;"",UPPER(N116)&lt;&gt;"S"),"SIN VISTO BUENO; ","")&amp;IF(AND(M116&lt;&gt;"",UPPER(O116)&lt;&gt;"S"),"SIN FOTOS; ","")&amp;IF(AND(N(P116)&gt;0,Q116=""),"CARGO SIN COBRAR; ",""))-2)))</f>
        <v/>
      </c>
    </row>
    <row r="117">
      <c r="E117" s="7" t="n"/>
      <c r="I117" s="7" t="n"/>
      <c r="J117" s="7">
        <f>IF(A117="","",IF(I117&lt;&gt;"",I117,IF(E117="","",E117+IF(D117="Garantía",'Ajustes'!$B$3,'Ajustes'!$B$2))))</f>
        <v/>
      </c>
      <c r="K117" s="8">
        <f>IF(OR(J117="",M117&lt;&gt;""),"",J117-TODAY())</f>
        <v/>
      </c>
      <c r="L117">
        <f>IF(A117="","",IF(M117&lt;&gt;"","TERMINADO",IF(G117="","ABIERTO - SIN SUB","ASIGNADO")))</f>
        <v/>
      </c>
      <c r="M117" s="7" t="n"/>
      <c r="P117" s="9" t="n"/>
      <c r="R117">
        <f>IF(A117="","",IF(IF(AND(NOT(M117&lt;&gt;""),J117&lt;&gt;""),IF(TODAY()&gt;J117,"VENCIDO; ",IF(J117-TODAY()&lt;='Ajustes'!$B$4,"VENCE PRONTO; ","")),"")&amp;IF(AND(NOT(M117&lt;&gt;""),G117=""),"SIN SUBCONTRATISTA; ","")&amp;IF(AND(M117&lt;&gt;"",UPPER(N117)&lt;&gt;"S"),"SIN VISTO BUENO; ","")&amp;IF(AND(M117&lt;&gt;"",UPPER(O117)&lt;&gt;"S"),"SIN FOTOS; ","")&amp;IF(AND(N(P117)&gt;0,Q117=""),"CARGO SIN COBRAR; ","")="","",LEFT(IF(AND(NOT(M117&lt;&gt;""),J117&lt;&gt;""),IF(TODAY()&gt;J117,"VENCIDO; ",IF(J117-TODAY()&lt;='Ajustes'!$B$4,"VENCE PRONTO; ","")),"")&amp;IF(AND(NOT(M117&lt;&gt;""),G117=""),"SIN SUBCONTRATISTA; ","")&amp;IF(AND(M117&lt;&gt;"",UPPER(N117)&lt;&gt;"S"),"SIN VISTO BUENO; ","")&amp;IF(AND(M117&lt;&gt;"",UPPER(O117)&lt;&gt;"S"),"SIN FOTOS; ","")&amp;IF(AND(N(P117)&gt;0,Q117=""),"CARGO SIN COBRAR; ",""),LEN(IF(AND(NOT(M117&lt;&gt;""),J117&lt;&gt;""),IF(TODAY()&gt;J117,"VENCIDO; ",IF(J117-TODAY()&lt;='Ajustes'!$B$4,"VENCE PRONTO; ","")),"")&amp;IF(AND(NOT(M117&lt;&gt;""),G117=""),"SIN SUBCONTRATISTA; ","")&amp;IF(AND(M117&lt;&gt;"",UPPER(N117)&lt;&gt;"S"),"SIN VISTO BUENO; ","")&amp;IF(AND(M117&lt;&gt;"",UPPER(O117)&lt;&gt;"S"),"SIN FOTOS; ","")&amp;IF(AND(N(P117)&gt;0,Q117=""),"CARGO SIN COBRAR; ",""))-2)))</f>
        <v/>
      </c>
    </row>
    <row r="118">
      <c r="E118" s="7" t="n"/>
      <c r="I118" s="7" t="n"/>
      <c r="J118" s="7">
        <f>IF(A118="","",IF(I118&lt;&gt;"",I118,IF(E118="","",E118+IF(D118="Garantía",'Ajustes'!$B$3,'Ajustes'!$B$2))))</f>
        <v/>
      </c>
      <c r="K118" s="8">
        <f>IF(OR(J118="",M118&lt;&gt;""),"",J118-TODAY())</f>
        <v/>
      </c>
      <c r="L118">
        <f>IF(A118="","",IF(M118&lt;&gt;"","TERMINADO",IF(G118="","ABIERTO - SIN SUB","ASIGNADO")))</f>
        <v/>
      </c>
      <c r="M118" s="7" t="n"/>
      <c r="P118" s="9" t="n"/>
      <c r="R118">
        <f>IF(A118="","",IF(IF(AND(NOT(M118&lt;&gt;""),J118&lt;&gt;""),IF(TODAY()&gt;J118,"VENCIDO; ",IF(J118-TODAY()&lt;='Ajustes'!$B$4,"VENCE PRONTO; ","")),"")&amp;IF(AND(NOT(M118&lt;&gt;""),G118=""),"SIN SUBCONTRATISTA; ","")&amp;IF(AND(M118&lt;&gt;"",UPPER(N118)&lt;&gt;"S"),"SIN VISTO BUENO; ","")&amp;IF(AND(M118&lt;&gt;"",UPPER(O118)&lt;&gt;"S"),"SIN FOTOS; ","")&amp;IF(AND(N(P118)&gt;0,Q118=""),"CARGO SIN COBRAR; ","")="","",LEFT(IF(AND(NOT(M118&lt;&gt;""),J118&lt;&gt;""),IF(TODAY()&gt;J118,"VENCIDO; ",IF(J118-TODAY()&lt;='Ajustes'!$B$4,"VENCE PRONTO; ","")),"")&amp;IF(AND(NOT(M118&lt;&gt;""),G118=""),"SIN SUBCONTRATISTA; ","")&amp;IF(AND(M118&lt;&gt;"",UPPER(N118)&lt;&gt;"S"),"SIN VISTO BUENO; ","")&amp;IF(AND(M118&lt;&gt;"",UPPER(O118)&lt;&gt;"S"),"SIN FOTOS; ","")&amp;IF(AND(N(P118)&gt;0,Q118=""),"CARGO SIN COBRAR; ",""),LEN(IF(AND(NOT(M118&lt;&gt;""),J118&lt;&gt;""),IF(TODAY()&gt;J118,"VENCIDO; ",IF(J118-TODAY()&lt;='Ajustes'!$B$4,"VENCE PRONTO; ","")),"")&amp;IF(AND(NOT(M118&lt;&gt;""),G118=""),"SIN SUBCONTRATISTA; ","")&amp;IF(AND(M118&lt;&gt;"",UPPER(N118)&lt;&gt;"S"),"SIN VISTO BUENO; ","")&amp;IF(AND(M118&lt;&gt;"",UPPER(O118)&lt;&gt;"S"),"SIN FOTOS; ","")&amp;IF(AND(N(P118)&gt;0,Q118=""),"CARGO SIN COBRAR; ",""))-2)))</f>
        <v/>
      </c>
    </row>
    <row r="119">
      <c r="E119" s="7" t="n"/>
      <c r="I119" s="7" t="n"/>
      <c r="J119" s="7">
        <f>IF(A119="","",IF(I119&lt;&gt;"",I119,IF(E119="","",E119+IF(D119="Garantía",'Ajustes'!$B$3,'Ajustes'!$B$2))))</f>
        <v/>
      </c>
      <c r="K119" s="8">
        <f>IF(OR(J119="",M119&lt;&gt;""),"",J119-TODAY())</f>
        <v/>
      </c>
      <c r="L119">
        <f>IF(A119="","",IF(M119&lt;&gt;"","TERMINADO",IF(G119="","ABIERTO - SIN SUB","ASIGNADO")))</f>
        <v/>
      </c>
      <c r="M119" s="7" t="n"/>
      <c r="P119" s="9" t="n"/>
      <c r="R119">
        <f>IF(A119="","",IF(IF(AND(NOT(M119&lt;&gt;""),J119&lt;&gt;""),IF(TODAY()&gt;J119,"VENCIDO; ",IF(J119-TODAY()&lt;='Ajustes'!$B$4,"VENCE PRONTO; ","")),"")&amp;IF(AND(NOT(M119&lt;&gt;""),G119=""),"SIN SUBCONTRATISTA; ","")&amp;IF(AND(M119&lt;&gt;"",UPPER(N119)&lt;&gt;"S"),"SIN VISTO BUENO; ","")&amp;IF(AND(M119&lt;&gt;"",UPPER(O119)&lt;&gt;"S"),"SIN FOTOS; ","")&amp;IF(AND(N(P119)&gt;0,Q119=""),"CARGO SIN COBRAR; ","")="","",LEFT(IF(AND(NOT(M119&lt;&gt;""),J119&lt;&gt;""),IF(TODAY()&gt;J119,"VENCIDO; ",IF(J119-TODAY()&lt;='Ajustes'!$B$4,"VENCE PRONTO; ","")),"")&amp;IF(AND(NOT(M119&lt;&gt;""),G119=""),"SIN SUBCONTRATISTA; ","")&amp;IF(AND(M119&lt;&gt;"",UPPER(N119)&lt;&gt;"S"),"SIN VISTO BUENO; ","")&amp;IF(AND(M119&lt;&gt;"",UPPER(O119)&lt;&gt;"S"),"SIN FOTOS; ","")&amp;IF(AND(N(P119)&gt;0,Q119=""),"CARGO SIN COBRAR; ",""),LEN(IF(AND(NOT(M119&lt;&gt;""),J119&lt;&gt;""),IF(TODAY()&gt;J119,"VENCIDO; ",IF(J119-TODAY()&lt;='Ajustes'!$B$4,"VENCE PRONTO; ","")),"")&amp;IF(AND(NOT(M119&lt;&gt;""),G119=""),"SIN SUBCONTRATISTA; ","")&amp;IF(AND(M119&lt;&gt;"",UPPER(N119)&lt;&gt;"S"),"SIN VISTO BUENO; ","")&amp;IF(AND(M119&lt;&gt;"",UPPER(O119)&lt;&gt;"S"),"SIN FOTOS; ","")&amp;IF(AND(N(P119)&gt;0,Q119=""),"CARGO SIN COBRAR; ",""))-2)))</f>
        <v/>
      </c>
    </row>
    <row r="120">
      <c r="E120" s="7" t="n"/>
      <c r="I120" s="7" t="n"/>
      <c r="J120" s="7">
        <f>IF(A120="","",IF(I120&lt;&gt;"",I120,IF(E120="","",E120+IF(D120="Garantía",'Ajustes'!$B$3,'Ajustes'!$B$2))))</f>
        <v/>
      </c>
      <c r="K120" s="8">
        <f>IF(OR(J120="",M120&lt;&gt;""),"",J120-TODAY())</f>
        <v/>
      </c>
      <c r="L120">
        <f>IF(A120="","",IF(M120&lt;&gt;"","TERMINADO",IF(G120="","ABIERTO - SIN SUB","ASIGNADO")))</f>
        <v/>
      </c>
      <c r="M120" s="7" t="n"/>
      <c r="P120" s="9" t="n"/>
      <c r="R120">
        <f>IF(A120="","",IF(IF(AND(NOT(M120&lt;&gt;""),J120&lt;&gt;""),IF(TODAY()&gt;J120,"VENCIDO; ",IF(J120-TODAY()&lt;='Ajustes'!$B$4,"VENCE PRONTO; ","")),"")&amp;IF(AND(NOT(M120&lt;&gt;""),G120=""),"SIN SUBCONTRATISTA; ","")&amp;IF(AND(M120&lt;&gt;"",UPPER(N120)&lt;&gt;"S"),"SIN VISTO BUENO; ","")&amp;IF(AND(M120&lt;&gt;"",UPPER(O120)&lt;&gt;"S"),"SIN FOTOS; ","")&amp;IF(AND(N(P120)&gt;0,Q120=""),"CARGO SIN COBRAR; ","")="","",LEFT(IF(AND(NOT(M120&lt;&gt;""),J120&lt;&gt;""),IF(TODAY()&gt;J120,"VENCIDO; ",IF(J120-TODAY()&lt;='Ajustes'!$B$4,"VENCE PRONTO; ","")),"")&amp;IF(AND(NOT(M120&lt;&gt;""),G120=""),"SIN SUBCONTRATISTA; ","")&amp;IF(AND(M120&lt;&gt;"",UPPER(N120)&lt;&gt;"S"),"SIN VISTO BUENO; ","")&amp;IF(AND(M120&lt;&gt;"",UPPER(O120)&lt;&gt;"S"),"SIN FOTOS; ","")&amp;IF(AND(N(P120)&gt;0,Q120=""),"CARGO SIN COBRAR; ",""),LEN(IF(AND(NOT(M120&lt;&gt;""),J120&lt;&gt;""),IF(TODAY()&gt;J120,"VENCIDO; ",IF(J120-TODAY()&lt;='Ajustes'!$B$4,"VENCE PRONTO; ","")),"")&amp;IF(AND(NOT(M120&lt;&gt;""),G120=""),"SIN SUBCONTRATISTA; ","")&amp;IF(AND(M120&lt;&gt;"",UPPER(N120)&lt;&gt;"S"),"SIN VISTO BUENO; ","")&amp;IF(AND(M120&lt;&gt;"",UPPER(O120)&lt;&gt;"S"),"SIN FOTOS; ","")&amp;IF(AND(N(P120)&gt;0,Q120=""),"CARGO SIN COBRAR; ",""))-2)))</f>
        <v/>
      </c>
    </row>
    <row r="121">
      <c r="E121" s="7" t="n"/>
      <c r="I121" s="7" t="n"/>
      <c r="J121" s="7">
        <f>IF(A121="","",IF(I121&lt;&gt;"",I121,IF(E121="","",E121+IF(D121="Garantía",'Ajustes'!$B$3,'Ajustes'!$B$2))))</f>
        <v/>
      </c>
      <c r="K121" s="8">
        <f>IF(OR(J121="",M121&lt;&gt;""),"",J121-TODAY())</f>
        <v/>
      </c>
      <c r="L121">
        <f>IF(A121="","",IF(M121&lt;&gt;"","TERMINADO",IF(G121="","ABIERTO - SIN SUB","ASIGNADO")))</f>
        <v/>
      </c>
      <c r="M121" s="7" t="n"/>
      <c r="P121" s="9" t="n"/>
      <c r="R121">
        <f>IF(A121="","",IF(IF(AND(NOT(M121&lt;&gt;""),J121&lt;&gt;""),IF(TODAY()&gt;J121,"VENCIDO; ",IF(J121-TODAY()&lt;='Ajustes'!$B$4,"VENCE PRONTO; ","")),"")&amp;IF(AND(NOT(M121&lt;&gt;""),G121=""),"SIN SUBCONTRATISTA; ","")&amp;IF(AND(M121&lt;&gt;"",UPPER(N121)&lt;&gt;"S"),"SIN VISTO BUENO; ","")&amp;IF(AND(M121&lt;&gt;"",UPPER(O121)&lt;&gt;"S"),"SIN FOTOS; ","")&amp;IF(AND(N(P121)&gt;0,Q121=""),"CARGO SIN COBRAR; ","")="","",LEFT(IF(AND(NOT(M121&lt;&gt;""),J121&lt;&gt;""),IF(TODAY()&gt;J121,"VENCIDO; ",IF(J121-TODAY()&lt;='Ajustes'!$B$4,"VENCE PRONTO; ","")),"")&amp;IF(AND(NOT(M121&lt;&gt;""),G121=""),"SIN SUBCONTRATISTA; ","")&amp;IF(AND(M121&lt;&gt;"",UPPER(N121)&lt;&gt;"S"),"SIN VISTO BUENO; ","")&amp;IF(AND(M121&lt;&gt;"",UPPER(O121)&lt;&gt;"S"),"SIN FOTOS; ","")&amp;IF(AND(N(P121)&gt;0,Q121=""),"CARGO SIN COBRAR; ",""),LEN(IF(AND(NOT(M121&lt;&gt;""),J121&lt;&gt;""),IF(TODAY()&gt;J121,"VENCIDO; ",IF(J121-TODAY()&lt;='Ajustes'!$B$4,"VENCE PRONTO; ","")),"")&amp;IF(AND(NOT(M121&lt;&gt;""),G121=""),"SIN SUBCONTRATISTA; ","")&amp;IF(AND(M121&lt;&gt;"",UPPER(N121)&lt;&gt;"S"),"SIN VISTO BUENO; ","")&amp;IF(AND(M121&lt;&gt;"",UPPER(O121)&lt;&gt;"S"),"SIN FOTOS; ","")&amp;IF(AND(N(P121)&gt;0,Q121=""),"CARGO SIN COBRAR; ",""))-2)))</f>
        <v/>
      </c>
    </row>
    <row r="122">
      <c r="E122" s="7" t="n"/>
      <c r="I122" s="7" t="n"/>
      <c r="J122" s="7">
        <f>IF(A122="","",IF(I122&lt;&gt;"",I122,IF(E122="","",E122+IF(D122="Garantía",'Ajustes'!$B$3,'Ajustes'!$B$2))))</f>
        <v/>
      </c>
      <c r="K122" s="8">
        <f>IF(OR(J122="",M122&lt;&gt;""),"",J122-TODAY())</f>
        <v/>
      </c>
      <c r="L122">
        <f>IF(A122="","",IF(M122&lt;&gt;"","TERMINADO",IF(G122="","ABIERTO - SIN SUB","ASIGNADO")))</f>
        <v/>
      </c>
      <c r="M122" s="7" t="n"/>
      <c r="P122" s="9" t="n"/>
      <c r="R122">
        <f>IF(A122="","",IF(IF(AND(NOT(M122&lt;&gt;""),J122&lt;&gt;""),IF(TODAY()&gt;J122,"VENCIDO; ",IF(J122-TODAY()&lt;='Ajustes'!$B$4,"VENCE PRONTO; ","")),"")&amp;IF(AND(NOT(M122&lt;&gt;""),G122=""),"SIN SUBCONTRATISTA; ","")&amp;IF(AND(M122&lt;&gt;"",UPPER(N122)&lt;&gt;"S"),"SIN VISTO BUENO; ","")&amp;IF(AND(M122&lt;&gt;"",UPPER(O122)&lt;&gt;"S"),"SIN FOTOS; ","")&amp;IF(AND(N(P122)&gt;0,Q122=""),"CARGO SIN COBRAR; ","")="","",LEFT(IF(AND(NOT(M122&lt;&gt;""),J122&lt;&gt;""),IF(TODAY()&gt;J122,"VENCIDO; ",IF(J122-TODAY()&lt;='Ajustes'!$B$4,"VENCE PRONTO; ","")),"")&amp;IF(AND(NOT(M122&lt;&gt;""),G122=""),"SIN SUBCONTRATISTA; ","")&amp;IF(AND(M122&lt;&gt;"",UPPER(N122)&lt;&gt;"S"),"SIN VISTO BUENO; ","")&amp;IF(AND(M122&lt;&gt;"",UPPER(O122)&lt;&gt;"S"),"SIN FOTOS; ","")&amp;IF(AND(N(P122)&gt;0,Q122=""),"CARGO SIN COBRAR; ",""),LEN(IF(AND(NOT(M122&lt;&gt;""),J122&lt;&gt;""),IF(TODAY()&gt;J122,"VENCIDO; ",IF(J122-TODAY()&lt;='Ajustes'!$B$4,"VENCE PRONTO; ","")),"")&amp;IF(AND(NOT(M122&lt;&gt;""),G122=""),"SIN SUBCONTRATISTA; ","")&amp;IF(AND(M122&lt;&gt;"",UPPER(N122)&lt;&gt;"S"),"SIN VISTO BUENO; ","")&amp;IF(AND(M122&lt;&gt;"",UPPER(O122)&lt;&gt;"S"),"SIN FOTOS; ","")&amp;IF(AND(N(P122)&gt;0,Q122=""),"CARGO SIN COBRAR; ",""))-2)))</f>
        <v/>
      </c>
    </row>
    <row r="123">
      <c r="E123" s="7" t="n"/>
      <c r="I123" s="7" t="n"/>
      <c r="J123" s="7">
        <f>IF(A123="","",IF(I123&lt;&gt;"",I123,IF(E123="","",E123+IF(D123="Garantía",'Ajustes'!$B$3,'Ajustes'!$B$2))))</f>
        <v/>
      </c>
      <c r="K123" s="8">
        <f>IF(OR(J123="",M123&lt;&gt;""),"",J123-TODAY())</f>
        <v/>
      </c>
      <c r="L123">
        <f>IF(A123="","",IF(M123&lt;&gt;"","TERMINADO",IF(G123="","ABIERTO - SIN SUB","ASIGNADO")))</f>
        <v/>
      </c>
      <c r="M123" s="7" t="n"/>
      <c r="P123" s="9" t="n"/>
      <c r="R123">
        <f>IF(A123="","",IF(IF(AND(NOT(M123&lt;&gt;""),J123&lt;&gt;""),IF(TODAY()&gt;J123,"VENCIDO; ",IF(J123-TODAY()&lt;='Ajustes'!$B$4,"VENCE PRONTO; ","")),"")&amp;IF(AND(NOT(M123&lt;&gt;""),G123=""),"SIN SUBCONTRATISTA; ","")&amp;IF(AND(M123&lt;&gt;"",UPPER(N123)&lt;&gt;"S"),"SIN VISTO BUENO; ","")&amp;IF(AND(M123&lt;&gt;"",UPPER(O123)&lt;&gt;"S"),"SIN FOTOS; ","")&amp;IF(AND(N(P123)&gt;0,Q123=""),"CARGO SIN COBRAR; ","")="","",LEFT(IF(AND(NOT(M123&lt;&gt;""),J123&lt;&gt;""),IF(TODAY()&gt;J123,"VENCIDO; ",IF(J123-TODAY()&lt;='Ajustes'!$B$4,"VENCE PRONTO; ","")),"")&amp;IF(AND(NOT(M123&lt;&gt;""),G123=""),"SIN SUBCONTRATISTA; ","")&amp;IF(AND(M123&lt;&gt;"",UPPER(N123)&lt;&gt;"S"),"SIN VISTO BUENO; ","")&amp;IF(AND(M123&lt;&gt;"",UPPER(O123)&lt;&gt;"S"),"SIN FOTOS; ","")&amp;IF(AND(N(P123)&gt;0,Q123=""),"CARGO SIN COBRAR; ",""),LEN(IF(AND(NOT(M123&lt;&gt;""),J123&lt;&gt;""),IF(TODAY()&gt;J123,"VENCIDO; ",IF(J123-TODAY()&lt;='Ajustes'!$B$4,"VENCE PRONTO; ","")),"")&amp;IF(AND(NOT(M123&lt;&gt;""),G123=""),"SIN SUBCONTRATISTA; ","")&amp;IF(AND(M123&lt;&gt;"",UPPER(N123)&lt;&gt;"S"),"SIN VISTO BUENO; ","")&amp;IF(AND(M123&lt;&gt;"",UPPER(O123)&lt;&gt;"S"),"SIN FOTOS; ","")&amp;IF(AND(N(P123)&gt;0,Q123=""),"CARGO SIN COBRAR; ",""))-2)))</f>
        <v/>
      </c>
    </row>
    <row r="124">
      <c r="E124" s="7" t="n"/>
      <c r="I124" s="7" t="n"/>
      <c r="J124" s="7">
        <f>IF(A124="","",IF(I124&lt;&gt;"",I124,IF(E124="","",E124+IF(D124="Garantía",'Ajustes'!$B$3,'Ajustes'!$B$2))))</f>
        <v/>
      </c>
      <c r="K124" s="8">
        <f>IF(OR(J124="",M124&lt;&gt;""),"",J124-TODAY())</f>
        <v/>
      </c>
      <c r="L124">
        <f>IF(A124="","",IF(M124&lt;&gt;"","TERMINADO",IF(G124="","ABIERTO - SIN SUB","ASIGNADO")))</f>
        <v/>
      </c>
      <c r="M124" s="7" t="n"/>
      <c r="P124" s="9" t="n"/>
      <c r="R124">
        <f>IF(A124="","",IF(IF(AND(NOT(M124&lt;&gt;""),J124&lt;&gt;""),IF(TODAY()&gt;J124,"VENCIDO; ",IF(J124-TODAY()&lt;='Ajustes'!$B$4,"VENCE PRONTO; ","")),"")&amp;IF(AND(NOT(M124&lt;&gt;""),G124=""),"SIN SUBCONTRATISTA; ","")&amp;IF(AND(M124&lt;&gt;"",UPPER(N124)&lt;&gt;"S"),"SIN VISTO BUENO; ","")&amp;IF(AND(M124&lt;&gt;"",UPPER(O124)&lt;&gt;"S"),"SIN FOTOS; ","")&amp;IF(AND(N(P124)&gt;0,Q124=""),"CARGO SIN COBRAR; ","")="","",LEFT(IF(AND(NOT(M124&lt;&gt;""),J124&lt;&gt;""),IF(TODAY()&gt;J124,"VENCIDO; ",IF(J124-TODAY()&lt;='Ajustes'!$B$4,"VENCE PRONTO; ","")),"")&amp;IF(AND(NOT(M124&lt;&gt;""),G124=""),"SIN SUBCONTRATISTA; ","")&amp;IF(AND(M124&lt;&gt;"",UPPER(N124)&lt;&gt;"S"),"SIN VISTO BUENO; ","")&amp;IF(AND(M124&lt;&gt;"",UPPER(O124)&lt;&gt;"S"),"SIN FOTOS; ","")&amp;IF(AND(N(P124)&gt;0,Q124=""),"CARGO SIN COBRAR; ",""),LEN(IF(AND(NOT(M124&lt;&gt;""),J124&lt;&gt;""),IF(TODAY()&gt;J124,"VENCIDO; ",IF(J124-TODAY()&lt;='Ajustes'!$B$4,"VENCE PRONTO; ","")),"")&amp;IF(AND(NOT(M124&lt;&gt;""),G124=""),"SIN SUBCONTRATISTA; ","")&amp;IF(AND(M124&lt;&gt;"",UPPER(N124)&lt;&gt;"S"),"SIN VISTO BUENO; ","")&amp;IF(AND(M124&lt;&gt;"",UPPER(O124)&lt;&gt;"S"),"SIN FOTOS; ","")&amp;IF(AND(N(P124)&gt;0,Q124=""),"CARGO SIN COBRAR; ",""))-2)))</f>
        <v/>
      </c>
    </row>
    <row r="125">
      <c r="E125" s="7" t="n"/>
      <c r="I125" s="7" t="n"/>
      <c r="J125" s="7">
        <f>IF(A125="","",IF(I125&lt;&gt;"",I125,IF(E125="","",E125+IF(D125="Garantía",'Ajustes'!$B$3,'Ajustes'!$B$2))))</f>
        <v/>
      </c>
      <c r="K125" s="8">
        <f>IF(OR(J125="",M125&lt;&gt;""),"",J125-TODAY())</f>
        <v/>
      </c>
      <c r="L125">
        <f>IF(A125="","",IF(M125&lt;&gt;"","TERMINADO",IF(G125="","ABIERTO - SIN SUB","ASIGNADO")))</f>
        <v/>
      </c>
      <c r="M125" s="7" t="n"/>
      <c r="P125" s="9" t="n"/>
      <c r="R125">
        <f>IF(A125="","",IF(IF(AND(NOT(M125&lt;&gt;""),J125&lt;&gt;""),IF(TODAY()&gt;J125,"VENCIDO; ",IF(J125-TODAY()&lt;='Ajustes'!$B$4,"VENCE PRONTO; ","")),"")&amp;IF(AND(NOT(M125&lt;&gt;""),G125=""),"SIN SUBCONTRATISTA; ","")&amp;IF(AND(M125&lt;&gt;"",UPPER(N125)&lt;&gt;"S"),"SIN VISTO BUENO; ","")&amp;IF(AND(M125&lt;&gt;"",UPPER(O125)&lt;&gt;"S"),"SIN FOTOS; ","")&amp;IF(AND(N(P125)&gt;0,Q125=""),"CARGO SIN COBRAR; ","")="","",LEFT(IF(AND(NOT(M125&lt;&gt;""),J125&lt;&gt;""),IF(TODAY()&gt;J125,"VENCIDO; ",IF(J125-TODAY()&lt;='Ajustes'!$B$4,"VENCE PRONTO; ","")),"")&amp;IF(AND(NOT(M125&lt;&gt;""),G125=""),"SIN SUBCONTRATISTA; ","")&amp;IF(AND(M125&lt;&gt;"",UPPER(N125)&lt;&gt;"S"),"SIN VISTO BUENO; ","")&amp;IF(AND(M125&lt;&gt;"",UPPER(O125)&lt;&gt;"S"),"SIN FOTOS; ","")&amp;IF(AND(N(P125)&gt;0,Q125=""),"CARGO SIN COBRAR; ",""),LEN(IF(AND(NOT(M125&lt;&gt;""),J125&lt;&gt;""),IF(TODAY()&gt;J125,"VENCIDO; ",IF(J125-TODAY()&lt;='Ajustes'!$B$4,"VENCE PRONTO; ","")),"")&amp;IF(AND(NOT(M125&lt;&gt;""),G125=""),"SIN SUBCONTRATISTA; ","")&amp;IF(AND(M125&lt;&gt;"",UPPER(N125)&lt;&gt;"S"),"SIN VISTO BUENO; ","")&amp;IF(AND(M125&lt;&gt;"",UPPER(O125)&lt;&gt;"S"),"SIN FOTOS; ","")&amp;IF(AND(N(P125)&gt;0,Q125=""),"CARGO SIN COBRAR; ",""))-2)))</f>
        <v/>
      </c>
    </row>
    <row r="126">
      <c r="E126" s="7" t="n"/>
      <c r="I126" s="7" t="n"/>
      <c r="J126" s="7">
        <f>IF(A126="","",IF(I126&lt;&gt;"",I126,IF(E126="","",E126+IF(D126="Garantía",'Ajustes'!$B$3,'Ajustes'!$B$2))))</f>
        <v/>
      </c>
      <c r="K126" s="8">
        <f>IF(OR(J126="",M126&lt;&gt;""),"",J126-TODAY())</f>
        <v/>
      </c>
      <c r="L126">
        <f>IF(A126="","",IF(M126&lt;&gt;"","TERMINADO",IF(G126="","ABIERTO - SIN SUB","ASIGNADO")))</f>
        <v/>
      </c>
      <c r="M126" s="7" t="n"/>
      <c r="P126" s="9" t="n"/>
      <c r="R126">
        <f>IF(A126="","",IF(IF(AND(NOT(M126&lt;&gt;""),J126&lt;&gt;""),IF(TODAY()&gt;J126,"VENCIDO; ",IF(J126-TODAY()&lt;='Ajustes'!$B$4,"VENCE PRONTO; ","")),"")&amp;IF(AND(NOT(M126&lt;&gt;""),G126=""),"SIN SUBCONTRATISTA; ","")&amp;IF(AND(M126&lt;&gt;"",UPPER(N126)&lt;&gt;"S"),"SIN VISTO BUENO; ","")&amp;IF(AND(M126&lt;&gt;"",UPPER(O126)&lt;&gt;"S"),"SIN FOTOS; ","")&amp;IF(AND(N(P126)&gt;0,Q126=""),"CARGO SIN COBRAR; ","")="","",LEFT(IF(AND(NOT(M126&lt;&gt;""),J126&lt;&gt;""),IF(TODAY()&gt;J126,"VENCIDO; ",IF(J126-TODAY()&lt;='Ajustes'!$B$4,"VENCE PRONTO; ","")),"")&amp;IF(AND(NOT(M126&lt;&gt;""),G126=""),"SIN SUBCONTRATISTA; ","")&amp;IF(AND(M126&lt;&gt;"",UPPER(N126)&lt;&gt;"S"),"SIN VISTO BUENO; ","")&amp;IF(AND(M126&lt;&gt;"",UPPER(O126)&lt;&gt;"S"),"SIN FOTOS; ","")&amp;IF(AND(N(P126)&gt;0,Q126=""),"CARGO SIN COBRAR; ",""),LEN(IF(AND(NOT(M126&lt;&gt;""),J126&lt;&gt;""),IF(TODAY()&gt;J126,"VENCIDO; ",IF(J126-TODAY()&lt;='Ajustes'!$B$4,"VENCE PRONTO; ","")),"")&amp;IF(AND(NOT(M126&lt;&gt;""),G126=""),"SIN SUBCONTRATISTA; ","")&amp;IF(AND(M126&lt;&gt;"",UPPER(N126)&lt;&gt;"S"),"SIN VISTO BUENO; ","")&amp;IF(AND(M126&lt;&gt;"",UPPER(O126)&lt;&gt;"S"),"SIN FOTOS; ","")&amp;IF(AND(N(P126)&gt;0,Q126=""),"CARGO SIN COBRAR; ",""))-2)))</f>
        <v/>
      </c>
    </row>
    <row r="127">
      <c r="E127" s="7" t="n"/>
      <c r="I127" s="7" t="n"/>
      <c r="J127" s="7">
        <f>IF(A127="","",IF(I127&lt;&gt;"",I127,IF(E127="","",E127+IF(D127="Garantía",'Ajustes'!$B$3,'Ajustes'!$B$2))))</f>
        <v/>
      </c>
      <c r="K127" s="8">
        <f>IF(OR(J127="",M127&lt;&gt;""),"",J127-TODAY())</f>
        <v/>
      </c>
      <c r="L127">
        <f>IF(A127="","",IF(M127&lt;&gt;"","TERMINADO",IF(G127="","ABIERTO - SIN SUB","ASIGNADO")))</f>
        <v/>
      </c>
      <c r="M127" s="7" t="n"/>
      <c r="P127" s="9" t="n"/>
      <c r="R127">
        <f>IF(A127="","",IF(IF(AND(NOT(M127&lt;&gt;""),J127&lt;&gt;""),IF(TODAY()&gt;J127,"VENCIDO; ",IF(J127-TODAY()&lt;='Ajustes'!$B$4,"VENCE PRONTO; ","")),"")&amp;IF(AND(NOT(M127&lt;&gt;""),G127=""),"SIN SUBCONTRATISTA; ","")&amp;IF(AND(M127&lt;&gt;"",UPPER(N127)&lt;&gt;"S"),"SIN VISTO BUENO; ","")&amp;IF(AND(M127&lt;&gt;"",UPPER(O127)&lt;&gt;"S"),"SIN FOTOS; ","")&amp;IF(AND(N(P127)&gt;0,Q127=""),"CARGO SIN COBRAR; ","")="","",LEFT(IF(AND(NOT(M127&lt;&gt;""),J127&lt;&gt;""),IF(TODAY()&gt;J127,"VENCIDO; ",IF(J127-TODAY()&lt;='Ajustes'!$B$4,"VENCE PRONTO; ","")),"")&amp;IF(AND(NOT(M127&lt;&gt;""),G127=""),"SIN SUBCONTRATISTA; ","")&amp;IF(AND(M127&lt;&gt;"",UPPER(N127)&lt;&gt;"S"),"SIN VISTO BUENO; ","")&amp;IF(AND(M127&lt;&gt;"",UPPER(O127)&lt;&gt;"S"),"SIN FOTOS; ","")&amp;IF(AND(N(P127)&gt;0,Q127=""),"CARGO SIN COBRAR; ",""),LEN(IF(AND(NOT(M127&lt;&gt;""),J127&lt;&gt;""),IF(TODAY()&gt;J127,"VENCIDO; ",IF(J127-TODAY()&lt;='Ajustes'!$B$4,"VENCE PRONTO; ","")),"")&amp;IF(AND(NOT(M127&lt;&gt;""),G127=""),"SIN SUBCONTRATISTA; ","")&amp;IF(AND(M127&lt;&gt;"",UPPER(N127)&lt;&gt;"S"),"SIN VISTO BUENO; ","")&amp;IF(AND(M127&lt;&gt;"",UPPER(O127)&lt;&gt;"S"),"SIN FOTOS; ","")&amp;IF(AND(N(P127)&gt;0,Q127=""),"CARGO SIN COBRAR; ",""))-2)))</f>
        <v/>
      </c>
    </row>
    <row r="128">
      <c r="E128" s="7" t="n"/>
      <c r="I128" s="7" t="n"/>
      <c r="J128" s="7">
        <f>IF(A128="","",IF(I128&lt;&gt;"",I128,IF(E128="","",E128+IF(D128="Garantía",'Ajustes'!$B$3,'Ajustes'!$B$2))))</f>
        <v/>
      </c>
      <c r="K128" s="8">
        <f>IF(OR(J128="",M128&lt;&gt;""),"",J128-TODAY())</f>
        <v/>
      </c>
      <c r="L128">
        <f>IF(A128="","",IF(M128&lt;&gt;"","TERMINADO",IF(G128="","ABIERTO - SIN SUB","ASIGNADO")))</f>
        <v/>
      </c>
      <c r="M128" s="7" t="n"/>
      <c r="P128" s="9" t="n"/>
      <c r="R128">
        <f>IF(A128="","",IF(IF(AND(NOT(M128&lt;&gt;""),J128&lt;&gt;""),IF(TODAY()&gt;J128,"VENCIDO; ",IF(J128-TODAY()&lt;='Ajustes'!$B$4,"VENCE PRONTO; ","")),"")&amp;IF(AND(NOT(M128&lt;&gt;""),G128=""),"SIN SUBCONTRATISTA; ","")&amp;IF(AND(M128&lt;&gt;"",UPPER(N128)&lt;&gt;"S"),"SIN VISTO BUENO; ","")&amp;IF(AND(M128&lt;&gt;"",UPPER(O128)&lt;&gt;"S"),"SIN FOTOS; ","")&amp;IF(AND(N(P128)&gt;0,Q128=""),"CARGO SIN COBRAR; ","")="","",LEFT(IF(AND(NOT(M128&lt;&gt;""),J128&lt;&gt;""),IF(TODAY()&gt;J128,"VENCIDO; ",IF(J128-TODAY()&lt;='Ajustes'!$B$4,"VENCE PRONTO; ","")),"")&amp;IF(AND(NOT(M128&lt;&gt;""),G128=""),"SIN SUBCONTRATISTA; ","")&amp;IF(AND(M128&lt;&gt;"",UPPER(N128)&lt;&gt;"S"),"SIN VISTO BUENO; ","")&amp;IF(AND(M128&lt;&gt;"",UPPER(O128)&lt;&gt;"S"),"SIN FOTOS; ","")&amp;IF(AND(N(P128)&gt;0,Q128=""),"CARGO SIN COBRAR; ",""),LEN(IF(AND(NOT(M128&lt;&gt;""),J128&lt;&gt;""),IF(TODAY()&gt;J128,"VENCIDO; ",IF(J128-TODAY()&lt;='Ajustes'!$B$4,"VENCE PRONTO; ","")),"")&amp;IF(AND(NOT(M128&lt;&gt;""),G128=""),"SIN SUBCONTRATISTA; ","")&amp;IF(AND(M128&lt;&gt;"",UPPER(N128)&lt;&gt;"S"),"SIN VISTO BUENO; ","")&amp;IF(AND(M128&lt;&gt;"",UPPER(O128)&lt;&gt;"S"),"SIN FOTOS; ","")&amp;IF(AND(N(P128)&gt;0,Q128=""),"CARGO SIN COBRAR; ",""))-2)))</f>
        <v/>
      </c>
    </row>
    <row r="129">
      <c r="E129" s="7" t="n"/>
      <c r="I129" s="7" t="n"/>
      <c r="J129" s="7">
        <f>IF(A129="","",IF(I129&lt;&gt;"",I129,IF(E129="","",E129+IF(D129="Garantía",'Ajustes'!$B$3,'Ajustes'!$B$2))))</f>
        <v/>
      </c>
      <c r="K129" s="8">
        <f>IF(OR(J129="",M129&lt;&gt;""),"",J129-TODAY())</f>
        <v/>
      </c>
      <c r="L129">
        <f>IF(A129="","",IF(M129&lt;&gt;"","TERMINADO",IF(G129="","ABIERTO - SIN SUB","ASIGNADO")))</f>
        <v/>
      </c>
      <c r="M129" s="7" t="n"/>
      <c r="P129" s="9" t="n"/>
      <c r="R129">
        <f>IF(A129="","",IF(IF(AND(NOT(M129&lt;&gt;""),J129&lt;&gt;""),IF(TODAY()&gt;J129,"VENCIDO; ",IF(J129-TODAY()&lt;='Ajustes'!$B$4,"VENCE PRONTO; ","")),"")&amp;IF(AND(NOT(M129&lt;&gt;""),G129=""),"SIN SUBCONTRATISTA; ","")&amp;IF(AND(M129&lt;&gt;"",UPPER(N129)&lt;&gt;"S"),"SIN VISTO BUENO; ","")&amp;IF(AND(M129&lt;&gt;"",UPPER(O129)&lt;&gt;"S"),"SIN FOTOS; ","")&amp;IF(AND(N(P129)&gt;0,Q129=""),"CARGO SIN COBRAR; ","")="","",LEFT(IF(AND(NOT(M129&lt;&gt;""),J129&lt;&gt;""),IF(TODAY()&gt;J129,"VENCIDO; ",IF(J129-TODAY()&lt;='Ajustes'!$B$4,"VENCE PRONTO; ","")),"")&amp;IF(AND(NOT(M129&lt;&gt;""),G129=""),"SIN SUBCONTRATISTA; ","")&amp;IF(AND(M129&lt;&gt;"",UPPER(N129)&lt;&gt;"S"),"SIN VISTO BUENO; ","")&amp;IF(AND(M129&lt;&gt;"",UPPER(O129)&lt;&gt;"S"),"SIN FOTOS; ","")&amp;IF(AND(N(P129)&gt;0,Q129=""),"CARGO SIN COBRAR; ",""),LEN(IF(AND(NOT(M129&lt;&gt;""),J129&lt;&gt;""),IF(TODAY()&gt;J129,"VENCIDO; ",IF(J129-TODAY()&lt;='Ajustes'!$B$4,"VENCE PRONTO; ","")),"")&amp;IF(AND(NOT(M129&lt;&gt;""),G129=""),"SIN SUBCONTRATISTA; ","")&amp;IF(AND(M129&lt;&gt;"",UPPER(N129)&lt;&gt;"S"),"SIN VISTO BUENO; ","")&amp;IF(AND(M129&lt;&gt;"",UPPER(O129)&lt;&gt;"S"),"SIN FOTOS; ","")&amp;IF(AND(N(P129)&gt;0,Q129=""),"CARGO SIN COBRAR; ",""))-2)))</f>
        <v/>
      </c>
    </row>
    <row r="130">
      <c r="E130" s="7" t="n"/>
      <c r="I130" s="7" t="n"/>
      <c r="J130" s="7">
        <f>IF(A130="","",IF(I130&lt;&gt;"",I130,IF(E130="","",E130+IF(D130="Garantía",'Ajustes'!$B$3,'Ajustes'!$B$2))))</f>
        <v/>
      </c>
      <c r="K130" s="8">
        <f>IF(OR(J130="",M130&lt;&gt;""),"",J130-TODAY())</f>
        <v/>
      </c>
      <c r="L130">
        <f>IF(A130="","",IF(M130&lt;&gt;"","TERMINADO",IF(G130="","ABIERTO - SIN SUB","ASIGNADO")))</f>
        <v/>
      </c>
      <c r="M130" s="7" t="n"/>
      <c r="P130" s="9" t="n"/>
      <c r="R130">
        <f>IF(A130="","",IF(IF(AND(NOT(M130&lt;&gt;""),J130&lt;&gt;""),IF(TODAY()&gt;J130,"VENCIDO; ",IF(J130-TODAY()&lt;='Ajustes'!$B$4,"VENCE PRONTO; ","")),"")&amp;IF(AND(NOT(M130&lt;&gt;""),G130=""),"SIN SUBCONTRATISTA; ","")&amp;IF(AND(M130&lt;&gt;"",UPPER(N130)&lt;&gt;"S"),"SIN VISTO BUENO; ","")&amp;IF(AND(M130&lt;&gt;"",UPPER(O130)&lt;&gt;"S"),"SIN FOTOS; ","")&amp;IF(AND(N(P130)&gt;0,Q130=""),"CARGO SIN COBRAR; ","")="","",LEFT(IF(AND(NOT(M130&lt;&gt;""),J130&lt;&gt;""),IF(TODAY()&gt;J130,"VENCIDO; ",IF(J130-TODAY()&lt;='Ajustes'!$B$4,"VENCE PRONTO; ","")),"")&amp;IF(AND(NOT(M130&lt;&gt;""),G130=""),"SIN SUBCONTRATISTA; ","")&amp;IF(AND(M130&lt;&gt;"",UPPER(N130)&lt;&gt;"S"),"SIN VISTO BUENO; ","")&amp;IF(AND(M130&lt;&gt;"",UPPER(O130)&lt;&gt;"S"),"SIN FOTOS; ","")&amp;IF(AND(N(P130)&gt;0,Q130=""),"CARGO SIN COBRAR; ",""),LEN(IF(AND(NOT(M130&lt;&gt;""),J130&lt;&gt;""),IF(TODAY()&gt;J130,"VENCIDO; ",IF(J130-TODAY()&lt;='Ajustes'!$B$4,"VENCE PRONTO; ","")),"")&amp;IF(AND(NOT(M130&lt;&gt;""),G130=""),"SIN SUBCONTRATISTA; ","")&amp;IF(AND(M130&lt;&gt;"",UPPER(N130)&lt;&gt;"S"),"SIN VISTO BUENO; ","")&amp;IF(AND(M130&lt;&gt;"",UPPER(O130)&lt;&gt;"S"),"SIN FOTOS; ","")&amp;IF(AND(N(P130)&gt;0,Q130=""),"CARGO SIN COBRAR; ",""))-2)))</f>
        <v/>
      </c>
    </row>
    <row r="131">
      <c r="E131" s="7" t="n"/>
      <c r="I131" s="7" t="n"/>
      <c r="J131" s="7">
        <f>IF(A131="","",IF(I131&lt;&gt;"",I131,IF(E131="","",E131+IF(D131="Garantía",'Ajustes'!$B$3,'Ajustes'!$B$2))))</f>
        <v/>
      </c>
      <c r="K131" s="8">
        <f>IF(OR(J131="",M131&lt;&gt;""),"",J131-TODAY())</f>
        <v/>
      </c>
      <c r="L131">
        <f>IF(A131="","",IF(M131&lt;&gt;"","TERMINADO",IF(G131="","ABIERTO - SIN SUB","ASIGNADO")))</f>
        <v/>
      </c>
      <c r="M131" s="7" t="n"/>
      <c r="P131" s="9" t="n"/>
      <c r="R131">
        <f>IF(A131="","",IF(IF(AND(NOT(M131&lt;&gt;""),J131&lt;&gt;""),IF(TODAY()&gt;J131,"VENCIDO; ",IF(J131-TODAY()&lt;='Ajustes'!$B$4,"VENCE PRONTO; ","")),"")&amp;IF(AND(NOT(M131&lt;&gt;""),G131=""),"SIN SUBCONTRATISTA; ","")&amp;IF(AND(M131&lt;&gt;"",UPPER(N131)&lt;&gt;"S"),"SIN VISTO BUENO; ","")&amp;IF(AND(M131&lt;&gt;"",UPPER(O131)&lt;&gt;"S"),"SIN FOTOS; ","")&amp;IF(AND(N(P131)&gt;0,Q131=""),"CARGO SIN COBRAR; ","")="","",LEFT(IF(AND(NOT(M131&lt;&gt;""),J131&lt;&gt;""),IF(TODAY()&gt;J131,"VENCIDO; ",IF(J131-TODAY()&lt;='Ajustes'!$B$4,"VENCE PRONTO; ","")),"")&amp;IF(AND(NOT(M131&lt;&gt;""),G131=""),"SIN SUBCONTRATISTA; ","")&amp;IF(AND(M131&lt;&gt;"",UPPER(N131)&lt;&gt;"S"),"SIN VISTO BUENO; ","")&amp;IF(AND(M131&lt;&gt;"",UPPER(O131)&lt;&gt;"S"),"SIN FOTOS; ","")&amp;IF(AND(N(P131)&gt;0,Q131=""),"CARGO SIN COBRAR; ",""),LEN(IF(AND(NOT(M131&lt;&gt;""),J131&lt;&gt;""),IF(TODAY()&gt;J131,"VENCIDO; ",IF(J131-TODAY()&lt;='Ajustes'!$B$4,"VENCE PRONTO; ","")),"")&amp;IF(AND(NOT(M131&lt;&gt;""),G131=""),"SIN SUBCONTRATISTA; ","")&amp;IF(AND(M131&lt;&gt;"",UPPER(N131)&lt;&gt;"S"),"SIN VISTO BUENO; ","")&amp;IF(AND(M131&lt;&gt;"",UPPER(O131)&lt;&gt;"S"),"SIN FOTOS; ","")&amp;IF(AND(N(P131)&gt;0,Q131=""),"CARGO SIN COBRAR; ",""))-2)))</f>
        <v/>
      </c>
    </row>
    <row r="132">
      <c r="E132" s="7" t="n"/>
      <c r="I132" s="7" t="n"/>
      <c r="J132" s="7">
        <f>IF(A132="","",IF(I132&lt;&gt;"",I132,IF(E132="","",E132+IF(D132="Garantía",'Ajustes'!$B$3,'Ajustes'!$B$2))))</f>
        <v/>
      </c>
      <c r="K132" s="8">
        <f>IF(OR(J132="",M132&lt;&gt;""),"",J132-TODAY())</f>
        <v/>
      </c>
      <c r="L132">
        <f>IF(A132="","",IF(M132&lt;&gt;"","TERMINADO",IF(G132="","ABIERTO - SIN SUB","ASIGNADO")))</f>
        <v/>
      </c>
      <c r="M132" s="7" t="n"/>
      <c r="P132" s="9" t="n"/>
      <c r="R132">
        <f>IF(A132="","",IF(IF(AND(NOT(M132&lt;&gt;""),J132&lt;&gt;""),IF(TODAY()&gt;J132,"VENCIDO; ",IF(J132-TODAY()&lt;='Ajustes'!$B$4,"VENCE PRONTO; ","")),"")&amp;IF(AND(NOT(M132&lt;&gt;""),G132=""),"SIN SUBCONTRATISTA; ","")&amp;IF(AND(M132&lt;&gt;"",UPPER(N132)&lt;&gt;"S"),"SIN VISTO BUENO; ","")&amp;IF(AND(M132&lt;&gt;"",UPPER(O132)&lt;&gt;"S"),"SIN FOTOS; ","")&amp;IF(AND(N(P132)&gt;0,Q132=""),"CARGO SIN COBRAR; ","")="","",LEFT(IF(AND(NOT(M132&lt;&gt;""),J132&lt;&gt;""),IF(TODAY()&gt;J132,"VENCIDO; ",IF(J132-TODAY()&lt;='Ajustes'!$B$4,"VENCE PRONTO; ","")),"")&amp;IF(AND(NOT(M132&lt;&gt;""),G132=""),"SIN SUBCONTRATISTA; ","")&amp;IF(AND(M132&lt;&gt;"",UPPER(N132)&lt;&gt;"S"),"SIN VISTO BUENO; ","")&amp;IF(AND(M132&lt;&gt;"",UPPER(O132)&lt;&gt;"S"),"SIN FOTOS; ","")&amp;IF(AND(N(P132)&gt;0,Q132=""),"CARGO SIN COBRAR; ",""),LEN(IF(AND(NOT(M132&lt;&gt;""),J132&lt;&gt;""),IF(TODAY()&gt;J132,"VENCIDO; ",IF(J132-TODAY()&lt;='Ajustes'!$B$4,"VENCE PRONTO; ","")),"")&amp;IF(AND(NOT(M132&lt;&gt;""),G132=""),"SIN SUBCONTRATISTA; ","")&amp;IF(AND(M132&lt;&gt;"",UPPER(N132)&lt;&gt;"S"),"SIN VISTO BUENO; ","")&amp;IF(AND(M132&lt;&gt;"",UPPER(O132)&lt;&gt;"S"),"SIN FOTOS; ","")&amp;IF(AND(N(P132)&gt;0,Q132=""),"CARGO SIN COBRAR; ",""))-2)))</f>
        <v/>
      </c>
    </row>
    <row r="133">
      <c r="E133" s="7" t="n"/>
      <c r="I133" s="7" t="n"/>
      <c r="J133" s="7">
        <f>IF(A133="","",IF(I133&lt;&gt;"",I133,IF(E133="","",E133+IF(D133="Garantía",'Ajustes'!$B$3,'Ajustes'!$B$2))))</f>
        <v/>
      </c>
      <c r="K133" s="8">
        <f>IF(OR(J133="",M133&lt;&gt;""),"",J133-TODAY())</f>
        <v/>
      </c>
      <c r="L133">
        <f>IF(A133="","",IF(M133&lt;&gt;"","TERMINADO",IF(G133="","ABIERTO - SIN SUB","ASIGNADO")))</f>
        <v/>
      </c>
      <c r="M133" s="7" t="n"/>
      <c r="P133" s="9" t="n"/>
      <c r="R133">
        <f>IF(A133="","",IF(IF(AND(NOT(M133&lt;&gt;""),J133&lt;&gt;""),IF(TODAY()&gt;J133,"VENCIDO; ",IF(J133-TODAY()&lt;='Ajustes'!$B$4,"VENCE PRONTO; ","")),"")&amp;IF(AND(NOT(M133&lt;&gt;""),G133=""),"SIN SUBCONTRATISTA; ","")&amp;IF(AND(M133&lt;&gt;"",UPPER(N133)&lt;&gt;"S"),"SIN VISTO BUENO; ","")&amp;IF(AND(M133&lt;&gt;"",UPPER(O133)&lt;&gt;"S"),"SIN FOTOS; ","")&amp;IF(AND(N(P133)&gt;0,Q133=""),"CARGO SIN COBRAR; ","")="","",LEFT(IF(AND(NOT(M133&lt;&gt;""),J133&lt;&gt;""),IF(TODAY()&gt;J133,"VENCIDO; ",IF(J133-TODAY()&lt;='Ajustes'!$B$4,"VENCE PRONTO; ","")),"")&amp;IF(AND(NOT(M133&lt;&gt;""),G133=""),"SIN SUBCONTRATISTA; ","")&amp;IF(AND(M133&lt;&gt;"",UPPER(N133)&lt;&gt;"S"),"SIN VISTO BUENO; ","")&amp;IF(AND(M133&lt;&gt;"",UPPER(O133)&lt;&gt;"S"),"SIN FOTOS; ","")&amp;IF(AND(N(P133)&gt;0,Q133=""),"CARGO SIN COBRAR; ",""),LEN(IF(AND(NOT(M133&lt;&gt;""),J133&lt;&gt;""),IF(TODAY()&gt;J133,"VENCIDO; ",IF(J133-TODAY()&lt;='Ajustes'!$B$4,"VENCE PRONTO; ","")),"")&amp;IF(AND(NOT(M133&lt;&gt;""),G133=""),"SIN SUBCONTRATISTA; ","")&amp;IF(AND(M133&lt;&gt;"",UPPER(N133)&lt;&gt;"S"),"SIN VISTO BUENO; ","")&amp;IF(AND(M133&lt;&gt;"",UPPER(O133)&lt;&gt;"S"),"SIN FOTOS; ","")&amp;IF(AND(N(P133)&gt;0,Q133=""),"CARGO SIN COBRAR; ",""))-2)))</f>
        <v/>
      </c>
    </row>
    <row r="134">
      <c r="E134" s="7" t="n"/>
      <c r="I134" s="7" t="n"/>
      <c r="J134" s="7">
        <f>IF(A134="","",IF(I134&lt;&gt;"",I134,IF(E134="","",E134+IF(D134="Garantía",'Ajustes'!$B$3,'Ajustes'!$B$2))))</f>
        <v/>
      </c>
      <c r="K134" s="8">
        <f>IF(OR(J134="",M134&lt;&gt;""),"",J134-TODAY())</f>
        <v/>
      </c>
      <c r="L134">
        <f>IF(A134="","",IF(M134&lt;&gt;"","TERMINADO",IF(G134="","ABIERTO - SIN SUB","ASIGNADO")))</f>
        <v/>
      </c>
      <c r="M134" s="7" t="n"/>
      <c r="P134" s="9" t="n"/>
      <c r="R134">
        <f>IF(A134="","",IF(IF(AND(NOT(M134&lt;&gt;""),J134&lt;&gt;""),IF(TODAY()&gt;J134,"VENCIDO; ",IF(J134-TODAY()&lt;='Ajustes'!$B$4,"VENCE PRONTO; ","")),"")&amp;IF(AND(NOT(M134&lt;&gt;""),G134=""),"SIN SUBCONTRATISTA; ","")&amp;IF(AND(M134&lt;&gt;"",UPPER(N134)&lt;&gt;"S"),"SIN VISTO BUENO; ","")&amp;IF(AND(M134&lt;&gt;"",UPPER(O134)&lt;&gt;"S"),"SIN FOTOS; ","")&amp;IF(AND(N(P134)&gt;0,Q134=""),"CARGO SIN COBRAR; ","")="","",LEFT(IF(AND(NOT(M134&lt;&gt;""),J134&lt;&gt;""),IF(TODAY()&gt;J134,"VENCIDO; ",IF(J134-TODAY()&lt;='Ajustes'!$B$4,"VENCE PRONTO; ","")),"")&amp;IF(AND(NOT(M134&lt;&gt;""),G134=""),"SIN SUBCONTRATISTA; ","")&amp;IF(AND(M134&lt;&gt;"",UPPER(N134)&lt;&gt;"S"),"SIN VISTO BUENO; ","")&amp;IF(AND(M134&lt;&gt;"",UPPER(O134)&lt;&gt;"S"),"SIN FOTOS; ","")&amp;IF(AND(N(P134)&gt;0,Q134=""),"CARGO SIN COBRAR; ",""),LEN(IF(AND(NOT(M134&lt;&gt;""),J134&lt;&gt;""),IF(TODAY()&gt;J134,"VENCIDO; ",IF(J134-TODAY()&lt;='Ajustes'!$B$4,"VENCE PRONTO; ","")),"")&amp;IF(AND(NOT(M134&lt;&gt;""),G134=""),"SIN SUBCONTRATISTA; ","")&amp;IF(AND(M134&lt;&gt;"",UPPER(N134)&lt;&gt;"S"),"SIN VISTO BUENO; ","")&amp;IF(AND(M134&lt;&gt;"",UPPER(O134)&lt;&gt;"S"),"SIN FOTOS; ","")&amp;IF(AND(N(P134)&gt;0,Q134=""),"CARGO SIN COBRAR; ",""))-2)))</f>
        <v/>
      </c>
    </row>
    <row r="135">
      <c r="E135" s="7" t="n"/>
      <c r="I135" s="7" t="n"/>
      <c r="J135" s="7">
        <f>IF(A135="","",IF(I135&lt;&gt;"",I135,IF(E135="","",E135+IF(D135="Garantía",'Ajustes'!$B$3,'Ajustes'!$B$2))))</f>
        <v/>
      </c>
      <c r="K135" s="8">
        <f>IF(OR(J135="",M135&lt;&gt;""),"",J135-TODAY())</f>
        <v/>
      </c>
      <c r="L135">
        <f>IF(A135="","",IF(M135&lt;&gt;"","TERMINADO",IF(G135="","ABIERTO - SIN SUB","ASIGNADO")))</f>
        <v/>
      </c>
      <c r="M135" s="7" t="n"/>
      <c r="P135" s="9" t="n"/>
      <c r="R135">
        <f>IF(A135="","",IF(IF(AND(NOT(M135&lt;&gt;""),J135&lt;&gt;""),IF(TODAY()&gt;J135,"VENCIDO; ",IF(J135-TODAY()&lt;='Ajustes'!$B$4,"VENCE PRONTO; ","")),"")&amp;IF(AND(NOT(M135&lt;&gt;""),G135=""),"SIN SUBCONTRATISTA; ","")&amp;IF(AND(M135&lt;&gt;"",UPPER(N135)&lt;&gt;"S"),"SIN VISTO BUENO; ","")&amp;IF(AND(M135&lt;&gt;"",UPPER(O135)&lt;&gt;"S"),"SIN FOTOS; ","")&amp;IF(AND(N(P135)&gt;0,Q135=""),"CARGO SIN COBRAR; ","")="","",LEFT(IF(AND(NOT(M135&lt;&gt;""),J135&lt;&gt;""),IF(TODAY()&gt;J135,"VENCIDO; ",IF(J135-TODAY()&lt;='Ajustes'!$B$4,"VENCE PRONTO; ","")),"")&amp;IF(AND(NOT(M135&lt;&gt;""),G135=""),"SIN SUBCONTRATISTA; ","")&amp;IF(AND(M135&lt;&gt;"",UPPER(N135)&lt;&gt;"S"),"SIN VISTO BUENO; ","")&amp;IF(AND(M135&lt;&gt;"",UPPER(O135)&lt;&gt;"S"),"SIN FOTOS; ","")&amp;IF(AND(N(P135)&gt;0,Q135=""),"CARGO SIN COBRAR; ",""),LEN(IF(AND(NOT(M135&lt;&gt;""),J135&lt;&gt;""),IF(TODAY()&gt;J135,"VENCIDO; ",IF(J135-TODAY()&lt;='Ajustes'!$B$4,"VENCE PRONTO; ","")),"")&amp;IF(AND(NOT(M135&lt;&gt;""),G135=""),"SIN SUBCONTRATISTA; ","")&amp;IF(AND(M135&lt;&gt;"",UPPER(N135)&lt;&gt;"S"),"SIN VISTO BUENO; ","")&amp;IF(AND(M135&lt;&gt;"",UPPER(O135)&lt;&gt;"S"),"SIN FOTOS; ","")&amp;IF(AND(N(P135)&gt;0,Q135=""),"CARGO SIN COBRAR; ",""))-2)))</f>
        <v/>
      </c>
    </row>
    <row r="136">
      <c r="E136" s="7" t="n"/>
      <c r="I136" s="7" t="n"/>
      <c r="J136" s="7">
        <f>IF(A136="","",IF(I136&lt;&gt;"",I136,IF(E136="","",E136+IF(D136="Garantía",'Ajustes'!$B$3,'Ajustes'!$B$2))))</f>
        <v/>
      </c>
      <c r="K136" s="8">
        <f>IF(OR(J136="",M136&lt;&gt;""),"",J136-TODAY())</f>
        <v/>
      </c>
      <c r="L136">
        <f>IF(A136="","",IF(M136&lt;&gt;"","TERMINADO",IF(G136="","ABIERTO - SIN SUB","ASIGNADO")))</f>
        <v/>
      </c>
      <c r="M136" s="7" t="n"/>
      <c r="P136" s="9" t="n"/>
      <c r="R136">
        <f>IF(A136="","",IF(IF(AND(NOT(M136&lt;&gt;""),J136&lt;&gt;""),IF(TODAY()&gt;J136,"VENCIDO; ",IF(J136-TODAY()&lt;='Ajustes'!$B$4,"VENCE PRONTO; ","")),"")&amp;IF(AND(NOT(M136&lt;&gt;""),G136=""),"SIN SUBCONTRATISTA; ","")&amp;IF(AND(M136&lt;&gt;"",UPPER(N136)&lt;&gt;"S"),"SIN VISTO BUENO; ","")&amp;IF(AND(M136&lt;&gt;"",UPPER(O136)&lt;&gt;"S"),"SIN FOTOS; ","")&amp;IF(AND(N(P136)&gt;0,Q136=""),"CARGO SIN COBRAR; ","")="","",LEFT(IF(AND(NOT(M136&lt;&gt;""),J136&lt;&gt;""),IF(TODAY()&gt;J136,"VENCIDO; ",IF(J136-TODAY()&lt;='Ajustes'!$B$4,"VENCE PRONTO; ","")),"")&amp;IF(AND(NOT(M136&lt;&gt;""),G136=""),"SIN SUBCONTRATISTA; ","")&amp;IF(AND(M136&lt;&gt;"",UPPER(N136)&lt;&gt;"S"),"SIN VISTO BUENO; ","")&amp;IF(AND(M136&lt;&gt;"",UPPER(O136)&lt;&gt;"S"),"SIN FOTOS; ","")&amp;IF(AND(N(P136)&gt;0,Q136=""),"CARGO SIN COBRAR; ",""),LEN(IF(AND(NOT(M136&lt;&gt;""),J136&lt;&gt;""),IF(TODAY()&gt;J136,"VENCIDO; ",IF(J136-TODAY()&lt;='Ajustes'!$B$4,"VENCE PRONTO; ","")),"")&amp;IF(AND(NOT(M136&lt;&gt;""),G136=""),"SIN SUBCONTRATISTA; ","")&amp;IF(AND(M136&lt;&gt;"",UPPER(N136)&lt;&gt;"S"),"SIN VISTO BUENO; ","")&amp;IF(AND(M136&lt;&gt;"",UPPER(O136)&lt;&gt;"S"),"SIN FOTOS; ","")&amp;IF(AND(N(P136)&gt;0,Q136=""),"CARGO SIN COBRAR; ",""))-2)))</f>
        <v/>
      </c>
    </row>
    <row r="137">
      <c r="E137" s="7" t="n"/>
      <c r="I137" s="7" t="n"/>
      <c r="J137" s="7">
        <f>IF(A137="","",IF(I137&lt;&gt;"",I137,IF(E137="","",E137+IF(D137="Garantía",'Ajustes'!$B$3,'Ajustes'!$B$2))))</f>
        <v/>
      </c>
      <c r="K137" s="8">
        <f>IF(OR(J137="",M137&lt;&gt;""),"",J137-TODAY())</f>
        <v/>
      </c>
      <c r="L137">
        <f>IF(A137="","",IF(M137&lt;&gt;"","TERMINADO",IF(G137="","ABIERTO - SIN SUB","ASIGNADO")))</f>
        <v/>
      </c>
      <c r="M137" s="7" t="n"/>
      <c r="P137" s="9" t="n"/>
      <c r="R137">
        <f>IF(A137="","",IF(IF(AND(NOT(M137&lt;&gt;""),J137&lt;&gt;""),IF(TODAY()&gt;J137,"VENCIDO; ",IF(J137-TODAY()&lt;='Ajustes'!$B$4,"VENCE PRONTO; ","")),"")&amp;IF(AND(NOT(M137&lt;&gt;""),G137=""),"SIN SUBCONTRATISTA; ","")&amp;IF(AND(M137&lt;&gt;"",UPPER(N137)&lt;&gt;"S"),"SIN VISTO BUENO; ","")&amp;IF(AND(M137&lt;&gt;"",UPPER(O137)&lt;&gt;"S"),"SIN FOTOS; ","")&amp;IF(AND(N(P137)&gt;0,Q137=""),"CARGO SIN COBRAR; ","")="","",LEFT(IF(AND(NOT(M137&lt;&gt;""),J137&lt;&gt;""),IF(TODAY()&gt;J137,"VENCIDO; ",IF(J137-TODAY()&lt;='Ajustes'!$B$4,"VENCE PRONTO; ","")),"")&amp;IF(AND(NOT(M137&lt;&gt;""),G137=""),"SIN SUBCONTRATISTA; ","")&amp;IF(AND(M137&lt;&gt;"",UPPER(N137)&lt;&gt;"S"),"SIN VISTO BUENO; ","")&amp;IF(AND(M137&lt;&gt;"",UPPER(O137)&lt;&gt;"S"),"SIN FOTOS; ","")&amp;IF(AND(N(P137)&gt;0,Q137=""),"CARGO SIN COBRAR; ",""),LEN(IF(AND(NOT(M137&lt;&gt;""),J137&lt;&gt;""),IF(TODAY()&gt;J137,"VENCIDO; ",IF(J137-TODAY()&lt;='Ajustes'!$B$4,"VENCE PRONTO; ","")),"")&amp;IF(AND(NOT(M137&lt;&gt;""),G137=""),"SIN SUBCONTRATISTA; ","")&amp;IF(AND(M137&lt;&gt;"",UPPER(N137)&lt;&gt;"S"),"SIN VISTO BUENO; ","")&amp;IF(AND(M137&lt;&gt;"",UPPER(O137)&lt;&gt;"S"),"SIN FOTOS; ","")&amp;IF(AND(N(P137)&gt;0,Q137=""),"CARGO SIN COBRAR; ",""))-2)))</f>
        <v/>
      </c>
    </row>
    <row r="138">
      <c r="E138" s="7" t="n"/>
      <c r="I138" s="7" t="n"/>
      <c r="J138" s="7">
        <f>IF(A138="","",IF(I138&lt;&gt;"",I138,IF(E138="","",E138+IF(D138="Garantía",'Ajustes'!$B$3,'Ajustes'!$B$2))))</f>
        <v/>
      </c>
      <c r="K138" s="8">
        <f>IF(OR(J138="",M138&lt;&gt;""),"",J138-TODAY())</f>
        <v/>
      </c>
      <c r="L138">
        <f>IF(A138="","",IF(M138&lt;&gt;"","TERMINADO",IF(G138="","ABIERTO - SIN SUB","ASIGNADO")))</f>
        <v/>
      </c>
      <c r="M138" s="7" t="n"/>
      <c r="P138" s="9" t="n"/>
      <c r="R138">
        <f>IF(A138="","",IF(IF(AND(NOT(M138&lt;&gt;""),J138&lt;&gt;""),IF(TODAY()&gt;J138,"VENCIDO; ",IF(J138-TODAY()&lt;='Ajustes'!$B$4,"VENCE PRONTO; ","")),"")&amp;IF(AND(NOT(M138&lt;&gt;""),G138=""),"SIN SUBCONTRATISTA; ","")&amp;IF(AND(M138&lt;&gt;"",UPPER(N138)&lt;&gt;"S"),"SIN VISTO BUENO; ","")&amp;IF(AND(M138&lt;&gt;"",UPPER(O138)&lt;&gt;"S"),"SIN FOTOS; ","")&amp;IF(AND(N(P138)&gt;0,Q138=""),"CARGO SIN COBRAR; ","")="","",LEFT(IF(AND(NOT(M138&lt;&gt;""),J138&lt;&gt;""),IF(TODAY()&gt;J138,"VENCIDO; ",IF(J138-TODAY()&lt;='Ajustes'!$B$4,"VENCE PRONTO; ","")),"")&amp;IF(AND(NOT(M138&lt;&gt;""),G138=""),"SIN SUBCONTRATISTA; ","")&amp;IF(AND(M138&lt;&gt;"",UPPER(N138)&lt;&gt;"S"),"SIN VISTO BUENO; ","")&amp;IF(AND(M138&lt;&gt;"",UPPER(O138)&lt;&gt;"S"),"SIN FOTOS; ","")&amp;IF(AND(N(P138)&gt;0,Q138=""),"CARGO SIN COBRAR; ",""),LEN(IF(AND(NOT(M138&lt;&gt;""),J138&lt;&gt;""),IF(TODAY()&gt;J138,"VENCIDO; ",IF(J138-TODAY()&lt;='Ajustes'!$B$4,"VENCE PRONTO; ","")),"")&amp;IF(AND(NOT(M138&lt;&gt;""),G138=""),"SIN SUBCONTRATISTA; ","")&amp;IF(AND(M138&lt;&gt;"",UPPER(N138)&lt;&gt;"S"),"SIN VISTO BUENO; ","")&amp;IF(AND(M138&lt;&gt;"",UPPER(O138)&lt;&gt;"S"),"SIN FOTOS; ","")&amp;IF(AND(N(P138)&gt;0,Q138=""),"CARGO SIN COBRAR; ",""))-2)))</f>
        <v/>
      </c>
    </row>
    <row r="139">
      <c r="E139" s="7" t="n"/>
      <c r="I139" s="7" t="n"/>
      <c r="J139" s="7">
        <f>IF(A139="","",IF(I139&lt;&gt;"",I139,IF(E139="","",E139+IF(D139="Garantía",'Ajustes'!$B$3,'Ajustes'!$B$2))))</f>
        <v/>
      </c>
      <c r="K139" s="8">
        <f>IF(OR(J139="",M139&lt;&gt;""),"",J139-TODAY())</f>
        <v/>
      </c>
      <c r="L139">
        <f>IF(A139="","",IF(M139&lt;&gt;"","TERMINADO",IF(G139="","ABIERTO - SIN SUB","ASIGNADO")))</f>
        <v/>
      </c>
      <c r="M139" s="7" t="n"/>
      <c r="P139" s="9" t="n"/>
      <c r="R139">
        <f>IF(A139="","",IF(IF(AND(NOT(M139&lt;&gt;""),J139&lt;&gt;""),IF(TODAY()&gt;J139,"VENCIDO; ",IF(J139-TODAY()&lt;='Ajustes'!$B$4,"VENCE PRONTO; ","")),"")&amp;IF(AND(NOT(M139&lt;&gt;""),G139=""),"SIN SUBCONTRATISTA; ","")&amp;IF(AND(M139&lt;&gt;"",UPPER(N139)&lt;&gt;"S"),"SIN VISTO BUENO; ","")&amp;IF(AND(M139&lt;&gt;"",UPPER(O139)&lt;&gt;"S"),"SIN FOTOS; ","")&amp;IF(AND(N(P139)&gt;0,Q139=""),"CARGO SIN COBRAR; ","")="","",LEFT(IF(AND(NOT(M139&lt;&gt;""),J139&lt;&gt;""),IF(TODAY()&gt;J139,"VENCIDO; ",IF(J139-TODAY()&lt;='Ajustes'!$B$4,"VENCE PRONTO; ","")),"")&amp;IF(AND(NOT(M139&lt;&gt;""),G139=""),"SIN SUBCONTRATISTA; ","")&amp;IF(AND(M139&lt;&gt;"",UPPER(N139)&lt;&gt;"S"),"SIN VISTO BUENO; ","")&amp;IF(AND(M139&lt;&gt;"",UPPER(O139)&lt;&gt;"S"),"SIN FOTOS; ","")&amp;IF(AND(N(P139)&gt;0,Q139=""),"CARGO SIN COBRAR; ",""),LEN(IF(AND(NOT(M139&lt;&gt;""),J139&lt;&gt;""),IF(TODAY()&gt;J139,"VENCIDO; ",IF(J139-TODAY()&lt;='Ajustes'!$B$4,"VENCE PRONTO; ","")),"")&amp;IF(AND(NOT(M139&lt;&gt;""),G139=""),"SIN SUBCONTRATISTA; ","")&amp;IF(AND(M139&lt;&gt;"",UPPER(N139)&lt;&gt;"S"),"SIN VISTO BUENO; ","")&amp;IF(AND(M139&lt;&gt;"",UPPER(O139)&lt;&gt;"S"),"SIN FOTOS; ","")&amp;IF(AND(N(P139)&gt;0,Q139=""),"CARGO SIN COBRAR; ",""))-2)))</f>
        <v/>
      </c>
    </row>
    <row r="140">
      <c r="E140" s="7" t="n"/>
      <c r="I140" s="7" t="n"/>
      <c r="J140" s="7">
        <f>IF(A140="","",IF(I140&lt;&gt;"",I140,IF(E140="","",E140+IF(D140="Garantía",'Ajustes'!$B$3,'Ajustes'!$B$2))))</f>
        <v/>
      </c>
      <c r="K140" s="8">
        <f>IF(OR(J140="",M140&lt;&gt;""),"",J140-TODAY())</f>
        <v/>
      </c>
      <c r="L140">
        <f>IF(A140="","",IF(M140&lt;&gt;"","TERMINADO",IF(G140="","ABIERTO - SIN SUB","ASIGNADO")))</f>
        <v/>
      </c>
      <c r="M140" s="7" t="n"/>
      <c r="P140" s="9" t="n"/>
      <c r="R140">
        <f>IF(A140="","",IF(IF(AND(NOT(M140&lt;&gt;""),J140&lt;&gt;""),IF(TODAY()&gt;J140,"VENCIDO; ",IF(J140-TODAY()&lt;='Ajustes'!$B$4,"VENCE PRONTO; ","")),"")&amp;IF(AND(NOT(M140&lt;&gt;""),G140=""),"SIN SUBCONTRATISTA; ","")&amp;IF(AND(M140&lt;&gt;"",UPPER(N140)&lt;&gt;"S"),"SIN VISTO BUENO; ","")&amp;IF(AND(M140&lt;&gt;"",UPPER(O140)&lt;&gt;"S"),"SIN FOTOS; ","")&amp;IF(AND(N(P140)&gt;0,Q140=""),"CARGO SIN COBRAR; ","")="","",LEFT(IF(AND(NOT(M140&lt;&gt;""),J140&lt;&gt;""),IF(TODAY()&gt;J140,"VENCIDO; ",IF(J140-TODAY()&lt;='Ajustes'!$B$4,"VENCE PRONTO; ","")),"")&amp;IF(AND(NOT(M140&lt;&gt;""),G140=""),"SIN SUBCONTRATISTA; ","")&amp;IF(AND(M140&lt;&gt;"",UPPER(N140)&lt;&gt;"S"),"SIN VISTO BUENO; ","")&amp;IF(AND(M140&lt;&gt;"",UPPER(O140)&lt;&gt;"S"),"SIN FOTOS; ","")&amp;IF(AND(N(P140)&gt;0,Q140=""),"CARGO SIN COBRAR; ",""),LEN(IF(AND(NOT(M140&lt;&gt;""),J140&lt;&gt;""),IF(TODAY()&gt;J140,"VENCIDO; ",IF(J140-TODAY()&lt;='Ajustes'!$B$4,"VENCE PRONTO; ","")),"")&amp;IF(AND(NOT(M140&lt;&gt;""),G140=""),"SIN SUBCONTRATISTA; ","")&amp;IF(AND(M140&lt;&gt;"",UPPER(N140)&lt;&gt;"S"),"SIN VISTO BUENO; ","")&amp;IF(AND(M140&lt;&gt;"",UPPER(O140)&lt;&gt;"S"),"SIN FOTOS; ","")&amp;IF(AND(N(P140)&gt;0,Q140=""),"CARGO SIN COBRAR; ",""))-2)))</f>
        <v/>
      </c>
    </row>
    <row r="141">
      <c r="E141" s="7" t="n"/>
      <c r="I141" s="7" t="n"/>
      <c r="J141" s="7">
        <f>IF(A141="","",IF(I141&lt;&gt;"",I141,IF(E141="","",E141+IF(D141="Garantía",'Ajustes'!$B$3,'Ajustes'!$B$2))))</f>
        <v/>
      </c>
      <c r="K141" s="8">
        <f>IF(OR(J141="",M141&lt;&gt;""),"",J141-TODAY())</f>
        <v/>
      </c>
      <c r="L141">
        <f>IF(A141="","",IF(M141&lt;&gt;"","TERMINADO",IF(G141="","ABIERTO - SIN SUB","ASIGNADO")))</f>
        <v/>
      </c>
      <c r="M141" s="7" t="n"/>
      <c r="P141" s="9" t="n"/>
      <c r="R141">
        <f>IF(A141="","",IF(IF(AND(NOT(M141&lt;&gt;""),J141&lt;&gt;""),IF(TODAY()&gt;J141,"VENCIDO; ",IF(J141-TODAY()&lt;='Ajustes'!$B$4,"VENCE PRONTO; ","")),"")&amp;IF(AND(NOT(M141&lt;&gt;""),G141=""),"SIN SUBCONTRATISTA; ","")&amp;IF(AND(M141&lt;&gt;"",UPPER(N141)&lt;&gt;"S"),"SIN VISTO BUENO; ","")&amp;IF(AND(M141&lt;&gt;"",UPPER(O141)&lt;&gt;"S"),"SIN FOTOS; ","")&amp;IF(AND(N(P141)&gt;0,Q141=""),"CARGO SIN COBRAR; ","")="","",LEFT(IF(AND(NOT(M141&lt;&gt;""),J141&lt;&gt;""),IF(TODAY()&gt;J141,"VENCIDO; ",IF(J141-TODAY()&lt;='Ajustes'!$B$4,"VENCE PRONTO; ","")),"")&amp;IF(AND(NOT(M141&lt;&gt;""),G141=""),"SIN SUBCONTRATISTA; ","")&amp;IF(AND(M141&lt;&gt;"",UPPER(N141)&lt;&gt;"S"),"SIN VISTO BUENO; ","")&amp;IF(AND(M141&lt;&gt;"",UPPER(O141)&lt;&gt;"S"),"SIN FOTOS; ","")&amp;IF(AND(N(P141)&gt;0,Q141=""),"CARGO SIN COBRAR; ",""),LEN(IF(AND(NOT(M141&lt;&gt;""),J141&lt;&gt;""),IF(TODAY()&gt;J141,"VENCIDO; ",IF(J141-TODAY()&lt;='Ajustes'!$B$4,"VENCE PRONTO; ","")),"")&amp;IF(AND(NOT(M141&lt;&gt;""),G141=""),"SIN SUBCONTRATISTA; ","")&amp;IF(AND(M141&lt;&gt;"",UPPER(N141)&lt;&gt;"S"),"SIN VISTO BUENO; ","")&amp;IF(AND(M141&lt;&gt;"",UPPER(O141)&lt;&gt;"S"),"SIN FOTOS; ","")&amp;IF(AND(N(P141)&gt;0,Q141=""),"CARGO SIN COBRAR; ",""))-2)))</f>
        <v/>
      </c>
    </row>
    <row r="142">
      <c r="E142" s="7" t="n"/>
      <c r="I142" s="7" t="n"/>
      <c r="J142" s="7">
        <f>IF(A142="","",IF(I142&lt;&gt;"",I142,IF(E142="","",E142+IF(D142="Garantía",'Ajustes'!$B$3,'Ajustes'!$B$2))))</f>
        <v/>
      </c>
      <c r="K142" s="8">
        <f>IF(OR(J142="",M142&lt;&gt;""),"",J142-TODAY())</f>
        <v/>
      </c>
      <c r="L142">
        <f>IF(A142="","",IF(M142&lt;&gt;"","TERMINADO",IF(G142="","ABIERTO - SIN SUB","ASIGNADO")))</f>
        <v/>
      </c>
      <c r="M142" s="7" t="n"/>
      <c r="P142" s="9" t="n"/>
      <c r="R142">
        <f>IF(A142="","",IF(IF(AND(NOT(M142&lt;&gt;""),J142&lt;&gt;""),IF(TODAY()&gt;J142,"VENCIDO; ",IF(J142-TODAY()&lt;='Ajustes'!$B$4,"VENCE PRONTO; ","")),"")&amp;IF(AND(NOT(M142&lt;&gt;""),G142=""),"SIN SUBCONTRATISTA; ","")&amp;IF(AND(M142&lt;&gt;"",UPPER(N142)&lt;&gt;"S"),"SIN VISTO BUENO; ","")&amp;IF(AND(M142&lt;&gt;"",UPPER(O142)&lt;&gt;"S"),"SIN FOTOS; ","")&amp;IF(AND(N(P142)&gt;0,Q142=""),"CARGO SIN COBRAR; ","")="","",LEFT(IF(AND(NOT(M142&lt;&gt;""),J142&lt;&gt;""),IF(TODAY()&gt;J142,"VENCIDO; ",IF(J142-TODAY()&lt;='Ajustes'!$B$4,"VENCE PRONTO; ","")),"")&amp;IF(AND(NOT(M142&lt;&gt;""),G142=""),"SIN SUBCONTRATISTA; ","")&amp;IF(AND(M142&lt;&gt;"",UPPER(N142)&lt;&gt;"S"),"SIN VISTO BUENO; ","")&amp;IF(AND(M142&lt;&gt;"",UPPER(O142)&lt;&gt;"S"),"SIN FOTOS; ","")&amp;IF(AND(N(P142)&gt;0,Q142=""),"CARGO SIN COBRAR; ",""),LEN(IF(AND(NOT(M142&lt;&gt;""),J142&lt;&gt;""),IF(TODAY()&gt;J142,"VENCIDO; ",IF(J142-TODAY()&lt;='Ajustes'!$B$4,"VENCE PRONTO; ","")),"")&amp;IF(AND(NOT(M142&lt;&gt;""),G142=""),"SIN SUBCONTRATISTA; ","")&amp;IF(AND(M142&lt;&gt;"",UPPER(N142)&lt;&gt;"S"),"SIN VISTO BUENO; ","")&amp;IF(AND(M142&lt;&gt;"",UPPER(O142)&lt;&gt;"S"),"SIN FOTOS; ","")&amp;IF(AND(N(P142)&gt;0,Q142=""),"CARGO SIN COBRAR; ",""))-2)))</f>
        <v/>
      </c>
    </row>
    <row r="143">
      <c r="E143" s="7" t="n"/>
      <c r="I143" s="7" t="n"/>
      <c r="J143" s="7">
        <f>IF(A143="","",IF(I143&lt;&gt;"",I143,IF(E143="","",E143+IF(D143="Garantía",'Ajustes'!$B$3,'Ajustes'!$B$2))))</f>
        <v/>
      </c>
      <c r="K143" s="8">
        <f>IF(OR(J143="",M143&lt;&gt;""),"",J143-TODAY())</f>
        <v/>
      </c>
      <c r="L143">
        <f>IF(A143="","",IF(M143&lt;&gt;"","TERMINADO",IF(G143="","ABIERTO - SIN SUB","ASIGNADO")))</f>
        <v/>
      </c>
      <c r="M143" s="7" t="n"/>
      <c r="P143" s="9" t="n"/>
      <c r="R143">
        <f>IF(A143="","",IF(IF(AND(NOT(M143&lt;&gt;""),J143&lt;&gt;""),IF(TODAY()&gt;J143,"VENCIDO; ",IF(J143-TODAY()&lt;='Ajustes'!$B$4,"VENCE PRONTO; ","")),"")&amp;IF(AND(NOT(M143&lt;&gt;""),G143=""),"SIN SUBCONTRATISTA; ","")&amp;IF(AND(M143&lt;&gt;"",UPPER(N143)&lt;&gt;"S"),"SIN VISTO BUENO; ","")&amp;IF(AND(M143&lt;&gt;"",UPPER(O143)&lt;&gt;"S"),"SIN FOTOS; ","")&amp;IF(AND(N(P143)&gt;0,Q143=""),"CARGO SIN COBRAR; ","")="","",LEFT(IF(AND(NOT(M143&lt;&gt;""),J143&lt;&gt;""),IF(TODAY()&gt;J143,"VENCIDO; ",IF(J143-TODAY()&lt;='Ajustes'!$B$4,"VENCE PRONTO; ","")),"")&amp;IF(AND(NOT(M143&lt;&gt;""),G143=""),"SIN SUBCONTRATISTA; ","")&amp;IF(AND(M143&lt;&gt;"",UPPER(N143)&lt;&gt;"S"),"SIN VISTO BUENO; ","")&amp;IF(AND(M143&lt;&gt;"",UPPER(O143)&lt;&gt;"S"),"SIN FOTOS; ","")&amp;IF(AND(N(P143)&gt;0,Q143=""),"CARGO SIN COBRAR; ",""),LEN(IF(AND(NOT(M143&lt;&gt;""),J143&lt;&gt;""),IF(TODAY()&gt;J143,"VENCIDO; ",IF(J143-TODAY()&lt;='Ajustes'!$B$4,"VENCE PRONTO; ","")),"")&amp;IF(AND(NOT(M143&lt;&gt;""),G143=""),"SIN SUBCONTRATISTA; ","")&amp;IF(AND(M143&lt;&gt;"",UPPER(N143)&lt;&gt;"S"),"SIN VISTO BUENO; ","")&amp;IF(AND(M143&lt;&gt;"",UPPER(O143)&lt;&gt;"S"),"SIN FOTOS; ","")&amp;IF(AND(N(P143)&gt;0,Q143=""),"CARGO SIN COBRAR; ",""))-2)))</f>
        <v/>
      </c>
    </row>
    <row r="144">
      <c r="E144" s="7" t="n"/>
      <c r="I144" s="7" t="n"/>
      <c r="J144" s="7">
        <f>IF(A144="","",IF(I144&lt;&gt;"",I144,IF(E144="","",E144+IF(D144="Garantía",'Ajustes'!$B$3,'Ajustes'!$B$2))))</f>
        <v/>
      </c>
      <c r="K144" s="8">
        <f>IF(OR(J144="",M144&lt;&gt;""),"",J144-TODAY())</f>
        <v/>
      </c>
      <c r="L144">
        <f>IF(A144="","",IF(M144&lt;&gt;"","TERMINADO",IF(G144="","ABIERTO - SIN SUB","ASIGNADO")))</f>
        <v/>
      </c>
      <c r="M144" s="7" t="n"/>
      <c r="P144" s="9" t="n"/>
      <c r="R144">
        <f>IF(A144="","",IF(IF(AND(NOT(M144&lt;&gt;""),J144&lt;&gt;""),IF(TODAY()&gt;J144,"VENCIDO; ",IF(J144-TODAY()&lt;='Ajustes'!$B$4,"VENCE PRONTO; ","")),"")&amp;IF(AND(NOT(M144&lt;&gt;""),G144=""),"SIN SUBCONTRATISTA; ","")&amp;IF(AND(M144&lt;&gt;"",UPPER(N144)&lt;&gt;"S"),"SIN VISTO BUENO; ","")&amp;IF(AND(M144&lt;&gt;"",UPPER(O144)&lt;&gt;"S"),"SIN FOTOS; ","")&amp;IF(AND(N(P144)&gt;0,Q144=""),"CARGO SIN COBRAR; ","")="","",LEFT(IF(AND(NOT(M144&lt;&gt;""),J144&lt;&gt;""),IF(TODAY()&gt;J144,"VENCIDO; ",IF(J144-TODAY()&lt;='Ajustes'!$B$4,"VENCE PRONTO; ","")),"")&amp;IF(AND(NOT(M144&lt;&gt;""),G144=""),"SIN SUBCONTRATISTA; ","")&amp;IF(AND(M144&lt;&gt;"",UPPER(N144)&lt;&gt;"S"),"SIN VISTO BUENO; ","")&amp;IF(AND(M144&lt;&gt;"",UPPER(O144)&lt;&gt;"S"),"SIN FOTOS; ","")&amp;IF(AND(N(P144)&gt;0,Q144=""),"CARGO SIN COBRAR; ",""),LEN(IF(AND(NOT(M144&lt;&gt;""),J144&lt;&gt;""),IF(TODAY()&gt;J144,"VENCIDO; ",IF(J144-TODAY()&lt;='Ajustes'!$B$4,"VENCE PRONTO; ","")),"")&amp;IF(AND(NOT(M144&lt;&gt;""),G144=""),"SIN SUBCONTRATISTA; ","")&amp;IF(AND(M144&lt;&gt;"",UPPER(N144)&lt;&gt;"S"),"SIN VISTO BUENO; ","")&amp;IF(AND(M144&lt;&gt;"",UPPER(O144)&lt;&gt;"S"),"SIN FOTOS; ","")&amp;IF(AND(N(P144)&gt;0,Q144=""),"CARGO SIN COBRAR; ",""))-2)))</f>
        <v/>
      </c>
    </row>
    <row r="145">
      <c r="E145" s="7" t="n"/>
      <c r="I145" s="7" t="n"/>
      <c r="J145" s="7">
        <f>IF(A145="","",IF(I145&lt;&gt;"",I145,IF(E145="","",E145+IF(D145="Garantía",'Ajustes'!$B$3,'Ajustes'!$B$2))))</f>
        <v/>
      </c>
      <c r="K145" s="8">
        <f>IF(OR(J145="",M145&lt;&gt;""),"",J145-TODAY())</f>
        <v/>
      </c>
      <c r="L145">
        <f>IF(A145="","",IF(M145&lt;&gt;"","TERMINADO",IF(G145="","ABIERTO - SIN SUB","ASIGNADO")))</f>
        <v/>
      </c>
      <c r="M145" s="7" t="n"/>
      <c r="P145" s="9" t="n"/>
      <c r="R145">
        <f>IF(A145="","",IF(IF(AND(NOT(M145&lt;&gt;""),J145&lt;&gt;""),IF(TODAY()&gt;J145,"VENCIDO; ",IF(J145-TODAY()&lt;='Ajustes'!$B$4,"VENCE PRONTO; ","")),"")&amp;IF(AND(NOT(M145&lt;&gt;""),G145=""),"SIN SUBCONTRATISTA; ","")&amp;IF(AND(M145&lt;&gt;"",UPPER(N145)&lt;&gt;"S"),"SIN VISTO BUENO; ","")&amp;IF(AND(M145&lt;&gt;"",UPPER(O145)&lt;&gt;"S"),"SIN FOTOS; ","")&amp;IF(AND(N(P145)&gt;0,Q145=""),"CARGO SIN COBRAR; ","")="","",LEFT(IF(AND(NOT(M145&lt;&gt;""),J145&lt;&gt;""),IF(TODAY()&gt;J145,"VENCIDO; ",IF(J145-TODAY()&lt;='Ajustes'!$B$4,"VENCE PRONTO; ","")),"")&amp;IF(AND(NOT(M145&lt;&gt;""),G145=""),"SIN SUBCONTRATISTA; ","")&amp;IF(AND(M145&lt;&gt;"",UPPER(N145)&lt;&gt;"S"),"SIN VISTO BUENO; ","")&amp;IF(AND(M145&lt;&gt;"",UPPER(O145)&lt;&gt;"S"),"SIN FOTOS; ","")&amp;IF(AND(N(P145)&gt;0,Q145=""),"CARGO SIN COBRAR; ",""),LEN(IF(AND(NOT(M145&lt;&gt;""),J145&lt;&gt;""),IF(TODAY()&gt;J145,"VENCIDO; ",IF(J145-TODAY()&lt;='Ajustes'!$B$4,"VENCE PRONTO; ","")),"")&amp;IF(AND(NOT(M145&lt;&gt;""),G145=""),"SIN SUBCONTRATISTA; ","")&amp;IF(AND(M145&lt;&gt;"",UPPER(N145)&lt;&gt;"S"),"SIN VISTO BUENO; ","")&amp;IF(AND(M145&lt;&gt;"",UPPER(O145)&lt;&gt;"S"),"SIN FOTOS; ","")&amp;IF(AND(N(P145)&gt;0,Q145=""),"CARGO SIN COBRAR; ",""))-2)))</f>
        <v/>
      </c>
    </row>
    <row r="146">
      <c r="E146" s="7" t="n"/>
      <c r="I146" s="7" t="n"/>
      <c r="J146" s="7">
        <f>IF(A146="","",IF(I146&lt;&gt;"",I146,IF(E146="","",E146+IF(D146="Garantía",'Ajustes'!$B$3,'Ajustes'!$B$2))))</f>
        <v/>
      </c>
      <c r="K146" s="8">
        <f>IF(OR(J146="",M146&lt;&gt;""),"",J146-TODAY())</f>
        <v/>
      </c>
      <c r="L146">
        <f>IF(A146="","",IF(M146&lt;&gt;"","TERMINADO",IF(G146="","ABIERTO - SIN SUB","ASIGNADO")))</f>
        <v/>
      </c>
      <c r="M146" s="7" t="n"/>
      <c r="P146" s="9" t="n"/>
      <c r="R146">
        <f>IF(A146="","",IF(IF(AND(NOT(M146&lt;&gt;""),J146&lt;&gt;""),IF(TODAY()&gt;J146,"VENCIDO; ",IF(J146-TODAY()&lt;='Ajustes'!$B$4,"VENCE PRONTO; ","")),"")&amp;IF(AND(NOT(M146&lt;&gt;""),G146=""),"SIN SUBCONTRATISTA; ","")&amp;IF(AND(M146&lt;&gt;"",UPPER(N146)&lt;&gt;"S"),"SIN VISTO BUENO; ","")&amp;IF(AND(M146&lt;&gt;"",UPPER(O146)&lt;&gt;"S"),"SIN FOTOS; ","")&amp;IF(AND(N(P146)&gt;0,Q146=""),"CARGO SIN COBRAR; ","")="","",LEFT(IF(AND(NOT(M146&lt;&gt;""),J146&lt;&gt;""),IF(TODAY()&gt;J146,"VENCIDO; ",IF(J146-TODAY()&lt;='Ajustes'!$B$4,"VENCE PRONTO; ","")),"")&amp;IF(AND(NOT(M146&lt;&gt;""),G146=""),"SIN SUBCONTRATISTA; ","")&amp;IF(AND(M146&lt;&gt;"",UPPER(N146)&lt;&gt;"S"),"SIN VISTO BUENO; ","")&amp;IF(AND(M146&lt;&gt;"",UPPER(O146)&lt;&gt;"S"),"SIN FOTOS; ","")&amp;IF(AND(N(P146)&gt;0,Q146=""),"CARGO SIN COBRAR; ",""),LEN(IF(AND(NOT(M146&lt;&gt;""),J146&lt;&gt;""),IF(TODAY()&gt;J146,"VENCIDO; ",IF(J146-TODAY()&lt;='Ajustes'!$B$4,"VENCE PRONTO; ","")),"")&amp;IF(AND(NOT(M146&lt;&gt;""),G146=""),"SIN SUBCONTRATISTA; ","")&amp;IF(AND(M146&lt;&gt;"",UPPER(N146)&lt;&gt;"S"),"SIN VISTO BUENO; ","")&amp;IF(AND(M146&lt;&gt;"",UPPER(O146)&lt;&gt;"S"),"SIN FOTOS; ","")&amp;IF(AND(N(P146)&gt;0,Q146=""),"CARGO SIN COBRAR; ",""))-2)))</f>
        <v/>
      </c>
    </row>
    <row r="147">
      <c r="E147" s="7" t="n"/>
      <c r="I147" s="7" t="n"/>
      <c r="J147" s="7">
        <f>IF(A147="","",IF(I147&lt;&gt;"",I147,IF(E147="","",E147+IF(D147="Garantía",'Ajustes'!$B$3,'Ajustes'!$B$2))))</f>
        <v/>
      </c>
      <c r="K147" s="8">
        <f>IF(OR(J147="",M147&lt;&gt;""),"",J147-TODAY())</f>
        <v/>
      </c>
      <c r="L147">
        <f>IF(A147="","",IF(M147&lt;&gt;"","TERMINADO",IF(G147="","ABIERTO - SIN SUB","ASIGNADO")))</f>
        <v/>
      </c>
      <c r="M147" s="7" t="n"/>
      <c r="P147" s="9" t="n"/>
      <c r="R147">
        <f>IF(A147="","",IF(IF(AND(NOT(M147&lt;&gt;""),J147&lt;&gt;""),IF(TODAY()&gt;J147,"VENCIDO; ",IF(J147-TODAY()&lt;='Ajustes'!$B$4,"VENCE PRONTO; ","")),"")&amp;IF(AND(NOT(M147&lt;&gt;""),G147=""),"SIN SUBCONTRATISTA; ","")&amp;IF(AND(M147&lt;&gt;"",UPPER(N147)&lt;&gt;"S"),"SIN VISTO BUENO; ","")&amp;IF(AND(M147&lt;&gt;"",UPPER(O147)&lt;&gt;"S"),"SIN FOTOS; ","")&amp;IF(AND(N(P147)&gt;0,Q147=""),"CARGO SIN COBRAR; ","")="","",LEFT(IF(AND(NOT(M147&lt;&gt;""),J147&lt;&gt;""),IF(TODAY()&gt;J147,"VENCIDO; ",IF(J147-TODAY()&lt;='Ajustes'!$B$4,"VENCE PRONTO; ","")),"")&amp;IF(AND(NOT(M147&lt;&gt;""),G147=""),"SIN SUBCONTRATISTA; ","")&amp;IF(AND(M147&lt;&gt;"",UPPER(N147)&lt;&gt;"S"),"SIN VISTO BUENO; ","")&amp;IF(AND(M147&lt;&gt;"",UPPER(O147)&lt;&gt;"S"),"SIN FOTOS; ","")&amp;IF(AND(N(P147)&gt;0,Q147=""),"CARGO SIN COBRAR; ",""),LEN(IF(AND(NOT(M147&lt;&gt;""),J147&lt;&gt;""),IF(TODAY()&gt;J147,"VENCIDO; ",IF(J147-TODAY()&lt;='Ajustes'!$B$4,"VENCE PRONTO; ","")),"")&amp;IF(AND(NOT(M147&lt;&gt;""),G147=""),"SIN SUBCONTRATISTA; ","")&amp;IF(AND(M147&lt;&gt;"",UPPER(N147)&lt;&gt;"S"),"SIN VISTO BUENO; ","")&amp;IF(AND(M147&lt;&gt;"",UPPER(O147)&lt;&gt;"S"),"SIN FOTOS; ","")&amp;IF(AND(N(P147)&gt;0,Q147=""),"CARGO SIN COBRAR; ",""))-2)))</f>
        <v/>
      </c>
    </row>
    <row r="148">
      <c r="E148" s="7" t="n"/>
      <c r="I148" s="7" t="n"/>
      <c r="J148" s="7">
        <f>IF(A148="","",IF(I148&lt;&gt;"",I148,IF(E148="","",E148+IF(D148="Garantía",'Ajustes'!$B$3,'Ajustes'!$B$2))))</f>
        <v/>
      </c>
      <c r="K148" s="8">
        <f>IF(OR(J148="",M148&lt;&gt;""),"",J148-TODAY())</f>
        <v/>
      </c>
      <c r="L148">
        <f>IF(A148="","",IF(M148&lt;&gt;"","TERMINADO",IF(G148="","ABIERTO - SIN SUB","ASIGNADO")))</f>
        <v/>
      </c>
      <c r="M148" s="7" t="n"/>
      <c r="P148" s="9" t="n"/>
      <c r="R148">
        <f>IF(A148="","",IF(IF(AND(NOT(M148&lt;&gt;""),J148&lt;&gt;""),IF(TODAY()&gt;J148,"VENCIDO; ",IF(J148-TODAY()&lt;='Ajustes'!$B$4,"VENCE PRONTO; ","")),"")&amp;IF(AND(NOT(M148&lt;&gt;""),G148=""),"SIN SUBCONTRATISTA; ","")&amp;IF(AND(M148&lt;&gt;"",UPPER(N148)&lt;&gt;"S"),"SIN VISTO BUENO; ","")&amp;IF(AND(M148&lt;&gt;"",UPPER(O148)&lt;&gt;"S"),"SIN FOTOS; ","")&amp;IF(AND(N(P148)&gt;0,Q148=""),"CARGO SIN COBRAR; ","")="","",LEFT(IF(AND(NOT(M148&lt;&gt;""),J148&lt;&gt;""),IF(TODAY()&gt;J148,"VENCIDO; ",IF(J148-TODAY()&lt;='Ajustes'!$B$4,"VENCE PRONTO; ","")),"")&amp;IF(AND(NOT(M148&lt;&gt;""),G148=""),"SIN SUBCONTRATISTA; ","")&amp;IF(AND(M148&lt;&gt;"",UPPER(N148)&lt;&gt;"S"),"SIN VISTO BUENO; ","")&amp;IF(AND(M148&lt;&gt;"",UPPER(O148)&lt;&gt;"S"),"SIN FOTOS; ","")&amp;IF(AND(N(P148)&gt;0,Q148=""),"CARGO SIN COBRAR; ",""),LEN(IF(AND(NOT(M148&lt;&gt;""),J148&lt;&gt;""),IF(TODAY()&gt;J148,"VENCIDO; ",IF(J148-TODAY()&lt;='Ajustes'!$B$4,"VENCE PRONTO; ","")),"")&amp;IF(AND(NOT(M148&lt;&gt;""),G148=""),"SIN SUBCONTRATISTA; ","")&amp;IF(AND(M148&lt;&gt;"",UPPER(N148)&lt;&gt;"S"),"SIN VISTO BUENO; ","")&amp;IF(AND(M148&lt;&gt;"",UPPER(O148)&lt;&gt;"S"),"SIN FOTOS; ","")&amp;IF(AND(N(P148)&gt;0,Q148=""),"CARGO SIN COBRAR; ",""))-2)))</f>
        <v/>
      </c>
    </row>
    <row r="149">
      <c r="E149" s="7" t="n"/>
      <c r="I149" s="7" t="n"/>
      <c r="J149" s="7">
        <f>IF(A149="","",IF(I149&lt;&gt;"",I149,IF(E149="","",E149+IF(D149="Garantía",'Ajustes'!$B$3,'Ajustes'!$B$2))))</f>
        <v/>
      </c>
      <c r="K149" s="8">
        <f>IF(OR(J149="",M149&lt;&gt;""),"",J149-TODAY())</f>
        <v/>
      </c>
      <c r="L149">
        <f>IF(A149="","",IF(M149&lt;&gt;"","TERMINADO",IF(G149="","ABIERTO - SIN SUB","ASIGNADO")))</f>
        <v/>
      </c>
      <c r="M149" s="7" t="n"/>
      <c r="P149" s="9" t="n"/>
      <c r="R149">
        <f>IF(A149="","",IF(IF(AND(NOT(M149&lt;&gt;""),J149&lt;&gt;""),IF(TODAY()&gt;J149,"VENCIDO; ",IF(J149-TODAY()&lt;='Ajustes'!$B$4,"VENCE PRONTO; ","")),"")&amp;IF(AND(NOT(M149&lt;&gt;""),G149=""),"SIN SUBCONTRATISTA; ","")&amp;IF(AND(M149&lt;&gt;"",UPPER(N149)&lt;&gt;"S"),"SIN VISTO BUENO; ","")&amp;IF(AND(M149&lt;&gt;"",UPPER(O149)&lt;&gt;"S"),"SIN FOTOS; ","")&amp;IF(AND(N(P149)&gt;0,Q149=""),"CARGO SIN COBRAR; ","")="","",LEFT(IF(AND(NOT(M149&lt;&gt;""),J149&lt;&gt;""),IF(TODAY()&gt;J149,"VENCIDO; ",IF(J149-TODAY()&lt;='Ajustes'!$B$4,"VENCE PRONTO; ","")),"")&amp;IF(AND(NOT(M149&lt;&gt;""),G149=""),"SIN SUBCONTRATISTA; ","")&amp;IF(AND(M149&lt;&gt;"",UPPER(N149)&lt;&gt;"S"),"SIN VISTO BUENO; ","")&amp;IF(AND(M149&lt;&gt;"",UPPER(O149)&lt;&gt;"S"),"SIN FOTOS; ","")&amp;IF(AND(N(P149)&gt;0,Q149=""),"CARGO SIN COBRAR; ",""),LEN(IF(AND(NOT(M149&lt;&gt;""),J149&lt;&gt;""),IF(TODAY()&gt;J149,"VENCIDO; ",IF(J149-TODAY()&lt;='Ajustes'!$B$4,"VENCE PRONTO; ","")),"")&amp;IF(AND(NOT(M149&lt;&gt;""),G149=""),"SIN SUBCONTRATISTA; ","")&amp;IF(AND(M149&lt;&gt;"",UPPER(N149)&lt;&gt;"S"),"SIN VISTO BUENO; ","")&amp;IF(AND(M149&lt;&gt;"",UPPER(O149)&lt;&gt;"S"),"SIN FOTOS; ","")&amp;IF(AND(N(P149)&gt;0,Q149=""),"CARGO SIN COBRAR; ",""))-2)))</f>
        <v/>
      </c>
    </row>
    <row r="150">
      <c r="E150" s="7" t="n"/>
      <c r="I150" s="7" t="n"/>
      <c r="J150" s="7">
        <f>IF(A150="","",IF(I150&lt;&gt;"",I150,IF(E150="","",E150+IF(D150="Garantía",'Ajustes'!$B$3,'Ajustes'!$B$2))))</f>
        <v/>
      </c>
      <c r="K150" s="8">
        <f>IF(OR(J150="",M150&lt;&gt;""),"",J150-TODAY())</f>
        <v/>
      </c>
      <c r="L150">
        <f>IF(A150="","",IF(M150&lt;&gt;"","TERMINADO",IF(G150="","ABIERTO - SIN SUB","ASIGNADO")))</f>
        <v/>
      </c>
      <c r="M150" s="7" t="n"/>
      <c r="P150" s="9" t="n"/>
      <c r="R150">
        <f>IF(A150="","",IF(IF(AND(NOT(M150&lt;&gt;""),J150&lt;&gt;""),IF(TODAY()&gt;J150,"VENCIDO; ",IF(J150-TODAY()&lt;='Ajustes'!$B$4,"VENCE PRONTO; ","")),"")&amp;IF(AND(NOT(M150&lt;&gt;""),G150=""),"SIN SUBCONTRATISTA; ","")&amp;IF(AND(M150&lt;&gt;"",UPPER(N150)&lt;&gt;"S"),"SIN VISTO BUENO; ","")&amp;IF(AND(M150&lt;&gt;"",UPPER(O150)&lt;&gt;"S"),"SIN FOTOS; ","")&amp;IF(AND(N(P150)&gt;0,Q150=""),"CARGO SIN COBRAR; ","")="","",LEFT(IF(AND(NOT(M150&lt;&gt;""),J150&lt;&gt;""),IF(TODAY()&gt;J150,"VENCIDO; ",IF(J150-TODAY()&lt;='Ajustes'!$B$4,"VENCE PRONTO; ","")),"")&amp;IF(AND(NOT(M150&lt;&gt;""),G150=""),"SIN SUBCONTRATISTA; ","")&amp;IF(AND(M150&lt;&gt;"",UPPER(N150)&lt;&gt;"S"),"SIN VISTO BUENO; ","")&amp;IF(AND(M150&lt;&gt;"",UPPER(O150)&lt;&gt;"S"),"SIN FOTOS; ","")&amp;IF(AND(N(P150)&gt;0,Q150=""),"CARGO SIN COBRAR; ",""),LEN(IF(AND(NOT(M150&lt;&gt;""),J150&lt;&gt;""),IF(TODAY()&gt;J150,"VENCIDO; ",IF(J150-TODAY()&lt;='Ajustes'!$B$4,"VENCE PRONTO; ","")),"")&amp;IF(AND(NOT(M150&lt;&gt;""),G150=""),"SIN SUBCONTRATISTA; ","")&amp;IF(AND(M150&lt;&gt;"",UPPER(N150)&lt;&gt;"S"),"SIN VISTO BUENO; ","")&amp;IF(AND(M150&lt;&gt;"",UPPER(O150)&lt;&gt;"S"),"SIN FOTOS; ","")&amp;IF(AND(N(P150)&gt;0,Q150=""),"CARGO SIN COBRAR; ",""))-2)))</f>
        <v/>
      </c>
    </row>
    <row r="151">
      <c r="E151" s="7" t="n"/>
      <c r="I151" s="7" t="n"/>
      <c r="J151" s="7">
        <f>IF(A151="","",IF(I151&lt;&gt;"",I151,IF(E151="","",E151+IF(D151="Garantía",'Ajustes'!$B$3,'Ajustes'!$B$2))))</f>
        <v/>
      </c>
      <c r="K151" s="8">
        <f>IF(OR(J151="",M151&lt;&gt;""),"",J151-TODAY())</f>
        <v/>
      </c>
      <c r="L151">
        <f>IF(A151="","",IF(M151&lt;&gt;"","TERMINADO",IF(G151="","ABIERTO - SIN SUB","ASIGNADO")))</f>
        <v/>
      </c>
      <c r="M151" s="7" t="n"/>
      <c r="P151" s="9" t="n"/>
      <c r="R151">
        <f>IF(A151="","",IF(IF(AND(NOT(M151&lt;&gt;""),J151&lt;&gt;""),IF(TODAY()&gt;J151,"VENCIDO; ",IF(J151-TODAY()&lt;='Ajustes'!$B$4,"VENCE PRONTO; ","")),"")&amp;IF(AND(NOT(M151&lt;&gt;""),G151=""),"SIN SUBCONTRATISTA; ","")&amp;IF(AND(M151&lt;&gt;"",UPPER(N151)&lt;&gt;"S"),"SIN VISTO BUENO; ","")&amp;IF(AND(M151&lt;&gt;"",UPPER(O151)&lt;&gt;"S"),"SIN FOTOS; ","")&amp;IF(AND(N(P151)&gt;0,Q151=""),"CARGO SIN COBRAR; ","")="","",LEFT(IF(AND(NOT(M151&lt;&gt;""),J151&lt;&gt;""),IF(TODAY()&gt;J151,"VENCIDO; ",IF(J151-TODAY()&lt;='Ajustes'!$B$4,"VENCE PRONTO; ","")),"")&amp;IF(AND(NOT(M151&lt;&gt;""),G151=""),"SIN SUBCONTRATISTA; ","")&amp;IF(AND(M151&lt;&gt;"",UPPER(N151)&lt;&gt;"S"),"SIN VISTO BUENO; ","")&amp;IF(AND(M151&lt;&gt;"",UPPER(O151)&lt;&gt;"S"),"SIN FOTOS; ","")&amp;IF(AND(N(P151)&gt;0,Q151=""),"CARGO SIN COBRAR; ",""),LEN(IF(AND(NOT(M151&lt;&gt;""),J151&lt;&gt;""),IF(TODAY()&gt;J151,"VENCIDO; ",IF(J151-TODAY()&lt;='Ajustes'!$B$4,"VENCE PRONTO; ","")),"")&amp;IF(AND(NOT(M151&lt;&gt;""),G151=""),"SIN SUBCONTRATISTA; ","")&amp;IF(AND(M151&lt;&gt;"",UPPER(N151)&lt;&gt;"S"),"SIN VISTO BUENO; ","")&amp;IF(AND(M151&lt;&gt;"",UPPER(O151)&lt;&gt;"S"),"SIN FOTOS; ","")&amp;IF(AND(N(P151)&gt;0,Q151=""),"CARGO SIN COBRAR; ",""))-2)))</f>
        <v/>
      </c>
    </row>
    <row r="152">
      <c r="E152" s="7" t="n"/>
      <c r="I152" s="7" t="n"/>
      <c r="J152" s="7">
        <f>IF(A152="","",IF(I152&lt;&gt;"",I152,IF(E152="","",E152+IF(D152="Garantía",'Ajustes'!$B$3,'Ajustes'!$B$2))))</f>
        <v/>
      </c>
      <c r="K152" s="8">
        <f>IF(OR(J152="",M152&lt;&gt;""),"",J152-TODAY())</f>
        <v/>
      </c>
      <c r="L152">
        <f>IF(A152="","",IF(M152&lt;&gt;"","TERMINADO",IF(G152="","ABIERTO - SIN SUB","ASIGNADO")))</f>
        <v/>
      </c>
      <c r="M152" s="7" t="n"/>
      <c r="P152" s="9" t="n"/>
      <c r="R152">
        <f>IF(A152="","",IF(IF(AND(NOT(M152&lt;&gt;""),J152&lt;&gt;""),IF(TODAY()&gt;J152,"VENCIDO; ",IF(J152-TODAY()&lt;='Ajustes'!$B$4,"VENCE PRONTO; ","")),"")&amp;IF(AND(NOT(M152&lt;&gt;""),G152=""),"SIN SUBCONTRATISTA; ","")&amp;IF(AND(M152&lt;&gt;"",UPPER(N152)&lt;&gt;"S"),"SIN VISTO BUENO; ","")&amp;IF(AND(M152&lt;&gt;"",UPPER(O152)&lt;&gt;"S"),"SIN FOTOS; ","")&amp;IF(AND(N(P152)&gt;0,Q152=""),"CARGO SIN COBRAR; ","")="","",LEFT(IF(AND(NOT(M152&lt;&gt;""),J152&lt;&gt;""),IF(TODAY()&gt;J152,"VENCIDO; ",IF(J152-TODAY()&lt;='Ajustes'!$B$4,"VENCE PRONTO; ","")),"")&amp;IF(AND(NOT(M152&lt;&gt;""),G152=""),"SIN SUBCONTRATISTA; ","")&amp;IF(AND(M152&lt;&gt;"",UPPER(N152)&lt;&gt;"S"),"SIN VISTO BUENO; ","")&amp;IF(AND(M152&lt;&gt;"",UPPER(O152)&lt;&gt;"S"),"SIN FOTOS; ","")&amp;IF(AND(N(P152)&gt;0,Q152=""),"CARGO SIN COBRAR; ",""),LEN(IF(AND(NOT(M152&lt;&gt;""),J152&lt;&gt;""),IF(TODAY()&gt;J152,"VENCIDO; ",IF(J152-TODAY()&lt;='Ajustes'!$B$4,"VENCE PRONTO; ","")),"")&amp;IF(AND(NOT(M152&lt;&gt;""),G152=""),"SIN SUBCONTRATISTA; ","")&amp;IF(AND(M152&lt;&gt;"",UPPER(N152)&lt;&gt;"S"),"SIN VISTO BUENO; ","")&amp;IF(AND(M152&lt;&gt;"",UPPER(O152)&lt;&gt;"S"),"SIN FOTOS; ","")&amp;IF(AND(N(P152)&gt;0,Q152=""),"CARGO SIN COBRAR; ",""))-2)))</f>
        <v/>
      </c>
    </row>
    <row r="153">
      <c r="E153" s="7" t="n"/>
      <c r="I153" s="7" t="n"/>
      <c r="J153" s="7">
        <f>IF(A153="","",IF(I153&lt;&gt;"",I153,IF(E153="","",E153+IF(D153="Garantía",'Ajustes'!$B$3,'Ajustes'!$B$2))))</f>
        <v/>
      </c>
      <c r="K153" s="8">
        <f>IF(OR(J153="",M153&lt;&gt;""),"",J153-TODAY())</f>
        <v/>
      </c>
      <c r="L153">
        <f>IF(A153="","",IF(M153&lt;&gt;"","TERMINADO",IF(G153="","ABIERTO - SIN SUB","ASIGNADO")))</f>
        <v/>
      </c>
      <c r="M153" s="7" t="n"/>
      <c r="P153" s="9" t="n"/>
      <c r="R153">
        <f>IF(A153="","",IF(IF(AND(NOT(M153&lt;&gt;""),J153&lt;&gt;""),IF(TODAY()&gt;J153,"VENCIDO; ",IF(J153-TODAY()&lt;='Ajustes'!$B$4,"VENCE PRONTO; ","")),"")&amp;IF(AND(NOT(M153&lt;&gt;""),G153=""),"SIN SUBCONTRATISTA; ","")&amp;IF(AND(M153&lt;&gt;"",UPPER(N153)&lt;&gt;"S"),"SIN VISTO BUENO; ","")&amp;IF(AND(M153&lt;&gt;"",UPPER(O153)&lt;&gt;"S"),"SIN FOTOS; ","")&amp;IF(AND(N(P153)&gt;0,Q153=""),"CARGO SIN COBRAR; ","")="","",LEFT(IF(AND(NOT(M153&lt;&gt;""),J153&lt;&gt;""),IF(TODAY()&gt;J153,"VENCIDO; ",IF(J153-TODAY()&lt;='Ajustes'!$B$4,"VENCE PRONTO; ","")),"")&amp;IF(AND(NOT(M153&lt;&gt;""),G153=""),"SIN SUBCONTRATISTA; ","")&amp;IF(AND(M153&lt;&gt;"",UPPER(N153)&lt;&gt;"S"),"SIN VISTO BUENO; ","")&amp;IF(AND(M153&lt;&gt;"",UPPER(O153)&lt;&gt;"S"),"SIN FOTOS; ","")&amp;IF(AND(N(P153)&gt;0,Q153=""),"CARGO SIN COBRAR; ",""),LEN(IF(AND(NOT(M153&lt;&gt;""),J153&lt;&gt;""),IF(TODAY()&gt;J153,"VENCIDO; ",IF(J153-TODAY()&lt;='Ajustes'!$B$4,"VENCE PRONTO; ","")),"")&amp;IF(AND(NOT(M153&lt;&gt;""),G153=""),"SIN SUBCONTRATISTA; ","")&amp;IF(AND(M153&lt;&gt;"",UPPER(N153)&lt;&gt;"S"),"SIN VISTO BUENO; ","")&amp;IF(AND(M153&lt;&gt;"",UPPER(O153)&lt;&gt;"S"),"SIN FOTOS; ","")&amp;IF(AND(N(P153)&gt;0,Q153=""),"CARGO SIN COBRAR; ",""))-2)))</f>
        <v/>
      </c>
    </row>
    <row r="154">
      <c r="E154" s="7" t="n"/>
      <c r="I154" s="7" t="n"/>
      <c r="J154" s="7">
        <f>IF(A154="","",IF(I154&lt;&gt;"",I154,IF(E154="","",E154+IF(D154="Garantía",'Ajustes'!$B$3,'Ajustes'!$B$2))))</f>
        <v/>
      </c>
      <c r="K154" s="8">
        <f>IF(OR(J154="",M154&lt;&gt;""),"",J154-TODAY())</f>
        <v/>
      </c>
      <c r="L154">
        <f>IF(A154="","",IF(M154&lt;&gt;"","TERMINADO",IF(G154="","ABIERTO - SIN SUB","ASIGNADO")))</f>
        <v/>
      </c>
      <c r="M154" s="7" t="n"/>
      <c r="P154" s="9" t="n"/>
      <c r="R154">
        <f>IF(A154="","",IF(IF(AND(NOT(M154&lt;&gt;""),J154&lt;&gt;""),IF(TODAY()&gt;J154,"VENCIDO; ",IF(J154-TODAY()&lt;='Ajustes'!$B$4,"VENCE PRONTO; ","")),"")&amp;IF(AND(NOT(M154&lt;&gt;""),G154=""),"SIN SUBCONTRATISTA; ","")&amp;IF(AND(M154&lt;&gt;"",UPPER(N154)&lt;&gt;"S"),"SIN VISTO BUENO; ","")&amp;IF(AND(M154&lt;&gt;"",UPPER(O154)&lt;&gt;"S"),"SIN FOTOS; ","")&amp;IF(AND(N(P154)&gt;0,Q154=""),"CARGO SIN COBRAR; ","")="","",LEFT(IF(AND(NOT(M154&lt;&gt;""),J154&lt;&gt;""),IF(TODAY()&gt;J154,"VENCIDO; ",IF(J154-TODAY()&lt;='Ajustes'!$B$4,"VENCE PRONTO; ","")),"")&amp;IF(AND(NOT(M154&lt;&gt;""),G154=""),"SIN SUBCONTRATISTA; ","")&amp;IF(AND(M154&lt;&gt;"",UPPER(N154)&lt;&gt;"S"),"SIN VISTO BUENO; ","")&amp;IF(AND(M154&lt;&gt;"",UPPER(O154)&lt;&gt;"S"),"SIN FOTOS; ","")&amp;IF(AND(N(P154)&gt;0,Q154=""),"CARGO SIN COBRAR; ",""),LEN(IF(AND(NOT(M154&lt;&gt;""),J154&lt;&gt;""),IF(TODAY()&gt;J154,"VENCIDO; ",IF(J154-TODAY()&lt;='Ajustes'!$B$4,"VENCE PRONTO; ","")),"")&amp;IF(AND(NOT(M154&lt;&gt;""),G154=""),"SIN SUBCONTRATISTA; ","")&amp;IF(AND(M154&lt;&gt;"",UPPER(N154)&lt;&gt;"S"),"SIN VISTO BUENO; ","")&amp;IF(AND(M154&lt;&gt;"",UPPER(O154)&lt;&gt;"S"),"SIN FOTOS; ","")&amp;IF(AND(N(P154)&gt;0,Q154=""),"CARGO SIN COBRAR; ",""))-2)))</f>
        <v/>
      </c>
    </row>
    <row r="155">
      <c r="E155" s="7" t="n"/>
      <c r="I155" s="7" t="n"/>
      <c r="J155" s="7">
        <f>IF(A155="","",IF(I155&lt;&gt;"",I155,IF(E155="","",E155+IF(D155="Garantía",'Ajustes'!$B$3,'Ajustes'!$B$2))))</f>
        <v/>
      </c>
      <c r="K155" s="8">
        <f>IF(OR(J155="",M155&lt;&gt;""),"",J155-TODAY())</f>
        <v/>
      </c>
      <c r="L155">
        <f>IF(A155="","",IF(M155&lt;&gt;"","TERMINADO",IF(G155="","ABIERTO - SIN SUB","ASIGNADO")))</f>
        <v/>
      </c>
      <c r="M155" s="7" t="n"/>
      <c r="P155" s="9" t="n"/>
      <c r="R155">
        <f>IF(A155="","",IF(IF(AND(NOT(M155&lt;&gt;""),J155&lt;&gt;""),IF(TODAY()&gt;J155,"VENCIDO; ",IF(J155-TODAY()&lt;='Ajustes'!$B$4,"VENCE PRONTO; ","")),"")&amp;IF(AND(NOT(M155&lt;&gt;""),G155=""),"SIN SUBCONTRATISTA; ","")&amp;IF(AND(M155&lt;&gt;"",UPPER(N155)&lt;&gt;"S"),"SIN VISTO BUENO; ","")&amp;IF(AND(M155&lt;&gt;"",UPPER(O155)&lt;&gt;"S"),"SIN FOTOS; ","")&amp;IF(AND(N(P155)&gt;0,Q155=""),"CARGO SIN COBRAR; ","")="","",LEFT(IF(AND(NOT(M155&lt;&gt;""),J155&lt;&gt;""),IF(TODAY()&gt;J155,"VENCIDO; ",IF(J155-TODAY()&lt;='Ajustes'!$B$4,"VENCE PRONTO; ","")),"")&amp;IF(AND(NOT(M155&lt;&gt;""),G155=""),"SIN SUBCONTRATISTA; ","")&amp;IF(AND(M155&lt;&gt;"",UPPER(N155)&lt;&gt;"S"),"SIN VISTO BUENO; ","")&amp;IF(AND(M155&lt;&gt;"",UPPER(O155)&lt;&gt;"S"),"SIN FOTOS; ","")&amp;IF(AND(N(P155)&gt;0,Q155=""),"CARGO SIN COBRAR; ",""),LEN(IF(AND(NOT(M155&lt;&gt;""),J155&lt;&gt;""),IF(TODAY()&gt;J155,"VENCIDO; ",IF(J155-TODAY()&lt;='Ajustes'!$B$4,"VENCE PRONTO; ","")),"")&amp;IF(AND(NOT(M155&lt;&gt;""),G155=""),"SIN SUBCONTRATISTA; ","")&amp;IF(AND(M155&lt;&gt;"",UPPER(N155)&lt;&gt;"S"),"SIN VISTO BUENO; ","")&amp;IF(AND(M155&lt;&gt;"",UPPER(O155)&lt;&gt;"S"),"SIN FOTOS; ","")&amp;IF(AND(N(P155)&gt;0,Q155=""),"CARGO SIN COBRAR; ",""))-2)))</f>
        <v/>
      </c>
    </row>
    <row r="156">
      <c r="E156" s="7" t="n"/>
      <c r="I156" s="7" t="n"/>
      <c r="J156" s="7">
        <f>IF(A156="","",IF(I156&lt;&gt;"",I156,IF(E156="","",E156+IF(D156="Garantía",'Ajustes'!$B$3,'Ajustes'!$B$2))))</f>
        <v/>
      </c>
      <c r="K156" s="8">
        <f>IF(OR(J156="",M156&lt;&gt;""),"",J156-TODAY())</f>
        <v/>
      </c>
      <c r="L156">
        <f>IF(A156="","",IF(M156&lt;&gt;"","TERMINADO",IF(G156="","ABIERTO - SIN SUB","ASIGNADO")))</f>
        <v/>
      </c>
      <c r="M156" s="7" t="n"/>
      <c r="P156" s="9" t="n"/>
      <c r="R156">
        <f>IF(A156="","",IF(IF(AND(NOT(M156&lt;&gt;""),J156&lt;&gt;""),IF(TODAY()&gt;J156,"VENCIDO; ",IF(J156-TODAY()&lt;='Ajustes'!$B$4,"VENCE PRONTO; ","")),"")&amp;IF(AND(NOT(M156&lt;&gt;""),G156=""),"SIN SUBCONTRATISTA; ","")&amp;IF(AND(M156&lt;&gt;"",UPPER(N156)&lt;&gt;"S"),"SIN VISTO BUENO; ","")&amp;IF(AND(M156&lt;&gt;"",UPPER(O156)&lt;&gt;"S"),"SIN FOTOS; ","")&amp;IF(AND(N(P156)&gt;0,Q156=""),"CARGO SIN COBRAR; ","")="","",LEFT(IF(AND(NOT(M156&lt;&gt;""),J156&lt;&gt;""),IF(TODAY()&gt;J156,"VENCIDO; ",IF(J156-TODAY()&lt;='Ajustes'!$B$4,"VENCE PRONTO; ","")),"")&amp;IF(AND(NOT(M156&lt;&gt;""),G156=""),"SIN SUBCONTRATISTA; ","")&amp;IF(AND(M156&lt;&gt;"",UPPER(N156)&lt;&gt;"S"),"SIN VISTO BUENO; ","")&amp;IF(AND(M156&lt;&gt;"",UPPER(O156)&lt;&gt;"S"),"SIN FOTOS; ","")&amp;IF(AND(N(P156)&gt;0,Q156=""),"CARGO SIN COBRAR; ",""),LEN(IF(AND(NOT(M156&lt;&gt;""),J156&lt;&gt;""),IF(TODAY()&gt;J156,"VENCIDO; ",IF(J156-TODAY()&lt;='Ajustes'!$B$4,"VENCE PRONTO; ","")),"")&amp;IF(AND(NOT(M156&lt;&gt;""),G156=""),"SIN SUBCONTRATISTA; ","")&amp;IF(AND(M156&lt;&gt;"",UPPER(N156)&lt;&gt;"S"),"SIN VISTO BUENO; ","")&amp;IF(AND(M156&lt;&gt;"",UPPER(O156)&lt;&gt;"S"),"SIN FOTOS; ","")&amp;IF(AND(N(P156)&gt;0,Q156=""),"CARGO SIN COBRAR; ",""))-2)))</f>
        <v/>
      </c>
    </row>
    <row r="157">
      <c r="E157" s="7" t="n"/>
      <c r="I157" s="7" t="n"/>
      <c r="J157" s="7">
        <f>IF(A157="","",IF(I157&lt;&gt;"",I157,IF(E157="","",E157+IF(D157="Garantía",'Ajustes'!$B$3,'Ajustes'!$B$2))))</f>
        <v/>
      </c>
      <c r="K157" s="8">
        <f>IF(OR(J157="",M157&lt;&gt;""),"",J157-TODAY())</f>
        <v/>
      </c>
      <c r="L157">
        <f>IF(A157="","",IF(M157&lt;&gt;"","TERMINADO",IF(G157="","ABIERTO - SIN SUB","ASIGNADO")))</f>
        <v/>
      </c>
      <c r="M157" s="7" t="n"/>
      <c r="P157" s="9" t="n"/>
      <c r="R157">
        <f>IF(A157="","",IF(IF(AND(NOT(M157&lt;&gt;""),J157&lt;&gt;""),IF(TODAY()&gt;J157,"VENCIDO; ",IF(J157-TODAY()&lt;='Ajustes'!$B$4,"VENCE PRONTO; ","")),"")&amp;IF(AND(NOT(M157&lt;&gt;""),G157=""),"SIN SUBCONTRATISTA; ","")&amp;IF(AND(M157&lt;&gt;"",UPPER(N157)&lt;&gt;"S"),"SIN VISTO BUENO; ","")&amp;IF(AND(M157&lt;&gt;"",UPPER(O157)&lt;&gt;"S"),"SIN FOTOS; ","")&amp;IF(AND(N(P157)&gt;0,Q157=""),"CARGO SIN COBRAR; ","")="","",LEFT(IF(AND(NOT(M157&lt;&gt;""),J157&lt;&gt;""),IF(TODAY()&gt;J157,"VENCIDO; ",IF(J157-TODAY()&lt;='Ajustes'!$B$4,"VENCE PRONTO; ","")),"")&amp;IF(AND(NOT(M157&lt;&gt;""),G157=""),"SIN SUBCONTRATISTA; ","")&amp;IF(AND(M157&lt;&gt;"",UPPER(N157)&lt;&gt;"S"),"SIN VISTO BUENO; ","")&amp;IF(AND(M157&lt;&gt;"",UPPER(O157)&lt;&gt;"S"),"SIN FOTOS; ","")&amp;IF(AND(N(P157)&gt;0,Q157=""),"CARGO SIN COBRAR; ",""),LEN(IF(AND(NOT(M157&lt;&gt;""),J157&lt;&gt;""),IF(TODAY()&gt;J157,"VENCIDO; ",IF(J157-TODAY()&lt;='Ajustes'!$B$4,"VENCE PRONTO; ","")),"")&amp;IF(AND(NOT(M157&lt;&gt;""),G157=""),"SIN SUBCONTRATISTA; ","")&amp;IF(AND(M157&lt;&gt;"",UPPER(N157)&lt;&gt;"S"),"SIN VISTO BUENO; ","")&amp;IF(AND(M157&lt;&gt;"",UPPER(O157)&lt;&gt;"S"),"SIN FOTOS; ","")&amp;IF(AND(N(P157)&gt;0,Q157=""),"CARGO SIN COBRAR; ",""))-2)))</f>
        <v/>
      </c>
    </row>
    <row r="158">
      <c r="E158" s="7" t="n"/>
      <c r="I158" s="7" t="n"/>
      <c r="J158" s="7">
        <f>IF(A158="","",IF(I158&lt;&gt;"",I158,IF(E158="","",E158+IF(D158="Garantía",'Ajustes'!$B$3,'Ajustes'!$B$2))))</f>
        <v/>
      </c>
      <c r="K158" s="8">
        <f>IF(OR(J158="",M158&lt;&gt;""),"",J158-TODAY())</f>
        <v/>
      </c>
      <c r="L158">
        <f>IF(A158="","",IF(M158&lt;&gt;"","TERMINADO",IF(G158="","ABIERTO - SIN SUB","ASIGNADO")))</f>
        <v/>
      </c>
      <c r="M158" s="7" t="n"/>
      <c r="P158" s="9" t="n"/>
      <c r="R158">
        <f>IF(A158="","",IF(IF(AND(NOT(M158&lt;&gt;""),J158&lt;&gt;""),IF(TODAY()&gt;J158,"VENCIDO; ",IF(J158-TODAY()&lt;='Ajustes'!$B$4,"VENCE PRONTO; ","")),"")&amp;IF(AND(NOT(M158&lt;&gt;""),G158=""),"SIN SUBCONTRATISTA; ","")&amp;IF(AND(M158&lt;&gt;"",UPPER(N158)&lt;&gt;"S"),"SIN VISTO BUENO; ","")&amp;IF(AND(M158&lt;&gt;"",UPPER(O158)&lt;&gt;"S"),"SIN FOTOS; ","")&amp;IF(AND(N(P158)&gt;0,Q158=""),"CARGO SIN COBRAR; ","")="","",LEFT(IF(AND(NOT(M158&lt;&gt;""),J158&lt;&gt;""),IF(TODAY()&gt;J158,"VENCIDO; ",IF(J158-TODAY()&lt;='Ajustes'!$B$4,"VENCE PRONTO; ","")),"")&amp;IF(AND(NOT(M158&lt;&gt;""),G158=""),"SIN SUBCONTRATISTA; ","")&amp;IF(AND(M158&lt;&gt;"",UPPER(N158)&lt;&gt;"S"),"SIN VISTO BUENO; ","")&amp;IF(AND(M158&lt;&gt;"",UPPER(O158)&lt;&gt;"S"),"SIN FOTOS; ","")&amp;IF(AND(N(P158)&gt;0,Q158=""),"CARGO SIN COBRAR; ",""),LEN(IF(AND(NOT(M158&lt;&gt;""),J158&lt;&gt;""),IF(TODAY()&gt;J158,"VENCIDO; ",IF(J158-TODAY()&lt;='Ajustes'!$B$4,"VENCE PRONTO; ","")),"")&amp;IF(AND(NOT(M158&lt;&gt;""),G158=""),"SIN SUBCONTRATISTA; ","")&amp;IF(AND(M158&lt;&gt;"",UPPER(N158)&lt;&gt;"S"),"SIN VISTO BUENO; ","")&amp;IF(AND(M158&lt;&gt;"",UPPER(O158)&lt;&gt;"S"),"SIN FOTOS; ","")&amp;IF(AND(N(P158)&gt;0,Q158=""),"CARGO SIN COBRAR; ",""))-2)))</f>
        <v/>
      </c>
    </row>
    <row r="159">
      <c r="E159" s="7" t="n"/>
      <c r="I159" s="7" t="n"/>
      <c r="J159" s="7">
        <f>IF(A159="","",IF(I159&lt;&gt;"",I159,IF(E159="","",E159+IF(D159="Garantía",'Ajustes'!$B$3,'Ajustes'!$B$2))))</f>
        <v/>
      </c>
      <c r="K159" s="8">
        <f>IF(OR(J159="",M159&lt;&gt;""),"",J159-TODAY())</f>
        <v/>
      </c>
      <c r="L159">
        <f>IF(A159="","",IF(M159&lt;&gt;"","TERMINADO",IF(G159="","ABIERTO - SIN SUB","ASIGNADO")))</f>
        <v/>
      </c>
      <c r="M159" s="7" t="n"/>
      <c r="P159" s="9" t="n"/>
      <c r="R159">
        <f>IF(A159="","",IF(IF(AND(NOT(M159&lt;&gt;""),J159&lt;&gt;""),IF(TODAY()&gt;J159,"VENCIDO; ",IF(J159-TODAY()&lt;='Ajustes'!$B$4,"VENCE PRONTO; ","")),"")&amp;IF(AND(NOT(M159&lt;&gt;""),G159=""),"SIN SUBCONTRATISTA; ","")&amp;IF(AND(M159&lt;&gt;"",UPPER(N159)&lt;&gt;"S"),"SIN VISTO BUENO; ","")&amp;IF(AND(M159&lt;&gt;"",UPPER(O159)&lt;&gt;"S"),"SIN FOTOS; ","")&amp;IF(AND(N(P159)&gt;0,Q159=""),"CARGO SIN COBRAR; ","")="","",LEFT(IF(AND(NOT(M159&lt;&gt;""),J159&lt;&gt;""),IF(TODAY()&gt;J159,"VENCIDO; ",IF(J159-TODAY()&lt;='Ajustes'!$B$4,"VENCE PRONTO; ","")),"")&amp;IF(AND(NOT(M159&lt;&gt;""),G159=""),"SIN SUBCONTRATISTA; ","")&amp;IF(AND(M159&lt;&gt;"",UPPER(N159)&lt;&gt;"S"),"SIN VISTO BUENO; ","")&amp;IF(AND(M159&lt;&gt;"",UPPER(O159)&lt;&gt;"S"),"SIN FOTOS; ","")&amp;IF(AND(N(P159)&gt;0,Q159=""),"CARGO SIN COBRAR; ",""),LEN(IF(AND(NOT(M159&lt;&gt;""),J159&lt;&gt;""),IF(TODAY()&gt;J159,"VENCIDO; ",IF(J159-TODAY()&lt;='Ajustes'!$B$4,"VENCE PRONTO; ","")),"")&amp;IF(AND(NOT(M159&lt;&gt;""),G159=""),"SIN SUBCONTRATISTA; ","")&amp;IF(AND(M159&lt;&gt;"",UPPER(N159)&lt;&gt;"S"),"SIN VISTO BUENO; ","")&amp;IF(AND(M159&lt;&gt;"",UPPER(O159)&lt;&gt;"S"),"SIN FOTOS; ","")&amp;IF(AND(N(P159)&gt;0,Q159=""),"CARGO SIN COBRAR; ",""))-2)))</f>
        <v/>
      </c>
    </row>
    <row r="160">
      <c r="E160" s="7" t="n"/>
      <c r="I160" s="7" t="n"/>
      <c r="J160" s="7">
        <f>IF(A160="","",IF(I160&lt;&gt;"",I160,IF(E160="","",E160+IF(D160="Garantía",'Ajustes'!$B$3,'Ajustes'!$B$2))))</f>
        <v/>
      </c>
      <c r="K160" s="8">
        <f>IF(OR(J160="",M160&lt;&gt;""),"",J160-TODAY())</f>
        <v/>
      </c>
      <c r="L160">
        <f>IF(A160="","",IF(M160&lt;&gt;"","TERMINADO",IF(G160="","ABIERTO - SIN SUB","ASIGNADO")))</f>
        <v/>
      </c>
      <c r="M160" s="7" t="n"/>
      <c r="P160" s="9" t="n"/>
      <c r="R160">
        <f>IF(A160="","",IF(IF(AND(NOT(M160&lt;&gt;""),J160&lt;&gt;""),IF(TODAY()&gt;J160,"VENCIDO; ",IF(J160-TODAY()&lt;='Ajustes'!$B$4,"VENCE PRONTO; ","")),"")&amp;IF(AND(NOT(M160&lt;&gt;""),G160=""),"SIN SUBCONTRATISTA; ","")&amp;IF(AND(M160&lt;&gt;"",UPPER(N160)&lt;&gt;"S"),"SIN VISTO BUENO; ","")&amp;IF(AND(M160&lt;&gt;"",UPPER(O160)&lt;&gt;"S"),"SIN FOTOS; ","")&amp;IF(AND(N(P160)&gt;0,Q160=""),"CARGO SIN COBRAR; ","")="","",LEFT(IF(AND(NOT(M160&lt;&gt;""),J160&lt;&gt;""),IF(TODAY()&gt;J160,"VENCIDO; ",IF(J160-TODAY()&lt;='Ajustes'!$B$4,"VENCE PRONTO; ","")),"")&amp;IF(AND(NOT(M160&lt;&gt;""),G160=""),"SIN SUBCONTRATISTA; ","")&amp;IF(AND(M160&lt;&gt;"",UPPER(N160)&lt;&gt;"S"),"SIN VISTO BUENO; ","")&amp;IF(AND(M160&lt;&gt;"",UPPER(O160)&lt;&gt;"S"),"SIN FOTOS; ","")&amp;IF(AND(N(P160)&gt;0,Q160=""),"CARGO SIN COBRAR; ",""),LEN(IF(AND(NOT(M160&lt;&gt;""),J160&lt;&gt;""),IF(TODAY()&gt;J160,"VENCIDO; ",IF(J160-TODAY()&lt;='Ajustes'!$B$4,"VENCE PRONTO; ","")),"")&amp;IF(AND(NOT(M160&lt;&gt;""),G160=""),"SIN SUBCONTRATISTA; ","")&amp;IF(AND(M160&lt;&gt;"",UPPER(N160)&lt;&gt;"S"),"SIN VISTO BUENO; ","")&amp;IF(AND(M160&lt;&gt;"",UPPER(O160)&lt;&gt;"S"),"SIN FOTOS; ","")&amp;IF(AND(N(P160)&gt;0,Q160=""),"CARGO SIN COBRAR; ",""))-2)))</f>
        <v/>
      </c>
    </row>
    <row r="161">
      <c r="E161" s="7" t="n"/>
      <c r="I161" s="7" t="n"/>
      <c r="J161" s="7">
        <f>IF(A161="","",IF(I161&lt;&gt;"",I161,IF(E161="","",E161+IF(D161="Garantía",'Ajustes'!$B$3,'Ajustes'!$B$2))))</f>
        <v/>
      </c>
      <c r="K161" s="8">
        <f>IF(OR(J161="",M161&lt;&gt;""),"",J161-TODAY())</f>
        <v/>
      </c>
      <c r="L161">
        <f>IF(A161="","",IF(M161&lt;&gt;"","TERMINADO",IF(G161="","ABIERTO - SIN SUB","ASIGNADO")))</f>
        <v/>
      </c>
      <c r="M161" s="7" t="n"/>
      <c r="P161" s="9" t="n"/>
      <c r="R161">
        <f>IF(A161="","",IF(IF(AND(NOT(M161&lt;&gt;""),J161&lt;&gt;""),IF(TODAY()&gt;J161,"VENCIDO; ",IF(J161-TODAY()&lt;='Ajustes'!$B$4,"VENCE PRONTO; ","")),"")&amp;IF(AND(NOT(M161&lt;&gt;""),G161=""),"SIN SUBCONTRATISTA; ","")&amp;IF(AND(M161&lt;&gt;"",UPPER(N161)&lt;&gt;"S"),"SIN VISTO BUENO; ","")&amp;IF(AND(M161&lt;&gt;"",UPPER(O161)&lt;&gt;"S"),"SIN FOTOS; ","")&amp;IF(AND(N(P161)&gt;0,Q161=""),"CARGO SIN COBRAR; ","")="","",LEFT(IF(AND(NOT(M161&lt;&gt;""),J161&lt;&gt;""),IF(TODAY()&gt;J161,"VENCIDO; ",IF(J161-TODAY()&lt;='Ajustes'!$B$4,"VENCE PRONTO; ","")),"")&amp;IF(AND(NOT(M161&lt;&gt;""),G161=""),"SIN SUBCONTRATISTA; ","")&amp;IF(AND(M161&lt;&gt;"",UPPER(N161)&lt;&gt;"S"),"SIN VISTO BUENO; ","")&amp;IF(AND(M161&lt;&gt;"",UPPER(O161)&lt;&gt;"S"),"SIN FOTOS; ","")&amp;IF(AND(N(P161)&gt;0,Q161=""),"CARGO SIN COBRAR; ",""),LEN(IF(AND(NOT(M161&lt;&gt;""),J161&lt;&gt;""),IF(TODAY()&gt;J161,"VENCIDO; ",IF(J161-TODAY()&lt;='Ajustes'!$B$4,"VENCE PRONTO; ","")),"")&amp;IF(AND(NOT(M161&lt;&gt;""),G161=""),"SIN SUBCONTRATISTA; ","")&amp;IF(AND(M161&lt;&gt;"",UPPER(N161)&lt;&gt;"S"),"SIN VISTO BUENO; ","")&amp;IF(AND(M161&lt;&gt;"",UPPER(O161)&lt;&gt;"S"),"SIN FOTOS; ","")&amp;IF(AND(N(P161)&gt;0,Q161=""),"CARGO SIN COBRAR; ",""))-2)))</f>
        <v/>
      </c>
    </row>
    <row r="162">
      <c r="E162" s="7" t="n"/>
      <c r="I162" s="7" t="n"/>
      <c r="J162" s="7">
        <f>IF(A162="","",IF(I162&lt;&gt;"",I162,IF(E162="","",E162+IF(D162="Garantía",'Ajustes'!$B$3,'Ajustes'!$B$2))))</f>
        <v/>
      </c>
      <c r="K162" s="8">
        <f>IF(OR(J162="",M162&lt;&gt;""),"",J162-TODAY())</f>
        <v/>
      </c>
      <c r="L162">
        <f>IF(A162="","",IF(M162&lt;&gt;"","TERMINADO",IF(G162="","ABIERTO - SIN SUB","ASIGNADO")))</f>
        <v/>
      </c>
      <c r="M162" s="7" t="n"/>
      <c r="P162" s="9" t="n"/>
      <c r="R162">
        <f>IF(A162="","",IF(IF(AND(NOT(M162&lt;&gt;""),J162&lt;&gt;""),IF(TODAY()&gt;J162,"VENCIDO; ",IF(J162-TODAY()&lt;='Ajustes'!$B$4,"VENCE PRONTO; ","")),"")&amp;IF(AND(NOT(M162&lt;&gt;""),G162=""),"SIN SUBCONTRATISTA; ","")&amp;IF(AND(M162&lt;&gt;"",UPPER(N162)&lt;&gt;"S"),"SIN VISTO BUENO; ","")&amp;IF(AND(M162&lt;&gt;"",UPPER(O162)&lt;&gt;"S"),"SIN FOTOS; ","")&amp;IF(AND(N(P162)&gt;0,Q162=""),"CARGO SIN COBRAR; ","")="","",LEFT(IF(AND(NOT(M162&lt;&gt;""),J162&lt;&gt;""),IF(TODAY()&gt;J162,"VENCIDO; ",IF(J162-TODAY()&lt;='Ajustes'!$B$4,"VENCE PRONTO; ","")),"")&amp;IF(AND(NOT(M162&lt;&gt;""),G162=""),"SIN SUBCONTRATISTA; ","")&amp;IF(AND(M162&lt;&gt;"",UPPER(N162)&lt;&gt;"S"),"SIN VISTO BUENO; ","")&amp;IF(AND(M162&lt;&gt;"",UPPER(O162)&lt;&gt;"S"),"SIN FOTOS; ","")&amp;IF(AND(N(P162)&gt;0,Q162=""),"CARGO SIN COBRAR; ",""),LEN(IF(AND(NOT(M162&lt;&gt;""),J162&lt;&gt;""),IF(TODAY()&gt;J162,"VENCIDO; ",IF(J162-TODAY()&lt;='Ajustes'!$B$4,"VENCE PRONTO; ","")),"")&amp;IF(AND(NOT(M162&lt;&gt;""),G162=""),"SIN SUBCONTRATISTA; ","")&amp;IF(AND(M162&lt;&gt;"",UPPER(N162)&lt;&gt;"S"),"SIN VISTO BUENO; ","")&amp;IF(AND(M162&lt;&gt;"",UPPER(O162)&lt;&gt;"S"),"SIN FOTOS; ","")&amp;IF(AND(N(P162)&gt;0,Q162=""),"CARGO SIN COBRAR; ",""))-2)))</f>
        <v/>
      </c>
    </row>
    <row r="163">
      <c r="E163" s="7" t="n"/>
      <c r="I163" s="7" t="n"/>
      <c r="J163" s="7">
        <f>IF(A163="","",IF(I163&lt;&gt;"",I163,IF(E163="","",E163+IF(D163="Garantía",'Ajustes'!$B$3,'Ajustes'!$B$2))))</f>
        <v/>
      </c>
      <c r="K163" s="8">
        <f>IF(OR(J163="",M163&lt;&gt;""),"",J163-TODAY())</f>
        <v/>
      </c>
      <c r="L163">
        <f>IF(A163="","",IF(M163&lt;&gt;"","TERMINADO",IF(G163="","ABIERTO - SIN SUB","ASIGNADO")))</f>
        <v/>
      </c>
      <c r="M163" s="7" t="n"/>
      <c r="P163" s="9" t="n"/>
      <c r="R163">
        <f>IF(A163="","",IF(IF(AND(NOT(M163&lt;&gt;""),J163&lt;&gt;""),IF(TODAY()&gt;J163,"VENCIDO; ",IF(J163-TODAY()&lt;='Ajustes'!$B$4,"VENCE PRONTO; ","")),"")&amp;IF(AND(NOT(M163&lt;&gt;""),G163=""),"SIN SUBCONTRATISTA; ","")&amp;IF(AND(M163&lt;&gt;"",UPPER(N163)&lt;&gt;"S"),"SIN VISTO BUENO; ","")&amp;IF(AND(M163&lt;&gt;"",UPPER(O163)&lt;&gt;"S"),"SIN FOTOS; ","")&amp;IF(AND(N(P163)&gt;0,Q163=""),"CARGO SIN COBRAR; ","")="","",LEFT(IF(AND(NOT(M163&lt;&gt;""),J163&lt;&gt;""),IF(TODAY()&gt;J163,"VENCIDO; ",IF(J163-TODAY()&lt;='Ajustes'!$B$4,"VENCE PRONTO; ","")),"")&amp;IF(AND(NOT(M163&lt;&gt;""),G163=""),"SIN SUBCONTRATISTA; ","")&amp;IF(AND(M163&lt;&gt;"",UPPER(N163)&lt;&gt;"S"),"SIN VISTO BUENO; ","")&amp;IF(AND(M163&lt;&gt;"",UPPER(O163)&lt;&gt;"S"),"SIN FOTOS; ","")&amp;IF(AND(N(P163)&gt;0,Q163=""),"CARGO SIN COBRAR; ",""),LEN(IF(AND(NOT(M163&lt;&gt;""),J163&lt;&gt;""),IF(TODAY()&gt;J163,"VENCIDO; ",IF(J163-TODAY()&lt;='Ajustes'!$B$4,"VENCE PRONTO; ","")),"")&amp;IF(AND(NOT(M163&lt;&gt;""),G163=""),"SIN SUBCONTRATISTA; ","")&amp;IF(AND(M163&lt;&gt;"",UPPER(N163)&lt;&gt;"S"),"SIN VISTO BUENO; ","")&amp;IF(AND(M163&lt;&gt;"",UPPER(O163)&lt;&gt;"S"),"SIN FOTOS; ","")&amp;IF(AND(N(P163)&gt;0,Q163=""),"CARGO SIN COBRAR; ",""))-2)))</f>
        <v/>
      </c>
    </row>
    <row r="164">
      <c r="E164" s="7" t="n"/>
      <c r="I164" s="7" t="n"/>
      <c r="J164" s="7">
        <f>IF(A164="","",IF(I164&lt;&gt;"",I164,IF(E164="","",E164+IF(D164="Garantía",'Ajustes'!$B$3,'Ajustes'!$B$2))))</f>
        <v/>
      </c>
      <c r="K164" s="8">
        <f>IF(OR(J164="",M164&lt;&gt;""),"",J164-TODAY())</f>
        <v/>
      </c>
      <c r="L164">
        <f>IF(A164="","",IF(M164&lt;&gt;"","TERMINADO",IF(G164="","ABIERTO - SIN SUB","ASIGNADO")))</f>
        <v/>
      </c>
      <c r="M164" s="7" t="n"/>
      <c r="P164" s="9" t="n"/>
      <c r="R164">
        <f>IF(A164="","",IF(IF(AND(NOT(M164&lt;&gt;""),J164&lt;&gt;""),IF(TODAY()&gt;J164,"VENCIDO; ",IF(J164-TODAY()&lt;='Ajustes'!$B$4,"VENCE PRONTO; ","")),"")&amp;IF(AND(NOT(M164&lt;&gt;""),G164=""),"SIN SUBCONTRATISTA; ","")&amp;IF(AND(M164&lt;&gt;"",UPPER(N164)&lt;&gt;"S"),"SIN VISTO BUENO; ","")&amp;IF(AND(M164&lt;&gt;"",UPPER(O164)&lt;&gt;"S"),"SIN FOTOS; ","")&amp;IF(AND(N(P164)&gt;0,Q164=""),"CARGO SIN COBRAR; ","")="","",LEFT(IF(AND(NOT(M164&lt;&gt;""),J164&lt;&gt;""),IF(TODAY()&gt;J164,"VENCIDO; ",IF(J164-TODAY()&lt;='Ajustes'!$B$4,"VENCE PRONTO; ","")),"")&amp;IF(AND(NOT(M164&lt;&gt;""),G164=""),"SIN SUBCONTRATISTA; ","")&amp;IF(AND(M164&lt;&gt;"",UPPER(N164)&lt;&gt;"S"),"SIN VISTO BUENO; ","")&amp;IF(AND(M164&lt;&gt;"",UPPER(O164)&lt;&gt;"S"),"SIN FOTOS; ","")&amp;IF(AND(N(P164)&gt;0,Q164=""),"CARGO SIN COBRAR; ",""),LEN(IF(AND(NOT(M164&lt;&gt;""),J164&lt;&gt;""),IF(TODAY()&gt;J164,"VENCIDO; ",IF(J164-TODAY()&lt;='Ajustes'!$B$4,"VENCE PRONTO; ","")),"")&amp;IF(AND(NOT(M164&lt;&gt;""),G164=""),"SIN SUBCONTRATISTA; ","")&amp;IF(AND(M164&lt;&gt;"",UPPER(N164)&lt;&gt;"S"),"SIN VISTO BUENO; ","")&amp;IF(AND(M164&lt;&gt;"",UPPER(O164)&lt;&gt;"S"),"SIN FOTOS; ","")&amp;IF(AND(N(P164)&gt;0,Q164=""),"CARGO SIN COBRAR; ",""))-2)))</f>
        <v/>
      </c>
    </row>
    <row r="165">
      <c r="E165" s="7" t="n"/>
      <c r="I165" s="7" t="n"/>
      <c r="J165" s="7">
        <f>IF(A165="","",IF(I165&lt;&gt;"",I165,IF(E165="","",E165+IF(D165="Garantía",'Ajustes'!$B$3,'Ajustes'!$B$2))))</f>
        <v/>
      </c>
      <c r="K165" s="8">
        <f>IF(OR(J165="",M165&lt;&gt;""),"",J165-TODAY())</f>
        <v/>
      </c>
      <c r="L165">
        <f>IF(A165="","",IF(M165&lt;&gt;"","TERMINADO",IF(G165="","ABIERTO - SIN SUB","ASIGNADO")))</f>
        <v/>
      </c>
      <c r="M165" s="7" t="n"/>
      <c r="P165" s="9" t="n"/>
      <c r="R165">
        <f>IF(A165="","",IF(IF(AND(NOT(M165&lt;&gt;""),J165&lt;&gt;""),IF(TODAY()&gt;J165,"VENCIDO; ",IF(J165-TODAY()&lt;='Ajustes'!$B$4,"VENCE PRONTO; ","")),"")&amp;IF(AND(NOT(M165&lt;&gt;""),G165=""),"SIN SUBCONTRATISTA; ","")&amp;IF(AND(M165&lt;&gt;"",UPPER(N165)&lt;&gt;"S"),"SIN VISTO BUENO; ","")&amp;IF(AND(M165&lt;&gt;"",UPPER(O165)&lt;&gt;"S"),"SIN FOTOS; ","")&amp;IF(AND(N(P165)&gt;0,Q165=""),"CARGO SIN COBRAR; ","")="","",LEFT(IF(AND(NOT(M165&lt;&gt;""),J165&lt;&gt;""),IF(TODAY()&gt;J165,"VENCIDO; ",IF(J165-TODAY()&lt;='Ajustes'!$B$4,"VENCE PRONTO; ","")),"")&amp;IF(AND(NOT(M165&lt;&gt;""),G165=""),"SIN SUBCONTRATISTA; ","")&amp;IF(AND(M165&lt;&gt;"",UPPER(N165)&lt;&gt;"S"),"SIN VISTO BUENO; ","")&amp;IF(AND(M165&lt;&gt;"",UPPER(O165)&lt;&gt;"S"),"SIN FOTOS; ","")&amp;IF(AND(N(P165)&gt;0,Q165=""),"CARGO SIN COBRAR; ",""),LEN(IF(AND(NOT(M165&lt;&gt;""),J165&lt;&gt;""),IF(TODAY()&gt;J165,"VENCIDO; ",IF(J165-TODAY()&lt;='Ajustes'!$B$4,"VENCE PRONTO; ","")),"")&amp;IF(AND(NOT(M165&lt;&gt;""),G165=""),"SIN SUBCONTRATISTA; ","")&amp;IF(AND(M165&lt;&gt;"",UPPER(N165)&lt;&gt;"S"),"SIN VISTO BUENO; ","")&amp;IF(AND(M165&lt;&gt;"",UPPER(O165)&lt;&gt;"S"),"SIN FOTOS; ","")&amp;IF(AND(N(P165)&gt;0,Q165=""),"CARGO SIN COBRAR; ",""))-2)))</f>
        <v/>
      </c>
    </row>
    <row r="166">
      <c r="E166" s="7" t="n"/>
      <c r="I166" s="7" t="n"/>
      <c r="J166" s="7">
        <f>IF(A166="","",IF(I166&lt;&gt;"",I166,IF(E166="","",E166+IF(D166="Garantía",'Ajustes'!$B$3,'Ajustes'!$B$2))))</f>
        <v/>
      </c>
      <c r="K166" s="8">
        <f>IF(OR(J166="",M166&lt;&gt;""),"",J166-TODAY())</f>
        <v/>
      </c>
      <c r="L166">
        <f>IF(A166="","",IF(M166&lt;&gt;"","TERMINADO",IF(G166="","ABIERTO - SIN SUB","ASIGNADO")))</f>
        <v/>
      </c>
      <c r="M166" s="7" t="n"/>
      <c r="P166" s="9" t="n"/>
      <c r="R166">
        <f>IF(A166="","",IF(IF(AND(NOT(M166&lt;&gt;""),J166&lt;&gt;""),IF(TODAY()&gt;J166,"VENCIDO; ",IF(J166-TODAY()&lt;='Ajustes'!$B$4,"VENCE PRONTO; ","")),"")&amp;IF(AND(NOT(M166&lt;&gt;""),G166=""),"SIN SUBCONTRATISTA; ","")&amp;IF(AND(M166&lt;&gt;"",UPPER(N166)&lt;&gt;"S"),"SIN VISTO BUENO; ","")&amp;IF(AND(M166&lt;&gt;"",UPPER(O166)&lt;&gt;"S"),"SIN FOTOS; ","")&amp;IF(AND(N(P166)&gt;0,Q166=""),"CARGO SIN COBRAR; ","")="","",LEFT(IF(AND(NOT(M166&lt;&gt;""),J166&lt;&gt;""),IF(TODAY()&gt;J166,"VENCIDO; ",IF(J166-TODAY()&lt;='Ajustes'!$B$4,"VENCE PRONTO; ","")),"")&amp;IF(AND(NOT(M166&lt;&gt;""),G166=""),"SIN SUBCONTRATISTA; ","")&amp;IF(AND(M166&lt;&gt;"",UPPER(N166)&lt;&gt;"S"),"SIN VISTO BUENO; ","")&amp;IF(AND(M166&lt;&gt;"",UPPER(O166)&lt;&gt;"S"),"SIN FOTOS; ","")&amp;IF(AND(N(P166)&gt;0,Q166=""),"CARGO SIN COBRAR; ",""),LEN(IF(AND(NOT(M166&lt;&gt;""),J166&lt;&gt;""),IF(TODAY()&gt;J166,"VENCIDO; ",IF(J166-TODAY()&lt;='Ajustes'!$B$4,"VENCE PRONTO; ","")),"")&amp;IF(AND(NOT(M166&lt;&gt;""),G166=""),"SIN SUBCONTRATISTA; ","")&amp;IF(AND(M166&lt;&gt;"",UPPER(N166)&lt;&gt;"S"),"SIN VISTO BUENO; ","")&amp;IF(AND(M166&lt;&gt;"",UPPER(O166)&lt;&gt;"S"),"SIN FOTOS; ","")&amp;IF(AND(N(P166)&gt;0,Q166=""),"CARGO SIN COBRAR; ",""))-2)))</f>
        <v/>
      </c>
    </row>
    <row r="167">
      <c r="E167" s="7" t="n"/>
      <c r="I167" s="7" t="n"/>
      <c r="J167" s="7">
        <f>IF(A167="","",IF(I167&lt;&gt;"",I167,IF(E167="","",E167+IF(D167="Garantía",'Ajustes'!$B$3,'Ajustes'!$B$2))))</f>
        <v/>
      </c>
      <c r="K167" s="8">
        <f>IF(OR(J167="",M167&lt;&gt;""),"",J167-TODAY())</f>
        <v/>
      </c>
      <c r="L167">
        <f>IF(A167="","",IF(M167&lt;&gt;"","TERMINADO",IF(G167="","ABIERTO - SIN SUB","ASIGNADO")))</f>
        <v/>
      </c>
      <c r="M167" s="7" t="n"/>
      <c r="P167" s="9" t="n"/>
      <c r="R167">
        <f>IF(A167="","",IF(IF(AND(NOT(M167&lt;&gt;""),J167&lt;&gt;""),IF(TODAY()&gt;J167,"VENCIDO; ",IF(J167-TODAY()&lt;='Ajustes'!$B$4,"VENCE PRONTO; ","")),"")&amp;IF(AND(NOT(M167&lt;&gt;""),G167=""),"SIN SUBCONTRATISTA; ","")&amp;IF(AND(M167&lt;&gt;"",UPPER(N167)&lt;&gt;"S"),"SIN VISTO BUENO; ","")&amp;IF(AND(M167&lt;&gt;"",UPPER(O167)&lt;&gt;"S"),"SIN FOTOS; ","")&amp;IF(AND(N(P167)&gt;0,Q167=""),"CARGO SIN COBRAR; ","")="","",LEFT(IF(AND(NOT(M167&lt;&gt;""),J167&lt;&gt;""),IF(TODAY()&gt;J167,"VENCIDO; ",IF(J167-TODAY()&lt;='Ajustes'!$B$4,"VENCE PRONTO; ","")),"")&amp;IF(AND(NOT(M167&lt;&gt;""),G167=""),"SIN SUBCONTRATISTA; ","")&amp;IF(AND(M167&lt;&gt;"",UPPER(N167)&lt;&gt;"S"),"SIN VISTO BUENO; ","")&amp;IF(AND(M167&lt;&gt;"",UPPER(O167)&lt;&gt;"S"),"SIN FOTOS; ","")&amp;IF(AND(N(P167)&gt;0,Q167=""),"CARGO SIN COBRAR; ",""),LEN(IF(AND(NOT(M167&lt;&gt;""),J167&lt;&gt;""),IF(TODAY()&gt;J167,"VENCIDO; ",IF(J167-TODAY()&lt;='Ajustes'!$B$4,"VENCE PRONTO; ","")),"")&amp;IF(AND(NOT(M167&lt;&gt;""),G167=""),"SIN SUBCONTRATISTA; ","")&amp;IF(AND(M167&lt;&gt;"",UPPER(N167)&lt;&gt;"S"),"SIN VISTO BUENO; ","")&amp;IF(AND(M167&lt;&gt;"",UPPER(O167)&lt;&gt;"S"),"SIN FOTOS; ","")&amp;IF(AND(N(P167)&gt;0,Q167=""),"CARGO SIN COBRAR; ",""))-2)))</f>
        <v/>
      </c>
    </row>
    <row r="168">
      <c r="E168" s="7" t="n"/>
      <c r="I168" s="7" t="n"/>
      <c r="J168" s="7">
        <f>IF(A168="","",IF(I168&lt;&gt;"",I168,IF(E168="","",E168+IF(D168="Garantía",'Ajustes'!$B$3,'Ajustes'!$B$2))))</f>
        <v/>
      </c>
      <c r="K168" s="8">
        <f>IF(OR(J168="",M168&lt;&gt;""),"",J168-TODAY())</f>
        <v/>
      </c>
      <c r="L168">
        <f>IF(A168="","",IF(M168&lt;&gt;"","TERMINADO",IF(G168="","ABIERTO - SIN SUB","ASIGNADO")))</f>
        <v/>
      </c>
      <c r="M168" s="7" t="n"/>
      <c r="P168" s="9" t="n"/>
      <c r="R168">
        <f>IF(A168="","",IF(IF(AND(NOT(M168&lt;&gt;""),J168&lt;&gt;""),IF(TODAY()&gt;J168,"VENCIDO; ",IF(J168-TODAY()&lt;='Ajustes'!$B$4,"VENCE PRONTO; ","")),"")&amp;IF(AND(NOT(M168&lt;&gt;""),G168=""),"SIN SUBCONTRATISTA; ","")&amp;IF(AND(M168&lt;&gt;"",UPPER(N168)&lt;&gt;"S"),"SIN VISTO BUENO; ","")&amp;IF(AND(M168&lt;&gt;"",UPPER(O168)&lt;&gt;"S"),"SIN FOTOS; ","")&amp;IF(AND(N(P168)&gt;0,Q168=""),"CARGO SIN COBRAR; ","")="","",LEFT(IF(AND(NOT(M168&lt;&gt;""),J168&lt;&gt;""),IF(TODAY()&gt;J168,"VENCIDO; ",IF(J168-TODAY()&lt;='Ajustes'!$B$4,"VENCE PRONTO; ","")),"")&amp;IF(AND(NOT(M168&lt;&gt;""),G168=""),"SIN SUBCONTRATISTA; ","")&amp;IF(AND(M168&lt;&gt;"",UPPER(N168)&lt;&gt;"S"),"SIN VISTO BUENO; ","")&amp;IF(AND(M168&lt;&gt;"",UPPER(O168)&lt;&gt;"S"),"SIN FOTOS; ","")&amp;IF(AND(N(P168)&gt;0,Q168=""),"CARGO SIN COBRAR; ",""),LEN(IF(AND(NOT(M168&lt;&gt;""),J168&lt;&gt;""),IF(TODAY()&gt;J168,"VENCIDO; ",IF(J168-TODAY()&lt;='Ajustes'!$B$4,"VENCE PRONTO; ","")),"")&amp;IF(AND(NOT(M168&lt;&gt;""),G168=""),"SIN SUBCONTRATISTA; ","")&amp;IF(AND(M168&lt;&gt;"",UPPER(N168)&lt;&gt;"S"),"SIN VISTO BUENO; ","")&amp;IF(AND(M168&lt;&gt;"",UPPER(O168)&lt;&gt;"S"),"SIN FOTOS; ","")&amp;IF(AND(N(P168)&gt;0,Q168=""),"CARGO SIN COBRAR; ",""))-2)))</f>
        <v/>
      </c>
    </row>
    <row r="169">
      <c r="E169" s="7" t="n"/>
      <c r="I169" s="7" t="n"/>
      <c r="J169" s="7">
        <f>IF(A169="","",IF(I169&lt;&gt;"",I169,IF(E169="","",E169+IF(D169="Garantía",'Ajustes'!$B$3,'Ajustes'!$B$2))))</f>
        <v/>
      </c>
      <c r="K169" s="8">
        <f>IF(OR(J169="",M169&lt;&gt;""),"",J169-TODAY())</f>
        <v/>
      </c>
      <c r="L169">
        <f>IF(A169="","",IF(M169&lt;&gt;"","TERMINADO",IF(G169="","ABIERTO - SIN SUB","ASIGNADO")))</f>
        <v/>
      </c>
      <c r="M169" s="7" t="n"/>
      <c r="P169" s="9" t="n"/>
      <c r="R169">
        <f>IF(A169="","",IF(IF(AND(NOT(M169&lt;&gt;""),J169&lt;&gt;""),IF(TODAY()&gt;J169,"VENCIDO; ",IF(J169-TODAY()&lt;='Ajustes'!$B$4,"VENCE PRONTO; ","")),"")&amp;IF(AND(NOT(M169&lt;&gt;""),G169=""),"SIN SUBCONTRATISTA; ","")&amp;IF(AND(M169&lt;&gt;"",UPPER(N169)&lt;&gt;"S"),"SIN VISTO BUENO; ","")&amp;IF(AND(M169&lt;&gt;"",UPPER(O169)&lt;&gt;"S"),"SIN FOTOS; ","")&amp;IF(AND(N(P169)&gt;0,Q169=""),"CARGO SIN COBRAR; ","")="","",LEFT(IF(AND(NOT(M169&lt;&gt;""),J169&lt;&gt;""),IF(TODAY()&gt;J169,"VENCIDO; ",IF(J169-TODAY()&lt;='Ajustes'!$B$4,"VENCE PRONTO; ","")),"")&amp;IF(AND(NOT(M169&lt;&gt;""),G169=""),"SIN SUBCONTRATISTA; ","")&amp;IF(AND(M169&lt;&gt;"",UPPER(N169)&lt;&gt;"S"),"SIN VISTO BUENO; ","")&amp;IF(AND(M169&lt;&gt;"",UPPER(O169)&lt;&gt;"S"),"SIN FOTOS; ","")&amp;IF(AND(N(P169)&gt;0,Q169=""),"CARGO SIN COBRAR; ",""),LEN(IF(AND(NOT(M169&lt;&gt;""),J169&lt;&gt;""),IF(TODAY()&gt;J169,"VENCIDO; ",IF(J169-TODAY()&lt;='Ajustes'!$B$4,"VENCE PRONTO; ","")),"")&amp;IF(AND(NOT(M169&lt;&gt;""),G169=""),"SIN SUBCONTRATISTA; ","")&amp;IF(AND(M169&lt;&gt;"",UPPER(N169)&lt;&gt;"S"),"SIN VISTO BUENO; ","")&amp;IF(AND(M169&lt;&gt;"",UPPER(O169)&lt;&gt;"S"),"SIN FOTOS; ","")&amp;IF(AND(N(P169)&gt;0,Q169=""),"CARGO SIN COBRAR; ",""))-2)))</f>
        <v/>
      </c>
    </row>
    <row r="170">
      <c r="E170" s="7" t="n"/>
      <c r="I170" s="7" t="n"/>
      <c r="J170" s="7">
        <f>IF(A170="","",IF(I170&lt;&gt;"",I170,IF(E170="","",E170+IF(D170="Garantía",'Ajustes'!$B$3,'Ajustes'!$B$2))))</f>
        <v/>
      </c>
      <c r="K170" s="8">
        <f>IF(OR(J170="",M170&lt;&gt;""),"",J170-TODAY())</f>
        <v/>
      </c>
      <c r="L170">
        <f>IF(A170="","",IF(M170&lt;&gt;"","TERMINADO",IF(G170="","ABIERTO - SIN SUB","ASIGNADO")))</f>
        <v/>
      </c>
      <c r="M170" s="7" t="n"/>
      <c r="P170" s="9" t="n"/>
      <c r="R170">
        <f>IF(A170="","",IF(IF(AND(NOT(M170&lt;&gt;""),J170&lt;&gt;""),IF(TODAY()&gt;J170,"VENCIDO; ",IF(J170-TODAY()&lt;='Ajustes'!$B$4,"VENCE PRONTO; ","")),"")&amp;IF(AND(NOT(M170&lt;&gt;""),G170=""),"SIN SUBCONTRATISTA; ","")&amp;IF(AND(M170&lt;&gt;"",UPPER(N170)&lt;&gt;"S"),"SIN VISTO BUENO; ","")&amp;IF(AND(M170&lt;&gt;"",UPPER(O170)&lt;&gt;"S"),"SIN FOTOS; ","")&amp;IF(AND(N(P170)&gt;0,Q170=""),"CARGO SIN COBRAR; ","")="","",LEFT(IF(AND(NOT(M170&lt;&gt;""),J170&lt;&gt;""),IF(TODAY()&gt;J170,"VENCIDO; ",IF(J170-TODAY()&lt;='Ajustes'!$B$4,"VENCE PRONTO; ","")),"")&amp;IF(AND(NOT(M170&lt;&gt;""),G170=""),"SIN SUBCONTRATISTA; ","")&amp;IF(AND(M170&lt;&gt;"",UPPER(N170)&lt;&gt;"S"),"SIN VISTO BUENO; ","")&amp;IF(AND(M170&lt;&gt;"",UPPER(O170)&lt;&gt;"S"),"SIN FOTOS; ","")&amp;IF(AND(N(P170)&gt;0,Q170=""),"CARGO SIN COBRAR; ",""),LEN(IF(AND(NOT(M170&lt;&gt;""),J170&lt;&gt;""),IF(TODAY()&gt;J170,"VENCIDO; ",IF(J170-TODAY()&lt;='Ajustes'!$B$4,"VENCE PRONTO; ","")),"")&amp;IF(AND(NOT(M170&lt;&gt;""),G170=""),"SIN SUBCONTRATISTA; ","")&amp;IF(AND(M170&lt;&gt;"",UPPER(N170)&lt;&gt;"S"),"SIN VISTO BUENO; ","")&amp;IF(AND(M170&lt;&gt;"",UPPER(O170)&lt;&gt;"S"),"SIN FOTOS; ","")&amp;IF(AND(N(P170)&gt;0,Q170=""),"CARGO SIN COBRAR; ",""))-2)))</f>
        <v/>
      </c>
    </row>
    <row r="171">
      <c r="E171" s="7" t="n"/>
      <c r="I171" s="7" t="n"/>
      <c r="J171" s="7">
        <f>IF(A171="","",IF(I171&lt;&gt;"",I171,IF(E171="","",E171+IF(D171="Garantía",'Ajustes'!$B$3,'Ajustes'!$B$2))))</f>
        <v/>
      </c>
      <c r="K171" s="8">
        <f>IF(OR(J171="",M171&lt;&gt;""),"",J171-TODAY())</f>
        <v/>
      </c>
      <c r="L171">
        <f>IF(A171="","",IF(M171&lt;&gt;"","TERMINADO",IF(G171="","ABIERTO - SIN SUB","ASIGNADO")))</f>
        <v/>
      </c>
      <c r="M171" s="7" t="n"/>
      <c r="P171" s="9" t="n"/>
      <c r="R171">
        <f>IF(A171="","",IF(IF(AND(NOT(M171&lt;&gt;""),J171&lt;&gt;""),IF(TODAY()&gt;J171,"VENCIDO; ",IF(J171-TODAY()&lt;='Ajustes'!$B$4,"VENCE PRONTO; ","")),"")&amp;IF(AND(NOT(M171&lt;&gt;""),G171=""),"SIN SUBCONTRATISTA; ","")&amp;IF(AND(M171&lt;&gt;"",UPPER(N171)&lt;&gt;"S"),"SIN VISTO BUENO; ","")&amp;IF(AND(M171&lt;&gt;"",UPPER(O171)&lt;&gt;"S"),"SIN FOTOS; ","")&amp;IF(AND(N(P171)&gt;0,Q171=""),"CARGO SIN COBRAR; ","")="","",LEFT(IF(AND(NOT(M171&lt;&gt;""),J171&lt;&gt;""),IF(TODAY()&gt;J171,"VENCIDO; ",IF(J171-TODAY()&lt;='Ajustes'!$B$4,"VENCE PRONTO; ","")),"")&amp;IF(AND(NOT(M171&lt;&gt;""),G171=""),"SIN SUBCONTRATISTA; ","")&amp;IF(AND(M171&lt;&gt;"",UPPER(N171)&lt;&gt;"S"),"SIN VISTO BUENO; ","")&amp;IF(AND(M171&lt;&gt;"",UPPER(O171)&lt;&gt;"S"),"SIN FOTOS; ","")&amp;IF(AND(N(P171)&gt;0,Q171=""),"CARGO SIN COBRAR; ",""),LEN(IF(AND(NOT(M171&lt;&gt;""),J171&lt;&gt;""),IF(TODAY()&gt;J171,"VENCIDO; ",IF(J171-TODAY()&lt;='Ajustes'!$B$4,"VENCE PRONTO; ","")),"")&amp;IF(AND(NOT(M171&lt;&gt;""),G171=""),"SIN SUBCONTRATISTA; ","")&amp;IF(AND(M171&lt;&gt;"",UPPER(N171)&lt;&gt;"S"),"SIN VISTO BUENO; ","")&amp;IF(AND(M171&lt;&gt;"",UPPER(O171)&lt;&gt;"S"),"SIN FOTOS; ","")&amp;IF(AND(N(P171)&gt;0,Q171=""),"CARGO SIN COBRAR; ",""))-2)))</f>
        <v/>
      </c>
    </row>
    <row r="172">
      <c r="E172" s="7" t="n"/>
      <c r="I172" s="7" t="n"/>
      <c r="J172" s="7">
        <f>IF(A172="","",IF(I172&lt;&gt;"",I172,IF(E172="","",E172+IF(D172="Garantía",'Ajustes'!$B$3,'Ajustes'!$B$2))))</f>
        <v/>
      </c>
      <c r="K172" s="8">
        <f>IF(OR(J172="",M172&lt;&gt;""),"",J172-TODAY())</f>
        <v/>
      </c>
      <c r="L172">
        <f>IF(A172="","",IF(M172&lt;&gt;"","TERMINADO",IF(G172="","ABIERTO - SIN SUB","ASIGNADO")))</f>
        <v/>
      </c>
      <c r="M172" s="7" t="n"/>
      <c r="P172" s="9" t="n"/>
      <c r="R172">
        <f>IF(A172="","",IF(IF(AND(NOT(M172&lt;&gt;""),J172&lt;&gt;""),IF(TODAY()&gt;J172,"VENCIDO; ",IF(J172-TODAY()&lt;='Ajustes'!$B$4,"VENCE PRONTO; ","")),"")&amp;IF(AND(NOT(M172&lt;&gt;""),G172=""),"SIN SUBCONTRATISTA; ","")&amp;IF(AND(M172&lt;&gt;"",UPPER(N172)&lt;&gt;"S"),"SIN VISTO BUENO; ","")&amp;IF(AND(M172&lt;&gt;"",UPPER(O172)&lt;&gt;"S"),"SIN FOTOS; ","")&amp;IF(AND(N(P172)&gt;0,Q172=""),"CARGO SIN COBRAR; ","")="","",LEFT(IF(AND(NOT(M172&lt;&gt;""),J172&lt;&gt;""),IF(TODAY()&gt;J172,"VENCIDO; ",IF(J172-TODAY()&lt;='Ajustes'!$B$4,"VENCE PRONTO; ","")),"")&amp;IF(AND(NOT(M172&lt;&gt;""),G172=""),"SIN SUBCONTRATISTA; ","")&amp;IF(AND(M172&lt;&gt;"",UPPER(N172)&lt;&gt;"S"),"SIN VISTO BUENO; ","")&amp;IF(AND(M172&lt;&gt;"",UPPER(O172)&lt;&gt;"S"),"SIN FOTOS; ","")&amp;IF(AND(N(P172)&gt;0,Q172=""),"CARGO SIN COBRAR; ",""),LEN(IF(AND(NOT(M172&lt;&gt;""),J172&lt;&gt;""),IF(TODAY()&gt;J172,"VENCIDO; ",IF(J172-TODAY()&lt;='Ajustes'!$B$4,"VENCE PRONTO; ","")),"")&amp;IF(AND(NOT(M172&lt;&gt;""),G172=""),"SIN SUBCONTRATISTA; ","")&amp;IF(AND(M172&lt;&gt;"",UPPER(N172)&lt;&gt;"S"),"SIN VISTO BUENO; ","")&amp;IF(AND(M172&lt;&gt;"",UPPER(O172)&lt;&gt;"S"),"SIN FOTOS; ","")&amp;IF(AND(N(P172)&gt;0,Q172=""),"CARGO SIN COBRAR; ",""))-2)))</f>
        <v/>
      </c>
    </row>
    <row r="173">
      <c r="E173" s="7" t="n"/>
      <c r="I173" s="7" t="n"/>
      <c r="J173" s="7">
        <f>IF(A173="","",IF(I173&lt;&gt;"",I173,IF(E173="","",E173+IF(D173="Garantía",'Ajustes'!$B$3,'Ajustes'!$B$2))))</f>
        <v/>
      </c>
      <c r="K173" s="8">
        <f>IF(OR(J173="",M173&lt;&gt;""),"",J173-TODAY())</f>
        <v/>
      </c>
      <c r="L173">
        <f>IF(A173="","",IF(M173&lt;&gt;"","TERMINADO",IF(G173="","ABIERTO - SIN SUB","ASIGNADO")))</f>
        <v/>
      </c>
      <c r="M173" s="7" t="n"/>
      <c r="P173" s="9" t="n"/>
      <c r="R173">
        <f>IF(A173="","",IF(IF(AND(NOT(M173&lt;&gt;""),J173&lt;&gt;""),IF(TODAY()&gt;J173,"VENCIDO; ",IF(J173-TODAY()&lt;='Ajustes'!$B$4,"VENCE PRONTO; ","")),"")&amp;IF(AND(NOT(M173&lt;&gt;""),G173=""),"SIN SUBCONTRATISTA; ","")&amp;IF(AND(M173&lt;&gt;"",UPPER(N173)&lt;&gt;"S"),"SIN VISTO BUENO; ","")&amp;IF(AND(M173&lt;&gt;"",UPPER(O173)&lt;&gt;"S"),"SIN FOTOS; ","")&amp;IF(AND(N(P173)&gt;0,Q173=""),"CARGO SIN COBRAR; ","")="","",LEFT(IF(AND(NOT(M173&lt;&gt;""),J173&lt;&gt;""),IF(TODAY()&gt;J173,"VENCIDO; ",IF(J173-TODAY()&lt;='Ajustes'!$B$4,"VENCE PRONTO; ","")),"")&amp;IF(AND(NOT(M173&lt;&gt;""),G173=""),"SIN SUBCONTRATISTA; ","")&amp;IF(AND(M173&lt;&gt;"",UPPER(N173)&lt;&gt;"S"),"SIN VISTO BUENO; ","")&amp;IF(AND(M173&lt;&gt;"",UPPER(O173)&lt;&gt;"S"),"SIN FOTOS; ","")&amp;IF(AND(N(P173)&gt;0,Q173=""),"CARGO SIN COBRAR; ",""),LEN(IF(AND(NOT(M173&lt;&gt;""),J173&lt;&gt;""),IF(TODAY()&gt;J173,"VENCIDO; ",IF(J173-TODAY()&lt;='Ajustes'!$B$4,"VENCE PRONTO; ","")),"")&amp;IF(AND(NOT(M173&lt;&gt;""),G173=""),"SIN SUBCONTRATISTA; ","")&amp;IF(AND(M173&lt;&gt;"",UPPER(N173)&lt;&gt;"S"),"SIN VISTO BUENO; ","")&amp;IF(AND(M173&lt;&gt;"",UPPER(O173)&lt;&gt;"S"),"SIN FOTOS; ","")&amp;IF(AND(N(P173)&gt;0,Q173=""),"CARGO SIN COBRAR; ",""))-2)))</f>
        <v/>
      </c>
    </row>
    <row r="174">
      <c r="E174" s="7" t="n"/>
      <c r="I174" s="7" t="n"/>
      <c r="J174" s="7">
        <f>IF(A174="","",IF(I174&lt;&gt;"",I174,IF(E174="","",E174+IF(D174="Garantía",'Ajustes'!$B$3,'Ajustes'!$B$2))))</f>
        <v/>
      </c>
      <c r="K174" s="8">
        <f>IF(OR(J174="",M174&lt;&gt;""),"",J174-TODAY())</f>
        <v/>
      </c>
      <c r="L174">
        <f>IF(A174="","",IF(M174&lt;&gt;"","TERMINADO",IF(G174="","ABIERTO - SIN SUB","ASIGNADO")))</f>
        <v/>
      </c>
      <c r="M174" s="7" t="n"/>
      <c r="P174" s="9" t="n"/>
      <c r="R174">
        <f>IF(A174="","",IF(IF(AND(NOT(M174&lt;&gt;""),J174&lt;&gt;""),IF(TODAY()&gt;J174,"VENCIDO; ",IF(J174-TODAY()&lt;='Ajustes'!$B$4,"VENCE PRONTO; ","")),"")&amp;IF(AND(NOT(M174&lt;&gt;""),G174=""),"SIN SUBCONTRATISTA; ","")&amp;IF(AND(M174&lt;&gt;"",UPPER(N174)&lt;&gt;"S"),"SIN VISTO BUENO; ","")&amp;IF(AND(M174&lt;&gt;"",UPPER(O174)&lt;&gt;"S"),"SIN FOTOS; ","")&amp;IF(AND(N(P174)&gt;0,Q174=""),"CARGO SIN COBRAR; ","")="","",LEFT(IF(AND(NOT(M174&lt;&gt;""),J174&lt;&gt;""),IF(TODAY()&gt;J174,"VENCIDO; ",IF(J174-TODAY()&lt;='Ajustes'!$B$4,"VENCE PRONTO; ","")),"")&amp;IF(AND(NOT(M174&lt;&gt;""),G174=""),"SIN SUBCONTRATISTA; ","")&amp;IF(AND(M174&lt;&gt;"",UPPER(N174)&lt;&gt;"S"),"SIN VISTO BUENO; ","")&amp;IF(AND(M174&lt;&gt;"",UPPER(O174)&lt;&gt;"S"),"SIN FOTOS; ","")&amp;IF(AND(N(P174)&gt;0,Q174=""),"CARGO SIN COBRAR; ",""),LEN(IF(AND(NOT(M174&lt;&gt;""),J174&lt;&gt;""),IF(TODAY()&gt;J174,"VENCIDO; ",IF(J174-TODAY()&lt;='Ajustes'!$B$4,"VENCE PRONTO; ","")),"")&amp;IF(AND(NOT(M174&lt;&gt;""),G174=""),"SIN SUBCONTRATISTA; ","")&amp;IF(AND(M174&lt;&gt;"",UPPER(N174)&lt;&gt;"S"),"SIN VISTO BUENO; ","")&amp;IF(AND(M174&lt;&gt;"",UPPER(O174)&lt;&gt;"S"),"SIN FOTOS; ","")&amp;IF(AND(N(P174)&gt;0,Q174=""),"CARGO SIN COBRAR; ",""))-2)))</f>
        <v/>
      </c>
    </row>
    <row r="175">
      <c r="E175" s="7" t="n"/>
      <c r="I175" s="7" t="n"/>
      <c r="J175" s="7">
        <f>IF(A175="","",IF(I175&lt;&gt;"",I175,IF(E175="","",E175+IF(D175="Garantía",'Ajustes'!$B$3,'Ajustes'!$B$2))))</f>
        <v/>
      </c>
      <c r="K175" s="8">
        <f>IF(OR(J175="",M175&lt;&gt;""),"",J175-TODAY())</f>
        <v/>
      </c>
      <c r="L175">
        <f>IF(A175="","",IF(M175&lt;&gt;"","TERMINADO",IF(G175="","ABIERTO - SIN SUB","ASIGNADO")))</f>
        <v/>
      </c>
      <c r="M175" s="7" t="n"/>
      <c r="P175" s="9" t="n"/>
      <c r="R175">
        <f>IF(A175="","",IF(IF(AND(NOT(M175&lt;&gt;""),J175&lt;&gt;""),IF(TODAY()&gt;J175,"VENCIDO; ",IF(J175-TODAY()&lt;='Ajustes'!$B$4,"VENCE PRONTO; ","")),"")&amp;IF(AND(NOT(M175&lt;&gt;""),G175=""),"SIN SUBCONTRATISTA; ","")&amp;IF(AND(M175&lt;&gt;"",UPPER(N175)&lt;&gt;"S"),"SIN VISTO BUENO; ","")&amp;IF(AND(M175&lt;&gt;"",UPPER(O175)&lt;&gt;"S"),"SIN FOTOS; ","")&amp;IF(AND(N(P175)&gt;0,Q175=""),"CARGO SIN COBRAR; ","")="","",LEFT(IF(AND(NOT(M175&lt;&gt;""),J175&lt;&gt;""),IF(TODAY()&gt;J175,"VENCIDO; ",IF(J175-TODAY()&lt;='Ajustes'!$B$4,"VENCE PRONTO; ","")),"")&amp;IF(AND(NOT(M175&lt;&gt;""),G175=""),"SIN SUBCONTRATISTA; ","")&amp;IF(AND(M175&lt;&gt;"",UPPER(N175)&lt;&gt;"S"),"SIN VISTO BUENO; ","")&amp;IF(AND(M175&lt;&gt;"",UPPER(O175)&lt;&gt;"S"),"SIN FOTOS; ","")&amp;IF(AND(N(P175)&gt;0,Q175=""),"CARGO SIN COBRAR; ",""),LEN(IF(AND(NOT(M175&lt;&gt;""),J175&lt;&gt;""),IF(TODAY()&gt;J175,"VENCIDO; ",IF(J175-TODAY()&lt;='Ajustes'!$B$4,"VENCE PRONTO; ","")),"")&amp;IF(AND(NOT(M175&lt;&gt;""),G175=""),"SIN SUBCONTRATISTA; ","")&amp;IF(AND(M175&lt;&gt;"",UPPER(N175)&lt;&gt;"S"),"SIN VISTO BUENO; ","")&amp;IF(AND(M175&lt;&gt;"",UPPER(O175)&lt;&gt;"S"),"SIN FOTOS; ","")&amp;IF(AND(N(P175)&gt;0,Q175=""),"CARGO SIN COBRAR; ",""))-2)))</f>
        <v/>
      </c>
    </row>
    <row r="176">
      <c r="E176" s="7" t="n"/>
      <c r="I176" s="7" t="n"/>
      <c r="J176" s="7">
        <f>IF(A176="","",IF(I176&lt;&gt;"",I176,IF(E176="","",E176+IF(D176="Garantía",'Ajustes'!$B$3,'Ajustes'!$B$2))))</f>
        <v/>
      </c>
      <c r="K176" s="8">
        <f>IF(OR(J176="",M176&lt;&gt;""),"",J176-TODAY())</f>
        <v/>
      </c>
      <c r="L176">
        <f>IF(A176="","",IF(M176&lt;&gt;"","TERMINADO",IF(G176="","ABIERTO - SIN SUB","ASIGNADO")))</f>
        <v/>
      </c>
      <c r="M176" s="7" t="n"/>
      <c r="P176" s="9" t="n"/>
      <c r="R176">
        <f>IF(A176="","",IF(IF(AND(NOT(M176&lt;&gt;""),J176&lt;&gt;""),IF(TODAY()&gt;J176,"VENCIDO; ",IF(J176-TODAY()&lt;='Ajustes'!$B$4,"VENCE PRONTO; ","")),"")&amp;IF(AND(NOT(M176&lt;&gt;""),G176=""),"SIN SUBCONTRATISTA; ","")&amp;IF(AND(M176&lt;&gt;"",UPPER(N176)&lt;&gt;"S"),"SIN VISTO BUENO; ","")&amp;IF(AND(M176&lt;&gt;"",UPPER(O176)&lt;&gt;"S"),"SIN FOTOS; ","")&amp;IF(AND(N(P176)&gt;0,Q176=""),"CARGO SIN COBRAR; ","")="","",LEFT(IF(AND(NOT(M176&lt;&gt;""),J176&lt;&gt;""),IF(TODAY()&gt;J176,"VENCIDO; ",IF(J176-TODAY()&lt;='Ajustes'!$B$4,"VENCE PRONTO; ","")),"")&amp;IF(AND(NOT(M176&lt;&gt;""),G176=""),"SIN SUBCONTRATISTA; ","")&amp;IF(AND(M176&lt;&gt;"",UPPER(N176)&lt;&gt;"S"),"SIN VISTO BUENO; ","")&amp;IF(AND(M176&lt;&gt;"",UPPER(O176)&lt;&gt;"S"),"SIN FOTOS; ","")&amp;IF(AND(N(P176)&gt;0,Q176=""),"CARGO SIN COBRAR; ",""),LEN(IF(AND(NOT(M176&lt;&gt;""),J176&lt;&gt;""),IF(TODAY()&gt;J176,"VENCIDO; ",IF(J176-TODAY()&lt;='Ajustes'!$B$4,"VENCE PRONTO; ","")),"")&amp;IF(AND(NOT(M176&lt;&gt;""),G176=""),"SIN SUBCONTRATISTA; ","")&amp;IF(AND(M176&lt;&gt;"",UPPER(N176)&lt;&gt;"S"),"SIN VISTO BUENO; ","")&amp;IF(AND(M176&lt;&gt;"",UPPER(O176)&lt;&gt;"S"),"SIN FOTOS; ","")&amp;IF(AND(N(P176)&gt;0,Q176=""),"CARGO SIN COBRAR; ",""))-2)))</f>
        <v/>
      </c>
    </row>
    <row r="177">
      <c r="E177" s="7" t="n"/>
      <c r="I177" s="7" t="n"/>
      <c r="J177" s="7">
        <f>IF(A177="","",IF(I177&lt;&gt;"",I177,IF(E177="","",E177+IF(D177="Garantía",'Ajustes'!$B$3,'Ajustes'!$B$2))))</f>
        <v/>
      </c>
      <c r="K177" s="8">
        <f>IF(OR(J177="",M177&lt;&gt;""),"",J177-TODAY())</f>
        <v/>
      </c>
      <c r="L177">
        <f>IF(A177="","",IF(M177&lt;&gt;"","TERMINADO",IF(G177="","ABIERTO - SIN SUB","ASIGNADO")))</f>
        <v/>
      </c>
      <c r="M177" s="7" t="n"/>
      <c r="P177" s="9" t="n"/>
      <c r="R177">
        <f>IF(A177="","",IF(IF(AND(NOT(M177&lt;&gt;""),J177&lt;&gt;""),IF(TODAY()&gt;J177,"VENCIDO; ",IF(J177-TODAY()&lt;='Ajustes'!$B$4,"VENCE PRONTO; ","")),"")&amp;IF(AND(NOT(M177&lt;&gt;""),G177=""),"SIN SUBCONTRATISTA; ","")&amp;IF(AND(M177&lt;&gt;"",UPPER(N177)&lt;&gt;"S"),"SIN VISTO BUENO; ","")&amp;IF(AND(M177&lt;&gt;"",UPPER(O177)&lt;&gt;"S"),"SIN FOTOS; ","")&amp;IF(AND(N(P177)&gt;0,Q177=""),"CARGO SIN COBRAR; ","")="","",LEFT(IF(AND(NOT(M177&lt;&gt;""),J177&lt;&gt;""),IF(TODAY()&gt;J177,"VENCIDO; ",IF(J177-TODAY()&lt;='Ajustes'!$B$4,"VENCE PRONTO; ","")),"")&amp;IF(AND(NOT(M177&lt;&gt;""),G177=""),"SIN SUBCONTRATISTA; ","")&amp;IF(AND(M177&lt;&gt;"",UPPER(N177)&lt;&gt;"S"),"SIN VISTO BUENO; ","")&amp;IF(AND(M177&lt;&gt;"",UPPER(O177)&lt;&gt;"S"),"SIN FOTOS; ","")&amp;IF(AND(N(P177)&gt;0,Q177=""),"CARGO SIN COBRAR; ",""),LEN(IF(AND(NOT(M177&lt;&gt;""),J177&lt;&gt;""),IF(TODAY()&gt;J177,"VENCIDO; ",IF(J177-TODAY()&lt;='Ajustes'!$B$4,"VENCE PRONTO; ","")),"")&amp;IF(AND(NOT(M177&lt;&gt;""),G177=""),"SIN SUBCONTRATISTA; ","")&amp;IF(AND(M177&lt;&gt;"",UPPER(N177)&lt;&gt;"S"),"SIN VISTO BUENO; ","")&amp;IF(AND(M177&lt;&gt;"",UPPER(O177)&lt;&gt;"S"),"SIN FOTOS; ","")&amp;IF(AND(N(P177)&gt;0,Q177=""),"CARGO SIN COBRAR; ",""))-2)))</f>
        <v/>
      </c>
    </row>
    <row r="178">
      <c r="E178" s="7" t="n"/>
      <c r="I178" s="7" t="n"/>
      <c r="J178" s="7">
        <f>IF(A178="","",IF(I178&lt;&gt;"",I178,IF(E178="","",E178+IF(D178="Garantía",'Ajustes'!$B$3,'Ajustes'!$B$2))))</f>
        <v/>
      </c>
      <c r="K178" s="8">
        <f>IF(OR(J178="",M178&lt;&gt;""),"",J178-TODAY())</f>
        <v/>
      </c>
      <c r="L178">
        <f>IF(A178="","",IF(M178&lt;&gt;"","TERMINADO",IF(G178="","ABIERTO - SIN SUB","ASIGNADO")))</f>
        <v/>
      </c>
      <c r="M178" s="7" t="n"/>
      <c r="P178" s="9" t="n"/>
      <c r="R178">
        <f>IF(A178="","",IF(IF(AND(NOT(M178&lt;&gt;""),J178&lt;&gt;""),IF(TODAY()&gt;J178,"VENCIDO; ",IF(J178-TODAY()&lt;='Ajustes'!$B$4,"VENCE PRONTO; ","")),"")&amp;IF(AND(NOT(M178&lt;&gt;""),G178=""),"SIN SUBCONTRATISTA; ","")&amp;IF(AND(M178&lt;&gt;"",UPPER(N178)&lt;&gt;"S"),"SIN VISTO BUENO; ","")&amp;IF(AND(M178&lt;&gt;"",UPPER(O178)&lt;&gt;"S"),"SIN FOTOS; ","")&amp;IF(AND(N(P178)&gt;0,Q178=""),"CARGO SIN COBRAR; ","")="","",LEFT(IF(AND(NOT(M178&lt;&gt;""),J178&lt;&gt;""),IF(TODAY()&gt;J178,"VENCIDO; ",IF(J178-TODAY()&lt;='Ajustes'!$B$4,"VENCE PRONTO; ","")),"")&amp;IF(AND(NOT(M178&lt;&gt;""),G178=""),"SIN SUBCONTRATISTA; ","")&amp;IF(AND(M178&lt;&gt;"",UPPER(N178)&lt;&gt;"S"),"SIN VISTO BUENO; ","")&amp;IF(AND(M178&lt;&gt;"",UPPER(O178)&lt;&gt;"S"),"SIN FOTOS; ","")&amp;IF(AND(N(P178)&gt;0,Q178=""),"CARGO SIN COBRAR; ",""),LEN(IF(AND(NOT(M178&lt;&gt;""),J178&lt;&gt;""),IF(TODAY()&gt;J178,"VENCIDO; ",IF(J178-TODAY()&lt;='Ajustes'!$B$4,"VENCE PRONTO; ","")),"")&amp;IF(AND(NOT(M178&lt;&gt;""),G178=""),"SIN SUBCONTRATISTA; ","")&amp;IF(AND(M178&lt;&gt;"",UPPER(N178)&lt;&gt;"S"),"SIN VISTO BUENO; ","")&amp;IF(AND(M178&lt;&gt;"",UPPER(O178)&lt;&gt;"S"),"SIN FOTOS; ","")&amp;IF(AND(N(P178)&gt;0,Q178=""),"CARGO SIN COBRAR; ",""))-2)))</f>
        <v/>
      </c>
    </row>
    <row r="179">
      <c r="E179" s="7" t="n"/>
      <c r="I179" s="7" t="n"/>
      <c r="J179" s="7">
        <f>IF(A179="","",IF(I179&lt;&gt;"",I179,IF(E179="","",E179+IF(D179="Garantía",'Ajustes'!$B$3,'Ajustes'!$B$2))))</f>
        <v/>
      </c>
      <c r="K179" s="8">
        <f>IF(OR(J179="",M179&lt;&gt;""),"",J179-TODAY())</f>
        <v/>
      </c>
      <c r="L179">
        <f>IF(A179="","",IF(M179&lt;&gt;"","TERMINADO",IF(G179="","ABIERTO - SIN SUB","ASIGNADO")))</f>
        <v/>
      </c>
      <c r="M179" s="7" t="n"/>
      <c r="P179" s="9" t="n"/>
      <c r="R179">
        <f>IF(A179="","",IF(IF(AND(NOT(M179&lt;&gt;""),J179&lt;&gt;""),IF(TODAY()&gt;J179,"VENCIDO; ",IF(J179-TODAY()&lt;='Ajustes'!$B$4,"VENCE PRONTO; ","")),"")&amp;IF(AND(NOT(M179&lt;&gt;""),G179=""),"SIN SUBCONTRATISTA; ","")&amp;IF(AND(M179&lt;&gt;"",UPPER(N179)&lt;&gt;"S"),"SIN VISTO BUENO; ","")&amp;IF(AND(M179&lt;&gt;"",UPPER(O179)&lt;&gt;"S"),"SIN FOTOS; ","")&amp;IF(AND(N(P179)&gt;0,Q179=""),"CARGO SIN COBRAR; ","")="","",LEFT(IF(AND(NOT(M179&lt;&gt;""),J179&lt;&gt;""),IF(TODAY()&gt;J179,"VENCIDO; ",IF(J179-TODAY()&lt;='Ajustes'!$B$4,"VENCE PRONTO; ","")),"")&amp;IF(AND(NOT(M179&lt;&gt;""),G179=""),"SIN SUBCONTRATISTA; ","")&amp;IF(AND(M179&lt;&gt;"",UPPER(N179)&lt;&gt;"S"),"SIN VISTO BUENO; ","")&amp;IF(AND(M179&lt;&gt;"",UPPER(O179)&lt;&gt;"S"),"SIN FOTOS; ","")&amp;IF(AND(N(P179)&gt;0,Q179=""),"CARGO SIN COBRAR; ",""),LEN(IF(AND(NOT(M179&lt;&gt;""),J179&lt;&gt;""),IF(TODAY()&gt;J179,"VENCIDO; ",IF(J179-TODAY()&lt;='Ajustes'!$B$4,"VENCE PRONTO; ","")),"")&amp;IF(AND(NOT(M179&lt;&gt;""),G179=""),"SIN SUBCONTRATISTA; ","")&amp;IF(AND(M179&lt;&gt;"",UPPER(N179)&lt;&gt;"S"),"SIN VISTO BUENO; ","")&amp;IF(AND(M179&lt;&gt;"",UPPER(O179)&lt;&gt;"S"),"SIN FOTOS; ","")&amp;IF(AND(N(P179)&gt;0,Q179=""),"CARGO SIN COBRAR; ",""))-2)))</f>
        <v/>
      </c>
    </row>
    <row r="180">
      <c r="E180" s="7" t="n"/>
      <c r="I180" s="7" t="n"/>
      <c r="J180" s="7">
        <f>IF(A180="","",IF(I180&lt;&gt;"",I180,IF(E180="","",E180+IF(D180="Garantía",'Ajustes'!$B$3,'Ajustes'!$B$2))))</f>
        <v/>
      </c>
      <c r="K180" s="8">
        <f>IF(OR(J180="",M180&lt;&gt;""),"",J180-TODAY())</f>
        <v/>
      </c>
      <c r="L180">
        <f>IF(A180="","",IF(M180&lt;&gt;"","TERMINADO",IF(G180="","ABIERTO - SIN SUB","ASIGNADO")))</f>
        <v/>
      </c>
      <c r="M180" s="7" t="n"/>
      <c r="P180" s="9" t="n"/>
      <c r="R180">
        <f>IF(A180="","",IF(IF(AND(NOT(M180&lt;&gt;""),J180&lt;&gt;""),IF(TODAY()&gt;J180,"VENCIDO; ",IF(J180-TODAY()&lt;='Ajustes'!$B$4,"VENCE PRONTO; ","")),"")&amp;IF(AND(NOT(M180&lt;&gt;""),G180=""),"SIN SUBCONTRATISTA; ","")&amp;IF(AND(M180&lt;&gt;"",UPPER(N180)&lt;&gt;"S"),"SIN VISTO BUENO; ","")&amp;IF(AND(M180&lt;&gt;"",UPPER(O180)&lt;&gt;"S"),"SIN FOTOS; ","")&amp;IF(AND(N(P180)&gt;0,Q180=""),"CARGO SIN COBRAR; ","")="","",LEFT(IF(AND(NOT(M180&lt;&gt;""),J180&lt;&gt;""),IF(TODAY()&gt;J180,"VENCIDO; ",IF(J180-TODAY()&lt;='Ajustes'!$B$4,"VENCE PRONTO; ","")),"")&amp;IF(AND(NOT(M180&lt;&gt;""),G180=""),"SIN SUBCONTRATISTA; ","")&amp;IF(AND(M180&lt;&gt;"",UPPER(N180)&lt;&gt;"S"),"SIN VISTO BUENO; ","")&amp;IF(AND(M180&lt;&gt;"",UPPER(O180)&lt;&gt;"S"),"SIN FOTOS; ","")&amp;IF(AND(N(P180)&gt;0,Q180=""),"CARGO SIN COBRAR; ",""),LEN(IF(AND(NOT(M180&lt;&gt;""),J180&lt;&gt;""),IF(TODAY()&gt;J180,"VENCIDO; ",IF(J180-TODAY()&lt;='Ajustes'!$B$4,"VENCE PRONTO; ","")),"")&amp;IF(AND(NOT(M180&lt;&gt;""),G180=""),"SIN SUBCONTRATISTA; ","")&amp;IF(AND(M180&lt;&gt;"",UPPER(N180)&lt;&gt;"S"),"SIN VISTO BUENO; ","")&amp;IF(AND(M180&lt;&gt;"",UPPER(O180)&lt;&gt;"S"),"SIN FOTOS; ","")&amp;IF(AND(N(P180)&gt;0,Q180=""),"CARGO SIN COBRAR; ",""))-2)))</f>
        <v/>
      </c>
    </row>
    <row r="181">
      <c r="E181" s="7" t="n"/>
      <c r="I181" s="7" t="n"/>
      <c r="J181" s="7">
        <f>IF(A181="","",IF(I181&lt;&gt;"",I181,IF(E181="","",E181+IF(D181="Garantía",'Ajustes'!$B$3,'Ajustes'!$B$2))))</f>
        <v/>
      </c>
      <c r="K181" s="8">
        <f>IF(OR(J181="",M181&lt;&gt;""),"",J181-TODAY())</f>
        <v/>
      </c>
      <c r="L181">
        <f>IF(A181="","",IF(M181&lt;&gt;"","TERMINADO",IF(G181="","ABIERTO - SIN SUB","ASIGNADO")))</f>
        <v/>
      </c>
      <c r="M181" s="7" t="n"/>
      <c r="P181" s="9" t="n"/>
      <c r="R181">
        <f>IF(A181="","",IF(IF(AND(NOT(M181&lt;&gt;""),J181&lt;&gt;""),IF(TODAY()&gt;J181,"VENCIDO; ",IF(J181-TODAY()&lt;='Ajustes'!$B$4,"VENCE PRONTO; ","")),"")&amp;IF(AND(NOT(M181&lt;&gt;""),G181=""),"SIN SUBCONTRATISTA; ","")&amp;IF(AND(M181&lt;&gt;"",UPPER(N181)&lt;&gt;"S"),"SIN VISTO BUENO; ","")&amp;IF(AND(M181&lt;&gt;"",UPPER(O181)&lt;&gt;"S"),"SIN FOTOS; ","")&amp;IF(AND(N(P181)&gt;0,Q181=""),"CARGO SIN COBRAR; ","")="","",LEFT(IF(AND(NOT(M181&lt;&gt;""),J181&lt;&gt;""),IF(TODAY()&gt;J181,"VENCIDO; ",IF(J181-TODAY()&lt;='Ajustes'!$B$4,"VENCE PRONTO; ","")),"")&amp;IF(AND(NOT(M181&lt;&gt;""),G181=""),"SIN SUBCONTRATISTA; ","")&amp;IF(AND(M181&lt;&gt;"",UPPER(N181)&lt;&gt;"S"),"SIN VISTO BUENO; ","")&amp;IF(AND(M181&lt;&gt;"",UPPER(O181)&lt;&gt;"S"),"SIN FOTOS; ","")&amp;IF(AND(N(P181)&gt;0,Q181=""),"CARGO SIN COBRAR; ",""),LEN(IF(AND(NOT(M181&lt;&gt;""),J181&lt;&gt;""),IF(TODAY()&gt;J181,"VENCIDO; ",IF(J181-TODAY()&lt;='Ajustes'!$B$4,"VENCE PRONTO; ","")),"")&amp;IF(AND(NOT(M181&lt;&gt;""),G181=""),"SIN SUBCONTRATISTA; ","")&amp;IF(AND(M181&lt;&gt;"",UPPER(N181)&lt;&gt;"S"),"SIN VISTO BUENO; ","")&amp;IF(AND(M181&lt;&gt;"",UPPER(O181)&lt;&gt;"S"),"SIN FOTOS; ","")&amp;IF(AND(N(P181)&gt;0,Q181=""),"CARGO SIN COBRAR; ",""))-2)))</f>
        <v/>
      </c>
    </row>
    <row r="182">
      <c r="E182" s="7" t="n"/>
      <c r="I182" s="7" t="n"/>
      <c r="J182" s="7">
        <f>IF(A182="","",IF(I182&lt;&gt;"",I182,IF(E182="","",E182+IF(D182="Garantía",'Ajustes'!$B$3,'Ajustes'!$B$2))))</f>
        <v/>
      </c>
      <c r="K182" s="8">
        <f>IF(OR(J182="",M182&lt;&gt;""),"",J182-TODAY())</f>
        <v/>
      </c>
      <c r="L182">
        <f>IF(A182="","",IF(M182&lt;&gt;"","TERMINADO",IF(G182="","ABIERTO - SIN SUB","ASIGNADO")))</f>
        <v/>
      </c>
      <c r="M182" s="7" t="n"/>
      <c r="P182" s="9" t="n"/>
      <c r="R182">
        <f>IF(A182="","",IF(IF(AND(NOT(M182&lt;&gt;""),J182&lt;&gt;""),IF(TODAY()&gt;J182,"VENCIDO; ",IF(J182-TODAY()&lt;='Ajustes'!$B$4,"VENCE PRONTO; ","")),"")&amp;IF(AND(NOT(M182&lt;&gt;""),G182=""),"SIN SUBCONTRATISTA; ","")&amp;IF(AND(M182&lt;&gt;"",UPPER(N182)&lt;&gt;"S"),"SIN VISTO BUENO; ","")&amp;IF(AND(M182&lt;&gt;"",UPPER(O182)&lt;&gt;"S"),"SIN FOTOS; ","")&amp;IF(AND(N(P182)&gt;0,Q182=""),"CARGO SIN COBRAR; ","")="","",LEFT(IF(AND(NOT(M182&lt;&gt;""),J182&lt;&gt;""),IF(TODAY()&gt;J182,"VENCIDO; ",IF(J182-TODAY()&lt;='Ajustes'!$B$4,"VENCE PRONTO; ","")),"")&amp;IF(AND(NOT(M182&lt;&gt;""),G182=""),"SIN SUBCONTRATISTA; ","")&amp;IF(AND(M182&lt;&gt;"",UPPER(N182)&lt;&gt;"S"),"SIN VISTO BUENO; ","")&amp;IF(AND(M182&lt;&gt;"",UPPER(O182)&lt;&gt;"S"),"SIN FOTOS; ","")&amp;IF(AND(N(P182)&gt;0,Q182=""),"CARGO SIN COBRAR; ",""),LEN(IF(AND(NOT(M182&lt;&gt;""),J182&lt;&gt;""),IF(TODAY()&gt;J182,"VENCIDO; ",IF(J182-TODAY()&lt;='Ajustes'!$B$4,"VENCE PRONTO; ","")),"")&amp;IF(AND(NOT(M182&lt;&gt;""),G182=""),"SIN SUBCONTRATISTA; ","")&amp;IF(AND(M182&lt;&gt;"",UPPER(N182)&lt;&gt;"S"),"SIN VISTO BUENO; ","")&amp;IF(AND(M182&lt;&gt;"",UPPER(O182)&lt;&gt;"S"),"SIN FOTOS; ","")&amp;IF(AND(N(P182)&gt;0,Q182=""),"CARGO SIN COBRAR; ",""))-2)))</f>
        <v/>
      </c>
    </row>
    <row r="183">
      <c r="E183" s="7" t="n"/>
      <c r="I183" s="7" t="n"/>
      <c r="J183" s="7">
        <f>IF(A183="","",IF(I183&lt;&gt;"",I183,IF(E183="","",E183+IF(D183="Garantía",'Ajustes'!$B$3,'Ajustes'!$B$2))))</f>
        <v/>
      </c>
      <c r="K183" s="8">
        <f>IF(OR(J183="",M183&lt;&gt;""),"",J183-TODAY())</f>
        <v/>
      </c>
      <c r="L183">
        <f>IF(A183="","",IF(M183&lt;&gt;"","TERMINADO",IF(G183="","ABIERTO - SIN SUB","ASIGNADO")))</f>
        <v/>
      </c>
      <c r="M183" s="7" t="n"/>
      <c r="P183" s="9" t="n"/>
      <c r="R183">
        <f>IF(A183="","",IF(IF(AND(NOT(M183&lt;&gt;""),J183&lt;&gt;""),IF(TODAY()&gt;J183,"VENCIDO; ",IF(J183-TODAY()&lt;='Ajustes'!$B$4,"VENCE PRONTO; ","")),"")&amp;IF(AND(NOT(M183&lt;&gt;""),G183=""),"SIN SUBCONTRATISTA; ","")&amp;IF(AND(M183&lt;&gt;"",UPPER(N183)&lt;&gt;"S"),"SIN VISTO BUENO; ","")&amp;IF(AND(M183&lt;&gt;"",UPPER(O183)&lt;&gt;"S"),"SIN FOTOS; ","")&amp;IF(AND(N(P183)&gt;0,Q183=""),"CARGO SIN COBRAR; ","")="","",LEFT(IF(AND(NOT(M183&lt;&gt;""),J183&lt;&gt;""),IF(TODAY()&gt;J183,"VENCIDO; ",IF(J183-TODAY()&lt;='Ajustes'!$B$4,"VENCE PRONTO; ","")),"")&amp;IF(AND(NOT(M183&lt;&gt;""),G183=""),"SIN SUBCONTRATISTA; ","")&amp;IF(AND(M183&lt;&gt;"",UPPER(N183)&lt;&gt;"S"),"SIN VISTO BUENO; ","")&amp;IF(AND(M183&lt;&gt;"",UPPER(O183)&lt;&gt;"S"),"SIN FOTOS; ","")&amp;IF(AND(N(P183)&gt;0,Q183=""),"CARGO SIN COBRAR; ",""),LEN(IF(AND(NOT(M183&lt;&gt;""),J183&lt;&gt;""),IF(TODAY()&gt;J183,"VENCIDO; ",IF(J183-TODAY()&lt;='Ajustes'!$B$4,"VENCE PRONTO; ","")),"")&amp;IF(AND(NOT(M183&lt;&gt;""),G183=""),"SIN SUBCONTRATISTA; ","")&amp;IF(AND(M183&lt;&gt;"",UPPER(N183)&lt;&gt;"S"),"SIN VISTO BUENO; ","")&amp;IF(AND(M183&lt;&gt;"",UPPER(O183)&lt;&gt;"S"),"SIN FOTOS; ","")&amp;IF(AND(N(P183)&gt;0,Q183=""),"CARGO SIN COBRAR; ",""))-2)))</f>
        <v/>
      </c>
    </row>
    <row r="184">
      <c r="E184" s="7" t="n"/>
      <c r="I184" s="7" t="n"/>
      <c r="J184" s="7">
        <f>IF(A184="","",IF(I184&lt;&gt;"",I184,IF(E184="","",E184+IF(D184="Garantía",'Ajustes'!$B$3,'Ajustes'!$B$2))))</f>
        <v/>
      </c>
      <c r="K184" s="8">
        <f>IF(OR(J184="",M184&lt;&gt;""),"",J184-TODAY())</f>
        <v/>
      </c>
      <c r="L184">
        <f>IF(A184="","",IF(M184&lt;&gt;"","TERMINADO",IF(G184="","ABIERTO - SIN SUB","ASIGNADO")))</f>
        <v/>
      </c>
      <c r="M184" s="7" t="n"/>
      <c r="P184" s="9" t="n"/>
      <c r="R184">
        <f>IF(A184="","",IF(IF(AND(NOT(M184&lt;&gt;""),J184&lt;&gt;""),IF(TODAY()&gt;J184,"VENCIDO; ",IF(J184-TODAY()&lt;='Ajustes'!$B$4,"VENCE PRONTO; ","")),"")&amp;IF(AND(NOT(M184&lt;&gt;""),G184=""),"SIN SUBCONTRATISTA; ","")&amp;IF(AND(M184&lt;&gt;"",UPPER(N184)&lt;&gt;"S"),"SIN VISTO BUENO; ","")&amp;IF(AND(M184&lt;&gt;"",UPPER(O184)&lt;&gt;"S"),"SIN FOTOS; ","")&amp;IF(AND(N(P184)&gt;0,Q184=""),"CARGO SIN COBRAR; ","")="","",LEFT(IF(AND(NOT(M184&lt;&gt;""),J184&lt;&gt;""),IF(TODAY()&gt;J184,"VENCIDO; ",IF(J184-TODAY()&lt;='Ajustes'!$B$4,"VENCE PRONTO; ","")),"")&amp;IF(AND(NOT(M184&lt;&gt;""),G184=""),"SIN SUBCONTRATISTA; ","")&amp;IF(AND(M184&lt;&gt;"",UPPER(N184)&lt;&gt;"S"),"SIN VISTO BUENO; ","")&amp;IF(AND(M184&lt;&gt;"",UPPER(O184)&lt;&gt;"S"),"SIN FOTOS; ","")&amp;IF(AND(N(P184)&gt;0,Q184=""),"CARGO SIN COBRAR; ",""),LEN(IF(AND(NOT(M184&lt;&gt;""),J184&lt;&gt;""),IF(TODAY()&gt;J184,"VENCIDO; ",IF(J184-TODAY()&lt;='Ajustes'!$B$4,"VENCE PRONTO; ","")),"")&amp;IF(AND(NOT(M184&lt;&gt;""),G184=""),"SIN SUBCONTRATISTA; ","")&amp;IF(AND(M184&lt;&gt;"",UPPER(N184)&lt;&gt;"S"),"SIN VISTO BUENO; ","")&amp;IF(AND(M184&lt;&gt;"",UPPER(O184)&lt;&gt;"S"),"SIN FOTOS; ","")&amp;IF(AND(N(P184)&gt;0,Q184=""),"CARGO SIN COBRAR; ",""))-2)))</f>
        <v/>
      </c>
    </row>
    <row r="185">
      <c r="E185" s="7" t="n"/>
      <c r="I185" s="7" t="n"/>
      <c r="J185" s="7">
        <f>IF(A185="","",IF(I185&lt;&gt;"",I185,IF(E185="","",E185+IF(D185="Garantía",'Ajustes'!$B$3,'Ajustes'!$B$2))))</f>
        <v/>
      </c>
      <c r="K185" s="8">
        <f>IF(OR(J185="",M185&lt;&gt;""),"",J185-TODAY())</f>
        <v/>
      </c>
      <c r="L185">
        <f>IF(A185="","",IF(M185&lt;&gt;"","TERMINADO",IF(G185="","ABIERTO - SIN SUB","ASIGNADO")))</f>
        <v/>
      </c>
      <c r="M185" s="7" t="n"/>
      <c r="P185" s="9" t="n"/>
      <c r="R185">
        <f>IF(A185="","",IF(IF(AND(NOT(M185&lt;&gt;""),J185&lt;&gt;""),IF(TODAY()&gt;J185,"VENCIDO; ",IF(J185-TODAY()&lt;='Ajustes'!$B$4,"VENCE PRONTO; ","")),"")&amp;IF(AND(NOT(M185&lt;&gt;""),G185=""),"SIN SUBCONTRATISTA; ","")&amp;IF(AND(M185&lt;&gt;"",UPPER(N185)&lt;&gt;"S"),"SIN VISTO BUENO; ","")&amp;IF(AND(M185&lt;&gt;"",UPPER(O185)&lt;&gt;"S"),"SIN FOTOS; ","")&amp;IF(AND(N(P185)&gt;0,Q185=""),"CARGO SIN COBRAR; ","")="","",LEFT(IF(AND(NOT(M185&lt;&gt;""),J185&lt;&gt;""),IF(TODAY()&gt;J185,"VENCIDO; ",IF(J185-TODAY()&lt;='Ajustes'!$B$4,"VENCE PRONTO; ","")),"")&amp;IF(AND(NOT(M185&lt;&gt;""),G185=""),"SIN SUBCONTRATISTA; ","")&amp;IF(AND(M185&lt;&gt;"",UPPER(N185)&lt;&gt;"S"),"SIN VISTO BUENO; ","")&amp;IF(AND(M185&lt;&gt;"",UPPER(O185)&lt;&gt;"S"),"SIN FOTOS; ","")&amp;IF(AND(N(P185)&gt;0,Q185=""),"CARGO SIN COBRAR; ",""),LEN(IF(AND(NOT(M185&lt;&gt;""),J185&lt;&gt;""),IF(TODAY()&gt;J185,"VENCIDO; ",IF(J185-TODAY()&lt;='Ajustes'!$B$4,"VENCE PRONTO; ","")),"")&amp;IF(AND(NOT(M185&lt;&gt;""),G185=""),"SIN SUBCONTRATISTA; ","")&amp;IF(AND(M185&lt;&gt;"",UPPER(N185)&lt;&gt;"S"),"SIN VISTO BUENO; ","")&amp;IF(AND(M185&lt;&gt;"",UPPER(O185)&lt;&gt;"S"),"SIN FOTOS; ","")&amp;IF(AND(N(P185)&gt;0,Q185=""),"CARGO SIN COBRAR; ",""))-2)))</f>
        <v/>
      </c>
    </row>
    <row r="186">
      <c r="E186" s="7" t="n"/>
      <c r="I186" s="7" t="n"/>
      <c r="J186" s="7">
        <f>IF(A186="","",IF(I186&lt;&gt;"",I186,IF(E186="","",E186+IF(D186="Garantía",'Ajustes'!$B$3,'Ajustes'!$B$2))))</f>
        <v/>
      </c>
      <c r="K186" s="8">
        <f>IF(OR(J186="",M186&lt;&gt;""),"",J186-TODAY())</f>
        <v/>
      </c>
      <c r="L186">
        <f>IF(A186="","",IF(M186&lt;&gt;"","TERMINADO",IF(G186="","ABIERTO - SIN SUB","ASIGNADO")))</f>
        <v/>
      </c>
      <c r="M186" s="7" t="n"/>
      <c r="P186" s="9" t="n"/>
      <c r="R186">
        <f>IF(A186="","",IF(IF(AND(NOT(M186&lt;&gt;""),J186&lt;&gt;""),IF(TODAY()&gt;J186,"VENCIDO; ",IF(J186-TODAY()&lt;='Ajustes'!$B$4,"VENCE PRONTO; ","")),"")&amp;IF(AND(NOT(M186&lt;&gt;""),G186=""),"SIN SUBCONTRATISTA; ","")&amp;IF(AND(M186&lt;&gt;"",UPPER(N186)&lt;&gt;"S"),"SIN VISTO BUENO; ","")&amp;IF(AND(M186&lt;&gt;"",UPPER(O186)&lt;&gt;"S"),"SIN FOTOS; ","")&amp;IF(AND(N(P186)&gt;0,Q186=""),"CARGO SIN COBRAR; ","")="","",LEFT(IF(AND(NOT(M186&lt;&gt;""),J186&lt;&gt;""),IF(TODAY()&gt;J186,"VENCIDO; ",IF(J186-TODAY()&lt;='Ajustes'!$B$4,"VENCE PRONTO; ","")),"")&amp;IF(AND(NOT(M186&lt;&gt;""),G186=""),"SIN SUBCONTRATISTA; ","")&amp;IF(AND(M186&lt;&gt;"",UPPER(N186)&lt;&gt;"S"),"SIN VISTO BUENO; ","")&amp;IF(AND(M186&lt;&gt;"",UPPER(O186)&lt;&gt;"S"),"SIN FOTOS; ","")&amp;IF(AND(N(P186)&gt;0,Q186=""),"CARGO SIN COBRAR; ",""),LEN(IF(AND(NOT(M186&lt;&gt;""),J186&lt;&gt;""),IF(TODAY()&gt;J186,"VENCIDO; ",IF(J186-TODAY()&lt;='Ajustes'!$B$4,"VENCE PRONTO; ","")),"")&amp;IF(AND(NOT(M186&lt;&gt;""),G186=""),"SIN SUBCONTRATISTA; ","")&amp;IF(AND(M186&lt;&gt;"",UPPER(N186)&lt;&gt;"S"),"SIN VISTO BUENO; ","")&amp;IF(AND(M186&lt;&gt;"",UPPER(O186)&lt;&gt;"S"),"SIN FOTOS; ","")&amp;IF(AND(N(P186)&gt;0,Q186=""),"CARGO SIN COBRAR; ",""))-2)))</f>
        <v/>
      </c>
    </row>
    <row r="187">
      <c r="E187" s="7" t="n"/>
      <c r="I187" s="7" t="n"/>
      <c r="J187" s="7">
        <f>IF(A187="","",IF(I187&lt;&gt;"",I187,IF(E187="","",E187+IF(D187="Garantía",'Ajustes'!$B$3,'Ajustes'!$B$2))))</f>
        <v/>
      </c>
      <c r="K187" s="8">
        <f>IF(OR(J187="",M187&lt;&gt;""),"",J187-TODAY())</f>
        <v/>
      </c>
      <c r="L187">
        <f>IF(A187="","",IF(M187&lt;&gt;"","TERMINADO",IF(G187="","ABIERTO - SIN SUB","ASIGNADO")))</f>
        <v/>
      </c>
      <c r="M187" s="7" t="n"/>
      <c r="P187" s="9" t="n"/>
      <c r="R187">
        <f>IF(A187="","",IF(IF(AND(NOT(M187&lt;&gt;""),J187&lt;&gt;""),IF(TODAY()&gt;J187,"VENCIDO; ",IF(J187-TODAY()&lt;='Ajustes'!$B$4,"VENCE PRONTO; ","")),"")&amp;IF(AND(NOT(M187&lt;&gt;""),G187=""),"SIN SUBCONTRATISTA; ","")&amp;IF(AND(M187&lt;&gt;"",UPPER(N187)&lt;&gt;"S"),"SIN VISTO BUENO; ","")&amp;IF(AND(M187&lt;&gt;"",UPPER(O187)&lt;&gt;"S"),"SIN FOTOS; ","")&amp;IF(AND(N(P187)&gt;0,Q187=""),"CARGO SIN COBRAR; ","")="","",LEFT(IF(AND(NOT(M187&lt;&gt;""),J187&lt;&gt;""),IF(TODAY()&gt;J187,"VENCIDO; ",IF(J187-TODAY()&lt;='Ajustes'!$B$4,"VENCE PRONTO; ","")),"")&amp;IF(AND(NOT(M187&lt;&gt;""),G187=""),"SIN SUBCONTRATISTA; ","")&amp;IF(AND(M187&lt;&gt;"",UPPER(N187)&lt;&gt;"S"),"SIN VISTO BUENO; ","")&amp;IF(AND(M187&lt;&gt;"",UPPER(O187)&lt;&gt;"S"),"SIN FOTOS; ","")&amp;IF(AND(N(P187)&gt;0,Q187=""),"CARGO SIN COBRAR; ",""),LEN(IF(AND(NOT(M187&lt;&gt;""),J187&lt;&gt;""),IF(TODAY()&gt;J187,"VENCIDO; ",IF(J187-TODAY()&lt;='Ajustes'!$B$4,"VENCE PRONTO; ","")),"")&amp;IF(AND(NOT(M187&lt;&gt;""),G187=""),"SIN SUBCONTRATISTA; ","")&amp;IF(AND(M187&lt;&gt;"",UPPER(N187)&lt;&gt;"S"),"SIN VISTO BUENO; ","")&amp;IF(AND(M187&lt;&gt;"",UPPER(O187)&lt;&gt;"S"),"SIN FOTOS; ","")&amp;IF(AND(N(P187)&gt;0,Q187=""),"CARGO SIN COBRAR; ",""))-2)))</f>
        <v/>
      </c>
    </row>
    <row r="188">
      <c r="E188" s="7" t="n"/>
      <c r="I188" s="7" t="n"/>
      <c r="J188" s="7">
        <f>IF(A188="","",IF(I188&lt;&gt;"",I188,IF(E188="","",E188+IF(D188="Garantía",'Ajustes'!$B$3,'Ajustes'!$B$2))))</f>
        <v/>
      </c>
      <c r="K188" s="8">
        <f>IF(OR(J188="",M188&lt;&gt;""),"",J188-TODAY())</f>
        <v/>
      </c>
      <c r="L188">
        <f>IF(A188="","",IF(M188&lt;&gt;"","TERMINADO",IF(G188="","ABIERTO - SIN SUB","ASIGNADO")))</f>
        <v/>
      </c>
      <c r="M188" s="7" t="n"/>
      <c r="P188" s="9" t="n"/>
      <c r="R188">
        <f>IF(A188="","",IF(IF(AND(NOT(M188&lt;&gt;""),J188&lt;&gt;""),IF(TODAY()&gt;J188,"VENCIDO; ",IF(J188-TODAY()&lt;='Ajustes'!$B$4,"VENCE PRONTO; ","")),"")&amp;IF(AND(NOT(M188&lt;&gt;""),G188=""),"SIN SUBCONTRATISTA; ","")&amp;IF(AND(M188&lt;&gt;"",UPPER(N188)&lt;&gt;"S"),"SIN VISTO BUENO; ","")&amp;IF(AND(M188&lt;&gt;"",UPPER(O188)&lt;&gt;"S"),"SIN FOTOS; ","")&amp;IF(AND(N(P188)&gt;0,Q188=""),"CARGO SIN COBRAR; ","")="","",LEFT(IF(AND(NOT(M188&lt;&gt;""),J188&lt;&gt;""),IF(TODAY()&gt;J188,"VENCIDO; ",IF(J188-TODAY()&lt;='Ajustes'!$B$4,"VENCE PRONTO; ","")),"")&amp;IF(AND(NOT(M188&lt;&gt;""),G188=""),"SIN SUBCONTRATISTA; ","")&amp;IF(AND(M188&lt;&gt;"",UPPER(N188)&lt;&gt;"S"),"SIN VISTO BUENO; ","")&amp;IF(AND(M188&lt;&gt;"",UPPER(O188)&lt;&gt;"S"),"SIN FOTOS; ","")&amp;IF(AND(N(P188)&gt;0,Q188=""),"CARGO SIN COBRAR; ",""),LEN(IF(AND(NOT(M188&lt;&gt;""),J188&lt;&gt;""),IF(TODAY()&gt;J188,"VENCIDO; ",IF(J188-TODAY()&lt;='Ajustes'!$B$4,"VENCE PRONTO; ","")),"")&amp;IF(AND(NOT(M188&lt;&gt;""),G188=""),"SIN SUBCONTRATISTA; ","")&amp;IF(AND(M188&lt;&gt;"",UPPER(N188)&lt;&gt;"S"),"SIN VISTO BUENO; ","")&amp;IF(AND(M188&lt;&gt;"",UPPER(O188)&lt;&gt;"S"),"SIN FOTOS; ","")&amp;IF(AND(N(P188)&gt;0,Q188=""),"CARGO SIN COBRAR; ",""))-2)))</f>
        <v/>
      </c>
    </row>
    <row r="189">
      <c r="E189" s="7" t="n"/>
      <c r="I189" s="7" t="n"/>
      <c r="J189" s="7">
        <f>IF(A189="","",IF(I189&lt;&gt;"",I189,IF(E189="","",E189+IF(D189="Garantía",'Ajustes'!$B$3,'Ajustes'!$B$2))))</f>
        <v/>
      </c>
      <c r="K189" s="8">
        <f>IF(OR(J189="",M189&lt;&gt;""),"",J189-TODAY())</f>
        <v/>
      </c>
      <c r="L189">
        <f>IF(A189="","",IF(M189&lt;&gt;"","TERMINADO",IF(G189="","ABIERTO - SIN SUB","ASIGNADO")))</f>
        <v/>
      </c>
      <c r="M189" s="7" t="n"/>
      <c r="P189" s="9" t="n"/>
      <c r="R189">
        <f>IF(A189="","",IF(IF(AND(NOT(M189&lt;&gt;""),J189&lt;&gt;""),IF(TODAY()&gt;J189,"VENCIDO; ",IF(J189-TODAY()&lt;='Ajustes'!$B$4,"VENCE PRONTO; ","")),"")&amp;IF(AND(NOT(M189&lt;&gt;""),G189=""),"SIN SUBCONTRATISTA; ","")&amp;IF(AND(M189&lt;&gt;"",UPPER(N189)&lt;&gt;"S"),"SIN VISTO BUENO; ","")&amp;IF(AND(M189&lt;&gt;"",UPPER(O189)&lt;&gt;"S"),"SIN FOTOS; ","")&amp;IF(AND(N(P189)&gt;0,Q189=""),"CARGO SIN COBRAR; ","")="","",LEFT(IF(AND(NOT(M189&lt;&gt;""),J189&lt;&gt;""),IF(TODAY()&gt;J189,"VENCIDO; ",IF(J189-TODAY()&lt;='Ajustes'!$B$4,"VENCE PRONTO; ","")),"")&amp;IF(AND(NOT(M189&lt;&gt;""),G189=""),"SIN SUBCONTRATISTA; ","")&amp;IF(AND(M189&lt;&gt;"",UPPER(N189)&lt;&gt;"S"),"SIN VISTO BUENO; ","")&amp;IF(AND(M189&lt;&gt;"",UPPER(O189)&lt;&gt;"S"),"SIN FOTOS; ","")&amp;IF(AND(N(P189)&gt;0,Q189=""),"CARGO SIN COBRAR; ",""),LEN(IF(AND(NOT(M189&lt;&gt;""),J189&lt;&gt;""),IF(TODAY()&gt;J189,"VENCIDO; ",IF(J189-TODAY()&lt;='Ajustes'!$B$4,"VENCE PRONTO; ","")),"")&amp;IF(AND(NOT(M189&lt;&gt;""),G189=""),"SIN SUBCONTRATISTA; ","")&amp;IF(AND(M189&lt;&gt;"",UPPER(N189)&lt;&gt;"S"),"SIN VISTO BUENO; ","")&amp;IF(AND(M189&lt;&gt;"",UPPER(O189)&lt;&gt;"S"),"SIN FOTOS; ","")&amp;IF(AND(N(P189)&gt;0,Q189=""),"CARGO SIN COBRAR; ",""))-2)))</f>
        <v/>
      </c>
    </row>
    <row r="190">
      <c r="E190" s="7" t="n"/>
      <c r="I190" s="7" t="n"/>
      <c r="J190" s="7">
        <f>IF(A190="","",IF(I190&lt;&gt;"",I190,IF(E190="","",E190+IF(D190="Garantía",'Ajustes'!$B$3,'Ajustes'!$B$2))))</f>
        <v/>
      </c>
      <c r="K190" s="8">
        <f>IF(OR(J190="",M190&lt;&gt;""),"",J190-TODAY())</f>
        <v/>
      </c>
      <c r="L190">
        <f>IF(A190="","",IF(M190&lt;&gt;"","TERMINADO",IF(G190="","ABIERTO - SIN SUB","ASIGNADO")))</f>
        <v/>
      </c>
      <c r="M190" s="7" t="n"/>
      <c r="P190" s="9" t="n"/>
      <c r="R190">
        <f>IF(A190="","",IF(IF(AND(NOT(M190&lt;&gt;""),J190&lt;&gt;""),IF(TODAY()&gt;J190,"VENCIDO; ",IF(J190-TODAY()&lt;='Ajustes'!$B$4,"VENCE PRONTO; ","")),"")&amp;IF(AND(NOT(M190&lt;&gt;""),G190=""),"SIN SUBCONTRATISTA; ","")&amp;IF(AND(M190&lt;&gt;"",UPPER(N190)&lt;&gt;"S"),"SIN VISTO BUENO; ","")&amp;IF(AND(M190&lt;&gt;"",UPPER(O190)&lt;&gt;"S"),"SIN FOTOS; ","")&amp;IF(AND(N(P190)&gt;0,Q190=""),"CARGO SIN COBRAR; ","")="","",LEFT(IF(AND(NOT(M190&lt;&gt;""),J190&lt;&gt;""),IF(TODAY()&gt;J190,"VENCIDO; ",IF(J190-TODAY()&lt;='Ajustes'!$B$4,"VENCE PRONTO; ","")),"")&amp;IF(AND(NOT(M190&lt;&gt;""),G190=""),"SIN SUBCONTRATISTA; ","")&amp;IF(AND(M190&lt;&gt;"",UPPER(N190)&lt;&gt;"S"),"SIN VISTO BUENO; ","")&amp;IF(AND(M190&lt;&gt;"",UPPER(O190)&lt;&gt;"S"),"SIN FOTOS; ","")&amp;IF(AND(N(P190)&gt;0,Q190=""),"CARGO SIN COBRAR; ",""),LEN(IF(AND(NOT(M190&lt;&gt;""),J190&lt;&gt;""),IF(TODAY()&gt;J190,"VENCIDO; ",IF(J190-TODAY()&lt;='Ajustes'!$B$4,"VENCE PRONTO; ","")),"")&amp;IF(AND(NOT(M190&lt;&gt;""),G190=""),"SIN SUBCONTRATISTA; ","")&amp;IF(AND(M190&lt;&gt;"",UPPER(N190)&lt;&gt;"S"),"SIN VISTO BUENO; ","")&amp;IF(AND(M190&lt;&gt;"",UPPER(O190)&lt;&gt;"S"),"SIN FOTOS; ","")&amp;IF(AND(N(P190)&gt;0,Q190=""),"CARGO SIN COBRAR; ",""))-2)))</f>
        <v/>
      </c>
    </row>
    <row r="191">
      <c r="E191" s="7" t="n"/>
      <c r="I191" s="7" t="n"/>
      <c r="J191" s="7">
        <f>IF(A191="","",IF(I191&lt;&gt;"",I191,IF(E191="","",E191+IF(D191="Garantía",'Ajustes'!$B$3,'Ajustes'!$B$2))))</f>
        <v/>
      </c>
      <c r="K191" s="8">
        <f>IF(OR(J191="",M191&lt;&gt;""),"",J191-TODAY())</f>
        <v/>
      </c>
      <c r="L191">
        <f>IF(A191="","",IF(M191&lt;&gt;"","TERMINADO",IF(G191="","ABIERTO - SIN SUB","ASIGNADO")))</f>
        <v/>
      </c>
      <c r="M191" s="7" t="n"/>
      <c r="P191" s="9" t="n"/>
      <c r="R191">
        <f>IF(A191="","",IF(IF(AND(NOT(M191&lt;&gt;""),J191&lt;&gt;""),IF(TODAY()&gt;J191,"VENCIDO; ",IF(J191-TODAY()&lt;='Ajustes'!$B$4,"VENCE PRONTO; ","")),"")&amp;IF(AND(NOT(M191&lt;&gt;""),G191=""),"SIN SUBCONTRATISTA; ","")&amp;IF(AND(M191&lt;&gt;"",UPPER(N191)&lt;&gt;"S"),"SIN VISTO BUENO; ","")&amp;IF(AND(M191&lt;&gt;"",UPPER(O191)&lt;&gt;"S"),"SIN FOTOS; ","")&amp;IF(AND(N(P191)&gt;0,Q191=""),"CARGO SIN COBRAR; ","")="","",LEFT(IF(AND(NOT(M191&lt;&gt;""),J191&lt;&gt;""),IF(TODAY()&gt;J191,"VENCIDO; ",IF(J191-TODAY()&lt;='Ajustes'!$B$4,"VENCE PRONTO; ","")),"")&amp;IF(AND(NOT(M191&lt;&gt;""),G191=""),"SIN SUBCONTRATISTA; ","")&amp;IF(AND(M191&lt;&gt;"",UPPER(N191)&lt;&gt;"S"),"SIN VISTO BUENO; ","")&amp;IF(AND(M191&lt;&gt;"",UPPER(O191)&lt;&gt;"S"),"SIN FOTOS; ","")&amp;IF(AND(N(P191)&gt;0,Q191=""),"CARGO SIN COBRAR; ",""),LEN(IF(AND(NOT(M191&lt;&gt;""),J191&lt;&gt;""),IF(TODAY()&gt;J191,"VENCIDO; ",IF(J191-TODAY()&lt;='Ajustes'!$B$4,"VENCE PRONTO; ","")),"")&amp;IF(AND(NOT(M191&lt;&gt;""),G191=""),"SIN SUBCONTRATISTA; ","")&amp;IF(AND(M191&lt;&gt;"",UPPER(N191)&lt;&gt;"S"),"SIN VISTO BUENO; ","")&amp;IF(AND(M191&lt;&gt;"",UPPER(O191)&lt;&gt;"S"),"SIN FOTOS; ","")&amp;IF(AND(N(P191)&gt;0,Q191=""),"CARGO SIN COBRAR; ",""))-2)))</f>
        <v/>
      </c>
    </row>
    <row r="192">
      <c r="E192" s="7" t="n"/>
      <c r="I192" s="7" t="n"/>
      <c r="J192" s="7">
        <f>IF(A192="","",IF(I192&lt;&gt;"",I192,IF(E192="","",E192+IF(D192="Garantía",'Ajustes'!$B$3,'Ajustes'!$B$2))))</f>
        <v/>
      </c>
      <c r="K192" s="8">
        <f>IF(OR(J192="",M192&lt;&gt;""),"",J192-TODAY())</f>
        <v/>
      </c>
      <c r="L192">
        <f>IF(A192="","",IF(M192&lt;&gt;"","TERMINADO",IF(G192="","ABIERTO - SIN SUB","ASIGNADO")))</f>
        <v/>
      </c>
      <c r="M192" s="7" t="n"/>
      <c r="P192" s="9" t="n"/>
      <c r="R192">
        <f>IF(A192="","",IF(IF(AND(NOT(M192&lt;&gt;""),J192&lt;&gt;""),IF(TODAY()&gt;J192,"VENCIDO; ",IF(J192-TODAY()&lt;='Ajustes'!$B$4,"VENCE PRONTO; ","")),"")&amp;IF(AND(NOT(M192&lt;&gt;""),G192=""),"SIN SUBCONTRATISTA; ","")&amp;IF(AND(M192&lt;&gt;"",UPPER(N192)&lt;&gt;"S"),"SIN VISTO BUENO; ","")&amp;IF(AND(M192&lt;&gt;"",UPPER(O192)&lt;&gt;"S"),"SIN FOTOS; ","")&amp;IF(AND(N(P192)&gt;0,Q192=""),"CARGO SIN COBRAR; ","")="","",LEFT(IF(AND(NOT(M192&lt;&gt;""),J192&lt;&gt;""),IF(TODAY()&gt;J192,"VENCIDO; ",IF(J192-TODAY()&lt;='Ajustes'!$B$4,"VENCE PRONTO; ","")),"")&amp;IF(AND(NOT(M192&lt;&gt;""),G192=""),"SIN SUBCONTRATISTA; ","")&amp;IF(AND(M192&lt;&gt;"",UPPER(N192)&lt;&gt;"S"),"SIN VISTO BUENO; ","")&amp;IF(AND(M192&lt;&gt;"",UPPER(O192)&lt;&gt;"S"),"SIN FOTOS; ","")&amp;IF(AND(N(P192)&gt;0,Q192=""),"CARGO SIN COBRAR; ",""),LEN(IF(AND(NOT(M192&lt;&gt;""),J192&lt;&gt;""),IF(TODAY()&gt;J192,"VENCIDO; ",IF(J192-TODAY()&lt;='Ajustes'!$B$4,"VENCE PRONTO; ","")),"")&amp;IF(AND(NOT(M192&lt;&gt;""),G192=""),"SIN SUBCONTRATISTA; ","")&amp;IF(AND(M192&lt;&gt;"",UPPER(N192)&lt;&gt;"S"),"SIN VISTO BUENO; ","")&amp;IF(AND(M192&lt;&gt;"",UPPER(O192)&lt;&gt;"S"),"SIN FOTOS; ","")&amp;IF(AND(N(P192)&gt;0,Q192=""),"CARGO SIN COBRAR; ",""))-2)))</f>
        <v/>
      </c>
    </row>
    <row r="193">
      <c r="E193" s="7" t="n"/>
      <c r="I193" s="7" t="n"/>
      <c r="J193" s="7">
        <f>IF(A193="","",IF(I193&lt;&gt;"",I193,IF(E193="","",E193+IF(D193="Garantía",'Ajustes'!$B$3,'Ajustes'!$B$2))))</f>
        <v/>
      </c>
      <c r="K193" s="8">
        <f>IF(OR(J193="",M193&lt;&gt;""),"",J193-TODAY())</f>
        <v/>
      </c>
      <c r="L193">
        <f>IF(A193="","",IF(M193&lt;&gt;"","TERMINADO",IF(G193="","ABIERTO - SIN SUB","ASIGNADO")))</f>
        <v/>
      </c>
      <c r="M193" s="7" t="n"/>
      <c r="P193" s="9" t="n"/>
      <c r="R193">
        <f>IF(A193="","",IF(IF(AND(NOT(M193&lt;&gt;""),J193&lt;&gt;""),IF(TODAY()&gt;J193,"VENCIDO; ",IF(J193-TODAY()&lt;='Ajustes'!$B$4,"VENCE PRONTO; ","")),"")&amp;IF(AND(NOT(M193&lt;&gt;""),G193=""),"SIN SUBCONTRATISTA; ","")&amp;IF(AND(M193&lt;&gt;"",UPPER(N193)&lt;&gt;"S"),"SIN VISTO BUENO; ","")&amp;IF(AND(M193&lt;&gt;"",UPPER(O193)&lt;&gt;"S"),"SIN FOTOS; ","")&amp;IF(AND(N(P193)&gt;0,Q193=""),"CARGO SIN COBRAR; ","")="","",LEFT(IF(AND(NOT(M193&lt;&gt;""),J193&lt;&gt;""),IF(TODAY()&gt;J193,"VENCIDO; ",IF(J193-TODAY()&lt;='Ajustes'!$B$4,"VENCE PRONTO; ","")),"")&amp;IF(AND(NOT(M193&lt;&gt;""),G193=""),"SIN SUBCONTRATISTA; ","")&amp;IF(AND(M193&lt;&gt;"",UPPER(N193)&lt;&gt;"S"),"SIN VISTO BUENO; ","")&amp;IF(AND(M193&lt;&gt;"",UPPER(O193)&lt;&gt;"S"),"SIN FOTOS; ","")&amp;IF(AND(N(P193)&gt;0,Q193=""),"CARGO SIN COBRAR; ",""),LEN(IF(AND(NOT(M193&lt;&gt;""),J193&lt;&gt;""),IF(TODAY()&gt;J193,"VENCIDO; ",IF(J193-TODAY()&lt;='Ajustes'!$B$4,"VENCE PRONTO; ","")),"")&amp;IF(AND(NOT(M193&lt;&gt;""),G193=""),"SIN SUBCONTRATISTA; ","")&amp;IF(AND(M193&lt;&gt;"",UPPER(N193)&lt;&gt;"S"),"SIN VISTO BUENO; ","")&amp;IF(AND(M193&lt;&gt;"",UPPER(O193)&lt;&gt;"S"),"SIN FOTOS; ","")&amp;IF(AND(N(P193)&gt;0,Q193=""),"CARGO SIN COBRAR; ",""))-2)))</f>
        <v/>
      </c>
    </row>
    <row r="194">
      <c r="E194" s="7" t="n"/>
      <c r="I194" s="7" t="n"/>
      <c r="J194" s="7">
        <f>IF(A194="","",IF(I194&lt;&gt;"",I194,IF(E194="","",E194+IF(D194="Garantía",'Ajustes'!$B$3,'Ajustes'!$B$2))))</f>
        <v/>
      </c>
      <c r="K194" s="8">
        <f>IF(OR(J194="",M194&lt;&gt;""),"",J194-TODAY())</f>
        <v/>
      </c>
      <c r="L194">
        <f>IF(A194="","",IF(M194&lt;&gt;"","TERMINADO",IF(G194="","ABIERTO - SIN SUB","ASIGNADO")))</f>
        <v/>
      </c>
      <c r="M194" s="7" t="n"/>
      <c r="P194" s="9" t="n"/>
      <c r="R194">
        <f>IF(A194="","",IF(IF(AND(NOT(M194&lt;&gt;""),J194&lt;&gt;""),IF(TODAY()&gt;J194,"VENCIDO; ",IF(J194-TODAY()&lt;='Ajustes'!$B$4,"VENCE PRONTO; ","")),"")&amp;IF(AND(NOT(M194&lt;&gt;""),G194=""),"SIN SUBCONTRATISTA; ","")&amp;IF(AND(M194&lt;&gt;"",UPPER(N194)&lt;&gt;"S"),"SIN VISTO BUENO; ","")&amp;IF(AND(M194&lt;&gt;"",UPPER(O194)&lt;&gt;"S"),"SIN FOTOS; ","")&amp;IF(AND(N(P194)&gt;0,Q194=""),"CARGO SIN COBRAR; ","")="","",LEFT(IF(AND(NOT(M194&lt;&gt;""),J194&lt;&gt;""),IF(TODAY()&gt;J194,"VENCIDO; ",IF(J194-TODAY()&lt;='Ajustes'!$B$4,"VENCE PRONTO; ","")),"")&amp;IF(AND(NOT(M194&lt;&gt;""),G194=""),"SIN SUBCONTRATISTA; ","")&amp;IF(AND(M194&lt;&gt;"",UPPER(N194)&lt;&gt;"S"),"SIN VISTO BUENO; ","")&amp;IF(AND(M194&lt;&gt;"",UPPER(O194)&lt;&gt;"S"),"SIN FOTOS; ","")&amp;IF(AND(N(P194)&gt;0,Q194=""),"CARGO SIN COBRAR; ",""),LEN(IF(AND(NOT(M194&lt;&gt;""),J194&lt;&gt;""),IF(TODAY()&gt;J194,"VENCIDO; ",IF(J194-TODAY()&lt;='Ajustes'!$B$4,"VENCE PRONTO; ","")),"")&amp;IF(AND(NOT(M194&lt;&gt;""),G194=""),"SIN SUBCONTRATISTA; ","")&amp;IF(AND(M194&lt;&gt;"",UPPER(N194)&lt;&gt;"S"),"SIN VISTO BUENO; ","")&amp;IF(AND(M194&lt;&gt;"",UPPER(O194)&lt;&gt;"S"),"SIN FOTOS; ","")&amp;IF(AND(N(P194)&gt;0,Q194=""),"CARGO SIN COBRAR; ",""))-2)))</f>
        <v/>
      </c>
    </row>
    <row r="195">
      <c r="E195" s="7" t="n"/>
      <c r="I195" s="7" t="n"/>
      <c r="J195" s="7">
        <f>IF(A195="","",IF(I195&lt;&gt;"",I195,IF(E195="","",E195+IF(D195="Garantía",'Ajustes'!$B$3,'Ajustes'!$B$2))))</f>
        <v/>
      </c>
      <c r="K195" s="8">
        <f>IF(OR(J195="",M195&lt;&gt;""),"",J195-TODAY())</f>
        <v/>
      </c>
      <c r="L195">
        <f>IF(A195="","",IF(M195&lt;&gt;"","TERMINADO",IF(G195="","ABIERTO - SIN SUB","ASIGNADO")))</f>
        <v/>
      </c>
      <c r="M195" s="7" t="n"/>
      <c r="P195" s="9" t="n"/>
      <c r="R195">
        <f>IF(A195="","",IF(IF(AND(NOT(M195&lt;&gt;""),J195&lt;&gt;""),IF(TODAY()&gt;J195,"VENCIDO; ",IF(J195-TODAY()&lt;='Ajustes'!$B$4,"VENCE PRONTO; ","")),"")&amp;IF(AND(NOT(M195&lt;&gt;""),G195=""),"SIN SUBCONTRATISTA; ","")&amp;IF(AND(M195&lt;&gt;"",UPPER(N195)&lt;&gt;"S"),"SIN VISTO BUENO; ","")&amp;IF(AND(M195&lt;&gt;"",UPPER(O195)&lt;&gt;"S"),"SIN FOTOS; ","")&amp;IF(AND(N(P195)&gt;0,Q195=""),"CARGO SIN COBRAR; ","")="","",LEFT(IF(AND(NOT(M195&lt;&gt;""),J195&lt;&gt;""),IF(TODAY()&gt;J195,"VENCIDO; ",IF(J195-TODAY()&lt;='Ajustes'!$B$4,"VENCE PRONTO; ","")),"")&amp;IF(AND(NOT(M195&lt;&gt;""),G195=""),"SIN SUBCONTRATISTA; ","")&amp;IF(AND(M195&lt;&gt;"",UPPER(N195)&lt;&gt;"S"),"SIN VISTO BUENO; ","")&amp;IF(AND(M195&lt;&gt;"",UPPER(O195)&lt;&gt;"S"),"SIN FOTOS; ","")&amp;IF(AND(N(P195)&gt;0,Q195=""),"CARGO SIN COBRAR; ",""),LEN(IF(AND(NOT(M195&lt;&gt;""),J195&lt;&gt;""),IF(TODAY()&gt;J195,"VENCIDO; ",IF(J195-TODAY()&lt;='Ajustes'!$B$4,"VENCE PRONTO; ","")),"")&amp;IF(AND(NOT(M195&lt;&gt;""),G195=""),"SIN SUBCONTRATISTA; ","")&amp;IF(AND(M195&lt;&gt;"",UPPER(N195)&lt;&gt;"S"),"SIN VISTO BUENO; ","")&amp;IF(AND(M195&lt;&gt;"",UPPER(O195)&lt;&gt;"S"),"SIN FOTOS; ","")&amp;IF(AND(N(P195)&gt;0,Q195=""),"CARGO SIN COBRAR; ",""))-2)))</f>
        <v/>
      </c>
    </row>
    <row r="196">
      <c r="E196" s="7" t="n"/>
      <c r="I196" s="7" t="n"/>
      <c r="J196" s="7">
        <f>IF(A196="","",IF(I196&lt;&gt;"",I196,IF(E196="","",E196+IF(D196="Garantía",'Ajustes'!$B$3,'Ajustes'!$B$2))))</f>
        <v/>
      </c>
      <c r="K196" s="8">
        <f>IF(OR(J196="",M196&lt;&gt;""),"",J196-TODAY())</f>
        <v/>
      </c>
      <c r="L196">
        <f>IF(A196="","",IF(M196&lt;&gt;"","TERMINADO",IF(G196="","ABIERTO - SIN SUB","ASIGNADO")))</f>
        <v/>
      </c>
      <c r="M196" s="7" t="n"/>
      <c r="P196" s="9" t="n"/>
      <c r="R196">
        <f>IF(A196="","",IF(IF(AND(NOT(M196&lt;&gt;""),J196&lt;&gt;""),IF(TODAY()&gt;J196,"VENCIDO; ",IF(J196-TODAY()&lt;='Ajustes'!$B$4,"VENCE PRONTO; ","")),"")&amp;IF(AND(NOT(M196&lt;&gt;""),G196=""),"SIN SUBCONTRATISTA; ","")&amp;IF(AND(M196&lt;&gt;"",UPPER(N196)&lt;&gt;"S"),"SIN VISTO BUENO; ","")&amp;IF(AND(M196&lt;&gt;"",UPPER(O196)&lt;&gt;"S"),"SIN FOTOS; ","")&amp;IF(AND(N(P196)&gt;0,Q196=""),"CARGO SIN COBRAR; ","")="","",LEFT(IF(AND(NOT(M196&lt;&gt;""),J196&lt;&gt;""),IF(TODAY()&gt;J196,"VENCIDO; ",IF(J196-TODAY()&lt;='Ajustes'!$B$4,"VENCE PRONTO; ","")),"")&amp;IF(AND(NOT(M196&lt;&gt;""),G196=""),"SIN SUBCONTRATISTA; ","")&amp;IF(AND(M196&lt;&gt;"",UPPER(N196)&lt;&gt;"S"),"SIN VISTO BUENO; ","")&amp;IF(AND(M196&lt;&gt;"",UPPER(O196)&lt;&gt;"S"),"SIN FOTOS; ","")&amp;IF(AND(N(P196)&gt;0,Q196=""),"CARGO SIN COBRAR; ",""),LEN(IF(AND(NOT(M196&lt;&gt;""),J196&lt;&gt;""),IF(TODAY()&gt;J196,"VENCIDO; ",IF(J196-TODAY()&lt;='Ajustes'!$B$4,"VENCE PRONTO; ","")),"")&amp;IF(AND(NOT(M196&lt;&gt;""),G196=""),"SIN SUBCONTRATISTA; ","")&amp;IF(AND(M196&lt;&gt;"",UPPER(N196)&lt;&gt;"S"),"SIN VISTO BUENO; ","")&amp;IF(AND(M196&lt;&gt;"",UPPER(O196)&lt;&gt;"S"),"SIN FOTOS; ","")&amp;IF(AND(N(P196)&gt;0,Q196=""),"CARGO SIN COBRAR; ",""))-2)))</f>
        <v/>
      </c>
    </row>
    <row r="197">
      <c r="E197" s="7" t="n"/>
      <c r="I197" s="7" t="n"/>
      <c r="J197" s="7">
        <f>IF(A197="","",IF(I197&lt;&gt;"",I197,IF(E197="","",E197+IF(D197="Garantía",'Ajustes'!$B$3,'Ajustes'!$B$2))))</f>
        <v/>
      </c>
      <c r="K197" s="8">
        <f>IF(OR(J197="",M197&lt;&gt;""),"",J197-TODAY())</f>
        <v/>
      </c>
      <c r="L197">
        <f>IF(A197="","",IF(M197&lt;&gt;"","TERMINADO",IF(G197="","ABIERTO - SIN SUB","ASIGNADO")))</f>
        <v/>
      </c>
      <c r="M197" s="7" t="n"/>
      <c r="P197" s="9" t="n"/>
      <c r="R197">
        <f>IF(A197="","",IF(IF(AND(NOT(M197&lt;&gt;""),J197&lt;&gt;""),IF(TODAY()&gt;J197,"VENCIDO; ",IF(J197-TODAY()&lt;='Ajustes'!$B$4,"VENCE PRONTO; ","")),"")&amp;IF(AND(NOT(M197&lt;&gt;""),G197=""),"SIN SUBCONTRATISTA; ","")&amp;IF(AND(M197&lt;&gt;"",UPPER(N197)&lt;&gt;"S"),"SIN VISTO BUENO; ","")&amp;IF(AND(M197&lt;&gt;"",UPPER(O197)&lt;&gt;"S"),"SIN FOTOS; ","")&amp;IF(AND(N(P197)&gt;0,Q197=""),"CARGO SIN COBRAR; ","")="","",LEFT(IF(AND(NOT(M197&lt;&gt;""),J197&lt;&gt;""),IF(TODAY()&gt;J197,"VENCIDO; ",IF(J197-TODAY()&lt;='Ajustes'!$B$4,"VENCE PRONTO; ","")),"")&amp;IF(AND(NOT(M197&lt;&gt;""),G197=""),"SIN SUBCONTRATISTA; ","")&amp;IF(AND(M197&lt;&gt;"",UPPER(N197)&lt;&gt;"S"),"SIN VISTO BUENO; ","")&amp;IF(AND(M197&lt;&gt;"",UPPER(O197)&lt;&gt;"S"),"SIN FOTOS; ","")&amp;IF(AND(N(P197)&gt;0,Q197=""),"CARGO SIN COBRAR; ",""),LEN(IF(AND(NOT(M197&lt;&gt;""),J197&lt;&gt;""),IF(TODAY()&gt;J197,"VENCIDO; ",IF(J197-TODAY()&lt;='Ajustes'!$B$4,"VENCE PRONTO; ","")),"")&amp;IF(AND(NOT(M197&lt;&gt;""),G197=""),"SIN SUBCONTRATISTA; ","")&amp;IF(AND(M197&lt;&gt;"",UPPER(N197)&lt;&gt;"S"),"SIN VISTO BUENO; ","")&amp;IF(AND(M197&lt;&gt;"",UPPER(O197)&lt;&gt;"S"),"SIN FOTOS; ","")&amp;IF(AND(N(P197)&gt;0,Q197=""),"CARGO SIN COBRAR; ",""))-2)))</f>
        <v/>
      </c>
    </row>
    <row r="198">
      <c r="E198" s="7" t="n"/>
      <c r="I198" s="7" t="n"/>
      <c r="J198" s="7">
        <f>IF(A198="","",IF(I198&lt;&gt;"",I198,IF(E198="","",E198+IF(D198="Garantía",'Ajustes'!$B$3,'Ajustes'!$B$2))))</f>
        <v/>
      </c>
      <c r="K198" s="8">
        <f>IF(OR(J198="",M198&lt;&gt;""),"",J198-TODAY())</f>
        <v/>
      </c>
      <c r="L198">
        <f>IF(A198="","",IF(M198&lt;&gt;"","TERMINADO",IF(G198="","ABIERTO - SIN SUB","ASIGNADO")))</f>
        <v/>
      </c>
      <c r="M198" s="7" t="n"/>
      <c r="P198" s="9" t="n"/>
      <c r="R198">
        <f>IF(A198="","",IF(IF(AND(NOT(M198&lt;&gt;""),J198&lt;&gt;""),IF(TODAY()&gt;J198,"VENCIDO; ",IF(J198-TODAY()&lt;='Ajustes'!$B$4,"VENCE PRONTO; ","")),"")&amp;IF(AND(NOT(M198&lt;&gt;""),G198=""),"SIN SUBCONTRATISTA; ","")&amp;IF(AND(M198&lt;&gt;"",UPPER(N198)&lt;&gt;"S"),"SIN VISTO BUENO; ","")&amp;IF(AND(M198&lt;&gt;"",UPPER(O198)&lt;&gt;"S"),"SIN FOTOS; ","")&amp;IF(AND(N(P198)&gt;0,Q198=""),"CARGO SIN COBRAR; ","")="","",LEFT(IF(AND(NOT(M198&lt;&gt;""),J198&lt;&gt;""),IF(TODAY()&gt;J198,"VENCIDO; ",IF(J198-TODAY()&lt;='Ajustes'!$B$4,"VENCE PRONTO; ","")),"")&amp;IF(AND(NOT(M198&lt;&gt;""),G198=""),"SIN SUBCONTRATISTA; ","")&amp;IF(AND(M198&lt;&gt;"",UPPER(N198)&lt;&gt;"S"),"SIN VISTO BUENO; ","")&amp;IF(AND(M198&lt;&gt;"",UPPER(O198)&lt;&gt;"S"),"SIN FOTOS; ","")&amp;IF(AND(N(P198)&gt;0,Q198=""),"CARGO SIN COBRAR; ",""),LEN(IF(AND(NOT(M198&lt;&gt;""),J198&lt;&gt;""),IF(TODAY()&gt;J198,"VENCIDO; ",IF(J198-TODAY()&lt;='Ajustes'!$B$4,"VENCE PRONTO; ","")),"")&amp;IF(AND(NOT(M198&lt;&gt;""),G198=""),"SIN SUBCONTRATISTA; ","")&amp;IF(AND(M198&lt;&gt;"",UPPER(N198)&lt;&gt;"S"),"SIN VISTO BUENO; ","")&amp;IF(AND(M198&lt;&gt;"",UPPER(O198)&lt;&gt;"S"),"SIN FOTOS; ","")&amp;IF(AND(N(P198)&gt;0,Q198=""),"CARGO SIN COBRAR; ",""))-2)))</f>
        <v/>
      </c>
    </row>
    <row r="199">
      <c r="E199" s="7" t="n"/>
      <c r="I199" s="7" t="n"/>
      <c r="J199" s="7">
        <f>IF(A199="","",IF(I199&lt;&gt;"",I199,IF(E199="","",E199+IF(D199="Garantía",'Ajustes'!$B$3,'Ajustes'!$B$2))))</f>
        <v/>
      </c>
      <c r="K199" s="8">
        <f>IF(OR(J199="",M199&lt;&gt;""),"",J199-TODAY())</f>
        <v/>
      </c>
      <c r="L199">
        <f>IF(A199="","",IF(M199&lt;&gt;"","TERMINADO",IF(G199="","ABIERTO - SIN SUB","ASIGNADO")))</f>
        <v/>
      </c>
      <c r="M199" s="7" t="n"/>
      <c r="P199" s="9" t="n"/>
      <c r="R199">
        <f>IF(A199="","",IF(IF(AND(NOT(M199&lt;&gt;""),J199&lt;&gt;""),IF(TODAY()&gt;J199,"VENCIDO; ",IF(J199-TODAY()&lt;='Ajustes'!$B$4,"VENCE PRONTO; ","")),"")&amp;IF(AND(NOT(M199&lt;&gt;""),G199=""),"SIN SUBCONTRATISTA; ","")&amp;IF(AND(M199&lt;&gt;"",UPPER(N199)&lt;&gt;"S"),"SIN VISTO BUENO; ","")&amp;IF(AND(M199&lt;&gt;"",UPPER(O199)&lt;&gt;"S"),"SIN FOTOS; ","")&amp;IF(AND(N(P199)&gt;0,Q199=""),"CARGO SIN COBRAR; ","")="","",LEFT(IF(AND(NOT(M199&lt;&gt;""),J199&lt;&gt;""),IF(TODAY()&gt;J199,"VENCIDO; ",IF(J199-TODAY()&lt;='Ajustes'!$B$4,"VENCE PRONTO; ","")),"")&amp;IF(AND(NOT(M199&lt;&gt;""),G199=""),"SIN SUBCONTRATISTA; ","")&amp;IF(AND(M199&lt;&gt;"",UPPER(N199)&lt;&gt;"S"),"SIN VISTO BUENO; ","")&amp;IF(AND(M199&lt;&gt;"",UPPER(O199)&lt;&gt;"S"),"SIN FOTOS; ","")&amp;IF(AND(N(P199)&gt;0,Q199=""),"CARGO SIN COBRAR; ",""),LEN(IF(AND(NOT(M199&lt;&gt;""),J199&lt;&gt;""),IF(TODAY()&gt;J199,"VENCIDO; ",IF(J199-TODAY()&lt;='Ajustes'!$B$4,"VENCE PRONTO; ","")),"")&amp;IF(AND(NOT(M199&lt;&gt;""),G199=""),"SIN SUBCONTRATISTA; ","")&amp;IF(AND(M199&lt;&gt;"",UPPER(N199)&lt;&gt;"S"),"SIN VISTO BUENO; ","")&amp;IF(AND(M199&lt;&gt;"",UPPER(O199)&lt;&gt;"S"),"SIN FOTOS; ","")&amp;IF(AND(N(P199)&gt;0,Q199=""),"CARGO SIN COBRAR; ",""))-2)))</f>
        <v/>
      </c>
    </row>
    <row r="200">
      <c r="E200" s="7" t="n"/>
      <c r="I200" s="7" t="n"/>
      <c r="J200" s="7">
        <f>IF(A200="","",IF(I200&lt;&gt;"",I200,IF(E200="","",E200+IF(D200="Garantía",'Ajustes'!$B$3,'Ajustes'!$B$2))))</f>
        <v/>
      </c>
      <c r="K200" s="8">
        <f>IF(OR(J200="",M200&lt;&gt;""),"",J200-TODAY())</f>
        <v/>
      </c>
      <c r="L200">
        <f>IF(A200="","",IF(M200&lt;&gt;"","TERMINADO",IF(G200="","ABIERTO - SIN SUB","ASIGNADO")))</f>
        <v/>
      </c>
      <c r="M200" s="7" t="n"/>
      <c r="P200" s="9" t="n"/>
      <c r="R200">
        <f>IF(A200="","",IF(IF(AND(NOT(M200&lt;&gt;""),J200&lt;&gt;""),IF(TODAY()&gt;J200,"VENCIDO; ",IF(J200-TODAY()&lt;='Ajustes'!$B$4,"VENCE PRONTO; ","")),"")&amp;IF(AND(NOT(M200&lt;&gt;""),G200=""),"SIN SUBCONTRATISTA; ","")&amp;IF(AND(M200&lt;&gt;"",UPPER(N200)&lt;&gt;"S"),"SIN VISTO BUENO; ","")&amp;IF(AND(M200&lt;&gt;"",UPPER(O200)&lt;&gt;"S"),"SIN FOTOS; ","")&amp;IF(AND(N(P200)&gt;0,Q200=""),"CARGO SIN COBRAR; ","")="","",LEFT(IF(AND(NOT(M200&lt;&gt;""),J200&lt;&gt;""),IF(TODAY()&gt;J200,"VENCIDO; ",IF(J200-TODAY()&lt;='Ajustes'!$B$4,"VENCE PRONTO; ","")),"")&amp;IF(AND(NOT(M200&lt;&gt;""),G200=""),"SIN SUBCONTRATISTA; ","")&amp;IF(AND(M200&lt;&gt;"",UPPER(N200)&lt;&gt;"S"),"SIN VISTO BUENO; ","")&amp;IF(AND(M200&lt;&gt;"",UPPER(O200)&lt;&gt;"S"),"SIN FOTOS; ","")&amp;IF(AND(N(P200)&gt;0,Q200=""),"CARGO SIN COBRAR; ",""),LEN(IF(AND(NOT(M200&lt;&gt;""),J200&lt;&gt;""),IF(TODAY()&gt;J200,"VENCIDO; ",IF(J200-TODAY()&lt;='Ajustes'!$B$4,"VENCE PRONTO; ","")),"")&amp;IF(AND(NOT(M200&lt;&gt;""),G200=""),"SIN SUBCONTRATISTA; ","")&amp;IF(AND(M200&lt;&gt;"",UPPER(N200)&lt;&gt;"S"),"SIN VISTO BUENO; ","")&amp;IF(AND(M200&lt;&gt;"",UPPER(O200)&lt;&gt;"S"),"SIN FOTOS; ","")&amp;IF(AND(N(P200)&gt;0,Q200=""),"CARGO SIN COBRAR; ",""))-2)))</f>
        <v/>
      </c>
    </row>
    <row r="201">
      <c r="E201" s="7" t="n"/>
      <c r="I201" s="7" t="n"/>
      <c r="J201" s="7">
        <f>IF(A201="","",IF(I201&lt;&gt;"",I201,IF(E201="","",E201+IF(D201="Garantía",'Ajustes'!$B$3,'Ajustes'!$B$2))))</f>
        <v/>
      </c>
      <c r="K201" s="8">
        <f>IF(OR(J201="",M201&lt;&gt;""),"",J201-TODAY())</f>
        <v/>
      </c>
      <c r="L201">
        <f>IF(A201="","",IF(M201&lt;&gt;"","TERMINADO",IF(G201="","ABIERTO - SIN SUB","ASIGNADO")))</f>
        <v/>
      </c>
      <c r="M201" s="7" t="n"/>
      <c r="P201" s="9" t="n"/>
      <c r="R201">
        <f>IF(A201="","",IF(IF(AND(NOT(M201&lt;&gt;""),J201&lt;&gt;""),IF(TODAY()&gt;J201,"VENCIDO; ",IF(J201-TODAY()&lt;='Ajustes'!$B$4,"VENCE PRONTO; ","")),"")&amp;IF(AND(NOT(M201&lt;&gt;""),G201=""),"SIN SUBCONTRATISTA; ","")&amp;IF(AND(M201&lt;&gt;"",UPPER(N201)&lt;&gt;"S"),"SIN VISTO BUENO; ","")&amp;IF(AND(M201&lt;&gt;"",UPPER(O201)&lt;&gt;"S"),"SIN FOTOS; ","")&amp;IF(AND(N(P201)&gt;0,Q201=""),"CARGO SIN COBRAR; ","")="","",LEFT(IF(AND(NOT(M201&lt;&gt;""),J201&lt;&gt;""),IF(TODAY()&gt;J201,"VENCIDO; ",IF(J201-TODAY()&lt;='Ajustes'!$B$4,"VENCE PRONTO; ","")),"")&amp;IF(AND(NOT(M201&lt;&gt;""),G201=""),"SIN SUBCONTRATISTA; ","")&amp;IF(AND(M201&lt;&gt;"",UPPER(N201)&lt;&gt;"S"),"SIN VISTO BUENO; ","")&amp;IF(AND(M201&lt;&gt;"",UPPER(O201)&lt;&gt;"S"),"SIN FOTOS; ","")&amp;IF(AND(N(P201)&gt;0,Q201=""),"CARGO SIN COBRAR; ",""),LEN(IF(AND(NOT(M201&lt;&gt;""),J201&lt;&gt;""),IF(TODAY()&gt;J201,"VENCIDO; ",IF(J201-TODAY()&lt;='Ajustes'!$B$4,"VENCE PRONTO; ","")),"")&amp;IF(AND(NOT(M201&lt;&gt;""),G201=""),"SIN SUBCONTRATISTA; ","")&amp;IF(AND(M201&lt;&gt;"",UPPER(N201)&lt;&gt;"S"),"SIN VISTO BUENO; ","")&amp;IF(AND(M201&lt;&gt;"",UPPER(O201)&lt;&gt;"S"),"SIN FOTOS; ","")&amp;IF(AND(N(P201)&gt;0,Q201=""),"CARGO SIN COBRAR; ",""))-2)))</f>
        <v/>
      </c>
    </row>
    <row r="202">
      <c r="E202" s="7" t="n"/>
      <c r="I202" s="7" t="n"/>
      <c r="J202" s="7">
        <f>IF(A202="","",IF(I202&lt;&gt;"",I202,IF(E202="","",E202+IF(D202="Garantía",'Ajustes'!$B$3,'Ajustes'!$B$2))))</f>
        <v/>
      </c>
      <c r="K202" s="8">
        <f>IF(OR(J202="",M202&lt;&gt;""),"",J202-TODAY())</f>
        <v/>
      </c>
      <c r="L202">
        <f>IF(A202="","",IF(M202&lt;&gt;"","TERMINADO",IF(G202="","ABIERTO - SIN SUB","ASIGNADO")))</f>
        <v/>
      </c>
      <c r="M202" s="7" t="n"/>
      <c r="P202" s="9" t="n"/>
      <c r="R202">
        <f>IF(A202="","",IF(IF(AND(NOT(M202&lt;&gt;""),J202&lt;&gt;""),IF(TODAY()&gt;J202,"VENCIDO; ",IF(J202-TODAY()&lt;='Ajustes'!$B$4,"VENCE PRONTO; ","")),"")&amp;IF(AND(NOT(M202&lt;&gt;""),G202=""),"SIN SUBCONTRATISTA; ","")&amp;IF(AND(M202&lt;&gt;"",UPPER(N202)&lt;&gt;"S"),"SIN VISTO BUENO; ","")&amp;IF(AND(M202&lt;&gt;"",UPPER(O202)&lt;&gt;"S"),"SIN FOTOS; ","")&amp;IF(AND(N(P202)&gt;0,Q202=""),"CARGO SIN COBRAR; ","")="","",LEFT(IF(AND(NOT(M202&lt;&gt;""),J202&lt;&gt;""),IF(TODAY()&gt;J202,"VENCIDO; ",IF(J202-TODAY()&lt;='Ajustes'!$B$4,"VENCE PRONTO; ","")),"")&amp;IF(AND(NOT(M202&lt;&gt;""),G202=""),"SIN SUBCONTRATISTA; ","")&amp;IF(AND(M202&lt;&gt;"",UPPER(N202)&lt;&gt;"S"),"SIN VISTO BUENO; ","")&amp;IF(AND(M202&lt;&gt;"",UPPER(O202)&lt;&gt;"S"),"SIN FOTOS; ","")&amp;IF(AND(N(P202)&gt;0,Q202=""),"CARGO SIN COBRAR; ",""),LEN(IF(AND(NOT(M202&lt;&gt;""),J202&lt;&gt;""),IF(TODAY()&gt;J202,"VENCIDO; ",IF(J202-TODAY()&lt;='Ajustes'!$B$4,"VENCE PRONTO; ","")),"")&amp;IF(AND(NOT(M202&lt;&gt;""),G202=""),"SIN SUBCONTRATISTA; ","")&amp;IF(AND(M202&lt;&gt;"",UPPER(N202)&lt;&gt;"S"),"SIN VISTO BUENO; ","")&amp;IF(AND(M202&lt;&gt;"",UPPER(O202)&lt;&gt;"S"),"SIN FOTOS; ","")&amp;IF(AND(N(P202)&gt;0,Q202=""),"CARGO SIN COBRAR; ",""))-2)))</f>
        <v/>
      </c>
    </row>
    <row r="203">
      <c r="E203" s="7" t="n"/>
      <c r="I203" s="7" t="n"/>
      <c r="J203" s="7">
        <f>IF(A203="","",IF(I203&lt;&gt;"",I203,IF(E203="","",E203+IF(D203="Garantía",'Ajustes'!$B$3,'Ajustes'!$B$2))))</f>
        <v/>
      </c>
      <c r="K203" s="8">
        <f>IF(OR(J203="",M203&lt;&gt;""),"",J203-TODAY())</f>
        <v/>
      </c>
      <c r="L203">
        <f>IF(A203="","",IF(M203&lt;&gt;"","TERMINADO",IF(G203="","ABIERTO - SIN SUB","ASIGNADO")))</f>
        <v/>
      </c>
      <c r="M203" s="7" t="n"/>
      <c r="P203" s="9" t="n"/>
      <c r="R203">
        <f>IF(A203="","",IF(IF(AND(NOT(M203&lt;&gt;""),J203&lt;&gt;""),IF(TODAY()&gt;J203,"VENCIDO; ",IF(J203-TODAY()&lt;='Ajustes'!$B$4,"VENCE PRONTO; ","")),"")&amp;IF(AND(NOT(M203&lt;&gt;""),G203=""),"SIN SUBCONTRATISTA; ","")&amp;IF(AND(M203&lt;&gt;"",UPPER(N203)&lt;&gt;"S"),"SIN VISTO BUENO; ","")&amp;IF(AND(M203&lt;&gt;"",UPPER(O203)&lt;&gt;"S"),"SIN FOTOS; ","")&amp;IF(AND(N(P203)&gt;0,Q203=""),"CARGO SIN COBRAR; ","")="","",LEFT(IF(AND(NOT(M203&lt;&gt;""),J203&lt;&gt;""),IF(TODAY()&gt;J203,"VENCIDO; ",IF(J203-TODAY()&lt;='Ajustes'!$B$4,"VENCE PRONTO; ","")),"")&amp;IF(AND(NOT(M203&lt;&gt;""),G203=""),"SIN SUBCONTRATISTA; ","")&amp;IF(AND(M203&lt;&gt;"",UPPER(N203)&lt;&gt;"S"),"SIN VISTO BUENO; ","")&amp;IF(AND(M203&lt;&gt;"",UPPER(O203)&lt;&gt;"S"),"SIN FOTOS; ","")&amp;IF(AND(N(P203)&gt;0,Q203=""),"CARGO SIN COBRAR; ",""),LEN(IF(AND(NOT(M203&lt;&gt;""),J203&lt;&gt;""),IF(TODAY()&gt;J203,"VENCIDO; ",IF(J203-TODAY()&lt;='Ajustes'!$B$4,"VENCE PRONTO; ","")),"")&amp;IF(AND(NOT(M203&lt;&gt;""),G203=""),"SIN SUBCONTRATISTA; ","")&amp;IF(AND(M203&lt;&gt;"",UPPER(N203)&lt;&gt;"S"),"SIN VISTO BUENO; ","")&amp;IF(AND(M203&lt;&gt;"",UPPER(O203)&lt;&gt;"S"),"SIN FOTOS; ","")&amp;IF(AND(N(P203)&gt;0,Q203=""),"CARGO SIN COBRAR; ",""))-2)))</f>
        <v/>
      </c>
    </row>
    <row r="204">
      <c r="E204" s="7" t="n"/>
      <c r="I204" s="7" t="n"/>
      <c r="J204" s="7">
        <f>IF(A204="","",IF(I204&lt;&gt;"",I204,IF(E204="","",E204+IF(D204="Garantía",'Ajustes'!$B$3,'Ajustes'!$B$2))))</f>
        <v/>
      </c>
      <c r="K204" s="8">
        <f>IF(OR(J204="",M204&lt;&gt;""),"",J204-TODAY())</f>
        <v/>
      </c>
      <c r="L204">
        <f>IF(A204="","",IF(M204&lt;&gt;"","TERMINADO",IF(G204="","ABIERTO - SIN SUB","ASIGNADO")))</f>
        <v/>
      </c>
      <c r="M204" s="7" t="n"/>
      <c r="P204" s="9" t="n"/>
      <c r="R204">
        <f>IF(A204="","",IF(IF(AND(NOT(M204&lt;&gt;""),J204&lt;&gt;""),IF(TODAY()&gt;J204,"VENCIDO; ",IF(J204-TODAY()&lt;='Ajustes'!$B$4,"VENCE PRONTO; ","")),"")&amp;IF(AND(NOT(M204&lt;&gt;""),G204=""),"SIN SUBCONTRATISTA; ","")&amp;IF(AND(M204&lt;&gt;"",UPPER(N204)&lt;&gt;"S"),"SIN VISTO BUENO; ","")&amp;IF(AND(M204&lt;&gt;"",UPPER(O204)&lt;&gt;"S"),"SIN FOTOS; ","")&amp;IF(AND(N(P204)&gt;0,Q204=""),"CARGO SIN COBRAR; ","")="","",LEFT(IF(AND(NOT(M204&lt;&gt;""),J204&lt;&gt;""),IF(TODAY()&gt;J204,"VENCIDO; ",IF(J204-TODAY()&lt;='Ajustes'!$B$4,"VENCE PRONTO; ","")),"")&amp;IF(AND(NOT(M204&lt;&gt;""),G204=""),"SIN SUBCONTRATISTA; ","")&amp;IF(AND(M204&lt;&gt;"",UPPER(N204)&lt;&gt;"S"),"SIN VISTO BUENO; ","")&amp;IF(AND(M204&lt;&gt;"",UPPER(O204)&lt;&gt;"S"),"SIN FOTOS; ","")&amp;IF(AND(N(P204)&gt;0,Q204=""),"CARGO SIN COBRAR; ",""),LEN(IF(AND(NOT(M204&lt;&gt;""),J204&lt;&gt;""),IF(TODAY()&gt;J204,"VENCIDO; ",IF(J204-TODAY()&lt;='Ajustes'!$B$4,"VENCE PRONTO; ","")),"")&amp;IF(AND(NOT(M204&lt;&gt;""),G204=""),"SIN SUBCONTRATISTA; ","")&amp;IF(AND(M204&lt;&gt;"",UPPER(N204)&lt;&gt;"S"),"SIN VISTO BUENO; ","")&amp;IF(AND(M204&lt;&gt;"",UPPER(O204)&lt;&gt;"S"),"SIN FOTOS; ","")&amp;IF(AND(N(P204)&gt;0,Q204=""),"CARGO SIN COBRAR; ",""))-2)))</f>
        <v/>
      </c>
    </row>
    <row r="205">
      <c r="E205" s="7" t="n"/>
      <c r="I205" s="7" t="n"/>
      <c r="J205" s="7">
        <f>IF(A205="","",IF(I205&lt;&gt;"",I205,IF(E205="","",E205+IF(D205="Garantía",'Ajustes'!$B$3,'Ajustes'!$B$2))))</f>
        <v/>
      </c>
      <c r="K205" s="8">
        <f>IF(OR(J205="",M205&lt;&gt;""),"",J205-TODAY())</f>
        <v/>
      </c>
      <c r="L205">
        <f>IF(A205="","",IF(M205&lt;&gt;"","TERMINADO",IF(G205="","ABIERTO - SIN SUB","ASIGNADO")))</f>
        <v/>
      </c>
      <c r="M205" s="7" t="n"/>
      <c r="P205" s="9" t="n"/>
      <c r="R205">
        <f>IF(A205="","",IF(IF(AND(NOT(M205&lt;&gt;""),J205&lt;&gt;""),IF(TODAY()&gt;J205,"VENCIDO; ",IF(J205-TODAY()&lt;='Ajustes'!$B$4,"VENCE PRONTO; ","")),"")&amp;IF(AND(NOT(M205&lt;&gt;""),G205=""),"SIN SUBCONTRATISTA; ","")&amp;IF(AND(M205&lt;&gt;"",UPPER(N205)&lt;&gt;"S"),"SIN VISTO BUENO; ","")&amp;IF(AND(M205&lt;&gt;"",UPPER(O205)&lt;&gt;"S"),"SIN FOTOS; ","")&amp;IF(AND(N(P205)&gt;0,Q205=""),"CARGO SIN COBRAR; ","")="","",LEFT(IF(AND(NOT(M205&lt;&gt;""),J205&lt;&gt;""),IF(TODAY()&gt;J205,"VENCIDO; ",IF(J205-TODAY()&lt;='Ajustes'!$B$4,"VENCE PRONTO; ","")),"")&amp;IF(AND(NOT(M205&lt;&gt;""),G205=""),"SIN SUBCONTRATISTA; ","")&amp;IF(AND(M205&lt;&gt;"",UPPER(N205)&lt;&gt;"S"),"SIN VISTO BUENO; ","")&amp;IF(AND(M205&lt;&gt;"",UPPER(O205)&lt;&gt;"S"),"SIN FOTOS; ","")&amp;IF(AND(N(P205)&gt;0,Q205=""),"CARGO SIN COBRAR; ",""),LEN(IF(AND(NOT(M205&lt;&gt;""),J205&lt;&gt;""),IF(TODAY()&gt;J205,"VENCIDO; ",IF(J205-TODAY()&lt;='Ajustes'!$B$4,"VENCE PRONTO; ","")),"")&amp;IF(AND(NOT(M205&lt;&gt;""),G205=""),"SIN SUBCONTRATISTA; ","")&amp;IF(AND(M205&lt;&gt;"",UPPER(N205)&lt;&gt;"S"),"SIN VISTO BUENO; ","")&amp;IF(AND(M205&lt;&gt;"",UPPER(O205)&lt;&gt;"S"),"SIN FOTOS; ","")&amp;IF(AND(N(P205)&gt;0,Q205=""),"CARGO SIN COBRAR; ",""))-2)))</f>
        <v/>
      </c>
    </row>
    <row r="206">
      <c r="E206" s="7" t="n"/>
      <c r="I206" s="7" t="n"/>
      <c r="J206" s="7">
        <f>IF(A206="","",IF(I206&lt;&gt;"",I206,IF(E206="","",E206+IF(D206="Garantía",'Ajustes'!$B$3,'Ajustes'!$B$2))))</f>
        <v/>
      </c>
      <c r="K206" s="8">
        <f>IF(OR(J206="",M206&lt;&gt;""),"",J206-TODAY())</f>
        <v/>
      </c>
      <c r="L206">
        <f>IF(A206="","",IF(M206&lt;&gt;"","TERMINADO",IF(G206="","ABIERTO - SIN SUB","ASIGNADO")))</f>
        <v/>
      </c>
      <c r="M206" s="7" t="n"/>
      <c r="P206" s="9" t="n"/>
      <c r="R206">
        <f>IF(A206="","",IF(IF(AND(NOT(M206&lt;&gt;""),J206&lt;&gt;""),IF(TODAY()&gt;J206,"VENCIDO; ",IF(J206-TODAY()&lt;='Ajustes'!$B$4,"VENCE PRONTO; ","")),"")&amp;IF(AND(NOT(M206&lt;&gt;""),G206=""),"SIN SUBCONTRATISTA; ","")&amp;IF(AND(M206&lt;&gt;"",UPPER(N206)&lt;&gt;"S"),"SIN VISTO BUENO; ","")&amp;IF(AND(M206&lt;&gt;"",UPPER(O206)&lt;&gt;"S"),"SIN FOTOS; ","")&amp;IF(AND(N(P206)&gt;0,Q206=""),"CARGO SIN COBRAR; ","")="","",LEFT(IF(AND(NOT(M206&lt;&gt;""),J206&lt;&gt;""),IF(TODAY()&gt;J206,"VENCIDO; ",IF(J206-TODAY()&lt;='Ajustes'!$B$4,"VENCE PRONTO; ","")),"")&amp;IF(AND(NOT(M206&lt;&gt;""),G206=""),"SIN SUBCONTRATISTA; ","")&amp;IF(AND(M206&lt;&gt;"",UPPER(N206)&lt;&gt;"S"),"SIN VISTO BUENO; ","")&amp;IF(AND(M206&lt;&gt;"",UPPER(O206)&lt;&gt;"S"),"SIN FOTOS; ","")&amp;IF(AND(N(P206)&gt;0,Q206=""),"CARGO SIN COBRAR; ",""),LEN(IF(AND(NOT(M206&lt;&gt;""),J206&lt;&gt;""),IF(TODAY()&gt;J206,"VENCIDO; ",IF(J206-TODAY()&lt;='Ajustes'!$B$4,"VENCE PRONTO; ","")),"")&amp;IF(AND(NOT(M206&lt;&gt;""),G206=""),"SIN SUBCONTRATISTA; ","")&amp;IF(AND(M206&lt;&gt;"",UPPER(N206)&lt;&gt;"S"),"SIN VISTO BUENO; ","")&amp;IF(AND(M206&lt;&gt;"",UPPER(O206)&lt;&gt;"S"),"SIN FOTOS; ","")&amp;IF(AND(N(P206)&gt;0,Q206=""),"CARGO SIN COBRAR; ",""))-2)))</f>
        <v/>
      </c>
    </row>
    <row r="207">
      <c r="E207" s="7" t="n"/>
      <c r="I207" s="7" t="n"/>
      <c r="J207" s="7">
        <f>IF(A207="","",IF(I207&lt;&gt;"",I207,IF(E207="","",E207+IF(D207="Garantía",'Ajustes'!$B$3,'Ajustes'!$B$2))))</f>
        <v/>
      </c>
      <c r="K207" s="8">
        <f>IF(OR(J207="",M207&lt;&gt;""),"",J207-TODAY())</f>
        <v/>
      </c>
      <c r="L207">
        <f>IF(A207="","",IF(M207&lt;&gt;"","TERMINADO",IF(G207="","ABIERTO - SIN SUB","ASIGNADO")))</f>
        <v/>
      </c>
      <c r="M207" s="7" t="n"/>
      <c r="P207" s="9" t="n"/>
      <c r="R207">
        <f>IF(A207="","",IF(IF(AND(NOT(M207&lt;&gt;""),J207&lt;&gt;""),IF(TODAY()&gt;J207,"VENCIDO; ",IF(J207-TODAY()&lt;='Ajustes'!$B$4,"VENCE PRONTO; ","")),"")&amp;IF(AND(NOT(M207&lt;&gt;""),G207=""),"SIN SUBCONTRATISTA; ","")&amp;IF(AND(M207&lt;&gt;"",UPPER(N207)&lt;&gt;"S"),"SIN VISTO BUENO; ","")&amp;IF(AND(M207&lt;&gt;"",UPPER(O207)&lt;&gt;"S"),"SIN FOTOS; ","")&amp;IF(AND(N(P207)&gt;0,Q207=""),"CARGO SIN COBRAR; ","")="","",LEFT(IF(AND(NOT(M207&lt;&gt;""),J207&lt;&gt;""),IF(TODAY()&gt;J207,"VENCIDO; ",IF(J207-TODAY()&lt;='Ajustes'!$B$4,"VENCE PRONTO; ","")),"")&amp;IF(AND(NOT(M207&lt;&gt;""),G207=""),"SIN SUBCONTRATISTA; ","")&amp;IF(AND(M207&lt;&gt;"",UPPER(N207)&lt;&gt;"S"),"SIN VISTO BUENO; ","")&amp;IF(AND(M207&lt;&gt;"",UPPER(O207)&lt;&gt;"S"),"SIN FOTOS; ","")&amp;IF(AND(N(P207)&gt;0,Q207=""),"CARGO SIN COBRAR; ",""),LEN(IF(AND(NOT(M207&lt;&gt;""),J207&lt;&gt;""),IF(TODAY()&gt;J207,"VENCIDO; ",IF(J207-TODAY()&lt;='Ajustes'!$B$4,"VENCE PRONTO; ","")),"")&amp;IF(AND(NOT(M207&lt;&gt;""),G207=""),"SIN SUBCONTRATISTA; ","")&amp;IF(AND(M207&lt;&gt;"",UPPER(N207)&lt;&gt;"S"),"SIN VISTO BUENO; ","")&amp;IF(AND(M207&lt;&gt;"",UPPER(O207)&lt;&gt;"S"),"SIN FOTOS; ","")&amp;IF(AND(N(P207)&gt;0,Q207=""),"CARGO SIN COBRAR; ",""))-2)))</f>
        <v/>
      </c>
    </row>
    <row r="208">
      <c r="E208" s="7" t="n"/>
      <c r="I208" s="7" t="n"/>
      <c r="J208" s="7">
        <f>IF(A208="","",IF(I208&lt;&gt;"",I208,IF(E208="","",E208+IF(D208="Garantía",'Ajustes'!$B$3,'Ajustes'!$B$2))))</f>
        <v/>
      </c>
      <c r="K208" s="8">
        <f>IF(OR(J208="",M208&lt;&gt;""),"",J208-TODAY())</f>
        <v/>
      </c>
      <c r="L208">
        <f>IF(A208="","",IF(M208&lt;&gt;"","TERMINADO",IF(G208="","ABIERTO - SIN SUB","ASIGNADO")))</f>
        <v/>
      </c>
      <c r="M208" s="7" t="n"/>
      <c r="P208" s="9" t="n"/>
      <c r="R208">
        <f>IF(A208="","",IF(IF(AND(NOT(M208&lt;&gt;""),J208&lt;&gt;""),IF(TODAY()&gt;J208,"VENCIDO; ",IF(J208-TODAY()&lt;='Ajustes'!$B$4,"VENCE PRONTO; ","")),"")&amp;IF(AND(NOT(M208&lt;&gt;""),G208=""),"SIN SUBCONTRATISTA; ","")&amp;IF(AND(M208&lt;&gt;"",UPPER(N208)&lt;&gt;"S"),"SIN VISTO BUENO; ","")&amp;IF(AND(M208&lt;&gt;"",UPPER(O208)&lt;&gt;"S"),"SIN FOTOS; ","")&amp;IF(AND(N(P208)&gt;0,Q208=""),"CARGO SIN COBRAR; ","")="","",LEFT(IF(AND(NOT(M208&lt;&gt;""),J208&lt;&gt;""),IF(TODAY()&gt;J208,"VENCIDO; ",IF(J208-TODAY()&lt;='Ajustes'!$B$4,"VENCE PRONTO; ","")),"")&amp;IF(AND(NOT(M208&lt;&gt;""),G208=""),"SIN SUBCONTRATISTA; ","")&amp;IF(AND(M208&lt;&gt;"",UPPER(N208)&lt;&gt;"S"),"SIN VISTO BUENO; ","")&amp;IF(AND(M208&lt;&gt;"",UPPER(O208)&lt;&gt;"S"),"SIN FOTOS; ","")&amp;IF(AND(N(P208)&gt;0,Q208=""),"CARGO SIN COBRAR; ",""),LEN(IF(AND(NOT(M208&lt;&gt;""),J208&lt;&gt;""),IF(TODAY()&gt;J208,"VENCIDO; ",IF(J208-TODAY()&lt;='Ajustes'!$B$4,"VENCE PRONTO; ","")),"")&amp;IF(AND(NOT(M208&lt;&gt;""),G208=""),"SIN SUBCONTRATISTA; ","")&amp;IF(AND(M208&lt;&gt;"",UPPER(N208)&lt;&gt;"S"),"SIN VISTO BUENO; ","")&amp;IF(AND(M208&lt;&gt;"",UPPER(O208)&lt;&gt;"S"),"SIN FOTOS; ","")&amp;IF(AND(N(P208)&gt;0,Q208=""),"CARGO SIN COBRAR; ",""))-2)))</f>
        <v/>
      </c>
    </row>
    <row r="209">
      <c r="E209" s="7" t="n"/>
      <c r="I209" s="7" t="n"/>
      <c r="J209" s="7">
        <f>IF(A209="","",IF(I209&lt;&gt;"",I209,IF(E209="","",E209+IF(D209="Garantía",'Ajustes'!$B$3,'Ajustes'!$B$2))))</f>
        <v/>
      </c>
      <c r="K209" s="8">
        <f>IF(OR(J209="",M209&lt;&gt;""),"",J209-TODAY())</f>
        <v/>
      </c>
      <c r="L209">
        <f>IF(A209="","",IF(M209&lt;&gt;"","TERMINADO",IF(G209="","ABIERTO - SIN SUB","ASIGNADO")))</f>
        <v/>
      </c>
      <c r="M209" s="7" t="n"/>
      <c r="P209" s="9" t="n"/>
      <c r="R209">
        <f>IF(A209="","",IF(IF(AND(NOT(M209&lt;&gt;""),J209&lt;&gt;""),IF(TODAY()&gt;J209,"VENCIDO; ",IF(J209-TODAY()&lt;='Ajustes'!$B$4,"VENCE PRONTO; ","")),"")&amp;IF(AND(NOT(M209&lt;&gt;""),G209=""),"SIN SUBCONTRATISTA; ","")&amp;IF(AND(M209&lt;&gt;"",UPPER(N209)&lt;&gt;"S"),"SIN VISTO BUENO; ","")&amp;IF(AND(M209&lt;&gt;"",UPPER(O209)&lt;&gt;"S"),"SIN FOTOS; ","")&amp;IF(AND(N(P209)&gt;0,Q209=""),"CARGO SIN COBRAR; ","")="","",LEFT(IF(AND(NOT(M209&lt;&gt;""),J209&lt;&gt;""),IF(TODAY()&gt;J209,"VENCIDO; ",IF(J209-TODAY()&lt;='Ajustes'!$B$4,"VENCE PRONTO; ","")),"")&amp;IF(AND(NOT(M209&lt;&gt;""),G209=""),"SIN SUBCONTRATISTA; ","")&amp;IF(AND(M209&lt;&gt;"",UPPER(N209)&lt;&gt;"S"),"SIN VISTO BUENO; ","")&amp;IF(AND(M209&lt;&gt;"",UPPER(O209)&lt;&gt;"S"),"SIN FOTOS; ","")&amp;IF(AND(N(P209)&gt;0,Q209=""),"CARGO SIN COBRAR; ",""),LEN(IF(AND(NOT(M209&lt;&gt;""),J209&lt;&gt;""),IF(TODAY()&gt;J209,"VENCIDO; ",IF(J209-TODAY()&lt;='Ajustes'!$B$4,"VENCE PRONTO; ","")),"")&amp;IF(AND(NOT(M209&lt;&gt;""),G209=""),"SIN SUBCONTRATISTA; ","")&amp;IF(AND(M209&lt;&gt;"",UPPER(N209)&lt;&gt;"S"),"SIN VISTO BUENO; ","")&amp;IF(AND(M209&lt;&gt;"",UPPER(O209)&lt;&gt;"S"),"SIN FOTOS; ","")&amp;IF(AND(N(P209)&gt;0,Q209=""),"CARGO SIN COBRAR; ",""))-2)))</f>
        <v/>
      </c>
    </row>
    <row r="210">
      <c r="E210" s="7" t="n"/>
      <c r="I210" s="7" t="n"/>
      <c r="J210" s="7">
        <f>IF(A210="","",IF(I210&lt;&gt;"",I210,IF(E210="","",E210+IF(D210="Garantía",'Ajustes'!$B$3,'Ajustes'!$B$2))))</f>
        <v/>
      </c>
      <c r="K210" s="8">
        <f>IF(OR(J210="",M210&lt;&gt;""),"",J210-TODAY())</f>
        <v/>
      </c>
      <c r="L210">
        <f>IF(A210="","",IF(M210&lt;&gt;"","TERMINADO",IF(G210="","ABIERTO - SIN SUB","ASIGNADO")))</f>
        <v/>
      </c>
      <c r="M210" s="7" t="n"/>
      <c r="P210" s="9" t="n"/>
      <c r="R210">
        <f>IF(A210="","",IF(IF(AND(NOT(M210&lt;&gt;""),J210&lt;&gt;""),IF(TODAY()&gt;J210,"VENCIDO; ",IF(J210-TODAY()&lt;='Ajustes'!$B$4,"VENCE PRONTO; ","")),"")&amp;IF(AND(NOT(M210&lt;&gt;""),G210=""),"SIN SUBCONTRATISTA; ","")&amp;IF(AND(M210&lt;&gt;"",UPPER(N210)&lt;&gt;"S"),"SIN VISTO BUENO; ","")&amp;IF(AND(M210&lt;&gt;"",UPPER(O210)&lt;&gt;"S"),"SIN FOTOS; ","")&amp;IF(AND(N(P210)&gt;0,Q210=""),"CARGO SIN COBRAR; ","")="","",LEFT(IF(AND(NOT(M210&lt;&gt;""),J210&lt;&gt;""),IF(TODAY()&gt;J210,"VENCIDO; ",IF(J210-TODAY()&lt;='Ajustes'!$B$4,"VENCE PRONTO; ","")),"")&amp;IF(AND(NOT(M210&lt;&gt;""),G210=""),"SIN SUBCONTRATISTA; ","")&amp;IF(AND(M210&lt;&gt;"",UPPER(N210)&lt;&gt;"S"),"SIN VISTO BUENO; ","")&amp;IF(AND(M210&lt;&gt;"",UPPER(O210)&lt;&gt;"S"),"SIN FOTOS; ","")&amp;IF(AND(N(P210)&gt;0,Q210=""),"CARGO SIN COBRAR; ",""),LEN(IF(AND(NOT(M210&lt;&gt;""),J210&lt;&gt;""),IF(TODAY()&gt;J210,"VENCIDO; ",IF(J210-TODAY()&lt;='Ajustes'!$B$4,"VENCE PRONTO; ","")),"")&amp;IF(AND(NOT(M210&lt;&gt;""),G210=""),"SIN SUBCONTRATISTA; ","")&amp;IF(AND(M210&lt;&gt;"",UPPER(N210)&lt;&gt;"S"),"SIN VISTO BUENO; ","")&amp;IF(AND(M210&lt;&gt;"",UPPER(O210)&lt;&gt;"S"),"SIN FOTOS; ","")&amp;IF(AND(N(P210)&gt;0,Q210=""),"CARGO SIN COBRAR; ",""))-2)))</f>
        <v/>
      </c>
    </row>
    <row r="211">
      <c r="E211" s="7" t="n"/>
      <c r="I211" s="7" t="n"/>
      <c r="J211" s="7">
        <f>IF(A211="","",IF(I211&lt;&gt;"",I211,IF(E211="","",E211+IF(D211="Garantía",'Ajustes'!$B$3,'Ajustes'!$B$2))))</f>
        <v/>
      </c>
      <c r="K211" s="8">
        <f>IF(OR(J211="",M211&lt;&gt;""),"",J211-TODAY())</f>
        <v/>
      </c>
      <c r="L211">
        <f>IF(A211="","",IF(M211&lt;&gt;"","TERMINADO",IF(G211="","ABIERTO - SIN SUB","ASIGNADO")))</f>
        <v/>
      </c>
      <c r="M211" s="7" t="n"/>
      <c r="P211" s="9" t="n"/>
      <c r="R211">
        <f>IF(A211="","",IF(IF(AND(NOT(M211&lt;&gt;""),J211&lt;&gt;""),IF(TODAY()&gt;J211,"VENCIDO; ",IF(J211-TODAY()&lt;='Ajustes'!$B$4,"VENCE PRONTO; ","")),"")&amp;IF(AND(NOT(M211&lt;&gt;""),G211=""),"SIN SUBCONTRATISTA; ","")&amp;IF(AND(M211&lt;&gt;"",UPPER(N211)&lt;&gt;"S"),"SIN VISTO BUENO; ","")&amp;IF(AND(M211&lt;&gt;"",UPPER(O211)&lt;&gt;"S"),"SIN FOTOS; ","")&amp;IF(AND(N(P211)&gt;0,Q211=""),"CARGO SIN COBRAR; ","")="","",LEFT(IF(AND(NOT(M211&lt;&gt;""),J211&lt;&gt;""),IF(TODAY()&gt;J211,"VENCIDO; ",IF(J211-TODAY()&lt;='Ajustes'!$B$4,"VENCE PRONTO; ","")),"")&amp;IF(AND(NOT(M211&lt;&gt;""),G211=""),"SIN SUBCONTRATISTA; ","")&amp;IF(AND(M211&lt;&gt;"",UPPER(N211)&lt;&gt;"S"),"SIN VISTO BUENO; ","")&amp;IF(AND(M211&lt;&gt;"",UPPER(O211)&lt;&gt;"S"),"SIN FOTOS; ","")&amp;IF(AND(N(P211)&gt;0,Q211=""),"CARGO SIN COBRAR; ",""),LEN(IF(AND(NOT(M211&lt;&gt;""),J211&lt;&gt;""),IF(TODAY()&gt;J211,"VENCIDO; ",IF(J211-TODAY()&lt;='Ajustes'!$B$4,"VENCE PRONTO; ","")),"")&amp;IF(AND(NOT(M211&lt;&gt;""),G211=""),"SIN SUBCONTRATISTA; ","")&amp;IF(AND(M211&lt;&gt;"",UPPER(N211)&lt;&gt;"S"),"SIN VISTO BUENO; ","")&amp;IF(AND(M211&lt;&gt;"",UPPER(O211)&lt;&gt;"S"),"SIN FOTOS; ","")&amp;IF(AND(N(P211)&gt;0,Q211=""),"CARGO SIN COBRAR; ",""))-2)))</f>
        <v/>
      </c>
    </row>
    <row r="212">
      <c r="E212" s="7" t="n"/>
      <c r="I212" s="7" t="n"/>
      <c r="J212" s="7">
        <f>IF(A212="","",IF(I212&lt;&gt;"",I212,IF(E212="","",E212+IF(D212="Garantía",'Ajustes'!$B$3,'Ajustes'!$B$2))))</f>
        <v/>
      </c>
      <c r="K212" s="8">
        <f>IF(OR(J212="",M212&lt;&gt;""),"",J212-TODAY())</f>
        <v/>
      </c>
      <c r="L212">
        <f>IF(A212="","",IF(M212&lt;&gt;"","TERMINADO",IF(G212="","ABIERTO - SIN SUB","ASIGNADO")))</f>
        <v/>
      </c>
      <c r="M212" s="7" t="n"/>
      <c r="P212" s="9" t="n"/>
      <c r="R212">
        <f>IF(A212="","",IF(IF(AND(NOT(M212&lt;&gt;""),J212&lt;&gt;""),IF(TODAY()&gt;J212,"VENCIDO; ",IF(J212-TODAY()&lt;='Ajustes'!$B$4,"VENCE PRONTO; ","")),"")&amp;IF(AND(NOT(M212&lt;&gt;""),G212=""),"SIN SUBCONTRATISTA; ","")&amp;IF(AND(M212&lt;&gt;"",UPPER(N212)&lt;&gt;"S"),"SIN VISTO BUENO; ","")&amp;IF(AND(M212&lt;&gt;"",UPPER(O212)&lt;&gt;"S"),"SIN FOTOS; ","")&amp;IF(AND(N(P212)&gt;0,Q212=""),"CARGO SIN COBRAR; ","")="","",LEFT(IF(AND(NOT(M212&lt;&gt;""),J212&lt;&gt;""),IF(TODAY()&gt;J212,"VENCIDO; ",IF(J212-TODAY()&lt;='Ajustes'!$B$4,"VENCE PRONTO; ","")),"")&amp;IF(AND(NOT(M212&lt;&gt;""),G212=""),"SIN SUBCONTRATISTA; ","")&amp;IF(AND(M212&lt;&gt;"",UPPER(N212)&lt;&gt;"S"),"SIN VISTO BUENO; ","")&amp;IF(AND(M212&lt;&gt;"",UPPER(O212)&lt;&gt;"S"),"SIN FOTOS; ","")&amp;IF(AND(N(P212)&gt;0,Q212=""),"CARGO SIN COBRAR; ",""),LEN(IF(AND(NOT(M212&lt;&gt;""),J212&lt;&gt;""),IF(TODAY()&gt;J212,"VENCIDO; ",IF(J212-TODAY()&lt;='Ajustes'!$B$4,"VENCE PRONTO; ","")),"")&amp;IF(AND(NOT(M212&lt;&gt;""),G212=""),"SIN SUBCONTRATISTA; ","")&amp;IF(AND(M212&lt;&gt;"",UPPER(N212)&lt;&gt;"S"),"SIN VISTO BUENO; ","")&amp;IF(AND(M212&lt;&gt;"",UPPER(O212)&lt;&gt;"S"),"SIN FOTOS; ","")&amp;IF(AND(N(P212)&gt;0,Q212=""),"CARGO SIN COBRAR; ",""))-2)))</f>
        <v/>
      </c>
    </row>
    <row r="213">
      <c r="E213" s="7" t="n"/>
      <c r="I213" s="7" t="n"/>
      <c r="J213" s="7">
        <f>IF(A213="","",IF(I213&lt;&gt;"",I213,IF(E213="","",E213+IF(D213="Garantía",'Ajustes'!$B$3,'Ajustes'!$B$2))))</f>
        <v/>
      </c>
      <c r="K213" s="8">
        <f>IF(OR(J213="",M213&lt;&gt;""),"",J213-TODAY())</f>
        <v/>
      </c>
      <c r="L213">
        <f>IF(A213="","",IF(M213&lt;&gt;"","TERMINADO",IF(G213="","ABIERTO - SIN SUB","ASIGNADO")))</f>
        <v/>
      </c>
      <c r="M213" s="7" t="n"/>
      <c r="P213" s="9" t="n"/>
      <c r="R213">
        <f>IF(A213="","",IF(IF(AND(NOT(M213&lt;&gt;""),J213&lt;&gt;""),IF(TODAY()&gt;J213,"VENCIDO; ",IF(J213-TODAY()&lt;='Ajustes'!$B$4,"VENCE PRONTO; ","")),"")&amp;IF(AND(NOT(M213&lt;&gt;""),G213=""),"SIN SUBCONTRATISTA; ","")&amp;IF(AND(M213&lt;&gt;"",UPPER(N213)&lt;&gt;"S"),"SIN VISTO BUENO; ","")&amp;IF(AND(M213&lt;&gt;"",UPPER(O213)&lt;&gt;"S"),"SIN FOTOS; ","")&amp;IF(AND(N(P213)&gt;0,Q213=""),"CARGO SIN COBRAR; ","")="","",LEFT(IF(AND(NOT(M213&lt;&gt;""),J213&lt;&gt;""),IF(TODAY()&gt;J213,"VENCIDO; ",IF(J213-TODAY()&lt;='Ajustes'!$B$4,"VENCE PRONTO; ","")),"")&amp;IF(AND(NOT(M213&lt;&gt;""),G213=""),"SIN SUBCONTRATISTA; ","")&amp;IF(AND(M213&lt;&gt;"",UPPER(N213)&lt;&gt;"S"),"SIN VISTO BUENO; ","")&amp;IF(AND(M213&lt;&gt;"",UPPER(O213)&lt;&gt;"S"),"SIN FOTOS; ","")&amp;IF(AND(N(P213)&gt;0,Q213=""),"CARGO SIN COBRAR; ",""),LEN(IF(AND(NOT(M213&lt;&gt;""),J213&lt;&gt;""),IF(TODAY()&gt;J213,"VENCIDO; ",IF(J213-TODAY()&lt;='Ajustes'!$B$4,"VENCE PRONTO; ","")),"")&amp;IF(AND(NOT(M213&lt;&gt;""),G213=""),"SIN SUBCONTRATISTA; ","")&amp;IF(AND(M213&lt;&gt;"",UPPER(N213)&lt;&gt;"S"),"SIN VISTO BUENO; ","")&amp;IF(AND(M213&lt;&gt;"",UPPER(O213)&lt;&gt;"S"),"SIN FOTOS; ","")&amp;IF(AND(N(P213)&gt;0,Q213=""),"CARGO SIN COBRAR; ",""))-2)))</f>
        <v/>
      </c>
    </row>
    <row r="214">
      <c r="E214" s="7" t="n"/>
      <c r="I214" s="7" t="n"/>
      <c r="J214" s="7">
        <f>IF(A214="","",IF(I214&lt;&gt;"",I214,IF(E214="","",E214+IF(D214="Garantía",'Ajustes'!$B$3,'Ajustes'!$B$2))))</f>
        <v/>
      </c>
      <c r="K214" s="8">
        <f>IF(OR(J214="",M214&lt;&gt;""),"",J214-TODAY())</f>
        <v/>
      </c>
      <c r="L214">
        <f>IF(A214="","",IF(M214&lt;&gt;"","TERMINADO",IF(G214="","ABIERTO - SIN SUB","ASIGNADO")))</f>
        <v/>
      </c>
      <c r="M214" s="7" t="n"/>
      <c r="P214" s="9" t="n"/>
      <c r="R214">
        <f>IF(A214="","",IF(IF(AND(NOT(M214&lt;&gt;""),J214&lt;&gt;""),IF(TODAY()&gt;J214,"VENCIDO; ",IF(J214-TODAY()&lt;='Ajustes'!$B$4,"VENCE PRONTO; ","")),"")&amp;IF(AND(NOT(M214&lt;&gt;""),G214=""),"SIN SUBCONTRATISTA; ","")&amp;IF(AND(M214&lt;&gt;"",UPPER(N214)&lt;&gt;"S"),"SIN VISTO BUENO; ","")&amp;IF(AND(M214&lt;&gt;"",UPPER(O214)&lt;&gt;"S"),"SIN FOTOS; ","")&amp;IF(AND(N(P214)&gt;0,Q214=""),"CARGO SIN COBRAR; ","")="","",LEFT(IF(AND(NOT(M214&lt;&gt;""),J214&lt;&gt;""),IF(TODAY()&gt;J214,"VENCIDO; ",IF(J214-TODAY()&lt;='Ajustes'!$B$4,"VENCE PRONTO; ","")),"")&amp;IF(AND(NOT(M214&lt;&gt;""),G214=""),"SIN SUBCONTRATISTA; ","")&amp;IF(AND(M214&lt;&gt;"",UPPER(N214)&lt;&gt;"S"),"SIN VISTO BUENO; ","")&amp;IF(AND(M214&lt;&gt;"",UPPER(O214)&lt;&gt;"S"),"SIN FOTOS; ","")&amp;IF(AND(N(P214)&gt;0,Q214=""),"CARGO SIN COBRAR; ",""),LEN(IF(AND(NOT(M214&lt;&gt;""),J214&lt;&gt;""),IF(TODAY()&gt;J214,"VENCIDO; ",IF(J214-TODAY()&lt;='Ajustes'!$B$4,"VENCE PRONTO; ","")),"")&amp;IF(AND(NOT(M214&lt;&gt;""),G214=""),"SIN SUBCONTRATISTA; ","")&amp;IF(AND(M214&lt;&gt;"",UPPER(N214)&lt;&gt;"S"),"SIN VISTO BUENO; ","")&amp;IF(AND(M214&lt;&gt;"",UPPER(O214)&lt;&gt;"S"),"SIN FOTOS; ","")&amp;IF(AND(N(P214)&gt;0,Q214=""),"CARGO SIN COBRAR; ",""))-2)))</f>
        <v/>
      </c>
    </row>
    <row r="215">
      <c r="E215" s="7" t="n"/>
      <c r="I215" s="7" t="n"/>
      <c r="J215" s="7">
        <f>IF(A215="","",IF(I215&lt;&gt;"",I215,IF(E215="","",E215+IF(D215="Garantía",'Ajustes'!$B$3,'Ajustes'!$B$2))))</f>
        <v/>
      </c>
      <c r="K215" s="8">
        <f>IF(OR(J215="",M215&lt;&gt;""),"",J215-TODAY())</f>
        <v/>
      </c>
      <c r="L215">
        <f>IF(A215="","",IF(M215&lt;&gt;"","TERMINADO",IF(G215="","ABIERTO - SIN SUB","ASIGNADO")))</f>
        <v/>
      </c>
      <c r="M215" s="7" t="n"/>
      <c r="P215" s="9" t="n"/>
      <c r="R215">
        <f>IF(A215="","",IF(IF(AND(NOT(M215&lt;&gt;""),J215&lt;&gt;""),IF(TODAY()&gt;J215,"VENCIDO; ",IF(J215-TODAY()&lt;='Ajustes'!$B$4,"VENCE PRONTO; ","")),"")&amp;IF(AND(NOT(M215&lt;&gt;""),G215=""),"SIN SUBCONTRATISTA; ","")&amp;IF(AND(M215&lt;&gt;"",UPPER(N215)&lt;&gt;"S"),"SIN VISTO BUENO; ","")&amp;IF(AND(M215&lt;&gt;"",UPPER(O215)&lt;&gt;"S"),"SIN FOTOS; ","")&amp;IF(AND(N(P215)&gt;0,Q215=""),"CARGO SIN COBRAR; ","")="","",LEFT(IF(AND(NOT(M215&lt;&gt;""),J215&lt;&gt;""),IF(TODAY()&gt;J215,"VENCIDO; ",IF(J215-TODAY()&lt;='Ajustes'!$B$4,"VENCE PRONTO; ","")),"")&amp;IF(AND(NOT(M215&lt;&gt;""),G215=""),"SIN SUBCONTRATISTA; ","")&amp;IF(AND(M215&lt;&gt;"",UPPER(N215)&lt;&gt;"S"),"SIN VISTO BUENO; ","")&amp;IF(AND(M215&lt;&gt;"",UPPER(O215)&lt;&gt;"S"),"SIN FOTOS; ","")&amp;IF(AND(N(P215)&gt;0,Q215=""),"CARGO SIN COBRAR; ",""),LEN(IF(AND(NOT(M215&lt;&gt;""),J215&lt;&gt;""),IF(TODAY()&gt;J215,"VENCIDO; ",IF(J215-TODAY()&lt;='Ajustes'!$B$4,"VENCE PRONTO; ","")),"")&amp;IF(AND(NOT(M215&lt;&gt;""),G215=""),"SIN SUBCONTRATISTA; ","")&amp;IF(AND(M215&lt;&gt;"",UPPER(N215)&lt;&gt;"S"),"SIN VISTO BUENO; ","")&amp;IF(AND(M215&lt;&gt;"",UPPER(O215)&lt;&gt;"S"),"SIN FOTOS; ","")&amp;IF(AND(N(P215)&gt;0,Q215=""),"CARGO SIN COBRAR; ",""))-2)))</f>
        <v/>
      </c>
    </row>
    <row r="216">
      <c r="E216" s="7" t="n"/>
      <c r="I216" s="7" t="n"/>
      <c r="J216" s="7">
        <f>IF(A216="","",IF(I216&lt;&gt;"",I216,IF(E216="","",E216+IF(D216="Garantía",'Ajustes'!$B$3,'Ajustes'!$B$2))))</f>
        <v/>
      </c>
      <c r="K216" s="8">
        <f>IF(OR(J216="",M216&lt;&gt;""),"",J216-TODAY())</f>
        <v/>
      </c>
      <c r="L216">
        <f>IF(A216="","",IF(M216&lt;&gt;"","TERMINADO",IF(G216="","ABIERTO - SIN SUB","ASIGNADO")))</f>
        <v/>
      </c>
      <c r="M216" s="7" t="n"/>
      <c r="P216" s="9" t="n"/>
      <c r="R216">
        <f>IF(A216="","",IF(IF(AND(NOT(M216&lt;&gt;""),J216&lt;&gt;""),IF(TODAY()&gt;J216,"VENCIDO; ",IF(J216-TODAY()&lt;='Ajustes'!$B$4,"VENCE PRONTO; ","")),"")&amp;IF(AND(NOT(M216&lt;&gt;""),G216=""),"SIN SUBCONTRATISTA; ","")&amp;IF(AND(M216&lt;&gt;"",UPPER(N216)&lt;&gt;"S"),"SIN VISTO BUENO; ","")&amp;IF(AND(M216&lt;&gt;"",UPPER(O216)&lt;&gt;"S"),"SIN FOTOS; ","")&amp;IF(AND(N(P216)&gt;0,Q216=""),"CARGO SIN COBRAR; ","")="","",LEFT(IF(AND(NOT(M216&lt;&gt;""),J216&lt;&gt;""),IF(TODAY()&gt;J216,"VENCIDO; ",IF(J216-TODAY()&lt;='Ajustes'!$B$4,"VENCE PRONTO; ","")),"")&amp;IF(AND(NOT(M216&lt;&gt;""),G216=""),"SIN SUBCONTRATISTA; ","")&amp;IF(AND(M216&lt;&gt;"",UPPER(N216)&lt;&gt;"S"),"SIN VISTO BUENO; ","")&amp;IF(AND(M216&lt;&gt;"",UPPER(O216)&lt;&gt;"S"),"SIN FOTOS; ","")&amp;IF(AND(N(P216)&gt;0,Q216=""),"CARGO SIN COBRAR; ",""),LEN(IF(AND(NOT(M216&lt;&gt;""),J216&lt;&gt;""),IF(TODAY()&gt;J216,"VENCIDO; ",IF(J216-TODAY()&lt;='Ajustes'!$B$4,"VENCE PRONTO; ","")),"")&amp;IF(AND(NOT(M216&lt;&gt;""),G216=""),"SIN SUBCONTRATISTA; ","")&amp;IF(AND(M216&lt;&gt;"",UPPER(N216)&lt;&gt;"S"),"SIN VISTO BUENO; ","")&amp;IF(AND(M216&lt;&gt;"",UPPER(O216)&lt;&gt;"S"),"SIN FOTOS; ","")&amp;IF(AND(N(P216)&gt;0,Q216=""),"CARGO SIN COBRAR; ",""))-2)))</f>
        <v/>
      </c>
    </row>
    <row r="217">
      <c r="E217" s="7" t="n"/>
      <c r="I217" s="7" t="n"/>
      <c r="J217" s="7">
        <f>IF(A217="","",IF(I217&lt;&gt;"",I217,IF(E217="","",E217+IF(D217="Garantía",'Ajustes'!$B$3,'Ajustes'!$B$2))))</f>
        <v/>
      </c>
      <c r="K217" s="8">
        <f>IF(OR(J217="",M217&lt;&gt;""),"",J217-TODAY())</f>
        <v/>
      </c>
      <c r="L217">
        <f>IF(A217="","",IF(M217&lt;&gt;"","TERMINADO",IF(G217="","ABIERTO - SIN SUB","ASIGNADO")))</f>
        <v/>
      </c>
      <c r="M217" s="7" t="n"/>
      <c r="P217" s="9" t="n"/>
      <c r="R217">
        <f>IF(A217="","",IF(IF(AND(NOT(M217&lt;&gt;""),J217&lt;&gt;""),IF(TODAY()&gt;J217,"VENCIDO; ",IF(J217-TODAY()&lt;='Ajustes'!$B$4,"VENCE PRONTO; ","")),"")&amp;IF(AND(NOT(M217&lt;&gt;""),G217=""),"SIN SUBCONTRATISTA; ","")&amp;IF(AND(M217&lt;&gt;"",UPPER(N217)&lt;&gt;"S"),"SIN VISTO BUENO; ","")&amp;IF(AND(M217&lt;&gt;"",UPPER(O217)&lt;&gt;"S"),"SIN FOTOS; ","")&amp;IF(AND(N(P217)&gt;0,Q217=""),"CARGO SIN COBRAR; ","")="","",LEFT(IF(AND(NOT(M217&lt;&gt;""),J217&lt;&gt;""),IF(TODAY()&gt;J217,"VENCIDO; ",IF(J217-TODAY()&lt;='Ajustes'!$B$4,"VENCE PRONTO; ","")),"")&amp;IF(AND(NOT(M217&lt;&gt;""),G217=""),"SIN SUBCONTRATISTA; ","")&amp;IF(AND(M217&lt;&gt;"",UPPER(N217)&lt;&gt;"S"),"SIN VISTO BUENO; ","")&amp;IF(AND(M217&lt;&gt;"",UPPER(O217)&lt;&gt;"S"),"SIN FOTOS; ","")&amp;IF(AND(N(P217)&gt;0,Q217=""),"CARGO SIN COBRAR; ",""),LEN(IF(AND(NOT(M217&lt;&gt;""),J217&lt;&gt;""),IF(TODAY()&gt;J217,"VENCIDO; ",IF(J217-TODAY()&lt;='Ajustes'!$B$4,"VENCE PRONTO; ","")),"")&amp;IF(AND(NOT(M217&lt;&gt;""),G217=""),"SIN SUBCONTRATISTA; ","")&amp;IF(AND(M217&lt;&gt;"",UPPER(N217)&lt;&gt;"S"),"SIN VISTO BUENO; ","")&amp;IF(AND(M217&lt;&gt;"",UPPER(O217)&lt;&gt;"S"),"SIN FOTOS; ","")&amp;IF(AND(N(P217)&gt;0,Q217=""),"CARGO SIN COBRAR; ",""))-2)))</f>
        <v/>
      </c>
    </row>
    <row r="218">
      <c r="E218" s="7" t="n"/>
      <c r="I218" s="7" t="n"/>
      <c r="J218" s="7">
        <f>IF(A218="","",IF(I218&lt;&gt;"",I218,IF(E218="","",E218+IF(D218="Garantía",'Ajustes'!$B$3,'Ajustes'!$B$2))))</f>
        <v/>
      </c>
      <c r="K218" s="8">
        <f>IF(OR(J218="",M218&lt;&gt;""),"",J218-TODAY())</f>
        <v/>
      </c>
      <c r="L218">
        <f>IF(A218="","",IF(M218&lt;&gt;"","TERMINADO",IF(G218="","ABIERTO - SIN SUB","ASIGNADO")))</f>
        <v/>
      </c>
      <c r="M218" s="7" t="n"/>
      <c r="P218" s="9" t="n"/>
      <c r="R218">
        <f>IF(A218="","",IF(IF(AND(NOT(M218&lt;&gt;""),J218&lt;&gt;""),IF(TODAY()&gt;J218,"VENCIDO; ",IF(J218-TODAY()&lt;='Ajustes'!$B$4,"VENCE PRONTO; ","")),"")&amp;IF(AND(NOT(M218&lt;&gt;""),G218=""),"SIN SUBCONTRATISTA; ","")&amp;IF(AND(M218&lt;&gt;"",UPPER(N218)&lt;&gt;"S"),"SIN VISTO BUENO; ","")&amp;IF(AND(M218&lt;&gt;"",UPPER(O218)&lt;&gt;"S"),"SIN FOTOS; ","")&amp;IF(AND(N(P218)&gt;0,Q218=""),"CARGO SIN COBRAR; ","")="","",LEFT(IF(AND(NOT(M218&lt;&gt;""),J218&lt;&gt;""),IF(TODAY()&gt;J218,"VENCIDO; ",IF(J218-TODAY()&lt;='Ajustes'!$B$4,"VENCE PRONTO; ","")),"")&amp;IF(AND(NOT(M218&lt;&gt;""),G218=""),"SIN SUBCONTRATISTA; ","")&amp;IF(AND(M218&lt;&gt;"",UPPER(N218)&lt;&gt;"S"),"SIN VISTO BUENO; ","")&amp;IF(AND(M218&lt;&gt;"",UPPER(O218)&lt;&gt;"S"),"SIN FOTOS; ","")&amp;IF(AND(N(P218)&gt;0,Q218=""),"CARGO SIN COBRAR; ",""),LEN(IF(AND(NOT(M218&lt;&gt;""),J218&lt;&gt;""),IF(TODAY()&gt;J218,"VENCIDO; ",IF(J218-TODAY()&lt;='Ajustes'!$B$4,"VENCE PRONTO; ","")),"")&amp;IF(AND(NOT(M218&lt;&gt;""),G218=""),"SIN SUBCONTRATISTA; ","")&amp;IF(AND(M218&lt;&gt;"",UPPER(N218)&lt;&gt;"S"),"SIN VISTO BUENO; ","")&amp;IF(AND(M218&lt;&gt;"",UPPER(O218)&lt;&gt;"S"),"SIN FOTOS; ","")&amp;IF(AND(N(P218)&gt;0,Q218=""),"CARGO SIN COBRAR; ",""))-2)))</f>
        <v/>
      </c>
    </row>
    <row r="219">
      <c r="E219" s="7" t="n"/>
      <c r="I219" s="7" t="n"/>
      <c r="J219" s="7">
        <f>IF(A219="","",IF(I219&lt;&gt;"",I219,IF(E219="","",E219+IF(D219="Garantía",'Ajustes'!$B$3,'Ajustes'!$B$2))))</f>
        <v/>
      </c>
      <c r="K219" s="8">
        <f>IF(OR(J219="",M219&lt;&gt;""),"",J219-TODAY())</f>
        <v/>
      </c>
      <c r="L219">
        <f>IF(A219="","",IF(M219&lt;&gt;"","TERMINADO",IF(G219="","ABIERTO - SIN SUB","ASIGNADO")))</f>
        <v/>
      </c>
      <c r="M219" s="7" t="n"/>
      <c r="P219" s="9" t="n"/>
      <c r="R219">
        <f>IF(A219="","",IF(IF(AND(NOT(M219&lt;&gt;""),J219&lt;&gt;""),IF(TODAY()&gt;J219,"VENCIDO; ",IF(J219-TODAY()&lt;='Ajustes'!$B$4,"VENCE PRONTO; ","")),"")&amp;IF(AND(NOT(M219&lt;&gt;""),G219=""),"SIN SUBCONTRATISTA; ","")&amp;IF(AND(M219&lt;&gt;"",UPPER(N219)&lt;&gt;"S"),"SIN VISTO BUENO; ","")&amp;IF(AND(M219&lt;&gt;"",UPPER(O219)&lt;&gt;"S"),"SIN FOTOS; ","")&amp;IF(AND(N(P219)&gt;0,Q219=""),"CARGO SIN COBRAR; ","")="","",LEFT(IF(AND(NOT(M219&lt;&gt;""),J219&lt;&gt;""),IF(TODAY()&gt;J219,"VENCIDO; ",IF(J219-TODAY()&lt;='Ajustes'!$B$4,"VENCE PRONTO; ","")),"")&amp;IF(AND(NOT(M219&lt;&gt;""),G219=""),"SIN SUBCONTRATISTA; ","")&amp;IF(AND(M219&lt;&gt;"",UPPER(N219)&lt;&gt;"S"),"SIN VISTO BUENO; ","")&amp;IF(AND(M219&lt;&gt;"",UPPER(O219)&lt;&gt;"S"),"SIN FOTOS; ","")&amp;IF(AND(N(P219)&gt;0,Q219=""),"CARGO SIN COBRAR; ",""),LEN(IF(AND(NOT(M219&lt;&gt;""),J219&lt;&gt;""),IF(TODAY()&gt;J219,"VENCIDO; ",IF(J219-TODAY()&lt;='Ajustes'!$B$4,"VENCE PRONTO; ","")),"")&amp;IF(AND(NOT(M219&lt;&gt;""),G219=""),"SIN SUBCONTRATISTA; ","")&amp;IF(AND(M219&lt;&gt;"",UPPER(N219)&lt;&gt;"S"),"SIN VISTO BUENO; ","")&amp;IF(AND(M219&lt;&gt;"",UPPER(O219)&lt;&gt;"S"),"SIN FOTOS; ","")&amp;IF(AND(N(P219)&gt;0,Q219=""),"CARGO SIN COBRAR; ",""))-2)))</f>
        <v/>
      </c>
    </row>
    <row r="220">
      <c r="E220" s="7" t="n"/>
      <c r="I220" s="7" t="n"/>
      <c r="J220" s="7">
        <f>IF(A220="","",IF(I220&lt;&gt;"",I220,IF(E220="","",E220+IF(D220="Garantía",'Ajustes'!$B$3,'Ajustes'!$B$2))))</f>
        <v/>
      </c>
      <c r="K220" s="8">
        <f>IF(OR(J220="",M220&lt;&gt;""),"",J220-TODAY())</f>
        <v/>
      </c>
      <c r="L220">
        <f>IF(A220="","",IF(M220&lt;&gt;"","TERMINADO",IF(G220="","ABIERTO - SIN SUB","ASIGNADO")))</f>
        <v/>
      </c>
      <c r="M220" s="7" t="n"/>
      <c r="P220" s="9" t="n"/>
      <c r="R220">
        <f>IF(A220="","",IF(IF(AND(NOT(M220&lt;&gt;""),J220&lt;&gt;""),IF(TODAY()&gt;J220,"VENCIDO; ",IF(J220-TODAY()&lt;='Ajustes'!$B$4,"VENCE PRONTO; ","")),"")&amp;IF(AND(NOT(M220&lt;&gt;""),G220=""),"SIN SUBCONTRATISTA; ","")&amp;IF(AND(M220&lt;&gt;"",UPPER(N220)&lt;&gt;"S"),"SIN VISTO BUENO; ","")&amp;IF(AND(M220&lt;&gt;"",UPPER(O220)&lt;&gt;"S"),"SIN FOTOS; ","")&amp;IF(AND(N(P220)&gt;0,Q220=""),"CARGO SIN COBRAR; ","")="","",LEFT(IF(AND(NOT(M220&lt;&gt;""),J220&lt;&gt;""),IF(TODAY()&gt;J220,"VENCIDO; ",IF(J220-TODAY()&lt;='Ajustes'!$B$4,"VENCE PRONTO; ","")),"")&amp;IF(AND(NOT(M220&lt;&gt;""),G220=""),"SIN SUBCONTRATISTA; ","")&amp;IF(AND(M220&lt;&gt;"",UPPER(N220)&lt;&gt;"S"),"SIN VISTO BUENO; ","")&amp;IF(AND(M220&lt;&gt;"",UPPER(O220)&lt;&gt;"S"),"SIN FOTOS; ","")&amp;IF(AND(N(P220)&gt;0,Q220=""),"CARGO SIN COBRAR; ",""),LEN(IF(AND(NOT(M220&lt;&gt;""),J220&lt;&gt;""),IF(TODAY()&gt;J220,"VENCIDO; ",IF(J220-TODAY()&lt;='Ajustes'!$B$4,"VENCE PRONTO; ","")),"")&amp;IF(AND(NOT(M220&lt;&gt;""),G220=""),"SIN SUBCONTRATISTA; ","")&amp;IF(AND(M220&lt;&gt;"",UPPER(N220)&lt;&gt;"S"),"SIN VISTO BUENO; ","")&amp;IF(AND(M220&lt;&gt;"",UPPER(O220)&lt;&gt;"S"),"SIN FOTOS; ","")&amp;IF(AND(N(P220)&gt;0,Q220=""),"CARGO SIN COBRAR; ",""))-2)))</f>
        <v/>
      </c>
    </row>
    <row r="221">
      <c r="E221" s="7" t="n"/>
      <c r="I221" s="7" t="n"/>
      <c r="J221" s="7">
        <f>IF(A221="","",IF(I221&lt;&gt;"",I221,IF(E221="","",E221+IF(D221="Garantía",'Ajustes'!$B$3,'Ajustes'!$B$2))))</f>
        <v/>
      </c>
      <c r="K221" s="8">
        <f>IF(OR(J221="",M221&lt;&gt;""),"",J221-TODAY())</f>
        <v/>
      </c>
      <c r="L221">
        <f>IF(A221="","",IF(M221&lt;&gt;"","TERMINADO",IF(G221="","ABIERTO - SIN SUB","ASIGNADO")))</f>
        <v/>
      </c>
      <c r="M221" s="7" t="n"/>
      <c r="P221" s="9" t="n"/>
      <c r="R221">
        <f>IF(A221="","",IF(IF(AND(NOT(M221&lt;&gt;""),J221&lt;&gt;""),IF(TODAY()&gt;J221,"VENCIDO; ",IF(J221-TODAY()&lt;='Ajustes'!$B$4,"VENCE PRONTO; ","")),"")&amp;IF(AND(NOT(M221&lt;&gt;""),G221=""),"SIN SUBCONTRATISTA; ","")&amp;IF(AND(M221&lt;&gt;"",UPPER(N221)&lt;&gt;"S"),"SIN VISTO BUENO; ","")&amp;IF(AND(M221&lt;&gt;"",UPPER(O221)&lt;&gt;"S"),"SIN FOTOS; ","")&amp;IF(AND(N(P221)&gt;0,Q221=""),"CARGO SIN COBRAR; ","")="","",LEFT(IF(AND(NOT(M221&lt;&gt;""),J221&lt;&gt;""),IF(TODAY()&gt;J221,"VENCIDO; ",IF(J221-TODAY()&lt;='Ajustes'!$B$4,"VENCE PRONTO; ","")),"")&amp;IF(AND(NOT(M221&lt;&gt;""),G221=""),"SIN SUBCONTRATISTA; ","")&amp;IF(AND(M221&lt;&gt;"",UPPER(N221)&lt;&gt;"S"),"SIN VISTO BUENO; ","")&amp;IF(AND(M221&lt;&gt;"",UPPER(O221)&lt;&gt;"S"),"SIN FOTOS; ","")&amp;IF(AND(N(P221)&gt;0,Q221=""),"CARGO SIN COBRAR; ",""),LEN(IF(AND(NOT(M221&lt;&gt;""),J221&lt;&gt;""),IF(TODAY()&gt;J221,"VENCIDO; ",IF(J221-TODAY()&lt;='Ajustes'!$B$4,"VENCE PRONTO; ","")),"")&amp;IF(AND(NOT(M221&lt;&gt;""),G221=""),"SIN SUBCONTRATISTA; ","")&amp;IF(AND(M221&lt;&gt;"",UPPER(N221)&lt;&gt;"S"),"SIN VISTO BUENO; ","")&amp;IF(AND(M221&lt;&gt;"",UPPER(O221)&lt;&gt;"S"),"SIN FOTOS; ","")&amp;IF(AND(N(P221)&gt;0,Q221=""),"CARGO SIN COBRAR; ",""))-2)))</f>
        <v/>
      </c>
    </row>
    <row r="222">
      <c r="E222" s="7" t="n"/>
      <c r="I222" s="7" t="n"/>
      <c r="J222" s="7">
        <f>IF(A222="","",IF(I222&lt;&gt;"",I222,IF(E222="","",E222+IF(D222="Garantía",'Ajustes'!$B$3,'Ajustes'!$B$2))))</f>
        <v/>
      </c>
      <c r="K222" s="8">
        <f>IF(OR(J222="",M222&lt;&gt;""),"",J222-TODAY())</f>
        <v/>
      </c>
      <c r="L222">
        <f>IF(A222="","",IF(M222&lt;&gt;"","TERMINADO",IF(G222="","ABIERTO - SIN SUB","ASIGNADO")))</f>
        <v/>
      </c>
      <c r="M222" s="7" t="n"/>
      <c r="P222" s="9" t="n"/>
      <c r="R222">
        <f>IF(A222="","",IF(IF(AND(NOT(M222&lt;&gt;""),J222&lt;&gt;""),IF(TODAY()&gt;J222,"VENCIDO; ",IF(J222-TODAY()&lt;='Ajustes'!$B$4,"VENCE PRONTO; ","")),"")&amp;IF(AND(NOT(M222&lt;&gt;""),G222=""),"SIN SUBCONTRATISTA; ","")&amp;IF(AND(M222&lt;&gt;"",UPPER(N222)&lt;&gt;"S"),"SIN VISTO BUENO; ","")&amp;IF(AND(M222&lt;&gt;"",UPPER(O222)&lt;&gt;"S"),"SIN FOTOS; ","")&amp;IF(AND(N(P222)&gt;0,Q222=""),"CARGO SIN COBRAR; ","")="","",LEFT(IF(AND(NOT(M222&lt;&gt;""),J222&lt;&gt;""),IF(TODAY()&gt;J222,"VENCIDO; ",IF(J222-TODAY()&lt;='Ajustes'!$B$4,"VENCE PRONTO; ","")),"")&amp;IF(AND(NOT(M222&lt;&gt;""),G222=""),"SIN SUBCONTRATISTA; ","")&amp;IF(AND(M222&lt;&gt;"",UPPER(N222)&lt;&gt;"S"),"SIN VISTO BUENO; ","")&amp;IF(AND(M222&lt;&gt;"",UPPER(O222)&lt;&gt;"S"),"SIN FOTOS; ","")&amp;IF(AND(N(P222)&gt;0,Q222=""),"CARGO SIN COBRAR; ",""),LEN(IF(AND(NOT(M222&lt;&gt;""),J222&lt;&gt;""),IF(TODAY()&gt;J222,"VENCIDO; ",IF(J222-TODAY()&lt;='Ajustes'!$B$4,"VENCE PRONTO; ","")),"")&amp;IF(AND(NOT(M222&lt;&gt;""),G222=""),"SIN SUBCONTRATISTA; ","")&amp;IF(AND(M222&lt;&gt;"",UPPER(N222)&lt;&gt;"S"),"SIN VISTO BUENO; ","")&amp;IF(AND(M222&lt;&gt;"",UPPER(O222)&lt;&gt;"S"),"SIN FOTOS; ","")&amp;IF(AND(N(P222)&gt;0,Q222=""),"CARGO SIN COBRAR; ",""))-2)))</f>
        <v/>
      </c>
    </row>
    <row r="223">
      <c r="E223" s="7" t="n"/>
      <c r="I223" s="7" t="n"/>
      <c r="J223" s="7">
        <f>IF(A223="","",IF(I223&lt;&gt;"",I223,IF(E223="","",E223+IF(D223="Garantía",'Ajustes'!$B$3,'Ajustes'!$B$2))))</f>
        <v/>
      </c>
      <c r="K223" s="8">
        <f>IF(OR(J223="",M223&lt;&gt;""),"",J223-TODAY())</f>
        <v/>
      </c>
      <c r="L223">
        <f>IF(A223="","",IF(M223&lt;&gt;"","TERMINADO",IF(G223="","ABIERTO - SIN SUB","ASIGNADO")))</f>
        <v/>
      </c>
      <c r="M223" s="7" t="n"/>
      <c r="P223" s="9" t="n"/>
      <c r="R223">
        <f>IF(A223="","",IF(IF(AND(NOT(M223&lt;&gt;""),J223&lt;&gt;""),IF(TODAY()&gt;J223,"VENCIDO; ",IF(J223-TODAY()&lt;='Ajustes'!$B$4,"VENCE PRONTO; ","")),"")&amp;IF(AND(NOT(M223&lt;&gt;""),G223=""),"SIN SUBCONTRATISTA; ","")&amp;IF(AND(M223&lt;&gt;"",UPPER(N223)&lt;&gt;"S"),"SIN VISTO BUENO; ","")&amp;IF(AND(M223&lt;&gt;"",UPPER(O223)&lt;&gt;"S"),"SIN FOTOS; ","")&amp;IF(AND(N(P223)&gt;0,Q223=""),"CARGO SIN COBRAR; ","")="","",LEFT(IF(AND(NOT(M223&lt;&gt;""),J223&lt;&gt;""),IF(TODAY()&gt;J223,"VENCIDO; ",IF(J223-TODAY()&lt;='Ajustes'!$B$4,"VENCE PRONTO; ","")),"")&amp;IF(AND(NOT(M223&lt;&gt;""),G223=""),"SIN SUBCONTRATISTA; ","")&amp;IF(AND(M223&lt;&gt;"",UPPER(N223)&lt;&gt;"S"),"SIN VISTO BUENO; ","")&amp;IF(AND(M223&lt;&gt;"",UPPER(O223)&lt;&gt;"S"),"SIN FOTOS; ","")&amp;IF(AND(N(P223)&gt;0,Q223=""),"CARGO SIN COBRAR; ",""),LEN(IF(AND(NOT(M223&lt;&gt;""),J223&lt;&gt;""),IF(TODAY()&gt;J223,"VENCIDO; ",IF(J223-TODAY()&lt;='Ajustes'!$B$4,"VENCE PRONTO; ","")),"")&amp;IF(AND(NOT(M223&lt;&gt;""),G223=""),"SIN SUBCONTRATISTA; ","")&amp;IF(AND(M223&lt;&gt;"",UPPER(N223)&lt;&gt;"S"),"SIN VISTO BUENO; ","")&amp;IF(AND(M223&lt;&gt;"",UPPER(O223)&lt;&gt;"S"),"SIN FOTOS; ","")&amp;IF(AND(N(P223)&gt;0,Q223=""),"CARGO SIN COBRAR; ",""))-2)))</f>
        <v/>
      </c>
    </row>
    <row r="224">
      <c r="E224" s="7" t="n"/>
      <c r="I224" s="7" t="n"/>
      <c r="J224" s="7">
        <f>IF(A224="","",IF(I224&lt;&gt;"",I224,IF(E224="","",E224+IF(D224="Garantía",'Ajustes'!$B$3,'Ajustes'!$B$2))))</f>
        <v/>
      </c>
      <c r="K224" s="8">
        <f>IF(OR(J224="",M224&lt;&gt;""),"",J224-TODAY())</f>
        <v/>
      </c>
      <c r="L224">
        <f>IF(A224="","",IF(M224&lt;&gt;"","TERMINADO",IF(G224="","ABIERTO - SIN SUB","ASIGNADO")))</f>
        <v/>
      </c>
      <c r="M224" s="7" t="n"/>
      <c r="P224" s="9" t="n"/>
      <c r="R224">
        <f>IF(A224="","",IF(IF(AND(NOT(M224&lt;&gt;""),J224&lt;&gt;""),IF(TODAY()&gt;J224,"VENCIDO; ",IF(J224-TODAY()&lt;='Ajustes'!$B$4,"VENCE PRONTO; ","")),"")&amp;IF(AND(NOT(M224&lt;&gt;""),G224=""),"SIN SUBCONTRATISTA; ","")&amp;IF(AND(M224&lt;&gt;"",UPPER(N224)&lt;&gt;"S"),"SIN VISTO BUENO; ","")&amp;IF(AND(M224&lt;&gt;"",UPPER(O224)&lt;&gt;"S"),"SIN FOTOS; ","")&amp;IF(AND(N(P224)&gt;0,Q224=""),"CARGO SIN COBRAR; ","")="","",LEFT(IF(AND(NOT(M224&lt;&gt;""),J224&lt;&gt;""),IF(TODAY()&gt;J224,"VENCIDO; ",IF(J224-TODAY()&lt;='Ajustes'!$B$4,"VENCE PRONTO; ","")),"")&amp;IF(AND(NOT(M224&lt;&gt;""),G224=""),"SIN SUBCONTRATISTA; ","")&amp;IF(AND(M224&lt;&gt;"",UPPER(N224)&lt;&gt;"S"),"SIN VISTO BUENO; ","")&amp;IF(AND(M224&lt;&gt;"",UPPER(O224)&lt;&gt;"S"),"SIN FOTOS; ","")&amp;IF(AND(N(P224)&gt;0,Q224=""),"CARGO SIN COBRAR; ",""),LEN(IF(AND(NOT(M224&lt;&gt;""),J224&lt;&gt;""),IF(TODAY()&gt;J224,"VENCIDO; ",IF(J224-TODAY()&lt;='Ajustes'!$B$4,"VENCE PRONTO; ","")),"")&amp;IF(AND(NOT(M224&lt;&gt;""),G224=""),"SIN SUBCONTRATISTA; ","")&amp;IF(AND(M224&lt;&gt;"",UPPER(N224)&lt;&gt;"S"),"SIN VISTO BUENO; ","")&amp;IF(AND(M224&lt;&gt;"",UPPER(O224)&lt;&gt;"S"),"SIN FOTOS; ","")&amp;IF(AND(N(P224)&gt;0,Q224=""),"CARGO SIN COBRAR; ",""))-2)))</f>
        <v/>
      </c>
    </row>
    <row r="225">
      <c r="E225" s="7" t="n"/>
      <c r="I225" s="7" t="n"/>
      <c r="J225" s="7">
        <f>IF(A225="","",IF(I225&lt;&gt;"",I225,IF(E225="","",E225+IF(D225="Garantía",'Ajustes'!$B$3,'Ajustes'!$B$2))))</f>
        <v/>
      </c>
      <c r="K225" s="8">
        <f>IF(OR(J225="",M225&lt;&gt;""),"",J225-TODAY())</f>
        <v/>
      </c>
      <c r="L225">
        <f>IF(A225="","",IF(M225&lt;&gt;"","TERMINADO",IF(G225="","ABIERTO - SIN SUB","ASIGNADO")))</f>
        <v/>
      </c>
      <c r="M225" s="7" t="n"/>
      <c r="P225" s="9" t="n"/>
      <c r="R225">
        <f>IF(A225="","",IF(IF(AND(NOT(M225&lt;&gt;""),J225&lt;&gt;""),IF(TODAY()&gt;J225,"VENCIDO; ",IF(J225-TODAY()&lt;='Ajustes'!$B$4,"VENCE PRONTO; ","")),"")&amp;IF(AND(NOT(M225&lt;&gt;""),G225=""),"SIN SUBCONTRATISTA; ","")&amp;IF(AND(M225&lt;&gt;"",UPPER(N225)&lt;&gt;"S"),"SIN VISTO BUENO; ","")&amp;IF(AND(M225&lt;&gt;"",UPPER(O225)&lt;&gt;"S"),"SIN FOTOS; ","")&amp;IF(AND(N(P225)&gt;0,Q225=""),"CARGO SIN COBRAR; ","")="","",LEFT(IF(AND(NOT(M225&lt;&gt;""),J225&lt;&gt;""),IF(TODAY()&gt;J225,"VENCIDO; ",IF(J225-TODAY()&lt;='Ajustes'!$B$4,"VENCE PRONTO; ","")),"")&amp;IF(AND(NOT(M225&lt;&gt;""),G225=""),"SIN SUBCONTRATISTA; ","")&amp;IF(AND(M225&lt;&gt;"",UPPER(N225)&lt;&gt;"S"),"SIN VISTO BUENO; ","")&amp;IF(AND(M225&lt;&gt;"",UPPER(O225)&lt;&gt;"S"),"SIN FOTOS; ","")&amp;IF(AND(N(P225)&gt;0,Q225=""),"CARGO SIN COBRAR; ",""),LEN(IF(AND(NOT(M225&lt;&gt;""),J225&lt;&gt;""),IF(TODAY()&gt;J225,"VENCIDO; ",IF(J225-TODAY()&lt;='Ajustes'!$B$4,"VENCE PRONTO; ","")),"")&amp;IF(AND(NOT(M225&lt;&gt;""),G225=""),"SIN SUBCONTRATISTA; ","")&amp;IF(AND(M225&lt;&gt;"",UPPER(N225)&lt;&gt;"S"),"SIN VISTO BUENO; ","")&amp;IF(AND(M225&lt;&gt;"",UPPER(O225)&lt;&gt;"S"),"SIN FOTOS; ","")&amp;IF(AND(N(P225)&gt;0,Q225=""),"CARGO SIN COBRAR; ",""))-2)))</f>
        <v/>
      </c>
    </row>
    <row r="226">
      <c r="E226" s="7" t="n"/>
      <c r="I226" s="7" t="n"/>
      <c r="J226" s="7">
        <f>IF(A226="","",IF(I226&lt;&gt;"",I226,IF(E226="","",E226+IF(D226="Garantía",'Ajustes'!$B$3,'Ajustes'!$B$2))))</f>
        <v/>
      </c>
      <c r="K226" s="8">
        <f>IF(OR(J226="",M226&lt;&gt;""),"",J226-TODAY())</f>
        <v/>
      </c>
      <c r="L226">
        <f>IF(A226="","",IF(M226&lt;&gt;"","TERMINADO",IF(G226="","ABIERTO - SIN SUB","ASIGNADO")))</f>
        <v/>
      </c>
      <c r="M226" s="7" t="n"/>
      <c r="P226" s="9" t="n"/>
      <c r="R226">
        <f>IF(A226="","",IF(IF(AND(NOT(M226&lt;&gt;""),J226&lt;&gt;""),IF(TODAY()&gt;J226,"VENCIDO; ",IF(J226-TODAY()&lt;='Ajustes'!$B$4,"VENCE PRONTO; ","")),"")&amp;IF(AND(NOT(M226&lt;&gt;""),G226=""),"SIN SUBCONTRATISTA; ","")&amp;IF(AND(M226&lt;&gt;"",UPPER(N226)&lt;&gt;"S"),"SIN VISTO BUENO; ","")&amp;IF(AND(M226&lt;&gt;"",UPPER(O226)&lt;&gt;"S"),"SIN FOTOS; ","")&amp;IF(AND(N(P226)&gt;0,Q226=""),"CARGO SIN COBRAR; ","")="","",LEFT(IF(AND(NOT(M226&lt;&gt;""),J226&lt;&gt;""),IF(TODAY()&gt;J226,"VENCIDO; ",IF(J226-TODAY()&lt;='Ajustes'!$B$4,"VENCE PRONTO; ","")),"")&amp;IF(AND(NOT(M226&lt;&gt;""),G226=""),"SIN SUBCONTRATISTA; ","")&amp;IF(AND(M226&lt;&gt;"",UPPER(N226)&lt;&gt;"S"),"SIN VISTO BUENO; ","")&amp;IF(AND(M226&lt;&gt;"",UPPER(O226)&lt;&gt;"S"),"SIN FOTOS; ","")&amp;IF(AND(N(P226)&gt;0,Q226=""),"CARGO SIN COBRAR; ",""),LEN(IF(AND(NOT(M226&lt;&gt;""),J226&lt;&gt;""),IF(TODAY()&gt;J226,"VENCIDO; ",IF(J226-TODAY()&lt;='Ajustes'!$B$4,"VENCE PRONTO; ","")),"")&amp;IF(AND(NOT(M226&lt;&gt;""),G226=""),"SIN SUBCONTRATISTA; ","")&amp;IF(AND(M226&lt;&gt;"",UPPER(N226)&lt;&gt;"S"),"SIN VISTO BUENO; ","")&amp;IF(AND(M226&lt;&gt;"",UPPER(O226)&lt;&gt;"S"),"SIN FOTOS; ","")&amp;IF(AND(N(P226)&gt;0,Q226=""),"CARGO SIN COBRAR; ",""))-2)))</f>
        <v/>
      </c>
    </row>
    <row r="227">
      <c r="E227" s="7" t="n"/>
      <c r="I227" s="7" t="n"/>
      <c r="J227" s="7">
        <f>IF(A227="","",IF(I227&lt;&gt;"",I227,IF(E227="","",E227+IF(D227="Garantía",'Ajustes'!$B$3,'Ajustes'!$B$2))))</f>
        <v/>
      </c>
      <c r="K227" s="8">
        <f>IF(OR(J227="",M227&lt;&gt;""),"",J227-TODAY())</f>
        <v/>
      </c>
      <c r="L227">
        <f>IF(A227="","",IF(M227&lt;&gt;"","TERMINADO",IF(G227="","ABIERTO - SIN SUB","ASIGNADO")))</f>
        <v/>
      </c>
      <c r="M227" s="7" t="n"/>
      <c r="P227" s="9" t="n"/>
      <c r="R227">
        <f>IF(A227="","",IF(IF(AND(NOT(M227&lt;&gt;""),J227&lt;&gt;""),IF(TODAY()&gt;J227,"VENCIDO; ",IF(J227-TODAY()&lt;='Ajustes'!$B$4,"VENCE PRONTO; ","")),"")&amp;IF(AND(NOT(M227&lt;&gt;""),G227=""),"SIN SUBCONTRATISTA; ","")&amp;IF(AND(M227&lt;&gt;"",UPPER(N227)&lt;&gt;"S"),"SIN VISTO BUENO; ","")&amp;IF(AND(M227&lt;&gt;"",UPPER(O227)&lt;&gt;"S"),"SIN FOTOS; ","")&amp;IF(AND(N(P227)&gt;0,Q227=""),"CARGO SIN COBRAR; ","")="","",LEFT(IF(AND(NOT(M227&lt;&gt;""),J227&lt;&gt;""),IF(TODAY()&gt;J227,"VENCIDO; ",IF(J227-TODAY()&lt;='Ajustes'!$B$4,"VENCE PRONTO; ","")),"")&amp;IF(AND(NOT(M227&lt;&gt;""),G227=""),"SIN SUBCONTRATISTA; ","")&amp;IF(AND(M227&lt;&gt;"",UPPER(N227)&lt;&gt;"S"),"SIN VISTO BUENO; ","")&amp;IF(AND(M227&lt;&gt;"",UPPER(O227)&lt;&gt;"S"),"SIN FOTOS; ","")&amp;IF(AND(N(P227)&gt;0,Q227=""),"CARGO SIN COBRAR; ",""),LEN(IF(AND(NOT(M227&lt;&gt;""),J227&lt;&gt;""),IF(TODAY()&gt;J227,"VENCIDO; ",IF(J227-TODAY()&lt;='Ajustes'!$B$4,"VENCE PRONTO; ","")),"")&amp;IF(AND(NOT(M227&lt;&gt;""),G227=""),"SIN SUBCONTRATISTA; ","")&amp;IF(AND(M227&lt;&gt;"",UPPER(N227)&lt;&gt;"S"),"SIN VISTO BUENO; ","")&amp;IF(AND(M227&lt;&gt;"",UPPER(O227)&lt;&gt;"S"),"SIN FOTOS; ","")&amp;IF(AND(N(P227)&gt;0,Q227=""),"CARGO SIN COBRAR; ",""))-2)))</f>
        <v/>
      </c>
    </row>
    <row r="228">
      <c r="E228" s="7" t="n"/>
      <c r="I228" s="7" t="n"/>
      <c r="J228" s="7">
        <f>IF(A228="","",IF(I228&lt;&gt;"",I228,IF(E228="","",E228+IF(D228="Garantía",'Ajustes'!$B$3,'Ajustes'!$B$2))))</f>
        <v/>
      </c>
      <c r="K228" s="8">
        <f>IF(OR(J228="",M228&lt;&gt;""),"",J228-TODAY())</f>
        <v/>
      </c>
      <c r="L228">
        <f>IF(A228="","",IF(M228&lt;&gt;"","TERMINADO",IF(G228="","ABIERTO - SIN SUB","ASIGNADO")))</f>
        <v/>
      </c>
      <c r="M228" s="7" t="n"/>
      <c r="P228" s="9" t="n"/>
      <c r="R228">
        <f>IF(A228="","",IF(IF(AND(NOT(M228&lt;&gt;""),J228&lt;&gt;""),IF(TODAY()&gt;J228,"VENCIDO; ",IF(J228-TODAY()&lt;='Ajustes'!$B$4,"VENCE PRONTO; ","")),"")&amp;IF(AND(NOT(M228&lt;&gt;""),G228=""),"SIN SUBCONTRATISTA; ","")&amp;IF(AND(M228&lt;&gt;"",UPPER(N228)&lt;&gt;"S"),"SIN VISTO BUENO; ","")&amp;IF(AND(M228&lt;&gt;"",UPPER(O228)&lt;&gt;"S"),"SIN FOTOS; ","")&amp;IF(AND(N(P228)&gt;0,Q228=""),"CARGO SIN COBRAR; ","")="","",LEFT(IF(AND(NOT(M228&lt;&gt;""),J228&lt;&gt;""),IF(TODAY()&gt;J228,"VENCIDO; ",IF(J228-TODAY()&lt;='Ajustes'!$B$4,"VENCE PRONTO; ","")),"")&amp;IF(AND(NOT(M228&lt;&gt;""),G228=""),"SIN SUBCONTRATISTA; ","")&amp;IF(AND(M228&lt;&gt;"",UPPER(N228)&lt;&gt;"S"),"SIN VISTO BUENO; ","")&amp;IF(AND(M228&lt;&gt;"",UPPER(O228)&lt;&gt;"S"),"SIN FOTOS; ","")&amp;IF(AND(N(P228)&gt;0,Q228=""),"CARGO SIN COBRAR; ",""),LEN(IF(AND(NOT(M228&lt;&gt;""),J228&lt;&gt;""),IF(TODAY()&gt;J228,"VENCIDO; ",IF(J228-TODAY()&lt;='Ajustes'!$B$4,"VENCE PRONTO; ","")),"")&amp;IF(AND(NOT(M228&lt;&gt;""),G228=""),"SIN SUBCONTRATISTA; ","")&amp;IF(AND(M228&lt;&gt;"",UPPER(N228)&lt;&gt;"S"),"SIN VISTO BUENO; ","")&amp;IF(AND(M228&lt;&gt;"",UPPER(O228)&lt;&gt;"S"),"SIN FOTOS; ","")&amp;IF(AND(N(P228)&gt;0,Q228=""),"CARGO SIN COBRAR; ",""))-2)))</f>
        <v/>
      </c>
    </row>
    <row r="229">
      <c r="E229" s="7" t="n"/>
      <c r="I229" s="7" t="n"/>
      <c r="J229" s="7">
        <f>IF(A229="","",IF(I229&lt;&gt;"",I229,IF(E229="","",E229+IF(D229="Garantía",'Ajustes'!$B$3,'Ajustes'!$B$2))))</f>
        <v/>
      </c>
      <c r="K229" s="8">
        <f>IF(OR(J229="",M229&lt;&gt;""),"",J229-TODAY())</f>
        <v/>
      </c>
      <c r="L229">
        <f>IF(A229="","",IF(M229&lt;&gt;"","TERMINADO",IF(G229="","ABIERTO - SIN SUB","ASIGNADO")))</f>
        <v/>
      </c>
      <c r="M229" s="7" t="n"/>
      <c r="P229" s="9" t="n"/>
      <c r="R229">
        <f>IF(A229="","",IF(IF(AND(NOT(M229&lt;&gt;""),J229&lt;&gt;""),IF(TODAY()&gt;J229,"VENCIDO; ",IF(J229-TODAY()&lt;='Ajustes'!$B$4,"VENCE PRONTO; ","")),"")&amp;IF(AND(NOT(M229&lt;&gt;""),G229=""),"SIN SUBCONTRATISTA; ","")&amp;IF(AND(M229&lt;&gt;"",UPPER(N229)&lt;&gt;"S"),"SIN VISTO BUENO; ","")&amp;IF(AND(M229&lt;&gt;"",UPPER(O229)&lt;&gt;"S"),"SIN FOTOS; ","")&amp;IF(AND(N(P229)&gt;0,Q229=""),"CARGO SIN COBRAR; ","")="","",LEFT(IF(AND(NOT(M229&lt;&gt;""),J229&lt;&gt;""),IF(TODAY()&gt;J229,"VENCIDO; ",IF(J229-TODAY()&lt;='Ajustes'!$B$4,"VENCE PRONTO; ","")),"")&amp;IF(AND(NOT(M229&lt;&gt;""),G229=""),"SIN SUBCONTRATISTA; ","")&amp;IF(AND(M229&lt;&gt;"",UPPER(N229)&lt;&gt;"S"),"SIN VISTO BUENO; ","")&amp;IF(AND(M229&lt;&gt;"",UPPER(O229)&lt;&gt;"S"),"SIN FOTOS; ","")&amp;IF(AND(N(P229)&gt;0,Q229=""),"CARGO SIN COBRAR; ",""),LEN(IF(AND(NOT(M229&lt;&gt;""),J229&lt;&gt;""),IF(TODAY()&gt;J229,"VENCIDO; ",IF(J229-TODAY()&lt;='Ajustes'!$B$4,"VENCE PRONTO; ","")),"")&amp;IF(AND(NOT(M229&lt;&gt;""),G229=""),"SIN SUBCONTRATISTA; ","")&amp;IF(AND(M229&lt;&gt;"",UPPER(N229)&lt;&gt;"S"),"SIN VISTO BUENO; ","")&amp;IF(AND(M229&lt;&gt;"",UPPER(O229)&lt;&gt;"S"),"SIN FOTOS; ","")&amp;IF(AND(N(P229)&gt;0,Q229=""),"CARGO SIN COBRAR; ",""))-2)))</f>
        <v/>
      </c>
    </row>
    <row r="230">
      <c r="E230" s="7" t="n"/>
      <c r="I230" s="7" t="n"/>
      <c r="J230" s="7">
        <f>IF(A230="","",IF(I230&lt;&gt;"",I230,IF(E230="","",E230+IF(D230="Garantía",'Ajustes'!$B$3,'Ajustes'!$B$2))))</f>
        <v/>
      </c>
      <c r="K230" s="8">
        <f>IF(OR(J230="",M230&lt;&gt;""),"",J230-TODAY())</f>
        <v/>
      </c>
      <c r="L230">
        <f>IF(A230="","",IF(M230&lt;&gt;"","TERMINADO",IF(G230="","ABIERTO - SIN SUB","ASIGNADO")))</f>
        <v/>
      </c>
      <c r="M230" s="7" t="n"/>
      <c r="P230" s="9" t="n"/>
      <c r="R230">
        <f>IF(A230="","",IF(IF(AND(NOT(M230&lt;&gt;""),J230&lt;&gt;""),IF(TODAY()&gt;J230,"VENCIDO; ",IF(J230-TODAY()&lt;='Ajustes'!$B$4,"VENCE PRONTO; ","")),"")&amp;IF(AND(NOT(M230&lt;&gt;""),G230=""),"SIN SUBCONTRATISTA; ","")&amp;IF(AND(M230&lt;&gt;"",UPPER(N230)&lt;&gt;"S"),"SIN VISTO BUENO; ","")&amp;IF(AND(M230&lt;&gt;"",UPPER(O230)&lt;&gt;"S"),"SIN FOTOS; ","")&amp;IF(AND(N(P230)&gt;0,Q230=""),"CARGO SIN COBRAR; ","")="","",LEFT(IF(AND(NOT(M230&lt;&gt;""),J230&lt;&gt;""),IF(TODAY()&gt;J230,"VENCIDO; ",IF(J230-TODAY()&lt;='Ajustes'!$B$4,"VENCE PRONTO; ","")),"")&amp;IF(AND(NOT(M230&lt;&gt;""),G230=""),"SIN SUBCONTRATISTA; ","")&amp;IF(AND(M230&lt;&gt;"",UPPER(N230)&lt;&gt;"S"),"SIN VISTO BUENO; ","")&amp;IF(AND(M230&lt;&gt;"",UPPER(O230)&lt;&gt;"S"),"SIN FOTOS; ","")&amp;IF(AND(N(P230)&gt;0,Q230=""),"CARGO SIN COBRAR; ",""),LEN(IF(AND(NOT(M230&lt;&gt;""),J230&lt;&gt;""),IF(TODAY()&gt;J230,"VENCIDO; ",IF(J230-TODAY()&lt;='Ajustes'!$B$4,"VENCE PRONTO; ","")),"")&amp;IF(AND(NOT(M230&lt;&gt;""),G230=""),"SIN SUBCONTRATISTA; ","")&amp;IF(AND(M230&lt;&gt;"",UPPER(N230)&lt;&gt;"S"),"SIN VISTO BUENO; ","")&amp;IF(AND(M230&lt;&gt;"",UPPER(O230)&lt;&gt;"S"),"SIN FOTOS; ","")&amp;IF(AND(N(P230)&gt;0,Q230=""),"CARGO SIN COBRAR; ",""))-2)))</f>
        <v/>
      </c>
    </row>
    <row r="231">
      <c r="E231" s="7" t="n"/>
      <c r="I231" s="7" t="n"/>
      <c r="J231" s="7">
        <f>IF(A231="","",IF(I231&lt;&gt;"",I231,IF(E231="","",E231+IF(D231="Garantía",'Ajustes'!$B$3,'Ajustes'!$B$2))))</f>
        <v/>
      </c>
      <c r="K231" s="8">
        <f>IF(OR(J231="",M231&lt;&gt;""),"",J231-TODAY())</f>
        <v/>
      </c>
      <c r="L231">
        <f>IF(A231="","",IF(M231&lt;&gt;"","TERMINADO",IF(G231="","ABIERTO - SIN SUB","ASIGNADO")))</f>
        <v/>
      </c>
      <c r="M231" s="7" t="n"/>
      <c r="P231" s="9" t="n"/>
      <c r="R231">
        <f>IF(A231="","",IF(IF(AND(NOT(M231&lt;&gt;""),J231&lt;&gt;""),IF(TODAY()&gt;J231,"VENCIDO; ",IF(J231-TODAY()&lt;='Ajustes'!$B$4,"VENCE PRONTO; ","")),"")&amp;IF(AND(NOT(M231&lt;&gt;""),G231=""),"SIN SUBCONTRATISTA; ","")&amp;IF(AND(M231&lt;&gt;"",UPPER(N231)&lt;&gt;"S"),"SIN VISTO BUENO; ","")&amp;IF(AND(M231&lt;&gt;"",UPPER(O231)&lt;&gt;"S"),"SIN FOTOS; ","")&amp;IF(AND(N(P231)&gt;0,Q231=""),"CARGO SIN COBRAR; ","")="","",LEFT(IF(AND(NOT(M231&lt;&gt;""),J231&lt;&gt;""),IF(TODAY()&gt;J231,"VENCIDO; ",IF(J231-TODAY()&lt;='Ajustes'!$B$4,"VENCE PRONTO; ","")),"")&amp;IF(AND(NOT(M231&lt;&gt;""),G231=""),"SIN SUBCONTRATISTA; ","")&amp;IF(AND(M231&lt;&gt;"",UPPER(N231)&lt;&gt;"S"),"SIN VISTO BUENO; ","")&amp;IF(AND(M231&lt;&gt;"",UPPER(O231)&lt;&gt;"S"),"SIN FOTOS; ","")&amp;IF(AND(N(P231)&gt;0,Q231=""),"CARGO SIN COBRAR; ",""),LEN(IF(AND(NOT(M231&lt;&gt;""),J231&lt;&gt;""),IF(TODAY()&gt;J231,"VENCIDO; ",IF(J231-TODAY()&lt;='Ajustes'!$B$4,"VENCE PRONTO; ","")),"")&amp;IF(AND(NOT(M231&lt;&gt;""),G231=""),"SIN SUBCONTRATISTA; ","")&amp;IF(AND(M231&lt;&gt;"",UPPER(N231)&lt;&gt;"S"),"SIN VISTO BUENO; ","")&amp;IF(AND(M231&lt;&gt;"",UPPER(O231)&lt;&gt;"S"),"SIN FOTOS; ","")&amp;IF(AND(N(P231)&gt;0,Q231=""),"CARGO SIN COBRAR; ",""))-2)))</f>
        <v/>
      </c>
    </row>
    <row r="232">
      <c r="E232" s="7" t="n"/>
      <c r="I232" s="7" t="n"/>
      <c r="J232" s="7">
        <f>IF(A232="","",IF(I232&lt;&gt;"",I232,IF(E232="","",E232+IF(D232="Garantía",'Ajustes'!$B$3,'Ajustes'!$B$2))))</f>
        <v/>
      </c>
      <c r="K232" s="8">
        <f>IF(OR(J232="",M232&lt;&gt;""),"",J232-TODAY())</f>
        <v/>
      </c>
      <c r="L232">
        <f>IF(A232="","",IF(M232&lt;&gt;"","TERMINADO",IF(G232="","ABIERTO - SIN SUB","ASIGNADO")))</f>
        <v/>
      </c>
      <c r="M232" s="7" t="n"/>
      <c r="P232" s="9" t="n"/>
      <c r="R232">
        <f>IF(A232="","",IF(IF(AND(NOT(M232&lt;&gt;""),J232&lt;&gt;""),IF(TODAY()&gt;J232,"VENCIDO; ",IF(J232-TODAY()&lt;='Ajustes'!$B$4,"VENCE PRONTO; ","")),"")&amp;IF(AND(NOT(M232&lt;&gt;""),G232=""),"SIN SUBCONTRATISTA; ","")&amp;IF(AND(M232&lt;&gt;"",UPPER(N232)&lt;&gt;"S"),"SIN VISTO BUENO; ","")&amp;IF(AND(M232&lt;&gt;"",UPPER(O232)&lt;&gt;"S"),"SIN FOTOS; ","")&amp;IF(AND(N(P232)&gt;0,Q232=""),"CARGO SIN COBRAR; ","")="","",LEFT(IF(AND(NOT(M232&lt;&gt;""),J232&lt;&gt;""),IF(TODAY()&gt;J232,"VENCIDO; ",IF(J232-TODAY()&lt;='Ajustes'!$B$4,"VENCE PRONTO; ","")),"")&amp;IF(AND(NOT(M232&lt;&gt;""),G232=""),"SIN SUBCONTRATISTA; ","")&amp;IF(AND(M232&lt;&gt;"",UPPER(N232)&lt;&gt;"S"),"SIN VISTO BUENO; ","")&amp;IF(AND(M232&lt;&gt;"",UPPER(O232)&lt;&gt;"S"),"SIN FOTOS; ","")&amp;IF(AND(N(P232)&gt;0,Q232=""),"CARGO SIN COBRAR; ",""),LEN(IF(AND(NOT(M232&lt;&gt;""),J232&lt;&gt;""),IF(TODAY()&gt;J232,"VENCIDO; ",IF(J232-TODAY()&lt;='Ajustes'!$B$4,"VENCE PRONTO; ","")),"")&amp;IF(AND(NOT(M232&lt;&gt;""),G232=""),"SIN SUBCONTRATISTA; ","")&amp;IF(AND(M232&lt;&gt;"",UPPER(N232)&lt;&gt;"S"),"SIN VISTO BUENO; ","")&amp;IF(AND(M232&lt;&gt;"",UPPER(O232)&lt;&gt;"S"),"SIN FOTOS; ","")&amp;IF(AND(N(P232)&gt;0,Q232=""),"CARGO SIN COBRAR; ",""))-2)))</f>
        <v/>
      </c>
    </row>
    <row r="233">
      <c r="E233" s="7" t="n"/>
      <c r="I233" s="7" t="n"/>
      <c r="J233" s="7">
        <f>IF(A233="","",IF(I233&lt;&gt;"",I233,IF(E233="","",E233+IF(D233="Garantía",'Ajustes'!$B$3,'Ajustes'!$B$2))))</f>
        <v/>
      </c>
      <c r="K233" s="8">
        <f>IF(OR(J233="",M233&lt;&gt;""),"",J233-TODAY())</f>
        <v/>
      </c>
      <c r="L233">
        <f>IF(A233="","",IF(M233&lt;&gt;"","TERMINADO",IF(G233="","ABIERTO - SIN SUB","ASIGNADO")))</f>
        <v/>
      </c>
      <c r="M233" s="7" t="n"/>
      <c r="P233" s="9" t="n"/>
      <c r="R233">
        <f>IF(A233="","",IF(IF(AND(NOT(M233&lt;&gt;""),J233&lt;&gt;""),IF(TODAY()&gt;J233,"VENCIDO; ",IF(J233-TODAY()&lt;='Ajustes'!$B$4,"VENCE PRONTO; ","")),"")&amp;IF(AND(NOT(M233&lt;&gt;""),G233=""),"SIN SUBCONTRATISTA; ","")&amp;IF(AND(M233&lt;&gt;"",UPPER(N233)&lt;&gt;"S"),"SIN VISTO BUENO; ","")&amp;IF(AND(M233&lt;&gt;"",UPPER(O233)&lt;&gt;"S"),"SIN FOTOS; ","")&amp;IF(AND(N(P233)&gt;0,Q233=""),"CARGO SIN COBRAR; ","")="","",LEFT(IF(AND(NOT(M233&lt;&gt;""),J233&lt;&gt;""),IF(TODAY()&gt;J233,"VENCIDO; ",IF(J233-TODAY()&lt;='Ajustes'!$B$4,"VENCE PRONTO; ","")),"")&amp;IF(AND(NOT(M233&lt;&gt;""),G233=""),"SIN SUBCONTRATISTA; ","")&amp;IF(AND(M233&lt;&gt;"",UPPER(N233)&lt;&gt;"S"),"SIN VISTO BUENO; ","")&amp;IF(AND(M233&lt;&gt;"",UPPER(O233)&lt;&gt;"S"),"SIN FOTOS; ","")&amp;IF(AND(N(P233)&gt;0,Q233=""),"CARGO SIN COBRAR; ",""),LEN(IF(AND(NOT(M233&lt;&gt;""),J233&lt;&gt;""),IF(TODAY()&gt;J233,"VENCIDO; ",IF(J233-TODAY()&lt;='Ajustes'!$B$4,"VENCE PRONTO; ","")),"")&amp;IF(AND(NOT(M233&lt;&gt;""),G233=""),"SIN SUBCONTRATISTA; ","")&amp;IF(AND(M233&lt;&gt;"",UPPER(N233)&lt;&gt;"S"),"SIN VISTO BUENO; ","")&amp;IF(AND(M233&lt;&gt;"",UPPER(O233)&lt;&gt;"S"),"SIN FOTOS; ","")&amp;IF(AND(N(P233)&gt;0,Q233=""),"CARGO SIN COBRAR; ",""))-2)))</f>
        <v/>
      </c>
    </row>
    <row r="234">
      <c r="E234" s="7" t="n"/>
      <c r="I234" s="7" t="n"/>
      <c r="J234" s="7">
        <f>IF(A234="","",IF(I234&lt;&gt;"",I234,IF(E234="","",E234+IF(D234="Garantía",'Ajustes'!$B$3,'Ajustes'!$B$2))))</f>
        <v/>
      </c>
      <c r="K234" s="8">
        <f>IF(OR(J234="",M234&lt;&gt;""),"",J234-TODAY())</f>
        <v/>
      </c>
      <c r="L234">
        <f>IF(A234="","",IF(M234&lt;&gt;"","TERMINADO",IF(G234="","ABIERTO - SIN SUB","ASIGNADO")))</f>
        <v/>
      </c>
      <c r="M234" s="7" t="n"/>
      <c r="P234" s="9" t="n"/>
      <c r="R234">
        <f>IF(A234="","",IF(IF(AND(NOT(M234&lt;&gt;""),J234&lt;&gt;""),IF(TODAY()&gt;J234,"VENCIDO; ",IF(J234-TODAY()&lt;='Ajustes'!$B$4,"VENCE PRONTO; ","")),"")&amp;IF(AND(NOT(M234&lt;&gt;""),G234=""),"SIN SUBCONTRATISTA; ","")&amp;IF(AND(M234&lt;&gt;"",UPPER(N234)&lt;&gt;"S"),"SIN VISTO BUENO; ","")&amp;IF(AND(M234&lt;&gt;"",UPPER(O234)&lt;&gt;"S"),"SIN FOTOS; ","")&amp;IF(AND(N(P234)&gt;0,Q234=""),"CARGO SIN COBRAR; ","")="","",LEFT(IF(AND(NOT(M234&lt;&gt;""),J234&lt;&gt;""),IF(TODAY()&gt;J234,"VENCIDO; ",IF(J234-TODAY()&lt;='Ajustes'!$B$4,"VENCE PRONTO; ","")),"")&amp;IF(AND(NOT(M234&lt;&gt;""),G234=""),"SIN SUBCONTRATISTA; ","")&amp;IF(AND(M234&lt;&gt;"",UPPER(N234)&lt;&gt;"S"),"SIN VISTO BUENO; ","")&amp;IF(AND(M234&lt;&gt;"",UPPER(O234)&lt;&gt;"S"),"SIN FOTOS; ","")&amp;IF(AND(N(P234)&gt;0,Q234=""),"CARGO SIN COBRAR; ",""),LEN(IF(AND(NOT(M234&lt;&gt;""),J234&lt;&gt;""),IF(TODAY()&gt;J234,"VENCIDO; ",IF(J234-TODAY()&lt;='Ajustes'!$B$4,"VENCE PRONTO; ","")),"")&amp;IF(AND(NOT(M234&lt;&gt;""),G234=""),"SIN SUBCONTRATISTA; ","")&amp;IF(AND(M234&lt;&gt;"",UPPER(N234)&lt;&gt;"S"),"SIN VISTO BUENO; ","")&amp;IF(AND(M234&lt;&gt;"",UPPER(O234)&lt;&gt;"S"),"SIN FOTOS; ","")&amp;IF(AND(N(P234)&gt;0,Q234=""),"CARGO SIN COBRAR; ",""))-2)))</f>
        <v/>
      </c>
    </row>
    <row r="235">
      <c r="E235" s="7" t="n"/>
      <c r="I235" s="7" t="n"/>
      <c r="J235" s="7">
        <f>IF(A235="","",IF(I235&lt;&gt;"",I235,IF(E235="","",E235+IF(D235="Garantía",'Ajustes'!$B$3,'Ajustes'!$B$2))))</f>
        <v/>
      </c>
      <c r="K235" s="8">
        <f>IF(OR(J235="",M235&lt;&gt;""),"",J235-TODAY())</f>
        <v/>
      </c>
      <c r="L235">
        <f>IF(A235="","",IF(M235&lt;&gt;"","TERMINADO",IF(G235="","ABIERTO - SIN SUB","ASIGNADO")))</f>
        <v/>
      </c>
      <c r="M235" s="7" t="n"/>
      <c r="P235" s="9" t="n"/>
      <c r="R235">
        <f>IF(A235="","",IF(IF(AND(NOT(M235&lt;&gt;""),J235&lt;&gt;""),IF(TODAY()&gt;J235,"VENCIDO; ",IF(J235-TODAY()&lt;='Ajustes'!$B$4,"VENCE PRONTO; ","")),"")&amp;IF(AND(NOT(M235&lt;&gt;""),G235=""),"SIN SUBCONTRATISTA; ","")&amp;IF(AND(M235&lt;&gt;"",UPPER(N235)&lt;&gt;"S"),"SIN VISTO BUENO; ","")&amp;IF(AND(M235&lt;&gt;"",UPPER(O235)&lt;&gt;"S"),"SIN FOTOS; ","")&amp;IF(AND(N(P235)&gt;0,Q235=""),"CARGO SIN COBRAR; ","")="","",LEFT(IF(AND(NOT(M235&lt;&gt;""),J235&lt;&gt;""),IF(TODAY()&gt;J235,"VENCIDO; ",IF(J235-TODAY()&lt;='Ajustes'!$B$4,"VENCE PRONTO; ","")),"")&amp;IF(AND(NOT(M235&lt;&gt;""),G235=""),"SIN SUBCONTRATISTA; ","")&amp;IF(AND(M235&lt;&gt;"",UPPER(N235)&lt;&gt;"S"),"SIN VISTO BUENO; ","")&amp;IF(AND(M235&lt;&gt;"",UPPER(O235)&lt;&gt;"S"),"SIN FOTOS; ","")&amp;IF(AND(N(P235)&gt;0,Q235=""),"CARGO SIN COBRAR; ",""),LEN(IF(AND(NOT(M235&lt;&gt;""),J235&lt;&gt;""),IF(TODAY()&gt;J235,"VENCIDO; ",IF(J235-TODAY()&lt;='Ajustes'!$B$4,"VENCE PRONTO; ","")),"")&amp;IF(AND(NOT(M235&lt;&gt;""),G235=""),"SIN SUBCONTRATISTA; ","")&amp;IF(AND(M235&lt;&gt;"",UPPER(N235)&lt;&gt;"S"),"SIN VISTO BUENO; ","")&amp;IF(AND(M235&lt;&gt;"",UPPER(O235)&lt;&gt;"S"),"SIN FOTOS; ","")&amp;IF(AND(N(P235)&gt;0,Q235=""),"CARGO SIN COBRAR; ",""))-2)))</f>
        <v/>
      </c>
    </row>
    <row r="236">
      <c r="E236" s="7" t="n"/>
      <c r="I236" s="7" t="n"/>
      <c r="J236" s="7">
        <f>IF(A236="","",IF(I236&lt;&gt;"",I236,IF(E236="","",E236+IF(D236="Garantía",'Ajustes'!$B$3,'Ajustes'!$B$2))))</f>
        <v/>
      </c>
      <c r="K236" s="8">
        <f>IF(OR(J236="",M236&lt;&gt;""),"",J236-TODAY())</f>
        <v/>
      </c>
      <c r="L236">
        <f>IF(A236="","",IF(M236&lt;&gt;"","TERMINADO",IF(G236="","ABIERTO - SIN SUB","ASIGNADO")))</f>
        <v/>
      </c>
      <c r="M236" s="7" t="n"/>
      <c r="P236" s="9" t="n"/>
      <c r="R236">
        <f>IF(A236="","",IF(IF(AND(NOT(M236&lt;&gt;""),J236&lt;&gt;""),IF(TODAY()&gt;J236,"VENCIDO; ",IF(J236-TODAY()&lt;='Ajustes'!$B$4,"VENCE PRONTO; ","")),"")&amp;IF(AND(NOT(M236&lt;&gt;""),G236=""),"SIN SUBCONTRATISTA; ","")&amp;IF(AND(M236&lt;&gt;"",UPPER(N236)&lt;&gt;"S"),"SIN VISTO BUENO; ","")&amp;IF(AND(M236&lt;&gt;"",UPPER(O236)&lt;&gt;"S"),"SIN FOTOS; ","")&amp;IF(AND(N(P236)&gt;0,Q236=""),"CARGO SIN COBRAR; ","")="","",LEFT(IF(AND(NOT(M236&lt;&gt;""),J236&lt;&gt;""),IF(TODAY()&gt;J236,"VENCIDO; ",IF(J236-TODAY()&lt;='Ajustes'!$B$4,"VENCE PRONTO; ","")),"")&amp;IF(AND(NOT(M236&lt;&gt;""),G236=""),"SIN SUBCONTRATISTA; ","")&amp;IF(AND(M236&lt;&gt;"",UPPER(N236)&lt;&gt;"S"),"SIN VISTO BUENO; ","")&amp;IF(AND(M236&lt;&gt;"",UPPER(O236)&lt;&gt;"S"),"SIN FOTOS; ","")&amp;IF(AND(N(P236)&gt;0,Q236=""),"CARGO SIN COBRAR; ",""),LEN(IF(AND(NOT(M236&lt;&gt;""),J236&lt;&gt;""),IF(TODAY()&gt;J236,"VENCIDO; ",IF(J236-TODAY()&lt;='Ajustes'!$B$4,"VENCE PRONTO; ","")),"")&amp;IF(AND(NOT(M236&lt;&gt;""),G236=""),"SIN SUBCONTRATISTA; ","")&amp;IF(AND(M236&lt;&gt;"",UPPER(N236)&lt;&gt;"S"),"SIN VISTO BUENO; ","")&amp;IF(AND(M236&lt;&gt;"",UPPER(O236)&lt;&gt;"S"),"SIN FOTOS; ","")&amp;IF(AND(N(P236)&gt;0,Q236=""),"CARGO SIN COBRAR; ",""))-2)))</f>
        <v/>
      </c>
    </row>
    <row r="237">
      <c r="E237" s="7" t="n"/>
      <c r="I237" s="7" t="n"/>
      <c r="J237" s="7">
        <f>IF(A237="","",IF(I237&lt;&gt;"",I237,IF(E237="","",E237+IF(D237="Garantía",'Ajustes'!$B$3,'Ajustes'!$B$2))))</f>
        <v/>
      </c>
      <c r="K237" s="8">
        <f>IF(OR(J237="",M237&lt;&gt;""),"",J237-TODAY())</f>
        <v/>
      </c>
      <c r="L237">
        <f>IF(A237="","",IF(M237&lt;&gt;"","TERMINADO",IF(G237="","ABIERTO - SIN SUB","ASIGNADO")))</f>
        <v/>
      </c>
      <c r="M237" s="7" t="n"/>
      <c r="P237" s="9" t="n"/>
      <c r="R237">
        <f>IF(A237="","",IF(IF(AND(NOT(M237&lt;&gt;""),J237&lt;&gt;""),IF(TODAY()&gt;J237,"VENCIDO; ",IF(J237-TODAY()&lt;='Ajustes'!$B$4,"VENCE PRONTO; ","")),"")&amp;IF(AND(NOT(M237&lt;&gt;""),G237=""),"SIN SUBCONTRATISTA; ","")&amp;IF(AND(M237&lt;&gt;"",UPPER(N237)&lt;&gt;"S"),"SIN VISTO BUENO; ","")&amp;IF(AND(M237&lt;&gt;"",UPPER(O237)&lt;&gt;"S"),"SIN FOTOS; ","")&amp;IF(AND(N(P237)&gt;0,Q237=""),"CARGO SIN COBRAR; ","")="","",LEFT(IF(AND(NOT(M237&lt;&gt;""),J237&lt;&gt;""),IF(TODAY()&gt;J237,"VENCIDO; ",IF(J237-TODAY()&lt;='Ajustes'!$B$4,"VENCE PRONTO; ","")),"")&amp;IF(AND(NOT(M237&lt;&gt;""),G237=""),"SIN SUBCONTRATISTA; ","")&amp;IF(AND(M237&lt;&gt;"",UPPER(N237)&lt;&gt;"S"),"SIN VISTO BUENO; ","")&amp;IF(AND(M237&lt;&gt;"",UPPER(O237)&lt;&gt;"S"),"SIN FOTOS; ","")&amp;IF(AND(N(P237)&gt;0,Q237=""),"CARGO SIN COBRAR; ",""),LEN(IF(AND(NOT(M237&lt;&gt;""),J237&lt;&gt;""),IF(TODAY()&gt;J237,"VENCIDO; ",IF(J237-TODAY()&lt;='Ajustes'!$B$4,"VENCE PRONTO; ","")),"")&amp;IF(AND(NOT(M237&lt;&gt;""),G237=""),"SIN SUBCONTRATISTA; ","")&amp;IF(AND(M237&lt;&gt;"",UPPER(N237)&lt;&gt;"S"),"SIN VISTO BUENO; ","")&amp;IF(AND(M237&lt;&gt;"",UPPER(O237)&lt;&gt;"S"),"SIN FOTOS; ","")&amp;IF(AND(N(P237)&gt;0,Q237=""),"CARGO SIN COBRAR; ",""))-2)))</f>
        <v/>
      </c>
    </row>
    <row r="238">
      <c r="E238" s="7" t="n"/>
      <c r="I238" s="7" t="n"/>
      <c r="J238" s="7">
        <f>IF(A238="","",IF(I238&lt;&gt;"",I238,IF(E238="","",E238+IF(D238="Garantía",'Ajustes'!$B$3,'Ajustes'!$B$2))))</f>
        <v/>
      </c>
      <c r="K238" s="8">
        <f>IF(OR(J238="",M238&lt;&gt;""),"",J238-TODAY())</f>
        <v/>
      </c>
      <c r="L238">
        <f>IF(A238="","",IF(M238&lt;&gt;"","TERMINADO",IF(G238="","ABIERTO - SIN SUB","ASIGNADO")))</f>
        <v/>
      </c>
      <c r="M238" s="7" t="n"/>
      <c r="P238" s="9" t="n"/>
      <c r="R238">
        <f>IF(A238="","",IF(IF(AND(NOT(M238&lt;&gt;""),J238&lt;&gt;""),IF(TODAY()&gt;J238,"VENCIDO; ",IF(J238-TODAY()&lt;='Ajustes'!$B$4,"VENCE PRONTO; ","")),"")&amp;IF(AND(NOT(M238&lt;&gt;""),G238=""),"SIN SUBCONTRATISTA; ","")&amp;IF(AND(M238&lt;&gt;"",UPPER(N238)&lt;&gt;"S"),"SIN VISTO BUENO; ","")&amp;IF(AND(M238&lt;&gt;"",UPPER(O238)&lt;&gt;"S"),"SIN FOTOS; ","")&amp;IF(AND(N(P238)&gt;0,Q238=""),"CARGO SIN COBRAR; ","")="","",LEFT(IF(AND(NOT(M238&lt;&gt;""),J238&lt;&gt;""),IF(TODAY()&gt;J238,"VENCIDO; ",IF(J238-TODAY()&lt;='Ajustes'!$B$4,"VENCE PRONTO; ","")),"")&amp;IF(AND(NOT(M238&lt;&gt;""),G238=""),"SIN SUBCONTRATISTA; ","")&amp;IF(AND(M238&lt;&gt;"",UPPER(N238)&lt;&gt;"S"),"SIN VISTO BUENO; ","")&amp;IF(AND(M238&lt;&gt;"",UPPER(O238)&lt;&gt;"S"),"SIN FOTOS; ","")&amp;IF(AND(N(P238)&gt;0,Q238=""),"CARGO SIN COBRAR; ",""),LEN(IF(AND(NOT(M238&lt;&gt;""),J238&lt;&gt;""),IF(TODAY()&gt;J238,"VENCIDO; ",IF(J238-TODAY()&lt;='Ajustes'!$B$4,"VENCE PRONTO; ","")),"")&amp;IF(AND(NOT(M238&lt;&gt;""),G238=""),"SIN SUBCONTRATISTA; ","")&amp;IF(AND(M238&lt;&gt;"",UPPER(N238)&lt;&gt;"S"),"SIN VISTO BUENO; ","")&amp;IF(AND(M238&lt;&gt;"",UPPER(O238)&lt;&gt;"S"),"SIN FOTOS; ","")&amp;IF(AND(N(P238)&gt;0,Q238=""),"CARGO SIN COBRAR; ",""))-2)))</f>
        <v/>
      </c>
    </row>
    <row r="239">
      <c r="E239" s="7" t="n"/>
      <c r="I239" s="7" t="n"/>
      <c r="J239" s="7">
        <f>IF(A239="","",IF(I239&lt;&gt;"",I239,IF(E239="","",E239+IF(D239="Garantía",'Ajustes'!$B$3,'Ajustes'!$B$2))))</f>
        <v/>
      </c>
      <c r="K239" s="8">
        <f>IF(OR(J239="",M239&lt;&gt;""),"",J239-TODAY())</f>
        <v/>
      </c>
      <c r="L239">
        <f>IF(A239="","",IF(M239&lt;&gt;"","TERMINADO",IF(G239="","ABIERTO - SIN SUB","ASIGNADO")))</f>
        <v/>
      </c>
      <c r="M239" s="7" t="n"/>
      <c r="P239" s="9" t="n"/>
      <c r="R239">
        <f>IF(A239="","",IF(IF(AND(NOT(M239&lt;&gt;""),J239&lt;&gt;""),IF(TODAY()&gt;J239,"VENCIDO; ",IF(J239-TODAY()&lt;='Ajustes'!$B$4,"VENCE PRONTO; ","")),"")&amp;IF(AND(NOT(M239&lt;&gt;""),G239=""),"SIN SUBCONTRATISTA; ","")&amp;IF(AND(M239&lt;&gt;"",UPPER(N239)&lt;&gt;"S"),"SIN VISTO BUENO; ","")&amp;IF(AND(M239&lt;&gt;"",UPPER(O239)&lt;&gt;"S"),"SIN FOTOS; ","")&amp;IF(AND(N(P239)&gt;0,Q239=""),"CARGO SIN COBRAR; ","")="","",LEFT(IF(AND(NOT(M239&lt;&gt;""),J239&lt;&gt;""),IF(TODAY()&gt;J239,"VENCIDO; ",IF(J239-TODAY()&lt;='Ajustes'!$B$4,"VENCE PRONTO; ","")),"")&amp;IF(AND(NOT(M239&lt;&gt;""),G239=""),"SIN SUBCONTRATISTA; ","")&amp;IF(AND(M239&lt;&gt;"",UPPER(N239)&lt;&gt;"S"),"SIN VISTO BUENO; ","")&amp;IF(AND(M239&lt;&gt;"",UPPER(O239)&lt;&gt;"S"),"SIN FOTOS; ","")&amp;IF(AND(N(P239)&gt;0,Q239=""),"CARGO SIN COBRAR; ",""),LEN(IF(AND(NOT(M239&lt;&gt;""),J239&lt;&gt;""),IF(TODAY()&gt;J239,"VENCIDO; ",IF(J239-TODAY()&lt;='Ajustes'!$B$4,"VENCE PRONTO; ","")),"")&amp;IF(AND(NOT(M239&lt;&gt;""),G239=""),"SIN SUBCONTRATISTA; ","")&amp;IF(AND(M239&lt;&gt;"",UPPER(N239)&lt;&gt;"S"),"SIN VISTO BUENO; ","")&amp;IF(AND(M239&lt;&gt;"",UPPER(O239)&lt;&gt;"S"),"SIN FOTOS; ","")&amp;IF(AND(N(P239)&gt;0,Q239=""),"CARGO SIN COBRAR; ",""))-2)))</f>
        <v/>
      </c>
    </row>
    <row r="240">
      <c r="E240" s="7" t="n"/>
      <c r="I240" s="7" t="n"/>
      <c r="J240" s="7">
        <f>IF(A240="","",IF(I240&lt;&gt;"",I240,IF(E240="","",E240+IF(D240="Garantía",'Ajustes'!$B$3,'Ajustes'!$B$2))))</f>
        <v/>
      </c>
      <c r="K240" s="8">
        <f>IF(OR(J240="",M240&lt;&gt;""),"",J240-TODAY())</f>
        <v/>
      </c>
      <c r="L240">
        <f>IF(A240="","",IF(M240&lt;&gt;"","TERMINADO",IF(G240="","ABIERTO - SIN SUB","ASIGNADO")))</f>
        <v/>
      </c>
      <c r="M240" s="7" t="n"/>
      <c r="P240" s="9" t="n"/>
      <c r="R240">
        <f>IF(A240="","",IF(IF(AND(NOT(M240&lt;&gt;""),J240&lt;&gt;""),IF(TODAY()&gt;J240,"VENCIDO; ",IF(J240-TODAY()&lt;='Ajustes'!$B$4,"VENCE PRONTO; ","")),"")&amp;IF(AND(NOT(M240&lt;&gt;""),G240=""),"SIN SUBCONTRATISTA; ","")&amp;IF(AND(M240&lt;&gt;"",UPPER(N240)&lt;&gt;"S"),"SIN VISTO BUENO; ","")&amp;IF(AND(M240&lt;&gt;"",UPPER(O240)&lt;&gt;"S"),"SIN FOTOS; ","")&amp;IF(AND(N(P240)&gt;0,Q240=""),"CARGO SIN COBRAR; ","")="","",LEFT(IF(AND(NOT(M240&lt;&gt;""),J240&lt;&gt;""),IF(TODAY()&gt;J240,"VENCIDO; ",IF(J240-TODAY()&lt;='Ajustes'!$B$4,"VENCE PRONTO; ","")),"")&amp;IF(AND(NOT(M240&lt;&gt;""),G240=""),"SIN SUBCONTRATISTA; ","")&amp;IF(AND(M240&lt;&gt;"",UPPER(N240)&lt;&gt;"S"),"SIN VISTO BUENO; ","")&amp;IF(AND(M240&lt;&gt;"",UPPER(O240)&lt;&gt;"S"),"SIN FOTOS; ","")&amp;IF(AND(N(P240)&gt;0,Q240=""),"CARGO SIN COBRAR; ",""),LEN(IF(AND(NOT(M240&lt;&gt;""),J240&lt;&gt;""),IF(TODAY()&gt;J240,"VENCIDO; ",IF(J240-TODAY()&lt;='Ajustes'!$B$4,"VENCE PRONTO; ","")),"")&amp;IF(AND(NOT(M240&lt;&gt;""),G240=""),"SIN SUBCONTRATISTA; ","")&amp;IF(AND(M240&lt;&gt;"",UPPER(N240)&lt;&gt;"S"),"SIN VISTO BUENO; ","")&amp;IF(AND(M240&lt;&gt;"",UPPER(O240)&lt;&gt;"S"),"SIN FOTOS; ","")&amp;IF(AND(N(P240)&gt;0,Q240=""),"CARGO SIN COBRAR; ",""))-2)))</f>
        <v/>
      </c>
    </row>
    <row r="241">
      <c r="E241" s="7" t="n"/>
      <c r="I241" s="7" t="n"/>
      <c r="J241" s="7">
        <f>IF(A241="","",IF(I241&lt;&gt;"",I241,IF(E241="","",E241+IF(D241="Garantía",'Ajustes'!$B$3,'Ajustes'!$B$2))))</f>
        <v/>
      </c>
      <c r="K241" s="8">
        <f>IF(OR(J241="",M241&lt;&gt;""),"",J241-TODAY())</f>
        <v/>
      </c>
      <c r="L241">
        <f>IF(A241="","",IF(M241&lt;&gt;"","TERMINADO",IF(G241="","ABIERTO - SIN SUB","ASIGNADO")))</f>
        <v/>
      </c>
      <c r="M241" s="7" t="n"/>
      <c r="P241" s="9" t="n"/>
      <c r="R241">
        <f>IF(A241="","",IF(IF(AND(NOT(M241&lt;&gt;""),J241&lt;&gt;""),IF(TODAY()&gt;J241,"VENCIDO; ",IF(J241-TODAY()&lt;='Ajustes'!$B$4,"VENCE PRONTO; ","")),"")&amp;IF(AND(NOT(M241&lt;&gt;""),G241=""),"SIN SUBCONTRATISTA; ","")&amp;IF(AND(M241&lt;&gt;"",UPPER(N241)&lt;&gt;"S"),"SIN VISTO BUENO; ","")&amp;IF(AND(M241&lt;&gt;"",UPPER(O241)&lt;&gt;"S"),"SIN FOTOS; ","")&amp;IF(AND(N(P241)&gt;0,Q241=""),"CARGO SIN COBRAR; ","")="","",LEFT(IF(AND(NOT(M241&lt;&gt;""),J241&lt;&gt;""),IF(TODAY()&gt;J241,"VENCIDO; ",IF(J241-TODAY()&lt;='Ajustes'!$B$4,"VENCE PRONTO; ","")),"")&amp;IF(AND(NOT(M241&lt;&gt;""),G241=""),"SIN SUBCONTRATISTA; ","")&amp;IF(AND(M241&lt;&gt;"",UPPER(N241)&lt;&gt;"S"),"SIN VISTO BUENO; ","")&amp;IF(AND(M241&lt;&gt;"",UPPER(O241)&lt;&gt;"S"),"SIN FOTOS; ","")&amp;IF(AND(N(P241)&gt;0,Q241=""),"CARGO SIN COBRAR; ",""),LEN(IF(AND(NOT(M241&lt;&gt;""),J241&lt;&gt;""),IF(TODAY()&gt;J241,"VENCIDO; ",IF(J241-TODAY()&lt;='Ajustes'!$B$4,"VENCE PRONTO; ","")),"")&amp;IF(AND(NOT(M241&lt;&gt;""),G241=""),"SIN SUBCONTRATISTA; ","")&amp;IF(AND(M241&lt;&gt;"",UPPER(N241)&lt;&gt;"S"),"SIN VISTO BUENO; ","")&amp;IF(AND(M241&lt;&gt;"",UPPER(O241)&lt;&gt;"S"),"SIN FOTOS; ","")&amp;IF(AND(N(P241)&gt;0,Q241=""),"CARGO SIN COBRAR; ",""))-2)))</f>
        <v/>
      </c>
    </row>
    <row r="242">
      <c r="E242" s="7" t="n"/>
      <c r="I242" s="7" t="n"/>
      <c r="J242" s="7">
        <f>IF(A242="","",IF(I242&lt;&gt;"",I242,IF(E242="","",E242+IF(D242="Garantía",'Ajustes'!$B$3,'Ajustes'!$B$2))))</f>
        <v/>
      </c>
      <c r="K242" s="8">
        <f>IF(OR(J242="",M242&lt;&gt;""),"",J242-TODAY())</f>
        <v/>
      </c>
      <c r="L242">
        <f>IF(A242="","",IF(M242&lt;&gt;"","TERMINADO",IF(G242="","ABIERTO - SIN SUB","ASIGNADO")))</f>
        <v/>
      </c>
      <c r="M242" s="7" t="n"/>
      <c r="P242" s="9" t="n"/>
      <c r="R242">
        <f>IF(A242="","",IF(IF(AND(NOT(M242&lt;&gt;""),J242&lt;&gt;""),IF(TODAY()&gt;J242,"VENCIDO; ",IF(J242-TODAY()&lt;='Ajustes'!$B$4,"VENCE PRONTO; ","")),"")&amp;IF(AND(NOT(M242&lt;&gt;""),G242=""),"SIN SUBCONTRATISTA; ","")&amp;IF(AND(M242&lt;&gt;"",UPPER(N242)&lt;&gt;"S"),"SIN VISTO BUENO; ","")&amp;IF(AND(M242&lt;&gt;"",UPPER(O242)&lt;&gt;"S"),"SIN FOTOS; ","")&amp;IF(AND(N(P242)&gt;0,Q242=""),"CARGO SIN COBRAR; ","")="","",LEFT(IF(AND(NOT(M242&lt;&gt;""),J242&lt;&gt;""),IF(TODAY()&gt;J242,"VENCIDO; ",IF(J242-TODAY()&lt;='Ajustes'!$B$4,"VENCE PRONTO; ","")),"")&amp;IF(AND(NOT(M242&lt;&gt;""),G242=""),"SIN SUBCONTRATISTA; ","")&amp;IF(AND(M242&lt;&gt;"",UPPER(N242)&lt;&gt;"S"),"SIN VISTO BUENO; ","")&amp;IF(AND(M242&lt;&gt;"",UPPER(O242)&lt;&gt;"S"),"SIN FOTOS; ","")&amp;IF(AND(N(P242)&gt;0,Q242=""),"CARGO SIN COBRAR; ",""),LEN(IF(AND(NOT(M242&lt;&gt;""),J242&lt;&gt;""),IF(TODAY()&gt;J242,"VENCIDO; ",IF(J242-TODAY()&lt;='Ajustes'!$B$4,"VENCE PRONTO; ","")),"")&amp;IF(AND(NOT(M242&lt;&gt;""),G242=""),"SIN SUBCONTRATISTA; ","")&amp;IF(AND(M242&lt;&gt;"",UPPER(N242)&lt;&gt;"S"),"SIN VISTO BUENO; ","")&amp;IF(AND(M242&lt;&gt;"",UPPER(O242)&lt;&gt;"S"),"SIN FOTOS; ","")&amp;IF(AND(N(P242)&gt;0,Q242=""),"CARGO SIN COBRAR; ",""))-2)))</f>
        <v/>
      </c>
    </row>
    <row r="243">
      <c r="E243" s="7" t="n"/>
      <c r="I243" s="7" t="n"/>
      <c r="J243" s="7">
        <f>IF(A243="","",IF(I243&lt;&gt;"",I243,IF(E243="","",E243+IF(D243="Garantía",'Ajustes'!$B$3,'Ajustes'!$B$2))))</f>
        <v/>
      </c>
      <c r="K243" s="8">
        <f>IF(OR(J243="",M243&lt;&gt;""),"",J243-TODAY())</f>
        <v/>
      </c>
      <c r="L243">
        <f>IF(A243="","",IF(M243&lt;&gt;"","TERMINADO",IF(G243="","ABIERTO - SIN SUB","ASIGNADO")))</f>
        <v/>
      </c>
      <c r="M243" s="7" t="n"/>
      <c r="P243" s="9" t="n"/>
      <c r="R243">
        <f>IF(A243="","",IF(IF(AND(NOT(M243&lt;&gt;""),J243&lt;&gt;""),IF(TODAY()&gt;J243,"VENCIDO; ",IF(J243-TODAY()&lt;='Ajustes'!$B$4,"VENCE PRONTO; ","")),"")&amp;IF(AND(NOT(M243&lt;&gt;""),G243=""),"SIN SUBCONTRATISTA; ","")&amp;IF(AND(M243&lt;&gt;"",UPPER(N243)&lt;&gt;"S"),"SIN VISTO BUENO; ","")&amp;IF(AND(M243&lt;&gt;"",UPPER(O243)&lt;&gt;"S"),"SIN FOTOS; ","")&amp;IF(AND(N(P243)&gt;0,Q243=""),"CARGO SIN COBRAR; ","")="","",LEFT(IF(AND(NOT(M243&lt;&gt;""),J243&lt;&gt;""),IF(TODAY()&gt;J243,"VENCIDO; ",IF(J243-TODAY()&lt;='Ajustes'!$B$4,"VENCE PRONTO; ","")),"")&amp;IF(AND(NOT(M243&lt;&gt;""),G243=""),"SIN SUBCONTRATISTA; ","")&amp;IF(AND(M243&lt;&gt;"",UPPER(N243)&lt;&gt;"S"),"SIN VISTO BUENO; ","")&amp;IF(AND(M243&lt;&gt;"",UPPER(O243)&lt;&gt;"S"),"SIN FOTOS; ","")&amp;IF(AND(N(P243)&gt;0,Q243=""),"CARGO SIN COBRAR; ",""),LEN(IF(AND(NOT(M243&lt;&gt;""),J243&lt;&gt;""),IF(TODAY()&gt;J243,"VENCIDO; ",IF(J243-TODAY()&lt;='Ajustes'!$B$4,"VENCE PRONTO; ","")),"")&amp;IF(AND(NOT(M243&lt;&gt;""),G243=""),"SIN SUBCONTRATISTA; ","")&amp;IF(AND(M243&lt;&gt;"",UPPER(N243)&lt;&gt;"S"),"SIN VISTO BUENO; ","")&amp;IF(AND(M243&lt;&gt;"",UPPER(O243)&lt;&gt;"S"),"SIN FOTOS; ","")&amp;IF(AND(N(P243)&gt;0,Q243=""),"CARGO SIN COBRAR; ",""))-2)))</f>
        <v/>
      </c>
    </row>
    <row r="244">
      <c r="E244" s="7" t="n"/>
      <c r="I244" s="7" t="n"/>
      <c r="J244" s="7">
        <f>IF(A244="","",IF(I244&lt;&gt;"",I244,IF(E244="","",E244+IF(D244="Garantía",'Ajustes'!$B$3,'Ajustes'!$B$2))))</f>
        <v/>
      </c>
      <c r="K244" s="8">
        <f>IF(OR(J244="",M244&lt;&gt;""),"",J244-TODAY())</f>
        <v/>
      </c>
      <c r="L244">
        <f>IF(A244="","",IF(M244&lt;&gt;"","TERMINADO",IF(G244="","ABIERTO - SIN SUB","ASIGNADO")))</f>
        <v/>
      </c>
      <c r="M244" s="7" t="n"/>
      <c r="P244" s="9" t="n"/>
      <c r="R244">
        <f>IF(A244="","",IF(IF(AND(NOT(M244&lt;&gt;""),J244&lt;&gt;""),IF(TODAY()&gt;J244,"VENCIDO; ",IF(J244-TODAY()&lt;='Ajustes'!$B$4,"VENCE PRONTO; ","")),"")&amp;IF(AND(NOT(M244&lt;&gt;""),G244=""),"SIN SUBCONTRATISTA; ","")&amp;IF(AND(M244&lt;&gt;"",UPPER(N244)&lt;&gt;"S"),"SIN VISTO BUENO; ","")&amp;IF(AND(M244&lt;&gt;"",UPPER(O244)&lt;&gt;"S"),"SIN FOTOS; ","")&amp;IF(AND(N(P244)&gt;0,Q244=""),"CARGO SIN COBRAR; ","")="","",LEFT(IF(AND(NOT(M244&lt;&gt;""),J244&lt;&gt;""),IF(TODAY()&gt;J244,"VENCIDO; ",IF(J244-TODAY()&lt;='Ajustes'!$B$4,"VENCE PRONTO; ","")),"")&amp;IF(AND(NOT(M244&lt;&gt;""),G244=""),"SIN SUBCONTRATISTA; ","")&amp;IF(AND(M244&lt;&gt;"",UPPER(N244)&lt;&gt;"S"),"SIN VISTO BUENO; ","")&amp;IF(AND(M244&lt;&gt;"",UPPER(O244)&lt;&gt;"S"),"SIN FOTOS; ","")&amp;IF(AND(N(P244)&gt;0,Q244=""),"CARGO SIN COBRAR; ",""),LEN(IF(AND(NOT(M244&lt;&gt;""),J244&lt;&gt;""),IF(TODAY()&gt;J244,"VENCIDO; ",IF(J244-TODAY()&lt;='Ajustes'!$B$4,"VENCE PRONTO; ","")),"")&amp;IF(AND(NOT(M244&lt;&gt;""),G244=""),"SIN SUBCONTRATISTA; ","")&amp;IF(AND(M244&lt;&gt;"",UPPER(N244)&lt;&gt;"S"),"SIN VISTO BUENO; ","")&amp;IF(AND(M244&lt;&gt;"",UPPER(O244)&lt;&gt;"S"),"SIN FOTOS; ","")&amp;IF(AND(N(P244)&gt;0,Q244=""),"CARGO SIN COBRAR; ",""))-2)))</f>
        <v/>
      </c>
    </row>
    <row r="245">
      <c r="E245" s="7" t="n"/>
      <c r="I245" s="7" t="n"/>
      <c r="J245" s="7">
        <f>IF(A245="","",IF(I245&lt;&gt;"",I245,IF(E245="","",E245+IF(D245="Garantía",'Ajustes'!$B$3,'Ajustes'!$B$2))))</f>
        <v/>
      </c>
      <c r="K245" s="8">
        <f>IF(OR(J245="",M245&lt;&gt;""),"",J245-TODAY())</f>
        <v/>
      </c>
      <c r="L245">
        <f>IF(A245="","",IF(M245&lt;&gt;"","TERMINADO",IF(G245="","ABIERTO - SIN SUB","ASIGNADO")))</f>
        <v/>
      </c>
      <c r="M245" s="7" t="n"/>
      <c r="P245" s="9" t="n"/>
      <c r="R245">
        <f>IF(A245="","",IF(IF(AND(NOT(M245&lt;&gt;""),J245&lt;&gt;""),IF(TODAY()&gt;J245,"VENCIDO; ",IF(J245-TODAY()&lt;='Ajustes'!$B$4,"VENCE PRONTO; ","")),"")&amp;IF(AND(NOT(M245&lt;&gt;""),G245=""),"SIN SUBCONTRATISTA; ","")&amp;IF(AND(M245&lt;&gt;"",UPPER(N245)&lt;&gt;"S"),"SIN VISTO BUENO; ","")&amp;IF(AND(M245&lt;&gt;"",UPPER(O245)&lt;&gt;"S"),"SIN FOTOS; ","")&amp;IF(AND(N(P245)&gt;0,Q245=""),"CARGO SIN COBRAR; ","")="","",LEFT(IF(AND(NOT(M245&lt;&gt;""),J245&lt;&gt;""),IF(TODAY()&gt;J245,"VENCIDO; ",IF(J245-TODAY()&lt;='Ajustes'!$B$4,"VENCE PRONTO; ","")),"")&amp;IF(AND(NOT(M245&lt;&gt;""),G245=""),"SIN SUBCONTRATISTA; ","")&amp;IF(AND(M245&lt;&gt;"",UPPER(N245)&lt;&gt;"S"),"SIN VISTO BUENO; ","")&amp;IF(AND(M245&lt;&gt;"",UPPER(O245)&lt;&gt;"S"),"SIN FOTOS; ","")&amp;IF(AND(N(P245)&gt;0,Q245=""),"CARGO SIN COBRAR; ",""),LEN(IF(AND(NOT(M245&lt;&gt;""),J245&lt;&gt;""),IF(TODAY()&gt;J245,"VENCIDO; ",IF(J245-TODAY()&lt;='Ajustes'!$B$4,"VENCE PRONTO; ","")),"")&amp;IF(AND(NOT(M245&lt;&gt;""),G245=""),"SIN SUBCONTRATISTA; ","")&amp;IF(AND(M245&lt;&gt;"",UPPER(N245)&lt;&gt;"S"),"SIN VISTO BUENO; ","")&amp;IF(AND(M245&lt;&gt;"",UPPER(O245)&lt;&gt;"S"),"SIN FOTOS; ","")&amp;IF(AND(N(P245)&gt;0,Q245=""),"CARGO SIN COBRAR; ",""))-2)))</f>
        <v/>
      </c>
    </row>
    <row r="246">
      <c r="E246" s="7" t="n"/>
      <c r="I246" s="7" t="n"/>
      <c r="J246" s="7">
        <f>IF(A246="","",IF(I246&lt;&gt;"",I246,IF(E246="","",E246+IF(D246="Garantía",'Ajustes'!$B$3,'Ajustes'!$B$2))))</f>
        <v/>
      </c>
      <c r="K246" s="8">
        <f>IF(OR(J246="",M246&lt;&gt;""),"",J246-TODAY())</f>
        <v/>
      </c>
      <c r="L246">
        <f>IF(A246="","",IF(M246&lt;&gt;"","TERMINADO",IF(G246="","ABIERTO - SIN SUB","ASIGNADO")))</f>
        <v/>
      </c>
      <c r="M246" s="7" t="n"/>
      <c r="P246" s="9" t="n"/>
      <c r="R246">
        <f>IF(A246="","",IF(IF(AND(NOT(M246&lt;&gt;""),J246&lt;&gt;""),IF(TODAY()&gt;J246,"VENCIDO; ",IF(J246-TODAY()&lt;='Ajustes'!$B$4,"VENCE PRONTO; ","")),"")&amp;IF(AND(NOT(M246&lt;&gt;""),G246=""),"SIN SUBCONTRATISTA; ","")&amp;IF(AND(M246&lt;&gt;"",UPPER(N246)&lt;&gt;"S"),"SIN VISTO BUENO; ","")&amp;IF(AND(M246&lt;&gt;"",UPPER(O246)&lt;&gt;"S"),"SIN FOTOS; ","")&amp;IF(AND(N(P246)&gt;0,Q246=""),"CARGO SIN COBRAR; ","")="","",LEFT(IF(AND(NOT(M246&lt;&gt;""),J246&lt;&gt;""),IF(TODAY()&gt;J246,"VENCIDO; ",IF(J246-TODAY()&lt;='Ajustes'!$B$4,"VENCE PRONTO; ","")),"")&amp;IF(AND(NOT(M246&lt;&gt;""),G246=""),"SIN SUBCONTRATISTA; ","")&amp;IF(AND(M246&lt;&gt;"",UPPER(N246)&lt;&gt;"S"),"SIN VISTO BUENO; ","")&amp;IF(AND(M246&lt;&gt;"",UPPER(O246)&lt;&gt;"S"),"SIN FOTOS; ","")&amp;IF(AND(N(P246)&gt;0,Q246=""),"CARGO SIN COBRAR; ",""),LEN(IF(AND(NOT(M246&lt;&gt;""),J246&lt;&gt;""),IF(TODAY()&gt;J246,"VENCIDO; ",IF(J246-TODAY()&lt;='Ajustes'!$B$4,"VENCE PRONTO; ","")),"")&amp;IF(AND(NOT(M246&lt;&gt;""),G246=""),"SIN SUBCONTRATISTA; ","")&amp;IF(AND(M246&lt;&gt;"",UPPER(N246)&lt;&gt;"S"),"SIN VISTO BUENO; ","")&amp;IF(AND(M246&lt;&gt;"",UPPER(O246)&lt;&gt;"S"),"SIN FOTOS; ","")&amp;IF(AND(N(P246)&gt;0,Q246=""),"CARGO SIN COBRAR; ",""))-2)))</f>
        <v/>
      </c>
    </row>
    <row r="247">
      <c r="E247" s="7" t="n"/>
      <c r="I247" s="7" t="n"/>
      <c r="J247" s="7">
        <f>IF(A247="","",IF(I247&lt;&gt;"",I247,IF(E247="","",E247+IF(D247="Garantía",'Ajustes'!$B$3,'Ajustes'!$B$2))))</f>
        <v/>
      </c>
      <c r="K247" s="8">
        <f>IF(OR(J247="",M247&lt;&gt;""),"",J247-TODAY())</f>
        <v/>
      </c>
      <c r="L247">
        <f>IF(A247="","",IF(M247&lt;&gt;"","TERMINADO",IF(G247="","ABIERTO - SIN SUB","ASIGNADO")))</f>
        <v/>
      </c>
      <c r="M247" s="7" t="n"/>
      <c r="P247" s="9" t="n"/>
      <c r="R247">
        <f>IF(A247="","",IF(IF(AND(NOT(M247&lt;&gt;""),J247&lt;&gt;""),IF(TODAY()&gt;J247,"VENCIDO; ",IF(J247-TODAY()&lt;='Ajustes'!$B$4,"VENCE PRONTO; ","")),"")&amp;IF(AND(NOT(M247&lt;&gt;""),G247=""),"SIN SUBCONTRATISTA; ","")&amp;IF(AND(M247&lt;&gt;"",UPPER(N247)&lt;&gt;"S"),"SIN VISTO BUENO; ","")&amp;IF(AND(M247&lt;&gt;"",UPPER(O247)&lt;&gt;"S"),"SIN FOTOS; ","")&amp;IF(AND(N(P247)&gt;0,Q247=""),"CARGO SIN COBRAR; ","")="","",LEFT(IF(AND(NOT(M247&lt;&gt;""),J247&lt;&gt;""),IF(TODAY()&gt;J247,"VENCIDO; ",IF(J247-TODAY()&lt;='Ajustes'!$B$4,"VENCE PRONTO; ","")),"")&amp;IF(AND(NOT(M247&lt;&gt;""),G247=""),"SIN SUBCONTRATISTA; ","")&amp;IF(AND(M247&lt;&gt;"",UPPER(N247)&lt;&gt;"S"),"SIN VISTO BUENO; ","")&amp;IF(AND(M247&lt;&gt;"",UPPER(O247)&lt;&gt;"S"),"SIN FOTOS; ","")&amp;IF(AND(N(P247)&gt;0,Q247=""),"CARGO SIN COBRAR; ",""),LEN(IF(AND(NOT(M247&lt;&gt;""),J247&lt;&gt;""),IF(TODAY()&gt;J247,"VENCIDO; ",IF(J247-TODAY()&lt;='Ajustes'!$B$4,"VENCE PRONTO; ","")),"")&amp;IF(AND(NOT(M247&lt;&gt;""),G247=""),"SIN SUBCONTRATISTA; ","")&amp;IF(AND(M247&lt;&gt;"",UPPER(N247)&lt;&gt;"S"),"SIN VISTO BUENO; ","")&amp;IF(AND(M247&lt;&gt;"",UPPER(O247)&lt;&gt;"S"),"SIN FOTOS; ","")&amp;IF(AND(N(P247)&gt;0,Q247=""),"CARGO SIN COBRAR; ",""))-2)))</f>
        <v/>
      </c>
    </row>
    <row r="248">
      <c r="E248" s="7" t="n"/>
      <c r="I248" s="7" t="n"/>
      <c r="J248" s="7">
        <f>IF(A248="","",IF(I248&lt;&gt;"",I248,IF(E248="","",E248+IF(D248="Garantía",'Ajustes'!$B$3,'Ajustes'!$B$2))))</f>
        <v/>
      </c>
      <c r="K248" s="8">
        <f>IF(OR(J248="",M248&lt;&gt;""),"",J248-TODAY())</f>
        <v/>
      </c>
      <c r="L248">
        <f>IF(A248="","",IF(M248&lt;&gt;"","TERMINADO",IF(G248="","ABIERTO - SIN SUB","ASIGNADO")))</f>
        <v/>
      </c>
      <c r="M248" s="7" t="n"/>
      <c r="P248" s="9" t="n"/>
      <c r="R248">
        <f>IF(A248="","",IF(IF(AND(NOT(M248&lt;&gt;""),J248&lt;&gt;""),IF(TODAY()&gt;J248,"VENCIDO; ",IF(J248-TODAY()&lt;='Ajustes'!$B$4,"VENCE PRONTO; ","")),"")&amp;IF(AND(NOT(M248&lt;&gt;""),G248=""),"SIN SUBCONTRATISTA; ","")&amp;IF(AND(M248&lt;&gt;"",UPPER(N248)&lt;&gt;"S"),"SIN VISTO BUENO; ","")&amp;IF(AND(M248&lt;&gt;"",UPPER(O248)&lt;&gt;"S"),"SIN FOTOS; ","")&amp;IF(AND(N(P248)&gt;0,Q248=""),"CARGO SIN COBRAR; ","")="","",LEFT(IF(AND(NOT(M248&lt;&gt;""),J248&lt;&gt;""),IF(TODAY()&gt;J248,"VENCIDO; ",IF(J248-TODAY()&lt;='Ajustes'!$B$4,"VENCE PRONTO; ","")),"")&amp;IF(AND(NOT(M248&lt;&gt;""),G248=""),"SIN SUBCONTRATISTA; ","")&amp;IF(AND(M248&lt;&gt;"",UPPER(N248)&lt;&gt;"S"),"SIN VISTO BUENO; ","")&amp;IF(AND(M248&lt;&gt;"",UPPER(O248)&lt;&gt;"S"),"SIN FOTOS; ","")&amp;IF(AND(N(P248)&gt;0,Q248=""),"CARGO SIN COBRAR; ",""),LEN(IF(AND(NOT(M248&lt;&gt;""),J248&lt;&gt;""),IF(TODAY()&gt;J248,"VENCIDO; ",IF(J248-TODAY()&lt;='Ajustes'!$B$4,"VENCE PRONTO; ","")),"")&amp;IF(AND(NOT(M248&lt;&gt;""),G248=""),"SIN SUBCONTRATISTA; ","")&amp;IF(AND(M248&lt;&gt;"",UPPER(N248)&lt;&gt;"S"),"SIN VISTO BUENO; ","")&amp;IF(AND(M248&lt;&gt;"",UPPER(O248)&lt;&gt;"S"),"SIN FOTOS; ","")&amp;IF(AND(N(P248)&gt;0,Q248=""),"CARGO SIN COBRAR; ",""))-2)))</f>
        <v/>
      </c>
    </row>
    <row r="249">
      <c r="E249" s="7" t="n"/>
      <c r="I249" s="7" t="n"/>
      <c r="J249" s="7">
        <f>IF(A249="","",IF(I249&lt;&gt;"",I249,IF(E249="","",E249+IF(D249="Garantía",'Ajustes'!$B$3,'Ajustes'!$B$2))))</f>
        <v/>
      </c>
      <c r="K249" s="8">
        <f>IF(OR(J249="",M249&lt;&gt;""),"",J249-TODAY())</f>
        <v/>
      </c>
      <c r="L249">
        <f>IF(A249="","",IF(M249&lt;&gt;"","TERMINADO",IF(G249="","ABIERTO - SIN SUB","ASIGNADO")))</f>
        <v/>
      </c>
      <c r="M249" s="7" t="n"/>
      <c r="P249" s="9" t="n"/>
      <c r="R249">
        <f>IF(A249="","",IF(IF(AND(NOT(M249&lt;&gt;""),J249&lt;&gt;""),IF(TODAY()&gt;J249,"VENCIDO; ",IF(J249-TODAY()&lt;='Ajustes'!$B$4,"VENCE PRONTO; ","")),"")&amp;IF(AND(NOT(M249&lt;&gt;""),G249=""),"SIN SUBCONTRATISTA; ","")&amp;IF(AND(M249&lt;&gt;"",UPPER(N249)&lt;&gt;"S"),"SIN VISTO BUENO; ","")&amp;IF(AND(M249&lt;&gt;"",UPPER(O249)&lt;&gt;"S"),"SIN FOTOS; ","")&amp;IF(AND(N(P249)&gt;0,Q249=""),"CARGO SIN COBRAR; ","")="","",LEFT(IF(AND(NOT(M249&lt;&gt;""),J249&lt;&gt;""),IF(TODAY()&gt;J249,"VENCIDO; ",IF(J249-TODAY()&lt;='Ajustes'!$B$4,"VENCE PRONTO; ","")),"")&amp;IF(AND(NOT(M249&lt;&gt;""),G249=""),"SIN SUBCONTRATISTA; ","")&amp;IF(AND(M249&lt;&gt;"",UPPER(N249)&lt;&gt;"S"),"SIN VISTO BUENO; ","")&amp;IF(AND(M249&lt;&gt;"",UPPER(O249)&lt;&gt;"S"),"SIN FOTOS; ","")&amp;IF(AND(N(P249)&gt;0,Q249=""),"CARGO SIN COBRAR; ",""),LEN(IF(AND(NOT(M249&lt;&gt;""),J249&lt;&gt;""),IF(TODAY()&gt;J249,"VENCIDO; ",IF(J249-TODAY()&lt;='Ajustes'!$B$4,"VENCE PRONTO; ","")),"")&amp;IF(AND(NOT(M249&lt;&gt;""),G249=""),"SIN SUBCONTRATISTA; ","")&amp;IF(AND(M249&lt;&gt;"",UPPER(N249)&lt;&gt;"S"),"SIN VISTO BUENO; ","")&amp;IF(AND(M249&lt;&gt;"",UPPER(O249)&lt;&gt;"S"),"SIN FOTOS; ","")&amp;IF(AND(N(P249)&gt;0,Q249=""),"CARGO SIN COBRAR; ",""))-2)))</f>
        <v/>
      </c>
    </row>
    <row r="250">
      <c r="E250" s="7" t="n"/>
      <c r="I250" s="7" t="n"/>
      <c r="J250" s="7">
        <f>IF(A250="","",IF(I250&lt;&gt;"",I250,IF(E250="","",E250+IF(D250="Garantía",'Ajustes'!$B$3,'Ajustes'!$B$2))))</f>
        <v/>
      </c>
      <c r="K250" s="8">
        <f>IF(OR(J250="",M250&lt;&gt;""),"",J250-TODAY())</f>
        <v/>
      </c>
      <c r="L250">
        <f>IF(A250="","",IF(M250&lt;&gt;"","TERMINADO",IF(G250="","ABIERTO - SIN SUB","ASIGNADO")))</f>
        <v/>
      </c>
      <c r="M250" s="7" t="n"/>
      <c r="P250" s="9" t="n"/>
      <c r="R250">
        <f>IF(A250="","",IF(IF(AND(NOT(M250&lt;&gt;""),J250&lt;&gt;""),IF(TODAY()&gt;J250,"VENCIDO; ",IF(J250-TODAY()&lt;='Ajustes'!$B$4,"VENCE PRONTO; ","")),"")&amp;IF(AND(NOT(M250&lt;&gt;""),G250=""),"SIN SUBCONTRATISTA; ","")&amp;IF(AND(M250&lt;&gt;"",UPPER(N250)&lt;&gt;"S"),"SIN VISTO BUENO; ","")&amp;IF(AND(M250&lt;&gt;"",UPPER(O250)&lt;&gt;"S"),"SIN FOTOS; ","")&amp;IF(AND(N(P250)&gt;0,Q250=""),"CARGO SIN COBRAR; ","")="","",LEFT(IF(AND(NOT(M250&lt;&gt;""),J250&lt;&gt;""),IF(TODAY()&gt;J250,"VENCIDO; ",IF(J250-TODAY()&lt;='Ajustes'!$B$4,"VENCE PRONTO; ","")),"")&amp;IF(AND(NOT(M250&lt;&gt;""),G250=""),"SIN SUBCONTRATISTA; ","")&amp;IF(AND(M250&lt;&gt;"",UPPER(N250)&lt;&gt;"S"),"SIN VISTO BUENO; ","")&amp;IF(AND(M250&lt;&gt;"",UPPER(O250)&lt;&gt;"S"),"SIN FOTOS; ","")&amp;IF(AND(N(P250)&gt;0,Q250=""),"CARGO SIN COBRAR; ",""),LEN(IF(AND(NOT(M250&lt;&gt;""),J250&lt;&gt;""),IF(TODAY()&gt;J250,"VENCIDO; ",IF(J250-TODAY()&lt;='Ajustes'!$B$4,"VENCE PRONTO; ","")),"")&amp;IF(AND(NOT(M250&lt;&gt;""),G250=""),"SIN SUBCONTRATISTA; ","")&amp;IF(AND(M250&lt;&gt;"",UPPER(N250)&lt;&gt;"S"),"SIN VISTO BUENO; ","")&amp;IF(AND(M250&lt;&gt;"",UPPER(O250)&lt;&gt;"S"),"SIN FOTOS; ","")&amp;IF(AND(N(P250)&gt;0,Q250=""),"CARGO SIN COBRAR; ",""))-2)))</f>
        <v/>
      </c>
    </row>
    <row r="251">
      <c r="E251" s="7" t="n"/>
      <c r="I251" s="7" t="n"/>
      <c r="J251" s="7">
        <f>IF(A251="","",IF(I251&lt;&gt;"",I251,IF(E251="","",E251+IF(D251="Garantía",'Ajustes'!$B$3,'Ajustes'!$B$2))))</f>
        <v/>
      </c>
      <c r="K251" s="8">
        <f>IF(OR(J251="",M251&lt;&gt;""),"",J251-TODAY())</f>
        <v/>
      </c>
      <c r="L251">
        <f>IF(A251="","",IF(M251&lt;&gt;"","TERMINADO",IF(G251="","ABIERTO - SIN SUB","ASIGNADO")))</f>
        <v/>
      </c>
      <c r="M251" s="7" t="n"/>
      <c r="P251" s="9" t="n"/>
      <c r="R251">
        <f>IF(A251="","",IF(IF(AND(NOT(M251&lt;&gt;""),J251&lt;&gt;""),IF(TODAY()&gt;J251,"VENCIDO; ",IF(J251-TODAY()&lt;='Ajustes'!$B$4,"VENCE PRONTO; ","")),"")&amp;IF(AND(NOT(M251&lt;&gt;""),G251=""),"SIN SUBCONTRATISTA; ","")&amp;IF(AND(M251&lt;&gt;"",UPPER(N251)&lt;&gt;"S"),"SIN VISTO BUENO; ","")&amp;IF(AND(M251&lt;&gt;"",UPPER(O251)&lt;&gt;"S"),"SIN FOTOS; ","")&amp;IF(AND(N(P251)&gt;0,Q251=""),"CARGO SIN COBRAR; ","")="","",LEFT(IF(AND(NOT(M251&lt;&gt;""),J251&lt;&gt;""),IF(TODAY()&gt;J251,"VENCIDO; ",IF(J251-TODAY()&lt;='Ajustes'!$B$4,"VENCE PRONTO; ","")),"")&amp;IF(AND(NOT(M251&lt;&gt;""),G251=""),"SIN SUBCONTRATISTA; ","")&amp;IF(AND(M251&lt;&gt;"",UPPER(N251)&lt;&gt;"S"),"SIN VISTO BUENO; ","")&amp;IF(AND(M251&lt;&gt;"",UPPER(O251)&lt;&gt;"S"),"SIN FOTOS; ","")&amp;IF(AND(N(P251)&gt;0,Q251=""),"CARGO SIN COBRAR; ",""),LEN(IF(AND(NOT(M251&lt;&gt;""),J251&lt;&gt;""),IF(TODAY()&gt;J251,"VENCIDO; ",IF(J251-TODAY()&lt;='Ajustes'!$B$4,"VENCE PRONTO; ","")),"")&amp;IF(AND(NOT(M251&lt;&gt;""),G251=""),"SIN SUBCONTRATISTA; ","")&amp;IF(AND(M251&lt;&gt;"",UPPER(N251)&lt;&gt;"S"),"SIN VISTO BUENO; ","")&amp;IF(AND(M251&lt;&gt;"",UPPER(O251)&lt;&gt;"S"),"SIN FOTOS; ","")&amp;IF(AND(N(P251)&gt;0,Q251=""),"CARGO SIN COBRAR; ",""))-2)))</f>
        <v/>
      </c>
    </row>
    <row r="252">
      <c r="E252" s="7" t="n"/>
      <c r="I252" s="7" t="n"/>
      <c r="J252" s="7">
        <f>IF(A252="","",IF(I252&lt;&gt;"",I252,IF(E252="","",E252+IF(D252="Garantía",'Ajustes'!$B$3,'Ajustes'!$B$2))))</f>
        <v/>
      </c>
      <c r="K252" s="8">
        <f>IF(OR(J252="",M252&lt;&gt;""),"",J252-TODAY())</f>
        <v/>
      </c>
      <c r="L252">
        <f>IF(A252="","",IF(M252&lt;&gt;"","TERMINADO",IF(G252="","ABIERTO - SIN SUB","ASIGNADO")))</f>
        <v/>
      </c>
      <c r="M252" s="7" t="n"/>
      <c r="P252" s="9" t="n"/>
      <c r="R252">
        <f>IF(A252="","",IF(IF(AND(NOT(M252&lt;&gt;""),J252&lt;&gt;""),IF(TODAY()&gt;J252,"VENCIDO; ",IF(J252-TODAY()&lt;='Ajustes'!$B$4,"VENCE PRONTO; ","")),"")&amp;IF(AND(NOT(M252&lt;&gt;""),G252=""),"SIN SUBCONTRATISTA; ","")&amp;IF(AND(M252&lt;&gt;"",UPPER(N252)&lt;&gt;"S"),"SIN VISTO BUENO; ","")&amp;IF(AND(M252&lt;&gt;"",UPPER(O252)&lt;&gt;"S"),"SIN FOTOS; ","")&amp;IF(AND(N(P252)&gt;0,Q252=""),"CARGO SIN COBRAR; ","")="","",LEFT(IF(AND(NOT(M252&lt;&gt;""),J252&lt;&gt;""),IF(TODAY()&gt;J252,"VENCIDO; ",IF(J252-TODAY()&lt;='Ajustes'!$B$4,"VENCE PRONTO; ","")),"")&amp;IF(AND(NOT(M252&lt;&gt;""),G252=""),"SIN SUBCONTRATISTA; ","")&amp;IF(AND(M252&lt;&gt;"",UPPER(N252)&lt;&gt;"S"),"SIN VISTO BUENO; ","")&amp;IF(AND(M252&lt;&gt;"",UPPER(O252)&lt;&gt;"S"),"SIN FOTOS; ","")&amp;IF(AND(N(P252)&gt;0,Q252=""),"CARGO SIN COBRAR; ",""),LEN(IF(AND(NOT(M252&lt;&gt;""),J252&lt;&gt;""),IF(TODAY()&gt;J252,"VENCIDO; ",IF(J252-TODAY()&lt;='Ajustes'!$B$4,"VENCE PRONTO; ","")),"")&amp;IF(AND(NOT(M252&lt;&gt;""),G252=""),"SIN SUBCONTRATISTA; ","")&amp;IF(AND(M252&lt;&gt;"",UPPER(N252)&lt;&gt;"S"),"SIN VISTO BUENO; ","")&amp;IF(AND(M252&lt;&gt;"",UPPER(O252)&lt;&gt;"S"),"SIN FOTOS; ","")&amp;IF(AND(N(P252)&gt;0,Q252=""),"CARGO SIN COBRAR; ",""))-2)))</f>
        <v/>
      </c>
    </row>
    <row r="253">
      <c r="E253" s="7" t="n"/>
      <c r="I253" s="7" t="n"/>
      <c r="J253" s="7">
        <f>IF(A253="","",IF(I253&lt;&gt;"",I253,IF(E253="","",E253+IF(D253="Garantía",'Ajustes'!$B$3,'Ajustes'!$B$2))))</f>
        <v/>
      </c>
      <c r="K253" s="8">
        <f>IF(OR(J253="",M253&lt;&gt;""),"",J253-TODAY())</f>
        <v/>
      </c>
      <c r="L253">
        <f>IF(A253="","",IF(M253&lt;&gt;"","TERMINADO",IF(G253="","ABIERTO - SIN SUB","ASIGNADO")))</f>
        <v/>
      </c>
      <c r="M253" s="7" t="n"/>
      <c r="P253" s="9" t="n"/>
      <c r="R253">
        <f>IF(A253="","",IF(IF(AND(NOT(M253&lt;&gt;""),J253&lt;&gt;""),IF(TODAY()&gt;J253,"VENCIDO; ",IF(J253-TODAY()&lt;='Ajustes'!$B$4,"VENCE PRONTO; ","")),"")&amp;IF(AND(NOT(M253&lt;&gt;""),G253=""),"SIN SUBCONTRATISTA; ","")&amp;IF(AND(M253&lt;&gt;"",UPPER(N253)&lt;&gt;"S"),"SIN VISTO BUENO; ","")&amp;IF(AND(M253&lt;&gt;"",UPPER(O253)&lt;&gt;"S"),"SIN FOTOS; ","")&amp;IF(AND(N(P253)&gt;0,Q253=""),"CARGO SIN COBRAR; ","")="","",LEFT(IF(AND(NOT(M253&lt;&gt;""),J253&lt;&gt;""),IF(TODAY()&gt;J253,"VENCIDO; ",IF(J253-TODAY()&lt;='Ajustes'!$B$4,"VENCE PRONTO; ","")),"")&amp;IF(AND(NOT(M253&lt;&gt;""),G253=""),"SIN SUBCONTRATISTA; ","")&amp;IF(AND(M253&lt;&gt;"",UPPER(N253)&lt;&gt;"S"),"SIN VISTO BUENO; ","")&amp;IF(AND(M253&lt;&gt;"",UPPER(O253)&lt;&gt;"S"),"SIN FOTOS; ","")&amp;IF(AND(N(P253)&gt;0,Q253=""),"CARGO SIN COBRAR; ",""),LEN(IF(AND(NOT(M253&lt;&gt;""),J253&lt;&gt;""),IF(TODAY()&gt;J253,"VENCIDO; ",IF(J253-TODAY()&lt;='Ajustes'!$B$4,"VENCE PRONTO; ","")),"")&amp;IF(AND(NOT(M253&lt;&gt;""),G253=""),"SIN SUBCONTRATISTA; ","")&amp;IF(AND(M253&lt;&gt;"",UPPER(N253)&lt;&gt;"S"),"SIN VISTO BUENO; ","")&amp;IF(AND(M253&lt;&gt;"",UPPER(O253)&lt;&gt;"S"),"SIN FOTOS; ","")&amp;IF(AND(N(P253)&gt;0,Q253=""),"CARGO SIN COBRAR; ",""))-2)))</f>
        <v/>
      </c>
    </row>
    <row r="254">
      <c r="E254" s="7" t="n"/>
      <c r="I254" s="7" t="n"/>
      <c r="J254" s="7">
        <f>IF(A254="","",IF(I254&lt;&gt;"",I254,IF(E254="","",E254+IF(D254="Garantía",'Ajustes'!$B$3,'Ajustes'!$B$2))))</f>
        <v/>
      </c>
      <c r="K254" s="8">
        <f>IF(OR(J254="",M254&lt;&gt;""),"",J254-TODAY())</f>
        <v/>
      </c>
      <c r="L254">
        <f>IF(A254="","",IF(M254&lt;&gt;"","TERMINADO",IF(G254="","ABIERTO - SIN SUB","ASIGNADO")))</f>
        <v/>
      </c>
      <c r="M254" s="7" t="n"/>
      <c r="P254" s="9" t="n"/>
      <c r="R254">
        <f>IF(A254="","",IF(IF(AND(NOT(M254&lt;&gt;""),J254&lt;&gt;""),IF(TODAY()&gt;J254,"VENCIDO; ",IF(J254-TODAY()&lt;='Ajustes'!$B$4,"VENCE PRONTO; ","")),"")&amp;IF(AND(NOT(M254&lt;&gt;""),G254=""),"SIN SUBCONTRATISTA; ","")&amp;IF(AND(M254&lt;&gt;"",UPPER(N254)&lt;&gt;"S"),"SIN VISTO BUENO; ","")&amp;IF(AND(M254&lt;&gt;"",UPPER(O254)&lt;&gt;"S"),"SIN FOTOS; ","")&amp;IF(AND(N(P254)&gt;0,Q254=""),"CARGO SIN COBRAR; ","")="","",LEFT(IF(AND(NOT(M254&lt;&gt;""),J254&lt;&gt;""),IF(TODAY()&gt;J254,"VENCIDO; ",IF(J254-TODAY()&lt;='Ajustes'!$B$4,"VENCE PRONTO; ","")),"")&amp;IF(AND(NOT(M254&lt;&gt;""),G254=""),"SIN SUBCONTRATISTA; ","")&amp;IF(AND(M254&lt;&gt;"",UPPER(N254)&lt;&gt;"S"),"SIN VISTO BUENO; ","")&amp;IF(AND(M254&lt;&gt;"",UPPER(O254)&lt;&gt;"S"),"SIN FOTOS; ","")&amp;IF(AND(N(P254)&gt;0,Q254=""),"CARGO SIN COBRAR; ",""),LEN(IF(AND(NOT(M254&lt;&gt;""),J254&lt;&gt;""),IF(TODAY()&gt;J254,"VENCIDO; ",IF(J254-TODAY()&lt;='Ajustes'!$B$4,"VENCE PRONTO; ","")),"")&amp;IF(AND(NOT(M254&lt;&gt;""),G254=""),"SIN SUBCONTRATISTA; ","")&amp;IF(AND(M254&lt;&gt;"",UPPER(N254)&lt;&gt;"S"),"SIN VISTO BUENO; ","")&amp;IF(AND(M254&lt;&gt;"",UPPER(O254)&lt;&gt;"S"),"SIN FOTOS; ","")&amp;IF(AND(N(P254)&gt;0,Q254=""),"CARGO SIN COBRAR; ",""))-2)))</f>
        <v/>
      </c>
    </row>
    <row r="255">
      <c r="E255" s="7" t="n"/>
      <c r="I255" s="7" t="n"/>
      <c r="J255" s="7">
        <f>IF(A255="","",IF(I255&lt;&gt;"",I255,IF(E255="","",E255+IF(D255="Garantía",'Ajustes'!$B$3,'Ajustes'!$B$2))))</f>
        <v/>
      </c>
      <c r="K255" s="8">
        <f>IF(OR(J255="",M255&lt;&gt;""),"",J255-TODAY())</f>
        <v/>
      </c>
      <c r="L255">
        <f>IF(A255="","",IF(M255&lt;&gt;"","TERMINADO",IF(G255="","ABIERTO - SIN SUB","ASIGNADO")))</f>
        <v/>
      </c>
      <c r="M255" s="7" t="n"/>
      <c r="P255" s="9" t="n"/>
      <c r="R255">
        <f>IF(A255="","",IF(IF(AND(NOT(M255&lt;&gt;""),J255&lt;&gt;""),IF(TODAY()&gt;J255,"VENCIDO; ",IF(J255-TODAY()&lt;='Ajustes'!$B$4,"VENCE PRONTO; ","")),"")&amp;IF(AND(NOT(M255&lt;&gt;""),G255=""),"SIN SUBCONTRATISTA; ","")&amp;IF(AND(M255&lt;&gt;"",UPPER(N255)&lt;&gt;"S"),"SIN VISTO BUENO; ","")&amp;IF(AND(M255&lt;&gt;"",UPPER(O255)&lt;&gt;"S"),"SIN FOTOS; ","")&amp;IF(AND(N(P255)&gt;0,Q255=""),"CARGO SIN COBRAR; ","")="","",LEFT(IF(AND(NOT(M255&lt;&gt;""),J255&lt;&gt;""),IF(TODAY()&gt;J255,"VENCIDO; ",IF(J255-TODAY()&lt;='Ajustes'!$B$4,"VENCE PRONTO; ","")),"")&amp;IF(AND(NOT(M255&lt;&gt;""),G255=""),"SIN SUBCONTRATISTA; ","")&amp;IF(AND(M255&lt;&gt;"",UPPER(N255)&lt;&gt;"S"),"SIN VISTO BUENO; ","")&amp;IF(AND(M255&lt;&gt;"",UPPER(O255)&lt;&gt;"S"),"SIN FOTOS; ","")&amp;IF(AND(N(P255)&gt;0,Q255=""),"CARGO SIN COBRAR; ",""),LEN(IF(AND(NOT(M255&lt;&gt;""),J255&lt;&gt;""),IF(TODAY()&gt;J255,"VENCIDO; ",IF(J255-TODAY()&lt;='Ajustes'!$B$4,"VENCE PRONTO; ","")),"")&amp;IF(AND(NOT(M255&lt;&gt;""),G255=""),"SIN SUBCONTRATISTA; ","")&amp;IF(AND(M255&lt;&gt;"",UPPER(N255)&lt;&gt;"S"),"SIN VISTO BUENO; ","")&amp;IF(AND(M255&lt;&gt;"",UPPER(O255)&lt;&gt;"S"),"SIN FOTOS; ","")&amp;IF(AND(N(P255)&gt;0,Q255=""),"CARGO SIN COBRAR; ",""))-2)))</f>
        <v/>
      </c>
    </row>
    <row r="256">
      <c r="E256" s="7" t="n"/>
      <c r="I256" s="7" t="n"/>
      <c r="J256" s="7">
        <f>IF(A256="","",IF(I256&lt;&gt;"",I256,IF(E256="","",E256+IF(D256="Garantía",'Ajustes'!$B$3,'Ajustes'!$B$2))))</f>
        <v/>
      </c>
      <c r="K256" s="8">
        <f>IF(OR(J256="",M256&lt;&gt;""),"",J256-TODAY())</f>
        <v/>
      </c>
      <c r="L256">
        <f>IF(A256="","",IF(M256&lt;&gt;"","TERMINADO",IF(G256="","ABIERTO - SIN SUB","ASIGNADO")))</f>
        <v/>
      </c>
      <c r="M256" s="7" t="n"/>
      <c r="P256" s="9" t="n"/>
      <c r="R256">
        <f>IF(A256="","",IF(IF(AND(NOT(M256&lt;&gt;""),J256&lt;&gt;""),IF(TODAY()&gt;J256,"VENCIDO; ",IF(J256-TODAY()&lt;='Ajustes'!$B$4,"VENCE PRONTO; ","")),"")&amp;IF(AND(NOT(M256&lt;&gt;""),G256=""),"SIN SUBCONTRATISTA; ","")&amp;IF(AND(M256&lt;&gt;"",UPPER(N256)&lt;&gt;"S"),"SIN VISTO BUENO; ","")&amp;IF(AND(M256&lt;&gt;"",UPPER(O256)&lt;&gt;"S"),"SIN FOTOS; ","")&amp;IF(AND(N(P256)&gt;0,Q256=""),"CARGO SIN COBRAR; ","")="","",LEFT(IF(AND(NOT(M256&lt;&gt;""),J256&lt;&gt;""),IF(TODAY()&gt;J256,"VENCIDO; ",IF(J256-TODAY()&lt;='Ajustes'!$B$4,"VENCE PRONTO; ","")),"")&amp;IF(AND(NOT(M256&lt;&gt;""),G256=""),"SIN SUBCONTRATISTA; ","")&amp;IF(AND(M256&lt;&gt;"",UPPER(N256)&lt;&gt;"S"),"SIN VISTO BUENO; ","")&amp;IF(AND(M256&lt;&gt;"",UPPER(O256)&lt;&gt;"S"),"SIN FOTOS; ","")&amp;IF(AND(N(P256)&gt;0,Q256=""),"CARGO SIN COBRAR; ",""),LEN(IF(AND(NOT(M256&lt;&gt;""),J256&lt;&gt;""),IF(TODAY()&gt;J256,"VENCIDO; ",IF(J256-TODAY()&lt;='Ajustes'!$B$4,"VENCE PRONTO; ","")),"")&amp;IF(AND(NOT(M256&lt;&gt;""),G256=""),"SIN SUBCONTRATISTA; ","")&amp;IF(AND(M256&lt;&gt;"",UPPER(N256)&lt;&gt;"S"),"SIN VISTO BUENO; ","")&amp;IF(AND(M256&lt;&gt;"",UPPER(O256)&lt;&gt;"S"),"SIN FOTOS; ","")&amp;IF(AND(N(P256)&gt;0,Q256=""),"CARGO SIN COBRAR; ",""))-2)))</f>
        <v/>
      </c>
    </row>
    <row r="257">
      <c r="E257" s="7" t="n"/>
      <c r="I257" s="7" t="n"/>
      <c r="J257" s="7">
        <f>IF(A257="","",IF(I257&lt;&gt;"",I257,IF(E257="","",E257+IF(D257="Garantía",'Ajustes'!$B$3,'Ajustes'!$B$2))))</f>
        <v/>
      </c>
      <c r="K257" s="8">
        <f>IF(OR(J257="",M257&lt;&gt;""),"",J257-TODAY())</f>
        <v/>
      </c>
      <c r="L257">
        <f>IF(A257="","",IF(M257&lt;&gt;"","TERMINADO",IF(G257="","ABIERTO - SIN SUB","ASIGNADO")))</f>
        <v/>
      </c>
      <c r="M257" s="7" t="n"/>
      <c r="P257" s="9" t="n"/>
      <c r="R257">
        <f>IF(A257="","",IF(IF(AND(NOT(M257&lt;&gt;""),J257&lt;&gt;""),IF(TODAY()&gt;J257,"VENCIDO; ",IF(J257-TODAY()&lt;='Ajustes'!$B$4,"VENCE PRONTO; ","")),"")&amp;IF(AND(NOT(M257&lt;&gt;""),G257=""),"SIN SUBCONTRATISTA; ","")&amp;IF(AND(M257&lt;&gt;"",UPPER(N257)&lt;&gt;"S"),"SIN VISTO BUENO; ","")&amp;IF(AND(M257&lt;&gt;"",UPPER(O257)&lt;&gt;"S"),"SIN FOTOS; ","")&amp;IF(AND(N(P257)&gt;0,Q257=""),"CARGO SIN COBRAR; ","")="","",LEFT(IF(AND(NOT(M257&lt;&gt;""),J257&lt;&gt;""),IF(TODAY()&gt;J257,"VENCIDO; ",IF(J257-TODAY()&lt;='Ajustes'!$B$4,"VENCE PRONTO; ","")),"")&amp;IF(AND(NOT(M257&lt;&gt;""),G257=""),"SIN SUBCONTRATISTA; ","")&amp;IF(AND(M257&lt;&gt;"",UPPER(N257)&lt;&gt;"S"),"SIN VISTO BUENO; ","")&amp;IF(AND(M257&lt;&gt;"",UPPER(O257)&lt;&gt;"S"),"SIN FOTOS; ","")&amp;IF(AND(N(P257)&gt;0,Q257=""),"CARGO SIN COBRAR; ",""),LEN(IF(AND(NOT(M257&lt;&gt;""),J257&lt;&gt;""),IF(TODAY()&gt;J257,"VENCIDO; ",IF(J257-TODAY()&lt;='Ajustes'!$B$4,"VENCE PRONTO; ","")),"")&amp;IF(AND(NOT(M257&lt;&gt;""),G257=""),"SIN SUBCONTRATISTA; ","")&amp;IF(AND(M257&lt;&gt;"",UPPER(N257)&lt;&gt;"S"),"SIN VISTO BUENO; ","")&amp;IF(AND(M257&lt;&gt;"",UPPER(O257)&lt;&gt;"S"),"SIN FOTOS; ","")&amp;IF(AND(N(P257)&gt;0,Q257=""),"CARGO SIN COBRAR; ",""))-2)))</f>
        <v/>
      </c>
    </row>
    <row r="258">
      <c r="E258" s="7" t="n"/>
      <c r="I258" s="7" t="n"/>
      <c r="J258" s="7">
        <f>IF(A258="","",IF(I258&lt;&gt;"",I258,IF(E258="","",E258+IF(D258="Garantía",'Ajustes'!$B$3,'Ajustes'!$B$2))))</f>
        <v/>
      </c>
      <c r="K258" s="8">
        <f>IF(OR(J258="",M258&lt;&gt;""),"",J258-TODAY())</f>
        <v/>
      </c>
      <c r="L258">
        <f>IF(A258="","",IF(M258&lt;&gt;"","TERMINADO",IF(G258="","ABIERTO - SIN SUB","ASIGNADO")))</f>
        <v/>
      </c>
      <c r="M258" s="7" t="n"/>
      <c r="P258" s="9" t="n"/>
      <c r="R258">
        <f>IF(A258="","",IF(IF(AND(NOT(M258&lt;&gt;""),J258&lt;&gt;""),IF(TODAY()&gt;J258,"VENCIDO; ",IF(J258-TODAY()&lt;='Ajustes'!$B$4,"VENCE PRONTO; ","")),"")&amp;IF(AND(NOT(M258&lt;&gt;""),G258=""),"SIN SUBCONTRATISTA; ","")&amp;IF(AND(M258&lt;&gt;"",UPPER(N258)&lt;&gt;"S"),"SIN VISTO BUENO; ","")&amp;IF(AND(M258&lt;&gt;"",UPPER(O258)&lt;&gt;"S"),"SIN FOTOS; ","")&amp;IF(AND(N(P258)&gt;0,Q258=""),"CARGO SIN COBRAR; ","")="","",LEFT(IF(AND(NOT(M258&lt;&gt;""),J258&lt;&gt;""),IF(TODAY()&gt;J258,"VENCIDO; ",IF(J258-TODAY()&lt;='Ajustes'!$B$4,"VENCE PRONTO; ","")),"")&amp;IF(AND(NOT(M258&lt;&gt;""),G258=""),"SIN SUBCONTRATISTA; ","")&amp;IF(AND(M258&lt;&gt;"",UPPER(N258)&lt;&gt;"S"),"SIN VISTO BUENO; ","")&amp;IF(AND(M258&lt;&gt;"",UPPER(O258)&lt;&gt;"S"),"SIN FOTOS; ","")&amp;IF(AND(N(P258)&gt;0,Q258=""),"CARGO SIN COBRAR; ",""),LEN(IF(AND(NOT(M258&lt;&gt;""),J258&lt;&gt;""),IF(TODAY()&gt;J258,"VENCIDO; ",IF(J258-TODAY()&lt;='Ajustes'!$B$4,"VENCE PRONTO; ","")),"")&amp;IF(AND(NOT(M258&lt;&gt;""),G258=""),"SIN SUBCONTRATISTA; ","")&amp;IF(AND(M258&lt;&gt;"",UPPER(N258)&lt;&gt;"S"),"SIN VISTO BUENO; ","")&amp;IF(AND(M258&lt;&gt;"",UPPER(O258)&lt;&gt;"S"),"SIN FOTOS; ","")&amp;IF(AND(N(P258)&gt;0,Q258=""),"CARGO SIN COBRAR; ",""))-2)))</f>
        <v/>
      </c>
    </row>
    <row r="259">
      <c r="E259" s="7" t="n"/>
      <c r="I259" s="7" t="n"/>
      <c r="J259" s="7">
        <f>IF(A259="","",IF(I259&lt;&gt;"",I259,IF(E259="","",E259+IF(D259="Garantía",'Ajustes'!$B$3,'Ajustes'!$B$2))))</f>
        <v/>
      </c>
      <c r="K259" s="8">
        <f>IF(OR(J259="",M259&lt;&gt;""),"",J259-TODAY())</f>
        <v/>
      </c>
      <c r="L259">
        <f>IF(A259="","",IF(M259&lt;&gt;"","TERMINADO",IF(G259="","ABIERTO - SIN SUB","ASIGNADO")))</f>
        <v/>
      </c>
      <c r="M259" s="7" t="n"/>
      <c r="P259" s="9" t="n"/>
      <c r="R259">
        <f>IF(A259="","",IF(IF(AND(NOT(M259&lt;&gt;""),J259&lt;&gt;""),IF(TODAY()&gt;J259,"VENCIDO; ",IF(J259-TODAY()&lt;='Ajustes'!$B$4,"VENCE PRONTO; ","")),"")&amp;IF(AND(NOT(M259&lt;&gt;""),G259=""),"SIN SUBCONTRATISTA; ","")&amp;IF(AND(M259&lt;&gt;"",UPPER(N259)&lt;&gt;"S"),"SIN VISTO BUENO; ","")&amp;IF(AND(M259&lt;&gt;"",UPPER(O259)&lt;&gt;"S"),"SIN FOTOS; ","")&amp;IF(AND(N(P259)&gt;0,Q259=""),"CARGO SIN COBRAR; ","")="","",LEFT(IF(AND(NOT(M259&lt;&gt;""),J259&lt;&gt;""),IF(TODAY()&gt;J259,"VENCIDO; ",IF(J259-TODAY()&lt;='Ajustes'!$B$4,"VENCE PRONTO; ","")),"")&amp;IF(AND(NOT(M259&lt;&gt;""),G259=""),"SIN SUBCONTRATISTA; ","")&amp;IF(AND(M259&lt;&gt;"",UPPER(N259)&lt;&gt;"S"),"SIN VISTO BUENO; ","")&amp;IF(AND(M259&lt;&gt;"",UPPER(O259)&lt;&gt;"S"),"SIN FOTOS; ","")&amp;IF(AND(N(P259)&gt;0,Q259=""),"CARGO SIN COBRAR; ",""),LEN(IF(AND(NOT(M259&lt;&gt;""),J259&lt;&gt;""),IF(TODAY()&gt;J259,"VENCIDO; ",IF(J259-TODAY()&lt;='Ajustes'!$B$4,"VENCE PRONTO; ","")),"")&amp;IF(AND(NOT(M259&lt;&gt;""),G259=""),"SIN SUBCONTRATISTA; ","")&amp;IF(AND(M259&lt;&gt;"",UPPER(N259)&lt;&gt;"S"),"SIN VISTO BUENO; ","")&amp;IF(AND(M259&lt;&gt;"",UPPER(O259)&lt;&gt;"S"),"SIN FOTOS; ","")&amp;IF(AND(N(P259)&gt;0,Q259=""),"CARGO SIN COBRAR; ",""))-2)))</f>
        <v/>
      </c>
    </row>
    <row r="260">
      <c r="E260" s="7" t="n"/>
      <c r="I260" s="7" t="n"/>
      <c r="J260" s="7">
        <f>IF(A260="","",IF(I260&lt;&gt;"",I260,IF(E260="","",E260+IF(D260="Garantía",'Ajustes'!$B$3,'Ajustes'!$B$2))))</f>
        <v/>
      </c>
      <c r="K260" s="8">
        <f>IF(OR(J260="",M260&lt;&gt;""),"",J260-TODAY())</f>
        <v/>
      </c>
      <c r="L260">
        <f>IF(A260="","",IF(M260&lt;&gt;"","TERMINADO",IF(G260="","ABIERTO - SIN SUB","ASIGNADO")))</f>
        <v/>
      </c>
      <c r="M260" s="7" t="n"/>
      <c r="P260" s="9" t="n"/>
      <c r="R260">
        <f>IF(A260="","",IF(IF(AND(NOT(M260&lt;&gt;""),J260&lt;&gt;""),IF(TODAY()&gt;J260,"VENCIDO; ",IF(J260-TODAY()&lt;='Ajustes'!$B$4,"VENCE PRONTO; ","")),"")&amp;IF(AND(NOT(M260&lt;&gt;""),G260=""),"SIN SUBCONTRATISTA; ","")&amp;IF(AND(M260&lt;&gt;"",UPPER(N260)&lt;&gt;"S"),"SIN VISTO BUENO; ","")&amp;IF(AND(M260&lt;&gt;"",UPPER(O260)&lt;&gt;"S"),"SIN FOTOS; ","")&amp;IF(AND(N(P260)&gt;0,Q260=""),"CARGO SIN COBRAR; ","")="","",LEFT(IF(AND(NOT(M260&lt;&gt;""),J260&lt;&gt;""),IF(TODAY()&gt;J260,"VENCIDO; ",IF(J260-TODAY()&lt;='Ajustes'!$B$4,"VENCE PRONTO; ","")),"")&amp;IF(AND(NOT(M260&lt;&gt;""),G260=""),"SIN SUBCONTRATISTA; ","")&amp;IF(AND(M260&lt;&gt;"",UPPER(N260)&lt;&gt;"S"),"SIN VISTO BUENO; ","")&amp;IF(AND(M260&lt;&gt;"",UPPER(O260)&lt;&gt;"S"),"SIN FOTOS; ","")&amp;IF(AND(N(P260)&gt;0,Q260=""),"CARGO SIN COBRAR; ",""),LEN(IF(AND(NOT(M260&lt;&gt;""),J260&lt;&gt;""),IF(TODAY()&gt;J260,"VENCIDO; ",IF(J260-TODAY()&lt;='Ajustes'!$B$4,"VENCE PRONTO; ","")),"")&amp;IF(AND(NOT(M260&lt;&gt;""),G260=""),"SIN SUBCONTRATISTA; ","")&amp;IF(AND(M260&lt;&gt;"",UPPER(N260)&lt;&gt;"S"),"SIN VISTO BUENO; ","")&amp;IF(AND(M260&lt;&gt;"",UPPER(O260)&lt;&gt;"S"),"SIN FOTOS; ","")&amp;IF(AND(N(P260)&gt;0,Q260=""),"CARGO SIN COBRAR; ",""))-2)))</f>
        <v/>
      </c>
    </row>
    <row r="261">
      <c r="E261" s="7" t="n"/>
      <c r="I261" s="7" t="n"/>
      <c r="J261" s="7">
        <f>IF(A261="","",IF(I261&lt;&gt;"",I261,IF(E261="","",E261+IF(D261="Garantía",'Ajustes'!$B$3,'Ajustes'!$B$2))))</f>
        <v/>
      </c>
      <c r="K261" s="8">
        <f>IF(OR(J261="",M261&lt;&gt;""),"",J261-TODAY())</f>
        <v/>
      </c>
      <c r="L261">
        <f>IF(A261="","",IF(M261&lt;&gt;"","TERMINADO",IF(G261="","ABIERTO - SIN SUB","ASIGNADO")))</f>
        <v/>
      </c>
      <c r="M261" s="7" t="n"/>
      <c r="P261" s="9" t="n"/>
      <c r="R261">
        <f>IF(A261="","",IF(IF(AND(NOT(M261&lt;&gt;""),J261&lt;&gt;""),IF(TODAY()&gt;J261,"VENCIDO; ",IF(J261-TODAY()&lt;='Ajustes'!$B$4,"VENCE PRONTO; ","")),"")&amp;IF(AND(NOT(M261&lt;&gt;""),G261=""),"SIN SUBCONTRATISTA; ","")&amp;IF(AND(M261&lt;&gt;"",UPPER(N261)&lt;&gt;"S"),"SIN VISTO BUENO; ","")&amp;IF(AND(M261&lt;&gt;"",UPPER(O261)&lt;&gt;"S"),"SIN FOTOS; ","")&amp;IF(AND(N(P261)&gt;0,Q261=""),"CARGO SIN COBRAR; ","")="","",LEFT(IF(AND(NOT(M261&lt;&gt;""),J261&lt;&gt;""),IF(TODAY()&gt;J261,"VENCIDO; ",IF(J261-TODAY()&lt;='Ajustes'!$B$4,"VENCE PRONTO; ","")),"")&amp;IF(AND(NOT(M261&lt;&gt;""),G261=""),"SIN SUBCONTRATISTA; ","")&amp;IF(AND(M261&lt;&gt;"",UPPER(N261)&lt;&gt;"S"),"SIN VISTO BUENO; ","")&amp;IF(AND(M261&lt;&gt;"",UPPER(O261)&lt;&gt;"S"),"SIN FOTOS; ","")&amp;IF(AND(N(P261)&gt;0,Q261=""),"CARGO SIN COBRAR; ",""),LEN(IF(AND(NOT(M261&lt;&gt;""),J261&lt;&gt;""),IF(TODAY()&gt;J261,"VENCIDO; ",IF(J261-TODAY()&lt;='Ajustes'!$B$4,"VENCE PRONTO; ","")),"")&amp;IF(AND(NOT(M261&lt;&gt;""),G261=""),"SIN SUBCONTRATISTA; ","")&amp;IF(AND(M261&lt;&gt;"",UPPER(N261)&lt;&gt;"S"),"SIN VISTO BUENO; ","")&amp;IF(AND(M261&lt;&gt;"",UPPER(O261)&lt;&gt;"S"),"SIN FOTOS; ","")&amp;IF(AND(N(P261)&gt;0,Q261=""),"CARGO SIN COBRAR; ",""))-2)))</f>
        <v/>
      </c>
    </row>
    <row r="262">
      <c r="E262" s="7" t="n"/>
      <c r="I262" s="7" t="n"/>
      <c r="J262" s="7">
        <f>IF(A262="","",IF(I262&lt;&gt;"",I262,IF(E262="","",E262+IF(D262="Garantía",'Ajustes'!$B$3,'Ajustes'!$B$2))))</f>
        <v/>
      </c>
      <c r="K262" s="8">
        <f>IF(OR(J262="",M262&lt;&gt;""),"",J262-TODAY())</f>
        <v/>
      </c>
      <c r="L262">
        <f>IF(A262="","",IF(M262&lt;&gt;"","TERMINADO",IF(G262="","ABIERTO - SIN SUB","ASIGNADO")))</f>
        <v/>
      </c>
      <c r="M262" s="7" t="n"/>
      <c r="P262" s="9" t="n"/>
      <c r="R262">
        <f>IF(A262="","",IF(IF(AND(NOT(M262&lt;&gt;""),J262&lt;&gt;""),IF(TODAY()&gt;J262,"VENCIDO; ",IF(J262-TODAY()&lt;='Ajustes'!$B$4,"VENCE PRONTO; ","")),"")&amp;IF(AND(NOT(M262&lt;&gt;""),G262=""),"SIN SUBCONTRATISTA; ","")&amp;IF(AND(M262&lt;&gt;"",UPPER(N262)&lt;&gt;"S"),"SIN VISTO BUENO; ","")&amp;IF(AND(M262&lt;&gt;"",UPPER(O262)&lt;&gt;"S"),"SIN FOTOS; ","")&amp;IF(AND(N(P262)&gt;0,Q262=""),"CARGO SIN COBRAR; ","")="","",LEFT(IF(AND(NOT(M262&lt;&gt;""),J262&lt;&gt;""),IF(TODAY()&gt;J262,"VENCIDO; ",IF(J262-TODAY()&lt;='Ajustes'!$B$4,"VENCE PRONTO; ","")),"")&amp;IF(AND(NOT(M262&lt;&gt;""),G262=""),"SIN SUBCONTRATISTA; ","")&amp;IF(AND(M262&lt;&gt;"",UPPER(N262)&lt;&gt;"S"),"SIN VISTO BUENO; ","")&amp;IF(AND(M262&lt;&gt;"",UPPER(O262)&lt;&gt;"S"),"SIN FOTOS; ","")&amp;IF(AND(N(P262)&gt;0,Q262=""),"CARGO SIN COBRAR; ",""),LEN(IF(AND(NOT(M262&lt;&gt;""),J262&lt;&gt;""),IF(TODAY()&gt;J262,"VENCIDO; ",IF(J262-TODAY()&lt;='Ajustes'!$B$4,"VENCE PRONTO; ","")),"")&amp;IF(AND(NOT(M262&lt;&gt;""),G262=""),"SIN SUBCONTRATISTA; ","")&amp;IF(AND(M262&lt;&gt;"",UPPER(N262)&lt;&gt;"S"),"SIN VISTO BUENO; ","")&amp;IF(AND(M262&lt;&gt;"",UPPER(O262)&lt;&gt;"S"),"SIN FOTOS; ","")&amp;IF(AND(N(P262)&gt;0,Q262=""),"CARGO SIN COBRAR; ",""))-2)))</f>
        <v/>
      </c>
    </row>
    <row r="263">
      <c r="E263" s="7" t="n"/>
      <c r="I263" s="7" t="n"/>
      <c r="J263" s="7">
        <f>IF(A263="","",IF(I263&lt;&gt;"",I263,IF(E263="","",E263+IF(D263="Garantía",'Ajustes'!$B$3,'Ajustes'!$B$2))))</f>
        <v/>
      </c>
      <c r="K263" s="8">
        <f>IF(OR(J263="",M263&lt;&gt;""),"",J263-TODAY())</f>
        <v/>
      </c>
      <c r="L263">
        <f>IF(A263="","",IF(M263&lt;&gt;"","TERMINADO",IF(G263="","ABIERTO - SIN SUB","ASIGNADO")))</f>
        <v/>
      </c>
      <c r="M263" s="7" t="n"/>
      <c r="P263" s="9" t="n"/>
      <c r="R263">
        <f>IF(A263="","",IF(IF(AND(NOT(M263&lt;&gt;""),J263&lt;&gt;""),IF(TODAY()&gt;J263,"VENCIDO; ",IF(J263-TODAY()&lt;='Ajustes'!$B$4,"VENCE PRONTO; ","")),"")&amp;IF(AND(NOT(M263&lt;&gt;""),G263=""),"SIN SUBCONTRATISTA; ","")&amp;IF(AND(M263&lt;&gt;"",UPPER(N263)&lt;&gt;"S"),"SIN VISTO BUENO; ","")&amp;IF(AND(M263&lt;&gt;"",UPPER(O263)&lt;&gt;"S"),"SIN FOTOS; ","")&amp;IF(AND(N(P263)&gt;0,Q263=""),"CARGO SIN COBRAR; ","")="","",LEFT(IF(AND(NOT(M263&lt;&gt;""),J263&lt;&gt;""),IF(TODAY()&gt;J263,"VENCIDO; ",IF(J263-TODAY()&lt;='Ajustes'!$B$4,"VENCE PRONTO; ","")),"")&amp;IF(AND(NOT(M263&lt;&gt;""),G263=""),"SIN SUBCONTRATISTA; ","")&amp;IF(AND(M263&lt;&gt;"",UPPER(N263)&lt;&gt;"S"),"SIN VISTO BUENO; ","")&amp;IF(AND(M263&lt;&gt;"",UPPER(O263)&lt;&gt;"S"),"SIN FOTOS; ","")&amp;IF(AND(N(P263)&gt;0,Q263=""),"CARGO SIN COBRAR; ",""),LEN(IF(AND(NOT(M263&lt;&gt;""),J263&lt;&gt;""),IF(TODAY()&gt;J263,"VENCIDO; ",IF(J263-TODAY()&lt;='Ajustes'!$B$4,"VENCE PRONTO; ","")),"")&amp;IF(AND(NOT(M263&lt;&gt;""),G263=""),"SIN SUBCONTRATISTA; ","")&amp;IF(AND(M263&lt;&gt;"",UPPER(N263)&lt;&gt;"S"),"SIN VISTO BUENO; ","")&amp;IF(AND(M263&lt;&gt;"",UPPER(O263)&lt;&gt;"S"),"SIN FOTOS; ","")&amp;IF(AND(N(P263)&gt;0,Q263=""),"CARGO SIN COBRAR; ",""))-2)))</f>
        <v/>
      </c>
    </row>
    <row r="264">
      <c r="E264" s="7" t="n"/>
      <c r="I264" s="7" t="n"/>
      <c r="J264" s="7">
        <f>IF(A264="","",IF(I264&lt;&gt;"",I264,IF(E264="","",E264+IF(D264="Garantía",'Ajustes'!$B$3,'Ajustes'!$B$2))))</f>
        <v/>
      </c>
      <c r="K264" s="8">
        <f>IF(OR(J264="",M264&lt;&gt;""),"",J264-TODAY())</f>
        <v/>
      </c>
      <c r="L264">
        <f>IF(A264="","",IF(M264&lt;&gt;"","TERMINADO",IF(G264="","ABIERTO - SIN SUB","ASIGNADO")))</f>
        <v/>
      </c>
      <c r="M264" s="7" t="n"/>
      <c r="P264" s="9" t="n"/>
      <c r="R264">
        <f>IF(A264="","",IF(IF(AND(NOT(M264&lt;&gt;""),J264&lt;&gt;""),IF(TODAY()&gt;J264,"VENCIDO; ",IF(J264-TODAY()&lt;='Ajustes'!$B$4,"VENCE PRONTO; ","")),"")&amp;IF(AND(NOT(M264&lt;&gt;""),G264=""),"SIN SUBCONTRATISTA; ","")&amp;IF(AND(M264&lt;&gt;"",UPPER(N264)&lt;&gt;"S"),"SIN VISTO BUENO; ","")&amp;IF(AND(M264&lt;&gt;"",UPPER(O264)&lt;&gt;"S"),"SIN FOTOS; ","")&amp;IF(AND(N(P264)&gt;0,Q264=""),"CARGO SIN COBRAR; ","")="","",LEFT(IF(AND(NOT(M264&lt;&gt;""),J264&lt;&gt;""),IF(TODAY()&gt;J264,"VENCIDO; ",IF(J264-TODAY()&lt;='Ajustes'!$B$4,"VENCE PRONTO; ","")),"")&amp;IF(AND(NOT(M264&lt;&gt;""),G264=""),"SIN SUBCONTRATISTA; ","")&amp;IF(AND(M264&lt;&gt;"",UPPER(N264)&lt;&gt;"S"),"SIN VISTO BUENO; ","")&amp;IF(AND(M264&lt;&gt;"",UPPER(O264)&lt;&gt;"S"),"SIN FOTOS; ","")&amp;IF(AND(N(P264)&gt;0,Q264=""),"CARGO SIN COBRAR; ",""),LEN(IF(AND(NOT(M264&lt;&gt;""),J264&lt;&gt;""),IF(TODAY()&gt;J264,"VENCIDO; ",IF(J264-TODAY()&lt;='Ajustes'!$B$4,"VENCE PRONTO; ","")),"")&amp;IF(AND(NOT(M264&lt;&gt;""),G264=""),"SIN SUBCONTRATISTA; ","")&amp;IF(AND(M264&lt;&gt;"",UPPER(N264)&lt;&gt;"S"),"SIN VISTO BUENO; ","")&amp;IF(AND(M264&lt;&gt;"",UPPER(O264)&lt;&gt;"S"),"SIN FOTOS; ","")&amp;IF(AND(N(P264)&gt;0,Q264=""),"CARGO SIN COBRAR; ",""))-2)))</f>
        <v/>
      </c>
    </row>
    <row r="265">
      <c r="E265" s="7" t="n"/>
      <c r="I265" s="7" t="n"/>
      <c r="J265" s="7">
        <f>IF(A265="","",IF(I265&lt;&gt;"",I265,IF(E265="","",E265+IF(D265="Garantía",'Ajustes'!$B$3,'Ajustes'!$B$2))))</f>
        <v/>
      </c>
      <c r="K265" s="8">
        <f>IF(OR(J265="",M265&lt;&gt;""),"",J265-TODAY())</f>
        <v/>
      </c>
      <c r="L265">
        <f>IF(A265="","",IF(M265&lt;&gt;"","TERMINADO",IF(G265="","ABIERTO - SIN SUB","ASIGNADO")))</f>
        <v/>
      </c>
      <c r="M265" s="7" t="n"/>
      <c r="P265" s="9" t="n"/>
      <c r="R265">
        <f>IF(A265="","",IF(IF(AND(NOT(M265&lt;&gt;""),J265&lt;&gt;""),IF(TODAY()&gt;J265,"VENCIDO; ",IF(J265-TODAY()&lt;='Ajustes'!$B$4,"VENCE PRONTO; ","")),"")&amp;IF(AND(NOT(M265&lt;&gt;""),G265=""),"SIN SUBCONTRATISTA; ","")&amp;IF(AND(M265&lt;&gt;"",UPPER(N265)&lt;&gt;"S"),"SIN VISTO BUENO; ","")&amp;IF(AND(M265&lt;&gt;"",UPPER(O265)&lt;&gt;"S"),"SIN FOTOS; ","")&amp;IF(AND(N(P265)&gt;0,Q265=""),"CARGO SIN COBRAR; ","")="","",LEFT(IF(AND(NOT(M265&lt;&gt;""),J265&lt;&gt;""),IF(TODAY()&gt;J265,"VENCIDO; ",IF(J265-TODAY()&lt;='Ajustes'!$B$4,"VENCE PRONTO; ","")),"")&amp;IF(AND(NOT(M265&lt;&gt;""),G265=""),"SIN SUBCONTRATISTA; ","")&amp;IF(AND(M265&lt;&gt;"",UPPER(N265)&lt;&gt;"S"),"SIN VISTO BUENO; ","")&amp;IF(AND(M265&lt;&gt;"",UPPER(O265)&lt;&gt;"S"),"SIN FOTOS; ","")&amp;IF(AND(N(P265)&gt;0,Q265=""),"CARGO SIN COBRAR; ",""),LEN(IF(AND(NOT(M265&lt;&gt;""),J265&lt;&gt;""),IF(TODAY()&gt;J265,"VENCIDO; ",IF(J265-TODAY()&lt;='Ajustes'!$B$4,"VENCE PRONTO; ","")),"")&amp;IF(AND(NOT(M265&lt;&gt;""),G265=""),"SIN SUBCONTRATISTA; ","")&amp;IF(AND(M265&lt;&gt;"",UPPER(N265)&lt;&gt;"S"),"SIN VISTO BUENO; ","")&amp;IF(AND(M265&lt;&gt;"",UPPER(O265)&lt;&gt;"S"),"SIN FOTOS; ","")&amp;IF(AND(N(P265)&gt;0,Q265=""),"CARGO SIN COBRAR; ",""))-2)))</f>
        <v/>
      </c>
    </row>
    <row r="266">
      <c r="E266" s="7" t="n"/>
      <c r="I266" s="7" t="n"/>
      <c r="J266" s="7">
        <f>IF(A266="","",IF(I266&lt;&gt;"",I266,IF(E266="","",E266+IF(D266="Garantía",'Ajustes'!$B$3,'Ajustes'!$B$2))))</f>
        <v/>
      </c>
      <c r="K266" s="8">
        <f>IF(OR(J266="",M266&lt;&gt;""),"",J266-TODAY())</f>
        <v/>
      </c>
      <c r="L266">
        <f>IF(A266="","",IF(M266&lt;&gt;"","TERMINADO",IF(G266="","ABIERTO - SIN SUB","ASIGNADO")))</f>
        <v/>
      </c>
      <c r="M266" s="7" t="n"/>
      <c r="P266" s="9" t="n"/>
      <c r="R266">
        <f>IF(A266="","",IF(IF(AND(NOT(M266&lt;&gt;""),J266&lt;&gt;""),IF(TODAY()&gt;J266,"VENCIDO; ",IF(J266-TODAY()&lt;='Ajustes'!$B$4,"VENCE PRONTO; ","")),"")&amp;IF(AND(NOT(M266&lt;&gt;""),G266=""),"SIN SUBCONTRATISTA; ","")&amp;IF(AND(M266&lt;&gt;"",UPPER(N266)&lt;&gt;"S"),"SIN VISTO BUENO; ","")&amp;IF(AND(M266&lt;&gt;"",UPPER(O266)&lt;&gt;"S"),"SIN FOTOS; ","")&amp;IF(AND(N(P266)&gt;0,Q266=""),"CARGO SIN COBRAR; ","")="","",LEFT(IF(AND(NOT(M266&lt;&gt;""),J266&lt;&gt;""),IF(TODAY()&gt;J266,"VENCIDO; ",IF(J266-TODAY()&lt;='Ajustes'!$B$4,"VENCE PRONTO; ","")),"")&amp;IF(AND(NOT(M266&lt;&gt;""),G266=""),"SIN SUBCONTRATISTA; ","")&amp;IF(AND(M266&lt;&gt;"",UPPER(N266)&lt;&gt;"S"),"SIN VISTO BUENO; ","")&amp;IF(AND(M266&lt;&gt;"",UPPER(O266)&lt;&gt;"S"),"SIN FOTOS; ","")&amp;IF(AND(N(P266)&gt;0,Q266=""),"CARGO SIN COBRAR; ",""),LEN(IF(AND(NOT(M266&lt;&gt;""),J266&lt;&gt;""),IF(TODAY()&gt;J266,"VENCIDO; ",IF(J266-TODAY()&lt;='Ajustes'!$B$4,"VENCE PRONTO; ","")),"")&amp;IF(AND(NOT(M266&lt;&gt;""),G266=""),"SIN SUBCONTRATISTA; ","")&amp;IF(AND(M266&lt;&gt;"",UPPER(N266)&lt;&gt;"S"),"SIN VISTO BUENO; ","")&amp;IF(AND(M266&lt;&gt;"",UPPER(O266)&lt;&gt;"S"),"SIN FOTOS; ","")&amp;IF(AND(N(P266)&gt;0,Q266=""),"CARGO SIN COBRAR; ",""))-2)))</f>
        <v/>
      </c>
    </row>
    <row r="267">
      <c r="E267" s="7" t="n"/>
      <c r="I267" s="7" t="n"/>
      <c r="J267" s="7">
        <f>IF(A267="","",IF(I267&lt;&gt;"",I267,IF(E267="","",E267+IF(D267="Garantía",'Ajustes'!$B$3,'Ajustes'!$B$2))))</f>
        <v/>
      </c>
      <c r="K267" s="8">
        <f>IF(OR(J267="",M267&lt;&gt;""),"",J267-TODAY())</f>
        <v/>
      </c>
      <c r="L267">
        <f>IF(A267="","",IF(M267&lt;&gt;"","TERMINADO",IF(G267="","ABIERTO - SIN SUB","ASIGNADO")))</f>
        <v/>
      </c>
      <c r="M267" s="7" t="n"/>
      <c r="P267" s="9" t="n"/>
      <c r="R267">
        <f>IF(A267="","",IF(IF(AND(NOT(M267&lt;&gt;""),J267&lt;&gt;""),IF(TODAY()&gt;J267,"VENCIDO; ",IF(J267-TODAY()&lt;='Ajustes'!$B$4,"VENCE PRONTO; ","")),"")&amp;IF(AND(NOT(M267&lt;&gt;""),G267=""),"SIN SUBCONTRATISTA; ","")&amp;IF(AND(M267&lt;&gt;"",UPPER(N267)&lt;&gt;"S"),"SIN VISTO BUENO; ","")&amp;IF(AND(M267&lt;&gt;"",UPPER(O267)&lt;&gt;"S"),"SIN FOTOS; ","")&amp;IF(AND(N(P267)&gt;0,Q267=""),"CARGO SIN COBRAR; ","")="","",LEFT(IF(AND(NOT(M267&lt;&gt;""),J267&lt;&gt;""),IF(TODAY()&gt;J267,"VENCIDO; ",IF(J267-TODAY()&lt;='Ajustes'!$B$4,"VENCE PRONTO; ","")),"")&amp;IF(AND(NOT(M267&lt;&gt;""),G267=""),"SIN SUBCONTRATISTA; ","")&amp;IF(AND(M267&lt;&gt;"",UPPER(N267)&lt;&gt;"S"),"SIN VISTO BUENO; ","")&amp;IF(AND(M267&lt;&gt;"",UPPER(O267)&lt;&gt;"S"),"SIN FOTOS; ","")&amp;IF(AND(N(P267)&gt;0,Q267=""),"CARGO SIN COBRAR; ",""),LEN(IF(AND(NOT(M267&lt;&gt;""),J267&lt;&gt;""),IF(TODAY()&gt;J267,"VENCIDO; ",IF(J267-TODAY()&lt;='Ajustes'!$B$4,"VENCE PRONTO; ","")),"")&amp;IF(AND(NOT(M267&lt;&gt;""),G267=""),"SIN SUBCONTRATISTA; ","")&amp;IF(AND(M267&lt;&gt;"",UPPER(N267)&lt;&gt;"S"),"SIN VISTO BUENO; ","")&amp;IF(AND(M267&lt;&gt;"",UPPER(O267)&lt;&gt;"S"),"SIN FOTOS; ","")&amp;IF(AND(N(P267)&gt;0,Q267=""),"CARGO SIN COBRAR; ",""))-2)))</f>
        <v/>
      </c>
    </row>
    <row r="268">
      <c r="E268" s="7" t="n"/>
      <c r="I268" s="7" t="n"/>
      <c r="J268" s="7">
        <f>IF(A268="","",IF(I268&lt;&gt;"",I268,IF(E268="","",E268+IF(D268="Garantía",'Ajustes'!$B$3,'Ajustes'!$B$2))))</f>
        <v/>
      </c>
      <c r="K268" s="8">
        <f>IF(OR(J268="",M268&lt;&gt;""),"",J268-TODAY())</f>
        <v/>
      </c>
      <c r="L268">
        <f>IF(A268="","",IF(M268&lt;&gt;"","TERMINADO",IF(G268="","ABIERTO - SIN SUB","ASIGNADO")))</f>
        <v/>
      </c>
      <c r="M268" s="7" t="n"/>
      <c r="P268" s="9" t="n"/>
      <c r="R268">
        <f>IF(A268="","",IF(IF(AND(NOT(M268&lt;&gt;""),J268&lt;&gt;""),IF(TODAY()&gt;J268,"VENCIDO; ",IF(J268-TODAY()&lt;='Ajustes'!$B$4,"VENCE PRONTO; ","")),"")&amp;IF(AND(NOT(M268&lt;&gt;""),G268=""),"SIN SUBCONTRATISTA; ","")&amp;IF(AND(M268&lt;&gt;"",UPPER(N268)&lt;&gt;"S"),"SIN VISTO BUENO; ","")&amp;IF(AND(M268&lt;&gt;"",UPPER(O268)&lt;&gt;"S"),"SIN FOTOS; ","")&amp;IF(AND(N(P268)&gt;0,Q268=""),"CARGO SIN COBRAR; ","")="","",LEFT(IF(AND(NOT(M268&lt;&gt;""),J268&lt;&gt;""),IF(TODAY()&gt;J268,"VENCIDO; ",IF(J268-TODAY()&lt;='Ajustes'!$B$4,"VENCE PRONTO; ","")),"")&amp;IF(AND(NOT(M268&lt;&gt;""),G268=""),"SIN SUBCONTRATISTA; ","")&amp;IF(AND(M268&lt;&gt;"",UPPER(N268)&lt;&gt;"S"),"SIN VISTO BUENO; ","")&amp;IF(AND(M268&lt;&gt;"",UPPER(O268)&lt;&gt;"S"),"SIN FOTOS; ","")&amp;IF(AND(N(P268)&gt;0,Q268=""),"CARGO SIN COBRAR; ",""),LEN(IF(AND(NOT(M268&lt;&gt;""),J268&lt;&gt;""),IF(TODAY()&gt;J268,"VENCIDO; ",IF(J268-TODAY()&lt;='Ajustes'!$B$4,"VENCE PRONTO; ","")),"")&amp;IF(AND(NOT(M268&lt;&gt;""),G268=""),"SIN SUBCONTRATISTA; ","")&amp;IF(AND(M268&lt;&gt;"",UPPER(N268)&lt;&gt;"S"),"SIN VISTO BUENO; ","")&amp;IF(AND(M268&lt;&gt;"",UPPER(O268)&lt;&gt;"S"),"SIN FOTOS; ","")&amp;IF(AND(N(P268)&gt;0,Q268=""),"CARGO SIN COBRAR; ",""))-2)))</f>
        <v/>
      </c>
    </row>
    <row r="269">
      <c r="E269" s="7" t="n"/>
      <c r="I269" s="7" t="n"/>
      <c r="J269" s="7">
        <f>IF(A269="","",IF(I269&lt;&gt;"",I269,IF(E269="","",E269+IF(D269="Garantía",'Ajustes'!$B$3,'Ajustes'!$B$2))))</f>
        <v/>
      </c>
      <c r="K269" s="8">
        <f>IF(OR(J269="",M269&lt;&gt;""),"",J269-TODAY())</f>
        <v/>
      </c>
      <c r="L269">
        <f>IF(A269="","",IF(M269&lt;&gt;"","TERMINADO",IF(G269="","ABIERTO - SIN SUB","ASIGNADO")))</f>
        <v/>
      </c>
      <c r="M269" s="7" t="n"/>
      <c r="P269" s="9" t="n"/>
      <c r="R269">
        <f>IF(A269="","",IF(IF(AND(NOT(M269&lt;&gt;""),J269&lt;&gt;""),IF(TODAY()&gt;J269,"VENCIDO; ",IF(J269-TODAY()&lt;='Ajustes'!$B$4,"VENCE PRONTO; ","")),"")&amp;IF(AND(NOT(M269&lt;&gt;""),G269=""),"SIN SUBCONTRATISTA; ","")&amp;IF(AND(M269&lt;&gt;"",UPPER(N269)&lt;&gt;"S"),"SIN VISTO BUENO; ","")&amp;IF(AND(M269&lt;&gt;"",UPPER(O269)&lt;&gt;"S"),"SIN FOTOS; ","")&amp;IF(AND(N(P269)&gt;0,Q269=""),"CARGO SIN COBRAR; ","")="","",LEFT(IF(AND(NOT(M269&lt;&gt;""),J269&lt;&gt;""),IF(TODAY()&gt;J269,"VENCIDO; ",IF(J269-TODAY()&lt;='Ajustes'!$B$4,"VENCE PRONTO; ","")),"")&amp;IF(AND(NOT(M269&lt;&gt;""),G269=""),"SIN SUBCONTRATISTA; ","")&amp;IF(AND(M269&lt;&gt;"",UPPER(N269)&lt;&gt;"S"),"SIN VISTO BUENO; ","")&amp;IF(AND(M269&lt;&gt;"",UPPER(O269)&lt;&gt;"S"),"SIN FOTOS; ","")&amp;IF(AND(N(P269)&gt;0,Q269=""),"CARGO SIN COBRAR; ",""),LEN(IF(AND(NOT(M269&lt;&gt;""),J269&lt;&gt;""),IF(TODAY()&gt;J269,"VENCIDO; ",IF(J269-TODAY()&lt;='Ajustes'!$B$4,"VENCE PRONTO; ","")),"")&amp;IF(AND(NOT(M269&lt;&gt;""),G269=""),"SIN SUBCONTRATISTA; ","")&amp;IF(AND(M269&lt;&gt;"",UPPER(N269)&lt;&gt;"S"),"SIN VISTO BUENO; ","")&amp;IF(AND(M269&lt;&gt;"",UPPER(O269)&lt;&gt;"S"),"SIN FOTOS; ","")&amp;IF(AND(N(P269)&gt;0,Q269=""),"CARGO SIN COBRAR; ",""))-2)))</f>
        <v/>
      </c>
    </row>
    <row r="270">
      <c r="E270" s="7" t="n"/>
      <c r="I270" s="7" t="n"/>
      <c r="J270" s="7">
        <f>IF(A270="","",IF(I270&lt;&gt;"",I270,IF(E270="","",E270+IF(D270="Garantía",'Ajustes'!$B$3,'Ajustes'!$B$2))))</f>
        <v/>
      </c>
      <c r="K270" s="8">
        <f>IF(OR(J270="",M270&lt;&gt;""),"",J270-TODAY())</f>
        <v/>
      </c>
      <c r="L270">
        <f>IF(A270="","",IF(M270&lt;&gt;"","TERMINADO",IF(G270="","ABIERTO - SIN SUB","ASIGNADO")))</f>
        <v/>
      </c>
      <c r="M270" s="7" t="n"/>
      <c r="P270" s="9" t="n"/>
      <c r="R270">
        <f>IF(A270="","",IF(IF(AND(NOT(M270&lt;&gt;""),J270&lt;&gt;""),IF(TODAY()&gt;J270,"VENCIDO; ",IF(J270-TODAY()&lt;='Ajustes'!$B$4,"VENCE PRONTO; ","")),"")&amp;IF(AND(NOT(M270&lt;&gt;""),G270=""),"SIN SUBCONTRATISTA; ","")&amp;IF(AND(M270&lt;&gt;"",UPPER(N270)&lt;&gt;"S"),"SIN VISTO BUENO; ","")&amp;IF(AND(M270&lt;&gt;"",UPPER(O270)&lt;&gt;"S"),"SIN FOTOS; ","")&amp;IF(AND(N(P270)&gt;0,Q270=""),"CARGO SIN COBRAR; ","")="","",LEFT(IF(AND(NOT(M270&lt;&gt;""),J270&lt;&gt;""),IF(TODAY()&gt;J270,"VENCIDO; ",IF(J270-TODAY()&lt;='Ajustes'!$B$4,"VENCE PRONTO; ","")),"")&amp;IF(AND(NOT(M270&lt;&gt;""),G270=""),"SIN SUBCONTRATISTA; ","")&amp;IF(AND(M270&lt;&gt;"",UPPER(N270)&lt;&gt;"S"),"SIN VISTO BUENO; ","")&amp;IF(AND(M270&lt;&gt;"",UPPER(O270)&lt;&gt;"S"),"SIN FOTOS; ","")&amp;IF(AND(N(P270)&gt;0,Q270=""),"CARGO SIN COBRAR; ",""),LEN(IF(AND(NOT(M270&lt;&gt;""),J270&lt;&gt;""),IF(TODAY()&gt;J270,"VENCIDO; ",IF(J270-TODAY()&lt;='Ajustes'!$B$4,"VENCE PRONTO; ","")),"")&amp;IF(AND(NOT(M270&lt;&gt;""),G270=""),"SIN SUBCONTRATISTA; ","")&amp;IF(AND(M270&lt;&gt;"",UPPER(N270)&lt;&gt;"S"),"SIN VISTO BUENO; ","")&amp;IF(AND(M270&lt;&gt;"",UPPER(O270)&lt;&gt;"S"),"SIN FOTOS; ","")&amp;IF(AND(N(P270)&gt;0,Q270=""),"CARGO SIN COBRAR; ",""))-2)))</f>
        <v/>
      </c>
    </row>
    <row r="271">
      <c r="E271" s="7" t="n"/>
      <c r="I271" s="7" t="n"/>
      <c r="J271" s="7">
        <f>IF(A271="","",IF(I271&lt;&gt;"",I271,IF(E271="","",E271+IF(D271="Garantía",'Ajustes'!$B$3,'Ajustes'!$B$2))))</f>
        <v/>
      </c>
      <c r="K271" s="8">
        <f>IF(OR(J271="",M271&lt;&gt;""),"",J271-TODAY())</f>
        <v/>
      </c>
      <c r="L271">
        <f>IF(A271="","",IF(M271&lt;&gt;"","TERMINADO",IF(G271="","ABIERTO - SIN SUB","ASIGNADO")))</f>
        <v/>
      </c>
      <c r="M271" s="7" t="n"/>
      <c r="P271" s="9" t="n"/>
      <c r="R271">
        <f>IF(A271="","",IF(IF(AND(NOT(M271&lt;&gt;""),J271&lt;&gt;""),IF(TODAY()&gt;J271,"VENCIDO; ",IF(J271-TODAY()&lt;='Ajustes'!$B$4,"VENCE PRONTO; ","")),"")&amp;IF(AND(NOT(M271&lt;&gt;""),G271=""),"SIN SUBCONTRATISTA; ","")&amp;IF(AND(M271&lt;&gt;"",UPPER(N271)&lt;&gt;"S"),"SIN VISTO BUENO; ","")&amp;IF(AND(M271&lt;&gt;"",UPPER(O271)&lt;&gt;"S"),"SIN FOTOS; ","")&amp;IF(AND(N(P271)&gt;0,Q271=""),"CARGO SIN COBRAR; ","")="","",LEFT(IF(AND(NOT(M271&lt;&gt;""),J271&lt;&gt;""),IF(TODAY()&gt;J271,"VENCIDO; ",IF(J271-TODAY()&lt;='Ajustes'!$B$4,"VENCE PRONTO; ","")),"")&amp;IF(AND(NOT(M271&lt;&gt;""),G271=""),"SIN SUBCONTRATISTA; ","")&amp;IF(AND(M271&lt;&gt;"",UPPER(N271)&lt;&gt;"S"),"SIN VISTO BUENO; ","")&amp;IF(AND(M271&lt;&gt;"",UPPER(O271)&lt;&gt;"S"),"SIN FOTOS; ","")&amp;IF(AND(N(P271)&gt;0,Q271=""),"CARGO SIN COBRAR; ",""),LEN(IF(AND(NOT(M271&lt;&gt;""),J271&lt;&gt;""),IF(TODAY()&gt;J271,"VENCIDO; ",IF(J271-TODAY()&lt;='Ajustes'!$B$4,"VENCE PRONTO; ","")),"")&amp;IF(AND(NOT(M271&lt;&gt;""),G271=""),"SIN SUBCONTRATISTA; ","")&amp;IF(AND(M271&lt;&gt;"",UPPER(N271)&lt;&gt;"S"),"SIN VISTO BUENO; ","")&amp;IF(AND(M271&lt;&gt;"",UPPER(O271)&lt;&gt;"S"),"SIN FOTOS; ","")&amp;IF(AND(N(P271)&gt;0,Q271=""),"CARGO SIN COBRAR; ",""))-2)))</f>
        <v/>
      </c>
    </row>
    <row r="272">
      <c r="E272" s="7" t="n"/>
      <c r="I272" s="7" t="n"/>
      <c r="J272" s="7">
        <f>IF(A272="","",IF(I272&lt;&gt;"",I272,IF(E272="","",E272+IF(D272="Garantía",'Ajustes'!$B$3,'Ajustes'!$B$2))))</f>
        <v/>
      </c>
      <c r="K272" s="8">
        <f>IF(OR(J272="",M272&lt;&gt;""),"",J272-TODAY())</f>
        <v/>
      </c>
      <c r="L272">
        <f>IF(A272="","",IF(M272&lt;&gt;"","TERMINADO",IF(G272="","ABIERTO - SIN SUB","ASIGNADO")))</f>
        <v/>
      </c>
      <c r="M272" s="7" t="n"/>
      <c r="P272" s="9" t="n"/>
      <c r="R272">
        <f>IF(A272="","",IF(IF(AND(NOT(M272&lt;&gt;""),J272&lt;&gt;""),IF(TODAY()&gt;J272,"VENCIDO; ",IF(J272-TODAY()&lt;='Ajustes'!$B$4,"VENCE PRONTO; ","")),"")&amp;IF(AND(NOT(M272&lt;&gt;""),G272=""),"SIN SUBCONTRATISTA; ","")&amp;IF(AND(M272&lt;&gt;"",UPPER(N272)&lt;&gt;"S"),"SIN VISTO BUENO; ","")&amp;IF(AND(M272&lt;&gt;"",UPPER(O272)&lt;&gt;"S"),"SIN FOTOS; ","")&amp;IF(AND(N(P272)&gt;0,Q272=""),"CARGO SIN COBRAR; ","")="","",LEFT(IF(AND(NOT(M272&lt;&gt;""),J272&lt;&gt;""),IF(TODAY()&gt;J272,"VENCIDO; ",IF(J272-TODAY()&lt;='Ajustes'!$B$4,"VENCE PRONTO; ","")),"")&amp;IF(AND(NOT(M272&lt;&gt;""),G272=""),"SIN SUBCONTRATISTA; ","")&amp;IF(AND(M272&lt;&gt;"",UPPER(N272)&lt;&gt;"S"),"SIN VISTO BUENO; ","")&amp;IF(AND(M272&lt;&gt;"",UPPER(O272)&lt;&gt;"S"),"SIN FOTOS; ","")&amp;IF(AND(N(P272)&gt;0,Q272=""),"CARGO SIN COBRAR; ",""),LEN(IF(AND(NOT(M272&lt;&gt;""),J272&lt;&gt;""),IF(TODAY()&gt;J272,"VENCIDO; ",IF(J272-TODAY()&lt;='Ajustes'!$B$4,"VENCE PRONTO; ","")),"")&amp;IF(AND(NOT(M272&lt;&gt;""),G272=""),"SIN SUBCONTRATISTA; ","")&amp;IF(AND(M272&lt;&gt;"",UPPER(N272)&lt;&gt;"S"),"SIN VISTO BUENO; ","")&amp;IF(AND(M272&lt;&gt;"",UPPER(O272)&lt;&gt;"S"),"SIN FOTOS; ","")&amp;IF(AND(N(P272)&gt;0,Q272=""),"CARGO SIN COBRAR; ",""))-2)))</f>
        <v/>
      </c>
    </row>
    <row r="273">
      <c r="E273" s="7" t="n"/>
      <c r="I273" s="7" t="n"/>
      <c r="J273" s="7">
        <f>IF(A273="","",IF(I273&lt;&gt;"",I273,IF(E273="","",E273+IF(D273="Garantía",'Ajustes'!$B$3,'Ajustes'!$B$2))))</f>
        <v/>
      </c>
      <c r="K273" s="8">
        <f>IF(OR(J273="",M273&lt;&gt;""),"",J273-TODAY())</f>
        <v/>
      </c>
      <c r="L273">
        <f>IF(A273="","",IF(M273&lt;&gt;"","TERMINADO",IF(G273="","ABIERTO - SIN SUB","ASIGNADO")))</f>
        <v/>
      </c>
      <c r="M273" s="7" t="n"/>
      <c r="P273" s="9" t="n"/>
      <c r="R273">
        <f>IF(A273="","",IF(IF(AND(NOT(M273&lt;&gt;""),J273&lt;&gt;""),IF(TODAY()&gt;J273,"VENCIDO; ",IF(J273-TODAY()&lt;='Ajustes'!$B$4,"VENCE PRONTO; ","")),"")&amp;IF(AND(NOT(M273&lt;&gt;""),G273=""),"SIN SUBCONTRATISTA; ","")&amp;IF(AND(M273&lt;&gt;"",UPPER(N273)&lt;&gt;"S"),"SIN VISTO BUENO; ","")&amp;IF(AND(M273&lt;&gt;"",UPPER(O273)&lt;&gt;"S"),"SIN FOTOS; ","")&amp;IF(AND(N(P273)&gt;0,Q273=""),"CARGO SIN COBRAR; ","")="","",LEFT(IF(AND(NOT(M273&lt;&gt;""),J273&lt;&gt;""),IF(TODAY()&gt;J273,"VENCIDO; ",IF(J273-TODAY()&lt;='Ajustes'!$B$4,"VENCE PRONTO; ","")),"")&amp;IF(AND(NOT(M273&lt;&gt;""),G273=""),"SIN SUBCONTRATISTA; ","")&amp;IF(AND(M273&lt;&gt;"",UPPER(N273)&lt;&gt;"S"),"SIN VISTO BUENO; ","")&amp;IF(AND(M273&lt;&gt;"",UPPER(O273)&lt;&gt;"S"),"SIN FOTOS; ","")&amp;IF(AND(N(P273)&gt;0,Q273=""),"CARGO SIN COBRAR; ",""),LEN(IF(AND(NOT(M273&lt;&gt;""),J273&lt;&gt;""),IF(TODAY()&gt;J273,"VENCIDO; ",IF(J273-TODAY()&lt;='Ajustes'!$B$4,"VENCE PRONTO; ","")),"")&amp;IF(AND(NOT(M273&lt;&gt;""),G273=""),"SIN SUBCONTRATISTA; ","")&amp;IF(AND(M273&lt;&gt;"",UPPER(N273)&lt;&gt;"S"),"SIN VISTO BUENO; ","")&amp;IF(AND(M273&lt;&gt;"",UPPER(O273)&lt;&gt;"S"),"SIN FOTOS; ","")&amp;IF(AND(N(P273)&gt;0,Q273=""),"CARGO SIN COBRAR; ",""))-2)))</f>
        <v/>
      </c>
    </row>
    <row r="274">
      <c r="E274" s="7" t="n"/>
      <c r="I274" s="7" t="n"/>
      <c r="J274" s="7">
        <f>IF(A274="","",IF(I274&lt;&gt;"",I274,IF(E274="","",E274+IF(D274="Garantía",'Ajustes'!$B$3,'Ajustes'!$B$2))))</f>
        <v/>
      </c>
      <c r="K274" s="8">
        <f>IF(OR(J274="",M274&lt;&gt;""),"",J274-TODAY())</f>
        <v/>
      </c>
      <c r="L274">
        <f>IF(A274="","",IF(M274&lt;&gt;"","TERMINADO",IF(G274="","ABIERTO - SIN SUB","ASIGNADO")))</f>
        <v/>
      </c>
      <c r="M274" s="7" t="n"/>
      <c r="P274" s="9" t="n"/>
      <c r="R274">
        <f>IF(A274="","",IF(IF(AND(NOT(M274&lt;&gt;""),J274&lt;&gt;""),IF(TODAY()&gt;J274,"VENCIDO; ",IF(J274-TODAY()&lt;='Ajustes'!$B$4,"VENCE PRONTO; ","")),"")&amp;IF(AND(NOT(M274&lt;&gt;""),G274=""),"SIN SUBCONTRATISTA; ","")&amp;IF(AND(M274&lt;&gt;"",UPPER(N274)&lt;&gt;"S"),"SIN VISTO BUENO; ","")&amp;IF(AND(M274&lt;&gt;"",UPPER(O274)&lt;&gt;"S"),"SIN FOTOS; ","")&amp;IF(AND(N(P274)&gt;0,Q274=""),"CARGO SIN COBRAR; ","")="","",LEFT(IF(AND(NOT(M274&lt;&gt;""),J274&lt;&gt;""),IF(TODAY()&gt;J274,"VENCIDO; ",IF(J274-TODAY()&lt;='Ajustes'!$B$4,"VENCE PRONTO; ","")),"")&amp;IF(AND(NOT(M274&lt;&gt;""),G274=""),"SIN SUBCONTRATISTA; ","")&amp;IF(AND(M274&lt;&gt;"",UPPER(N274)&lt;&gt;"S"),"SIN VISTO BUENO; ","")&amp;IF(AND(M274&lt;&gt;"",UPPER(O274)&lt;&gt;"S"),"SIN FOTOS; ","")&amp;IF(AND(N(P274)&gt;0,Q274=""),"CARGO SIN COBRAR; ",""),LEN(IF(AND(NOT(M274&lt;&gt;""),J274&lt;&gt;""),IF(TODAY()&gt;J274,"VENCIDO; ",IF(J274-TODAY()&lt;='Ajustes'!$B$4,"VENCE PRONTO; ","")),"")&amp;IF(AND(NOT(M274&lt;&gt;""),G274=""),"SIN SUBCONTRATISTA; ","")&amp;IF(AND(M274&lt;&gt;"",UPPER(N274)&lt;&gt;"S"),"SIN VISTO BUENO; ","")&amp;IF(AND(M274&lt;&gt;"",UPPER(O274)&lt;&gt;"S"),"SIN FOTOS; ","")&amp;IF(AND(N(P274)&gt;0,Q274=""),"CARGO SIN COBRAR; ",""))-2)))</f>
        <v/>
      </c>
    </row>
    <row r="275">
      <c r="E275" s="7" t="n"/>
      <c r="I275" s="7" t="n"/>
      <c r="J275" s="7">
        <f>IF(A275="","",IF(I275&lt;&gt;"",I275,IF(E275="","",E275+IF(D275="Garantía",'Ajustes'!$B$3,'Ajustes'!$B$2))))</f>
        <v/>
      </c>
      <c r="K275" s="8">
        <f>IF(OR(J275="",M275&lt;&gt;""),"",J275-TODAY())</f>
        <v/>
      </c>
      <c r="L275">
        <f>IF(A275="","",IF(M275&lt;&gt;"","TERMINADO",IF(G275="","ABIERTO - SIN SUB","ASIGNADO")))</f>
        <v/>
      </c>
      <c r="M275" s="7" t="n"/>
      <c r="P275" s="9" t="n"/>
      <c r="R275">
        <f>IF(A275="","",IF(IF(AND(NOT(M275&lt;&gt;""),J275&lt;&gt;""),IF(TODAY()&gt;J275,"VENCIDO; ",IF(J275-TODAY()&lt;='Ajustes'!$B$4,"VENCE PRONTO; ","")),"")&amp;IF(AND(NOT(M275&lt;&gt;""),G275=""),"SIN SUBCONTRATISTA; ","")&amp;IF(AND(M275&lt;&gt;"",UPPER(N275)&lt;&gt;"S"),"SIN VISTO BUENO; ","")&amp;IF(AND(M275&lt;&gt;"",UPPER(O275)&lt;&gt;"S"),"SIN FOTOS; ","")&amp;IF(AND(N(P275)&gt;0,Q275=""),"CARGO SIN COBRAR; ","")="","",LEFT(IF(AND(NOT(M275&lt;&gt;""),J275&lt;&gt;""),IF(TODAY()&gt;J275,"VENCIDO; ",IF(J275-TODAY()&lt;='Ajustes'!$B$4,"VENCE PRONTO; ","")),"")&amp;IF(AND(NOT(M275&lt;&gt;""),G275=""),"SIN SUBCONTRATISTA; ","")&amp;IF(AND(M275&lt;&gt;"",UPPER(N275)&lt;&gt;"S"),"SIN VISTO BUENO; ","")&amp;IF(AND(M275&lt;&gt;"",UPPER(O275)&lt;&gt;"S"),"SIN FOTOS; ","")&amp;IF(AND(N(P275)&gt;0,Q275=""),"CARGO SIN COBRAR; ",""),LEN(IF(AND(NOT(M275&lt;&gt;""),J275&lt;&gt;""),IF(TODAY()&gt;J275,"VENCIDO; ",IF(J275-TODAY()&lt;='Ajustes'!$B$4,"VENCE PRONTO; ","")),"")&amp;IF(AND(NOT(M275&lt;&gt;""),G275=""),"SIN SUBCONTRATISTA; ","")&amp;IF(AND(M275&lt;&gt;"",UPPER(N275)&lt;&gt;"S"),"SIN VISTO BUENO; ","")&amp;IF(AND(M275&lt;&gt;"",UPPER(O275)&lt;&gt;"S"),"SIN FOTOS; ","")&amp;IF(AND(N(P275)&gt;0,Q275=""),"CARGO SIN COBRAR; ",""))-2)))</f>
        <v/>
      </c>
    </row>
    <row r="276">
      <c r="E276" s="7" t="n"/>
      <c r="I276" s="7" t="n"/>
      <c r="J276" s="7">
        <f>IF(A276="","",IF(I276&lt;&gt;"",I276,IF(E276="","",E276+IF(D276="Garantía",'Ajustes'!$B$3,'Ajustes'!$B$2))))</f>
        <v/>
      </c>
      <c r="K276" s="8">
        <f>IF(OR(J276="",M276&lt;&gt;""),"",J276-TODAY())</f>
        <v/>
      </c>
      <c r="L276">
        <f>IF(A276="","",IF(M276&lt;&gt;"","TERMINADO",IF(G276="","ABIERTO - SIN SUB","ASIGNADO")))</f>
        <v/>
      </c>
      <c r="M276" s="7" t="n"/>
      <c r="P276" s="9" t="n"/>
      <c r="R276">
        <f>IF(A276="","",IF(IF(AND(NOT(M276&lt;&gt;""),J276&lt;&gt;""),IF(TODAY()&gt;J276,"VENCIDO; ",IF(J276-TODAY()&lt;='Ajustes'!$B$4,"VENCE PRONTO; ","")),"")&amp;IF(AND(NOT(M276&lt;&gt;""),G276=""),"SIN SUBCONTRATISTA; ","")&amp;IF(AND(M276&lt;&gt;"",UPPER(N276)&lt;&gt;"S"),"SIN VISTO BUENO; ","")&amp;IF(AND(M276&lt;&gt;"",UPPER(O276)&lt;&gt;"S"),"SIN FOTOS; ","")&amp;IF(AND(N(P276)&gt;0,Q276=""),"CARGO SIN COBRAR; ","")="","",LEFT(IF(AND(NOT(M276&lt;&gt;""),J276&lt;&gt;""),IF(TODAY()&gt;J276,"VENCIDO; ",IF(J276-TODAY()&lt;='Ajustes'!$B$4,"VENCE PRONTO; ","")),"")&amp;IF(AND(NOT(M276&lt;&gt;""),G276=""),"SIN SUBCONTRATISTA; ","")&amp;IF(AND(M276&lt;&gt;"",UPPER(N276)&lt;&gt;"S"),"SIN VISTO BUENO; ","")&amp;IF(AND(M276&lt;&gt;"",UPPER(O276)&lt;&gt;"S"),"SIN FOTOS; ","")&amp;IF(AND(N(P276)&gt;0,Q276=""),"CARGO SIN COBRAR; ",""),LEN(IF(AND(NOT(M276&lt;&gt;""),J276&lt;&gt;""),IF(TODAY()&gt;J276,"VENCIDO; ",IF(J276-TODAY()&lt;='Ajustes'!$B$4,"VENCE PRONTO; ","")),"")&amp;IF(AND(NOT(M276&lt;&gt;""),G276=""),"SIN SUBCONTRATISTA; ","")&amp;IF(AND(M276&lt;&gt;"",UPPER(N276)&lt;&gt;"S"),"SIN VISTO BUENO; ","")&amp;IF(AND(M276&lt;&gt;"",UPPER(O276)&lt;&gt;"S"),"SIN FOTOS; ","")&amp;IF(AND(N(P276)&gt;0,Q276=""),"CARGO SIN COBRAR; ",""))-2)))</f>
        <v/>
      </c>
    </row>
    <row r="277">
      <c r="E277" s="7" t="n"/>
      <c r="I277" s="7" t="n"/>
      <c r="J277" s="7">
        <f>IF(A277="","",IF(I277&lt;&gt;"",I277,IF(E277="","",E277+IF(D277="Garantía",'Ajustes'!$B$3,'Ajustes'!$B$2))))</f>
        <v/>
      </c>
      <c r="K277" s="8">
        <f>IF(OR(J277="",M277&lt;&gt;""),"",J277-TODAY())</f>
        <v/>
      </c>
      <c r="L277">
        <f>IF(A277="","",IF(M277&lt;&gt;"","TERMINADO",IF(G277="","ABIERTO - SIN SUB","ASIGNADO")))</f>
        <v/>
      </c>
      <c r="M277" s="7" t="n"/>
      <c r="P277" s="9" t="n"/>
      <c r="R277">
        <f>IF(A277="","",IF(IF(AND(NOT(M277&lt;&gt;""),J277&lt;&gt;""),IF(TODAY()&gt;J277,"VENCIDO; ",IF(J277-TODAY()&lt;='Ajustes'!$B$4,"VENCE PRONTO; ","")),"")&amp;IF(AND(NOT(M277&lt;&gt;""),G277=""),"SIN SUBCONTRATISTA; ","")&amp;IF(AND(M277&lt;&gt;"",UPPER(N277)&lt;&gt;"S"),"SIN VISTO BUENO; ","")&amp;IF(AND(M277&lt;&gt;"",UPPER(O277)&lt;&gt;"S"),"SIN FOTOS; ","")&amp;IF(AND(N(P277)&gt;0,Q277=""),"CARGO SIN COBRAR; ","")="","",LEFT(IF(AND(NOT(M277&lt;&gt;""),J277&lt;&gt;""),IF(TODAY()&gt;J277,"VENCIDO; ",IF(J277-TODAY()&lt;='Ajustes'!$B$4,"VENCE PRONTO; ","")),"")&amp;IF(AND(NOT(M277&lt;&gt;""),G277=""),"SIN SUBCONTRATISTA; ","")&amp;IF(AND(M277&lt;&gt;"",UPPER(N277)&lt;&gt;"S"),"SIN VISTO BUENO; ","")&amp;IF(AND(M277&lt;&gt;"",UPPER(O277)&lt;&gt;"S"),"SIN FOTOS; ","")&amp;IF(AND(N(P277)&gt;0,Q277=""),"CARGO SIN COBRAR; ",""),LEN(IF(AND(NOT(M277&lt;&gt;""),J277&lt;&gt;""),IF(TODAY()&gt;J277,"VENCIDO; ",IF(J277-TODAY()&lt;='Ajustes'!$B$4,"VENCE PRONTO; ","")),"")&amp;IF(AND(NOT(M277&lt;&gt;""),G277=""),"SIN SUBCONTRATISTA; ","")&amp;IF(AND(M277&lt;&gt;"",UPPER(N277)&lt;&gt;"S"),"SIN VISTO BUENO; ","")&amp;IF(AND(M277&lt;&gt;"",UPPER(O277)&lt;&gt;"S"),"SIN FOTOS; ","")&amp;IF(AND(N(P277)&gt;0,Q277=""),"CARGO SIN COBRAR; ",""))-2)))</f>
        <v/>
      </c>
    </row>
    <row r="278">
      <c r="E278" s="7" t="n"/>
      <c r="I278" s="7" t="n"/>
      <c r="J278" s="7">
        <f>IF(A278="","",IF(I278&lt;&gt;"",I278,IF(E278="","",E278+IF(D278="Garantía",'Ajustes'!$B$3,'Ajustes'!$B$2))))</f>
        <v/>
      </c>
      <c r="K278" s="8">
        <f>IF(OR(J278="",M278&lt;&gt;""),"",J278-TODAY())</f>
        <v/>
      </c>
      <c r="L278">
        <f>IF(A278="","",IF(M278&lt;&gt;"","TERMINADO",IF(G278="","ABIERTO - SIN SUB","ASIGNADO")))</f>
        <v/>
      </c>
      <c r="M278" s="7" t="n"/>
      <c r="P278" s="9" t="n"/>
      <c r="R278">
        <f>IF(A278="","",IF(IF(AND(NOT(M278&lt;&gt;""),J278&lt;&gt;""),IF(TODAY()&gt;J278,"VENCIDO; ",IF(J278-TODAY()&lt;='Ajustes'!$B$4,"VENCE PRONTO; ","")),"")&amp;IF(AND(NOT(M278&lt;&gt;""),G278=""),"SIN SUBCONTRATISTA; ","")&amp;IF(AND(M278&lt;&gt;"",UPPER(N278)&lt;&gt;"S"),"SIN VISTO BUENO; ","")&amp;IF(AND(M278&lt;&gt;"",UPPER(O278)&lt;&gt;"S"),"SIN FOTOS; ","")&amp;IF(AND(N(P278)&gt;0,Q278=""),"CARGO SIN COBRAR; ","")="","",LEFT(IF(AND(NOT(M278&lt;&gt;""),J278&lt;&gt;""),IF(TODAY()&gt;J278,"VENCIDO; ",IF(J278-TODAY()&lt;='Ajustes'!$B$4,"VENCE PRONTO; ","")),"")&amp;IF(AND(NOT(M278&lt;&gt;""),G278=""),"SIN SUBCONTRATISTA; ","")&amp;IF(AND(M278&lt;&gt;"",UPPER(N278)&lt;&gt;"S"),"SIN VISTO BUENO; ","")&amp;IF(AND(M278&lt;&gt;"",UPPER(O278)&lt;&gt;"S"),"SIN FOTOS; ","")&amp;IF(AND(N(P278)&gt;0,Q278=""),"CARGO SIN COBRAR; ",""),LEN(IF(AND(NOT(M278&lt;&gt;""),J278&lt;&gt;""),IF(TODAY()&gt;J278,"VENCIDO; ",IF(J278-TODAY()&lt;='Ajustes'!$B$4,"VENCE PRONTO; ","")),"")&amp;IF(AND(NOT(M278&lt;&gt;""),G278=""),"SIN SUBCONTRATISTA; ","")&amp;IF(AND(M278&lt;&gt;"",UPPER(N278)&lt;&gt;"S"),"SIN VISTO BUENO; ","")&amp;IF(AND(M278&lt;&gt;"",UPPER(O278)&lt;&gt;"S"),"SIN FOTOS; ","")&amp;IF(AND(N(P278)&gt;0,Q278=""),"CARGO SIN COBRAR; ",""))-2)))</f>
        <v/>
      </c>
    </row>
    <row r="279">
      <c r="E279" s="7" t="n"/>
      <c r="I279" s="7" t="n"/>
      <c r="J279" s="7">
        <f>IF(A279="","",IF(I279&lt;&gt;"",I279,IF(E279="","",E279+IF(D279="Garantía",'Ajustes'!$B$3,'Ajustes'!$B$2))))</f>
        <v/>
      </c>
      <c r="K279" s="8">
        <f>IF(OR(J279="",M279&lt;&gt;""),"",J279-TODAY())</f>
        <v/>
      </c>
      <c r="L279">
        <f>IF(A279="","",IF(M279&lt;&gt;"","TERMINADO",IF(G279="","ABIERTO - SIN SUB","ASIGNADO")))</f>
        <v/>
      </c>
      <c r="M279" s="7" t="n"/>
      <c r="P279" s="9" t="n"/>
      <c r="R279">
        <f>IF(A279="","",IF(IF(AND(NOT(M279&lt;&gt;""),J279&lt;&gt;""),IF(TODAY()&gt;J279,"VENCIDO; ",IF(J279-TODAY()&lt;='Ajustes'!$B$4,"VENCE PRONTO; ","")),"")&amp;IF(AND(NOT(M279&lt;&gt;""),G279=""),"SIN SUBCONTRATISTA; ","")&amp;IF(AND(M279&lt;&gt;"",UPPER(N279)&lt;&gt;"S"),"SIN VISTO BUENO; ","")&amp;IF(AND(M279&lt;&gt;"",UPPER(O279)&lt;&gt;"S"),"SIN FOTOS; ","")&amp;IF(AND(N(P279)&gt;0,Q279=""),"CARGO SIN COBRAR; ","")="","",LEFT(IF(AND(NOT(M279&lt;&gt;""),J279&lt;&gt;""),IF(TODAY()&gt;J279,"VENCIDO; ",IF(J279-TODAY()&lt;='Ajustes'!$B$4,"VENCE PRONTO; ","")),"")&amp;IF(AND(NOT(M279&lt;&gt;""),G279=""),"SIN SUBCONTRATISTA; ","")&amp;IF(AND(M279&lt;&gt;"",UPPER(N279)&lt;&gt;"S"),"SIN VISTO BUENO; ","")&amp;IF(AND(M279&lt;&gt;"",UPPER(O279)&lt;&gt;"S"),"SIN FOTOS; ","")&amp;IF(AND(N(P279)&gt;0,Q279=""),"CARGO SIN COBRAR; ",""),LEN(IF(AND(NOT(M279&lt;&gt;""),J279&lt;&gt;""),IF(TODAY()&gt;J279,"VENCIDO; ",IF(J279-TODAY()&lt;='Ajustes'!$B$4,"VENCE PRONTO; ","")),"")&amp;IF(AND(NOT(M279&lt;&gt;""),G279=""),"SIN SUBCONTRATISTA; ","")&amp;IF(AND(M279&lt;&gt;"",UPPER(N279)&lt;&gt;"S"),"SIN VISTO BUENO; ","")&amp;IF(AND(M279&lt;&gt;"",UPPER(O279)&lt;&gt;"S"),"SIN FOTOS; ","")&amp;IF(AND(N(P279)&gt;0,Q279=""),"CARGO SIN COBRAR; ",""))-2)))</f>
        <v/>
      </c>
    </row>
    <row r="280">
      <c r="E280" s="7" t="n"/>
      <c r="I280" s="7" t="n"/>
      <c r="J280" s="7">
        <f>IF(A280="","",IF(I280&lt;&gt;"",I280,IF(E280="","",E280+IF(D280="Garantía",'Ajustes'!$B$3,'Ajustes'!$B$2))))</f>
        <v/>
      </c>
      <c r="K280" s="8">
        <f>IF(OR(J280="",M280&lt;&gt;""),"",J280-TODAY())</f>
        <v/>
      </c>
      <c r="L280">
        <f>IF(A280="","",IF(M280&lt;&gt;"","TERMINADO",IF(G280="","ABIERTO - SIN SUB","ASIGNADO")))</f>
        <v/>
      </c>
      <c r="M280" s="7" t="n"/>
      <c r="P280" s="9" t="n"/>
      <c r="R280">
        <f>IF(A280="","",IF(IF(AND(NOT(M280&lt;&gt;""),J280&lt;&gt;""),IF(TODAY()&gt;J280,"VENCIDO; ",IF(J280-TODAY()&lt;='Ajustes'!$B$4,"VENCE PRONTO; ","")),"")&amp;IF(AND(NOT(M280&lt;&gt;""),G280=""),"SIN SUBCONTRATISTA; ","")&amp;IF(AND(M280&lt;&gt;"",UPPER(N280)&lt;&gt;"S"),"SIN VISTO BUENO; ","")&amp;IF(AND(M280&lt;&gt;"",UPPER(O280)&lt;&gt;"S"),"SIN FOTOS; ","")&amp;IF(AND(N(P280)&gt;0,Q280=""),"CARGO SIN COBRAR; ","")="","",LEFT(IF(AND(NOT(M280&lt;&gt;""),J280&lt;&gt;""),IF(TODAY()&gt;J280,"VENCIDO; ",IF(J280-TODAY()&lt;='Ajustes'!$B$4,"VENCE PRONTO; ","")),"")&amp;IF(AND(NOT(M280&lt;&gt;""),G280=""),"SIN SUBCONTRATISTA; ","")&amp;IF(AND(M280&lt;&gt;"",UPPER(N280)&lt;&gt;"S"),"SIN VISTO BUENO; ","")&amp;IF(AND(M280&lt;&gt;"",UPPER(O280)&lt;&gt;"S"),"SIN FOTOS; ","")&amp;IF(AND(N(P280)&gt;0,Q280=""),"CARGO SIN COBRAR; ",""),LEN(IF(AND(NOT(M280&lt;&gt;""),J280&lt;&gt;""),IF(TODAY()&gt;J280,"VENCIDO; ",IF(J280-TODAY()&lt;='Ajustes'!$B$4,"VENCE PRONTO; ","")),"")&amp;IF(AND(NOT(M280&lt;&gt;""),G280=""),"SIN SUBCONTRATISTA; ","")&amp;IF(AND(M280&lt;&gt;"",UPPER(N280)&lt;&gt;"S"),"SIN VISTO BUENO; ","")&amp;IF(AND(M280&lt;&gt;"",UPPER(O280)&lt;&gt;"S"),"SIN FOTOS; ","")&amp;IF(AND(N(P280)&gt;0,Q280=""),"CARGO SIN COBRAR; ",""))-2)))</f>
        <v/>
      </c>
    </row>
    <row r="281">
      <c r="E281" s="7" t="n"/>
      <c r="I281" s="7" t="n"/>
      <c r="J281" s="7">
        <f>IF(A281="","",IF(I281&lt;&gt;"",I281,IF(E281="","",E281+IF(D281="Garantía",'Ajustes'!$B$3,'Ajustes'!$B$2))))</f>
        <v/>
      </c>
      <c r="K281" s="8">
        <f>IF(OR(J281="",M281&lt;&gt;""),"",J281-TODAY())</f>
        <v/>
      </c>
      <c r="L281">
        <f>IF(A281="","",IF(M281&lt;&gt;"","TERMINADO",IF(G281="","ABIERTO - SIN SUB","ASIGNADO")))</f>
        <v/>
      </c>
      <c r="M281" s="7" t="n"/>
      <c r="P281" s="9" t="n"/>
      <c r="R281">
        <f>IF(A281="","",IF(IF(AND(NOT(M281&lt;&gt;""),J281&lt;&gt;""),IF(TODAY()&gt;J281,"VENCIDO; ",IF(J281-TODAY()&lt;='Ajustes'!$B$4,"VENCE PRONTO; ","")),"")&amp;IF(AND(NOT(M281&lt;&gt;""),G281=""),"SIN SUBCONTRATISTA; ","")&amp;IF(AND(M281&lt;&gt;"",UPPER(N281)&lt;&gt;"S"),"SIN VISTO BUENO; ","")&amp;IF(AND(M281&lt;&gt;"",UPPER(O281)&lt;&gt;"S"),"SIN FOTOS; ","")&amp;IF(AND(N(P281)&gt;0,Q281=""),"CARGO SIN COBRAR; ","")="","",LEFT(IF(AND(NOT(M281&lt;&gt;""),J281&lt;&gt;""),IF(TODAY()&gt;J281,"VENCIDO; ",IF(J281-TODAY()&lt;='Ajustes'!$B$4,"VENCE PRONTO; ","")),"")&amp;IF(AND(NOT(M281&lt;&gt;""),G281=""),"SIN SUBCONTRATISTA; ","")&amp;IF(AND(M281&lt;&gt;"",UPPER(N281)&lt;&gt;"S"),"SIN VISTO BUENO; ","")&amp;IF(AND(M281&lt;&gt;"",UPPER(O281)&lt;&gt;"S"),"SIN FOTOS; ","")&amp;IF(AND(N(P281)&gt;0,Q281=""),"CARGO SIN COBRAR; ",""),LEN(IF(AND(NOT(M281&lt;&gt;""),J281&lt;&gt;""),IF(TODAY()&gt;J281,"VENCIDO; ",IF(J281-TODAY()&lt;='Ajustes'!$B$4,"VENCE PRONTO; ","")),"")&amp;IF(AND(NOT(M281&lt;&gt;""),G281=""),"SIN SUBCONTRATISTA; ","")&amp;IF(AND(M281&lt;&gt;"",UPPER(N281)&lt;&gt;"S"),"SIN VISTO BUENO; ","")&amp;IF(AND(M281&lt;&gt;"",UPPER(O281)&lt;&gt;"S"),"SIN FOTOS; ","")&amp;IF(AND(N(P281)&gt;0,Q281=""),"CARGO SIN COBRAR; ",""))-2)))</f>
        <v/>
      </c>
    </row>
    <row r="282">
      <c r="E282" s="7" t="n"/>
      <c r="I282" s="7" t="n"/>
      <c r="J282" s="7">
        <f>IF(A282="","",IF(I282&lt;&gt;"",I282,IF(E282="","",E282+IF(D282="Garantía",'Ajustes'!$B$3,'Ajustes'!$B$2))))</f>
        <v/>
      </c>
      <c r="K282" s="8">
        <f>IF(OR(J282="",M282&lt;&gt;""),"",J282-TODAY())</f>
        <v/>
      </c>
      <c r="L282">
        <f>IF(A282="","",IF(M282&lt;&gt;"","TERMINADO",IF(G282="","ABIERTO - SIN SUB","ASIGNADO")))</f>
        <v/>
      </c>
      <c r="M282" s="7" t="n"/>
      <c r="P282" s="9" t="n"/>
      <c r="R282">
        <f>IF(A282="","",IF(IF(AND(NOT(M282&lt;&gt;""),J282&lt;&gt;""),IF(TODAY()&gt;J282,"VENCIDO; ",IF(J282-TODAY()&lt;='Ajustes'!$B$4,"VENCE PRONTO; ","")),"")&amp;IF(AND(NOT(M282&lt;&gt;""),G282=""),"SIN SUBCONTRATISTA; ","")&amp;IF(AND(M282&lt;&gt;"",UPPER(N282)&lt;&gt;"S"),"SIN VISTO BUENO; ","")&amp;IF(AND(M282&lt;&gt;"",UPPER(O282)&lt;&gt;"S"),"SIN FOTOS; ","")&amp;IF(AND(N(P282)&gt;0,Q282=""),"CARGO SIN COBRAR; ","")="","",LEFT(IF(AND(NOT(M282&lt;&gt;""),J282&lt;&gt;""),IF(TODAY()&gt;J282,"VENCIDO; ",IF(J282-TODAY()&lt;='Ajustes'!$B$4,"VENCE PRONTO; ","")),"")&amp;IF(AND(NOT(M282&lt;&gt;""),G282=""),"SIN SUBCONTRATISTA; ","")&amp;IF(AND(M282&lt;&gt;"",UPPER(N282)&lt;&gt;"S"),"SIN VISTO BUENO; ","")&amp;IF(AND(M282&lt;&gt;"",UPPER(O282)&lt;&gt;"S"),"SIN FOTOS; ","")&amp;IF(AND(N(P282)&gt;0,Q282=""),"CARGO SIN COBRAR; ",""),LEN(IF(AND(NOT(M282&lt;&gt;""),J282&lt;&gt;""),IF(TODAY()&gt;J282,"VENCIDO; ",IF(J282-TODAY()&lt;='Ajustes'!$B$4,"VENCE PRONTO; ","")),"")&amp;IF(AND(NOT(M282&lt;&gt;""),G282=""),"SIN SUBCONTRATISTA; ","")&amp;IF(AND(M282&lt;&gt;"",UPPER(N282)&lt;&gt;"S"),"SIN VISTO BUENO; ","")&amp;IF(AND(M282&lt;&gt;"",UPPER(O282)&lt;&gt;"S"),"SIN FOTOS; ","")&amp;IF(AND(N(P282)&gt;0,Q282=""),"CARGO SIN COBRAR; ",""))-2)))</f>
        <v/>
      </c>
    </row>
    <row r="283">
      <c r="E283" s="7" t="n"/>
      <c r="I283" s="7" t="n"/>
      <c r="J283" s="7">
        <f>IF(A283="","",IF(I283&lt;&gt;"",I283,IF(E283="","",E283+IF(D283="Garantía",'Ajustes'!$B$3,'Ajustes'!$B$2))))</f>
        <v/>
      </c>
      <c r="K283" s="8">
        <f>IF(OR(J283="",M283&lt;&gt;""),"",J283-TODAY())</f>
        <v/>
      </c>
      <c r="L283">
        <f>IF(A283="","",IF(M283&lt;&gt;"","TERMINADO",IF(G283="","ABIERTO - SIN SUB","ASIGNADO")))</f>
        <v/>
      </c>
      <c r="M283" s="7" t="n"/>
      <c r="P283" s="9" t="n"/>
      <c r="R283">
        <f>IF(A283="","",IF(IF(AND(NOT(M283&lt;&gt;""),J283&lt;&gt;""),IF(TODAY()&gt;J283,"VENCIDO; ",IF(J283-TODAY()&lt;='Ajustes'!$B$4,"VENCE PRONTO; ","")),"")&amp;IF(AND(NOT(M283&lt;&gt;""),G283=""),"SIN SUBCONTRATISTA; ","")&amp;IF(AND(M283&lt;&gt;"",UPPER(N283)&lt;&gt;"S"),"SIN VISTO BUENO; ","")&amp;IF(AND(M283&lt;&gt;"",UPPER(O283)&lt;&gt;"S"),"SIN FOTOS; ","")&amp;IF(AND(N(P283)&gt;0,Q283=""),"CARGO SIN COBRAR; ","")="","",LEFT(IF(AND(NOT(M283&lt;&gt;""),J283&lt;&gt;""),IF(TODAY()&gt;J283,"VENCIDO; ",IF(J283-TODAY()&lt;='Ajustes'!$B$4,"VENCE PRONTO; ","")),"")&amp;IF(AND(NOT(M283&lt;&gt;""),G283=""),"SIN SUBCONTRATISTA; ","")&amp;IF(AND(M283&lt;&gt;"",UPPER(N283)&lt;&gt;"S"),"SIN VISTO BUENO; ","")&amp;IF(AND(M283&lt;&gt;"",UPPER(O283)&lt;&gt;"S"),"SIN FOTOS; ","")&amp;IF(AND(N(P283)&gt;0,Q283=""),"CARGO SIN COBRAR; ",""),LEN(IF(AND(NOT(M283&lt;&gt;""),J283&lt;&gt;""),IF(TODAY()&gt;J283,"VENCIDO; ",IF(J283-TODAY()&lt;='Ajustes'!$B$4,"VENCE PRONTO; ","")),"")&amp;IF(AND(NOT(M283&lt;&gt;""),G283=""),"SIN SUBCONTRATISTA; ","")&amp;IF(AND(M283&lt;&gt;"",UPPER(N283)&lt;&gt;"S"),"SIN VISTO BUENO; ","")&amp;IF(AND(M283&lt;&gt;"",UPPER(O283)&lt;&gt;"S"),"SIN FOTOS; ","")&amp;IF(AND(N(P283)&gt;0,Q283=""),"CARGO SIN COBRAR; ",""))-2)))</f>
        <v/>
      </c>
    </row>
    <row r="284">
      <c r="E284" s="7" t="n"/>
      <c r="I284" s="7" t="n"/>
      <c r="J284" s="7">
        <f>IF(A284="","",IF(I284&lt;&gt;"",I284,IF(E284="","",E284+IF(D284="Garantía",'Ajustes'!$B$3,'Ajustes'!$B$2))))</f>
        <v/>
      </c>
      <c r="K284" s="8">
        <f>IF(OR(J284="",M284&lt;&gt;""),"",J284-TODAY())</f>
        <v/>
      </c>
      <c r="L284">
        <f>IF(A284="","",IF(M284&lt;&gt;"","TERMINADO",IF(G284="","ABIERTO - SIN SUB","ASIGNADO")))</f>
        <v/>
      </c>
      <c r="M284" s="7" t="n"/>
      <c r="P284" s="9" t="n"/>
      <c r="R284">
        <f>IF(A284="","",IF(IF(AND(NOT(M284&lt;&gt;""),J284&lt;&gt;""),IF(TODAY()&gt;J284,"VENCIDO; ",IF(J284-TODAY()&lt;='Ajustes'!$B$4,"VENCE PRONTO; ","")),"")&amp;IF(AND(NOT(M284&lt;&gt;""),G284=""),"SIN SUBCONTRATISTA; ","")&amp;IF(AND(M284&lt;&gt;"",UPPER(N284)&lt;&gt;"S"),"SIN VISTO BUENO; ","")&amp;IF(AND(M284&lt;&gt;"",UPPER(O284)&lt;&gt;"S"),"SIN FOTOS; ","")&amp;IF(AND(N(P284)&gt;0,Q284=""),"CARGO SIN COBRAR; ","")="","",LEFT(IF(AND(NOT(M284&lt;&gt;""),J284&lt;&gt;""),IF(TODAY()&gt;J284,"VENCIDO; ",IF(J284-TODAY()&lt;='Ajustes'!$B$4,"VENCE PRONTO; ","")),"")&amp;IF(AND(NOT(M284&lt;&gt;""),G284=""),"SIN SUBCONTRATISTA; ","")&amp;IF(AND(M284&lt;&gt;"",UPPER(N284)&lt;&gt;"S"),"SIN VISTO BUENO; ","")&amp;IF(AND(M284&lt;&gt;"",UPPER(O284)&lt;&gt;"S"),"SIN FOTOS; ","")&amp;IF(AND(N(P284)&gt;0,Q284=""),"CARGO SIN COBRAR; ",""),LEN(IF(AND(NOT(M284&lt;&gt;""),J284&lt;&gt;""),IF(TODAY()&gt;J284,"VENCIDO; ",IF(J284-TODAY()&lt;='Ajustes'!$B$4,"VENCE PRONTO; ","")),"")&amp;IF(AND(NOT(M284&lt;&gt;""),G284=""),"SIN SUBCONTRATISTA; ","")&amp;IF(AND(M284&lt;&gt;"",UPPER(N284)&lt;&gt;"S"),"SIN VISTO BUENO; ","")&amp;IF(AND(M284&lt;&gt;"",UPPER(O284)&lt;&gt;"S"),"SIN FOTOS; ","")&amp;IF(AND(N(P284)&gt;0,Q284=""),"CARGO SIN COBRAR; ",""))-2)))</f>
        <v/>
      </c>
    </row>
    <row r="285">
      <c r="E285" s="7" t="n"/>
      <c r="I285" s="7" t="n"/>
      <c r="J285" s="7">
        <f>IF(A285="","",IF(I285&lt;&gt;"",I285,IF(E285="","",E285+IF(D285="Garantía",'Ajustes'!$B$3,'Ajustes'!$B$2))))</f>
        <v/>
      </c>
      <c r="K285" s="8">
        <f>IF(OR(J285="",M285&lt;&gt;""),"",J285-TODAY())</f>
        <v/>
      </c>
      <c r="L285">
        <f>IF(A285="","",IF(M285&lt;&gt;"","TERMINADO",IF(G285="","ABIERTO - SIN SUB","ASIGNADO")))</f>
        <v/>
      </c>
      <c r="M285" s="7" t="n"/>
      <c r="P285" s="9" t="n"/>
      <c r="R285">
        <f>IF(A285="","",IF(IF(AND(NOT(M285&lt;&gt;""),J285&lt;&gt;""),IF(TODAY()&gt;J285,"VENCIDO; ",IF(J285-TODAY()&lt;='Ajustes'!$B$4,"VENCE PRONTO; ","")),"")&amp;IF(AND(NOT(M285&lt;&gt;""),G285=""),"SIN SUBCONTRATISTA; ","")&amp;IF(AND(M285&lt;&gt;"",UPPER(N285)&lt;&gt;"S"),"SIN VISTO BUENO; ","")&amp;IF(AND(M285&lt;&gt;"",UPPER(O285)&lt;&gt;"S"),"SIN FOTOS; ","")&amp;IF(AND(N(P285)&gt;0,Q285=""),"CARGO SIN COBRAR; ","")="","",LEFT(IF(AND(NOT(M285&lt;&gt;""),J285&lt;&gt;""),IF(TODAY()&gt;J285,"VENCIDO; ",IF(J285-TODAY()&lt;='Ajustes'!$B$4,"VENCE PRONTO; ","")),"")&amp;IF(AND(NOT(M285&lt;&gt;""),G285=""),"SIN SUBCONTRATISTA; ","")&amp;IF(AND(M285&lt;&gt;"",UPPER(N285)&lt;&gt;"S"),"SIN VISTO BUENO; ","")&amp;IF(AND(M285&lt;&gt;"",UPPER(O285)&lt;&gt;"S"),"SIN FOTOS; ","")&amp;IF(AND(N(P285)&gt;0,Q285=""),"CARGO SIN COBRAR; ",""),LEN(IF(AND(NOT(M285&lt;&gt;""),J285&lt;&gt;""),IF(TODAY()&gt;J285,"VENCIDO; ",IF(J285-TODAY()&lt;='Ajustes'!$B$4,"VENCE PRONTO; ","")),"")&amp;IF(AND(NOT(M285&lt;&gt;""),G285=""),"SIN SUBCONTRATISTA; ","")&amp;IF(AND(M285&lt;&gt;"",UPPER(N285)&lt;&gt;"S"),"SIN VISTO BUENO; ","")&amp;IF(AND(M285&lt;&gt;"",UPPER(O285)&lt;&gt;"S"),"SIN FOTOS; ","")&amp;IF(AND(N(P285)&gt;0,Q285=""),"CARGO SIN COBRAR; ",""))-2)))</f>
        <v/>
      </c>
    </row>
    <row r="286">
      <c r="E286" s="7" t="n"/>
      <c r="I286" s="7" t="n"/>
      <c r="J286" s="7">
        <f>IF(A286="","",IF(I286&lt;&gt;"",I286,IF(E286="","",E286+IF(D286="Garantía",'Ajustes'!$B$3,'Ajustes'!$B$2))))</f>
        <v/>
      </c>
      <c r="K286" s="8">
        <f>IF(OR(J286="",M286&lt;&gt;""),"",J286-TODAY())</f>
        <v/>
      </c>
      <c r="L286">
        <f>IF(A286="","",IF(M286&lt;&gt;"","TERMINADO",IF(G286="","ABIERTO - SIN SUB","ASIGNADO")))</f>
        <v/>
      </c>
      <c r="M286" s="7" t="n"/>
      <c r="P286" s="9" t="n"/>
      <c r="R286">
        <f>IF(A286="","",IF(IF(AND(NOT(M286&lt;&gt;""),J286&lt;&gt;""),IF(TODAY()&gt;J286,"VENCIDO; ",IF(J286-TODAY()&lt;='Ajustes'!$B$4,"VENCE PRONTO; ","")),"")&amp;IF(AND(NOT(M286&lt;&gt;""),G286=""),"SIN SUBCONTRATISTA; ","")&amp;IF(AND(M286&lt;&gt;"",UPPER(N286)&lt;&gt;"S"),"SIN VISTO BUENO; ","")&amp;IF(AND(M286&lt;&gt;"",UPPER(O286)&lt;&gt;"S"),"SIN FOTOS; ","")&amp;IF(AND(N(P286)&gt;0,Q286=""),"CARGO SIN COBRAR; ","")="","",LEFT(IF(AND(NOT(M286&lt;&gt;""),J286&lt;&gt;""),IF(TODAY()&gt;J286,"VENCIDO; ",IF(J286-TODAY()&lt;='Ajustes'!$B$4,"VENCE PRONTO; ","")),"")&amp;IF(AND(NOT(M286&lt;&gt;""),G286=""),"SIN SUBCONTRATISTA; ","")&amp;IF(AND(M286&lt;&gt;"",UPPER(N286)&lt;&gt;"S"),"SIN VISTO BUENO; ","")&amp;IF(AND(M286&lt;&gt;"",UPPER(O286)&lt;&gt;"S"),"SIN FOTOS; ","")&amp;IF(AND(N(P286)&gt;0,Q286=""),"CARGO SIN COBRAR; ",""),LEN(IF(AND(NOT(M286&lt;&gt;""),J286&lt;&gt;""),IF(TODAY()&gt;J286,"VENCIDO; ",IF(J286-TODAY()&lt;='Ajustes'!$B$4,"VENCE PRONTO; ","")),"")&amp;IF(AND(NOT(M286&lt;&gt;""),G286=""),"SIN SUBCONTRATISTA; ","")&amp;IF(AND(M286&lt;&gt;"",UPPER(N286)&lt;&gt;"S"),"SIN VISTO BUENO; ","")&amp;IF(AND(M286&lt;&gt;"",UPPER(O286)&lt;&gt;"S"),"SIN FOTOS; ","")&amp;IF(AND(N(P286)&gt;0,Q286=""),"CARGO SIN COBRAR; ",""))-2)))</f>
        <v/>
      </c>
    </row>
    <row r="287">
      <c r="E287" s="7" t="n"/>
      <c r="I287" s="7" t="n"/>
      <c r="J287" s="7">
        <f>IF(A287="","",IF(I287&lt;&gt;"",I287,IF(E287="","",E287+IF(D287="Garantía",'Ajustes'!$B$3,'Ajustes'!$B$2))))</f>
        <v/>
      </c>
      <c r="K287" s="8">
        <f>IF(OR(J287="",M287&lt;&gt;""),"",J287-TODAY())</f>
        <v/>
      </c>
      <c r="L287">
        <f>IF(A287="","",IF(M287&lt;&gt;"","TERMINADO",IF(G287="","ABIERTO - SIN SUB","ASIGNADO")))</f>
        <v/>
      </c>
      <c r="M287" s="7" t="n"/>
      <c r="P287" s="9" t="n"/>
      <c r="R287">
        <f>IF(A287="","",IF(IF(AND(NOT(M287&lt;&gt;""),J287&lt;&gt;""),IF(TODAY()&gt;J287,"VENCIDO; ",IF(J287-TODAY()&lt;='Ajustes'!$B$4,"VENCE PRONTO; ","")),"")&amp;IF(AND(NOT(M287&lt;&gt;""),G287=""),"SIN SUBCONTRATISTA; ","")&amp;IF(AND(M287&lt;&gt;"",UPPER(N287)&lt;&gt;"S"),"SIN VISTO BUENO; ","")&amp;IF(AND(M287&lt;&gt;"",UPPER(O287)&lt;&gt;"S"),"SIN FOTOS; ","")&amp;IF(AND(N(P287)&gt;0,Q287=""),"CARGO SIN COBRAR; ","")="","",LEFT(IF(AND(NOT(M287&lt;&gt;""),J287&lt;&gt;""),IF(TODAY()&gt;J287,"VENCIDO; ",IF(J287-TODAY()&lt;='Ajustes'!$B$4,"VENCE PRONTO; ","")),"")&amp;IF(AND(NOT(M287&lt;&gt;""),G287=""),"SIN SUBCONTRATISTA; ","")&amp;IF(AND(M287&lt;&gt;"",UPPER(N287)&lt;&gt;"S"),"SIN VISTO BUENO; ","")&amp;IF(AND(M287&lt;&gt;"",UPPER(O287)&lt;&gt;"S"),"SIN FOTOS; ","")&amp;IF(AND(N(P287)&gt;0,Q287=""),"CARGO SIN COBRAR; ",""),LEN(IF(AND(NOT(M287&lt;&gt;""),J287&lt;&gt;""),IF(TODAY()&gt;J287,"VENCIDO; ",IF(J287-TODAY()&lt;='Ajustes'!$B$4,"VENCE PRONTO; ","")),"")&amp;IF(AND(NOT(M287&lt;&gt;""),G287=""),"SIN SUBCONTRATISTA; ","")&amp;IF(AND(M287&lt;&gt;"",UPPER(N287)&lt;&gt;"S"),"SIN VISTO BUENO; ","")&amp;IF(AND(M287&lt;&gt;"",UPPER(O287)&lt;&gt;"S"),"SIN FOTOS; ","")&amp;IF(AND(N(P287)&gt;0,Q287=""),"CARGO SIN COBRAR; ",""))-2)))</f>
        <v/>
      </c>
    </row>
    <row r="288">
      <c r="E288" s="7" t="n"/>
      <c r="I288" s="7" t="n"/>
      <c r="J288" s="7">
        <f>IF(A288="","",IF(I288&lt;&gt;"",I288,IF(E288="","",E288+IF(D288="Garantía",'Ajustes'!$B$3,'Ajustes'!$B$2))))</f>
        <v/>
      </c>
      <c r="K288" s="8">
        <f>IF(OR(J288="",M288&lt;&gt;""),"",J288-TODAY())</f>
        <v/>
      </c>
      <c r="L288">
        <f>IF(A288="","",IF(M288&lt;&gt;"","TERMINADO",IF(G288="","ABIERTO - SIN SUB","ASIGNADO")))</f>
        <v/>
      </c>
      <c r="M288" s="7" t="n"/>
      <c r="P288" s="9" t="n"/>
      <c r="R288">
        <f>IF(A288="","",IF(IF(AND(NOT(M288&lt;&gt;""),J288&lt;&gt;""),IF(TODAY()&gt;J288,"VENCIDO; ",IF(J288-TODAY()&lt;='Ajustes'!$B$4,"VENCE PRONTO; ","")),"")&amp;IF(AND(NOT(M288&lt;&gt;""),G288=""),"SIN SUBCONTRATISTA; ","")&amp;IF(AND(M288&lt;&gt;"",UPPER(N288)&lt;&gt;"S"),"SIN VISTO BUENO; ","")&amp;IF(AND(M288&lt;&gt;"",UPPER(O288)&lt;&gt;"S"),"SIN FOTOS; ","")&amp;IF(AND(N(P288)&gt;0,Q288=""),"CARGO SIN COBRAR; ","")="","",LEFT(IF(AND(NOT(M288&lt;&gt;""),J288&lt;&gt;""),IF(TODAY()&gt;J288,"VENCIDO; ",IF(J288-TODAY()&lt;='Ajustes'!$B$4,"VENCE PRONTO; ","")),"")&amp;IF(AND(NOT(M288&lt;&gt;""),G288=""),"SIN SUBCONTRATISTA; ","")&amp;IF(AND(M288&lt;&gt;"",UPPER(N288)&lt;&gt;"S"),"SIN VISTO BUENO; ","")&amp;IF(AND(M288&lt;&gt;"",UPPER(O288)&lt;&gt;"S"),"SIN FOTOS; ","")&amp;IF(AND(N(P288)&gt;0,Q288=""),"CARGO SIN COBRAR; ",""),LEN(IF(AND(NOT(M288&lt;&gt;""),J288&lt;&gt;""),IF(TODAY()&gt;J288,"VENCIDO; ",IF(J288-TODAY()&lt;='Ajustes'!$B$4,"VENCE PRONTO; ","")),"")&amp;IF(AND(NOT(M288&lt;&gt;""),G288=""),"SIN SUBCONTRATISTA; ","")&amp;IF(AND(M288&lt;&gt;"",UPPER(N288)&lt;&gt;"S"),"SIN VISTO BUENO; ","")&amp;IF(AND(M288&lt;&gt;"",UPPER(O288)&lt;&gt;"S"),"SIN FOTOS; ","")&amp;IF(AND(N(P288)&gt;0,Q288=""),"CARGO SIN COBRAR; ",""))-2)))</f>
        <v/>
      </c>
    </row>
    <row r="289">
      <c r="E289" s="7" t="n"/>
      <c r="I289" s="7" t="n"/>
      <c r="J289" s="7">
        <f>IF(A289="","",IF(I289&lt;&gt;"",I289,IF(E289="","",E289+IF(D289="Garantía",'Ajustes'!$B$3,'Ajustes'!$B$2))))</f>
        <v/>
      </c>
      <c r="K289" s="8">
        <f>IF(OR(J289="",M289&lt;&gt;""),"",J289-TODAY())</f>
        <v/>
      </c>
      <c r="L289">
        <f>IF(A289="","",IF(M289&lt;&gt;"","TERMINADO",IF(G289="","ABIERTO - SIN SUB","ASIGNADO")))</f>
        <v/>
      </c>
      <c r="M289" s="7" t="n"/>
      <c r="P289" s="9" t="n"/>
      <c r="R289">
        <f>IF(A289="","",IF(IF(AND(NOT(M289&lt;&gt;""),J289&lt;&gt;""),IF(TODAY()&gt;J289,"VENCIDO; ",IF(J289-TODAY()&lt;='Ajustes'!$B$4,"VENCE PRONTO; ","")),"")&amp;IF(AND(NOT(M289&lt;&gt;""),G289=""),"SIN SUBCONTRATISTA; ","")&amp;IF(AND(M289&lt;&gt;"",UPPER(N289)&lt;&gt;"S"),"SIN VISTO BUENO; ","")&amp;IF(AND(M289&lt;&gt;"",UPPER(O289)&lt;&gt;"S"),"SIN FOTOS; ","")&amp;IF(AND(N(P289)&gt;0,Q289=""),"CARGO SIN COBRAR; ","")="","",LEFT(IF(AND(NOT(M289&lt;&gt;""),J289&lt;&gt;""),IF(TODAY()&gt;J289,"VENCIDO; ",IF(J289-TODAY()&lt;='Ajustes'!$B$4,"VENCE PRONTO; ","")),"")&amp;IF(AND(NOT(M289&lt;&gt;""),G289=""),"SIN SUBCONTRATISTA; ","")&amp;IF(AND(M289&lt;&gt;"",UPPER(N289)&lt;&gt;"S"),"SIN VISTO BUENO; ","")&amp;IF(AND(M289&lt;&gt;"",UPPER(O289)&lt;&gt;"S"),"SIN FOTOS; ","")&amp;IF(AND(N(P289)&gt;0,Q289=""),"CARGO SIN COBRAR; ",""),LEN(IF(AND(NOT(M289&lt;&gt;""),J289&lt;&gt;""),IF(TODAY()&gt;J289,"VENCIDO; ",IF(J289-TODAY()&lt;='Ajustes'!$B$4,"VENCE PRONTO; ","")),"")&amp;IF(AND(NOT(M289&lt;&gt;""),G289=""),"SIN SUBCONTRATISTA; ","")&amp;IF(AND(M289&lt;&gt;"",UPPER(N289)&lt;&gt;"S"),"SIN VISTO BUENO; ","")&amp;IF(AND(M289&lt;&gt;"",UPPER(O289)&lt;&gt;"S"),"SIN FOTOS; ","")&amp;IF(AND(N(P289)&gt;0,Q289=""),"CARGO SIN COBRAR; ",""))-2)))</f>
        <v/>
      </c>
    </row>
    <row r="290">
      <c r="E290" s="7" t="n"/>
      <c r="I290" s="7" t="n"/>
      <c r="J290" s="7">
        <f>IF(A290="","",IF(I290&lt;&gt;"",I290,IF(E290="","",E290+IF(D290="Garantía",'Ajustes'!$B$3,'Ajustes'!$B$2))))</f>
        <v/>
      </c>
      <c r="K290" s="8">
        <f>IF(OR(J290="",M290&lt;&gt;""),"",J290-TODAY())</f>
        <v/>
      </c>
      <c r="L290">
        <f>IF(A290="","",IF(M290&lt;&gt;"","TERMINADO",IF(G290="","ABIERTO - SIN SUB","ASIGNADO")))</f>
        <v/>
      </c>
      <c r="M290" s="7" t="n"/>
      <c r="P290" s="9" t="n"/>
      <c r="R290">
        <f>IF(A290="","",IF(IF(AND(NOT(M290&lt;&gt;""),J290&lt;&gt;""),IF(TODAY()&gt;J290,"VENCIDO; ",IF(J290-TODAY()&lt;='Ajustes'!$B$4,"VENCE PRONTO; ","")),"")&amp;IF(AND(NOT(M290&lt;&gt;""),G290=""),"SIN SUBCONTRATISTA; ","")&amp;IF(AND(M290&lt;&gt;"",UPPER(N290)&lt;&gt;"S"),"SIN VISTO BUENO; ","")&amp;IF(AND(M290&lt;&gt;"",UPPER(O290)&lt;&gt;"S"),"SIN FOTOS; ","")&amp;IF(AND(N(P290)&gt;0,Q290=""),"CARGO SIN COBRAR; ","")="","",LEFT(IF(AND(NOT(M290&lt;&gt;""),J290&lt;&gt;""),IF(TODAY()&gt;J290,"VENCIDO; ",IF(J290-TODAY()&lt;='Ajustes'!$B$4,"VENCE PRONTO; ","")),"")&amp;IF(AND(NOT(M290&lt;&gt;""),G290=""),"SIN SUBCONTRATISTA; ","")&amp;IF(AND(M290&lt;&gt;"",UPPER(N290)&lt;&gt;"S"),"SIN VISTO BUENO; ","")&amp;IF(AND(M290&lt;&gt;"",UPPER(O290)&lt;&gt;"S"),"SIN FOTOS; ","")&amp;IF(AND(N(P290)&gt;0,Q290=""),"CARGO SIN COBRAR; ",""),LEN(IF(AND(NOT(M290&lt;&gt;""),J290&lt;&gt;""),IF(TODAY()&gt;J290,"VENCIDO; ",IF(J290-TODAY()&lt;='Ajustes'!$B$4,"VENCE PRONTO; ","")),"")&amp;IF(AND(NOT(M290&lt;&gt;""),G290=""),"SIN SUBCONTRATISTA; ","")&amp;IF(AND(M290&lt;&gt;"",UPPER(N290)&lt;&gt;"S"),"SIN VISTO BUENO; ","")&amp;IF(AND(M290&lt;&gt;"",UPPER(O290)&lt;&gt;"S"),"SIN FOTOS; ","")&amp;IF(AND(N(P290)&gt;0,Q290=""),"CARGO SIN COBRAR; ",""))-2)))</f>
        <v/>
      </c>
    </row>
    <row r="291">
      <c r="E291" s="7" t="n"/>
      <c r="I291" s="7" t="n"/>
      <c r="J291" s="7">
        <f>IF(A291="","",IF(I291&lt;&gt;"",I291,IF(E291="","",E291+IF(D291="Garantía",'Ajustes'!$B$3,'Ajustes'!$B$2))))</f>
        <v/>
      </c>
      <c r="K291" s="8">
        <f>IF(OR(J291="",M291&lt;&gt;""),"",J291-TODAY())</f>
        <v/>
      </c>
      <c r="L291">
        <f>IF(A291="","",IF(M291&lt;&gt;"","TERMINADO",IF(G291="","ABIERTO - SIN SUB","ASIGNADO")))</f>
        <v/>
      </c>
      <c r="M291" s="7" t="n"/>
      <c r="P291" s="9" t="n"/>
      <c r="R291">
        <f>IF(A291="","",IF(IF(AND(NOT(M291&lt;&gt;""),J291&lt;&gt;""),IF(TODAY()&gt;J291,"VENCIDO; ",IF(J291-TODAY()&lt;='Ajustes'!$B$4,"VENCE PRONTO; ","")),"")&amp;IF(AND(NOT(M291&lt;&gt;""),G291=""),"SIN SUBCONTRATISTA; ","")&amp;IF(AND(M291&lt;&gt;"",UPPER(N291)&lt;&gt;"S"),"SIN VISTO BUENO; ","")&amp;IF(AND(M291&lt;&gt;"",UPPER(O291)&lt;&gt;"S"),"SIN FOTOS; ","")&amp;IF(AND(N(P291)&gt;0,Q291=""),"CARGO SIN COBRAR; ","")="","",LEFT(IF(AND(NOT(M291&lt;&gt;""),J291&lt;&gt;""),IF(TODAY()&gt;J291,"VENCIDO; ",IF(J291-TODAY()&lt;='Ajustes'!$B$4,"VENCE PRONTO; ","")),"")&amp;IF(AND(NOT(M291&lt;&gt;""),G291=""),"SIN SUBCONTRATISTA; ","")&amp;IF(AND(M291&lt;&gt;"",UPPER(N291)&lt;&gt;"S"),"SIN VISTO BUENO; ","")&amp;IF(AND(M291&lt;&gt;"",UPPER(O291)&lt;&gt;"S"),"SIN FOTOS; ","")&amp;IF(AND(N(P291)&gt;0,Q291=""),"CARGO SIN COBRAR; ",""),LEN(IF(AND(NOT(M291&lt;&gt;""),J291&lt;&gt;""),IF(TODAY()&gt;J291,"VENCIDO; ",IF(J291-TODAY()&lt;='Ajustes'!$B$4,"VENCE PRONTO; ","")),"")&amp;IF(AND(NOT(M291&lt;&gt;""),G291=""),"SIN SUBCONTRATISTA; ","")&amp;IF(AND(M291&lt;&gt;"",UPPER(N291)&lt;&gt;"S"),"SIN VISTO BUENO; ","")&amp;IF(AND(M291&lt;&gt;"",UPPER(O291)&lt;&gt;"S"),"SIN FOTOS; ","")&amp;IF(AND(N(P291)&gt;0,Q291=""),"CARGO SIN COBRAR; ",""))-2)))</f>
        <v/>
      </c>
    </row>
    <row r="292">
      <c r="E292" s="7" t="n"/>
      <c r="I292" s="7" t="n"/>
      <c r="J292" s="7">
        <f>IF(A292="","",IF(I292&lt;&gt;"",I292,IF(E292="","",E292+IF(D292="Garantía",'Ajustes'!$B$3,'Ajustes'!$B$2))))</f>
        <v/>
      </c>
      <c r="K292" s="8">
        <f>IF(OR(J292="",M292&lt;&gt;""),"",J292-TODAY())</f>
        <v/>
      </c>
      <c r="L292">
        <f>IF(A292="","",IF(M292&lt;&gt;"","TERMINADO",IF(G292="","ABIERTO - SIN SUB","ASIGNADO")))</f>
        <v/>
      </c>
      <c r="M292" s="7" t="n"/>
      <c r="P292" s="9" t="n"/>
      <c r="R292">
        <f>IF(A292="","",IF(IF(AND(NOT(M292&lt;&gt;""),J292&lt;&gt;""),IF(TODAY()&gt;J292,"VENCIDO; ",IF(J292-TODAY()&lt;='Ajustes'!$B$4,"VENCE PRONTO; ","")),"")&amp;IF(AND(NOT(M292&lt;&gt;""),G292=""),"SIN SUBCONTRATISTA; ","")&amp;IF(AND(M292&lt;&gt;"",UPPER(N292)&lt;&gt;"S"),"SIN VISTO BUENO; ","")&amp;IF(AND(M292&lt;&gt;"",UPPER(O292)&lt;&gt;"S"),"SIN FOTOS; ","")&amp;IF(AND(N(P292)&gt;0,Q292=""),"CARGO SIN COBRAR; ","")="","",LEFT(IF(AND(NOT(M292&lt;&gt;""),J292&lt;&gt;""),IF(TODAY()&gt;J292,"VENCIDO; ",IF(J292-TODAY()&lt;='Ajustes'!$B$4,"VENCE PRONTO; ","")),"")&amp;IF(AND(NOT(M292&lt;&gt;""),G292=""),"SIN SUBCONTRATISTA; ","")&amp;IF(AND(M292&lt;&gt;"",UPPER(N292)&lt;&gt;"S"),"SIN VISTO BUENO; ","")&amp;IF(AND(M292&lt;&gt;"",UPPER(O292)&lt;&gt;"S"),"SIN FOTOS; ","")&amp;IF(AND(N(P292)&gt;0,Q292=""),"CARGO SIN COBRAR; ",""),LEN(IF(AND(NOT(M292&lt;&gt;""),J292&lt;&gt;""),IF(TODAY()&gt;J292,"VENCIDO; ",IF(J292-TODAY()&lt;='Ajustes'!$B$4,"VENCE PRONTO; ","")),"")&amp;IF(AND(NOT(M292&lt;&gt;""),G292=""),"SIN SUBCONTRATISTA; ","")&amp;IF(AND(M292&lt;&gt;"",UPPER(N292)&lt;&gt;"S"),"SIN VISTO BUENO; ","")&amp;IF(AND(M292&lt;&gt;"",UPPER(O292)&lt;&gt;"S"),"SIN FOTOS; ","")&amp;IF(AND(N(P292)&gt;0,Q292=""),"CARGO SIN COBRAR; ",""))-2)))</f>
        <v/>
      </c>
    </row>
    <row r="293">
      <c r="E293" s="7" t="n"/>
      <c r="I293" s="7" t="n"/>
      <c r="J293" s="7">
        <f>IF(A293="","",IF(I293&lt;&gt;"",I293,IF(E293="","",E293+IF(D293="Garantía",'Ajustes'!$B$3,'Ajustes'!$B$2))))</f>
        <v/>
      </c>
      <c r="K293" s="8">
        <f>IF(OR(J293="",M293&lt;&gt;""),"",J293-TODAY())</f>
        <v/>
      </c>
      <c r="L293">
        <f>IF(A293="","",IF(M293&lt;&gt;"","TERMINADO",IF(G293="","ABIERTO - SIN SUB","ASIGNADO")))</f>
        <v/>
      </c>
      <c r="M293" s="7" t="n"/>
      <c r="P293" s="9" t="n"/>
      <c r="R293">
        <f>IF(A293="","",IF(IF(AND(NOT(M293&lt;&gt;""),J293&lt;&gt;""),IF(TODAY()&gt;J293,"VENCIDO; ",IF(J293-TODAY()&lt;='Ajustes'!$B$4,"VENCE PRONTO; ","")),"")&amp;IF(AND(NOT(M293&lt;&gt;""),G293=""),"SIN SUBCONTRATISTA; ","")&amp;IF(AND(M293&lt;&gt;"",UPPER(N293)&lt;&gt;"S"),"SIN VISTO BUENO; ","")&amp;IF(AND(M293&lt;&gt;"",UPPER(O293)&lt;&gt;"S"),"SIN FOTOS; ","")&amp;IF(AND(N(P293)&gt;0,Q293=""),"CARGO SIN COBRAR; ","")="","",LEFT(IF(AND(NOT(M293&lt;&gt;""),J293&lt;&gt;""),IF(TODAY()&gt;J293,"VENCIDO; ",IF(J293-TODAY()&lt;='Ajustes'!$B$4,"VENCE PRONTO; ","")),"")&amp;IF(AND(NOT(M293&lt;&gt;""),G293=""),"SIN SUBCONTRATISTA; ","")&amp;IF(AND(M293&lt;&gt;"",UPPER(N293)&lt;&gt;"S"),"SIN VISTO BUENO; ","")&amp;IF(AND(M293&lt;&gt;"",UPPER(O293)&lt;&gt;"S"),"SIN FOTOS; ","")&amp;IF(AND(N(P293)&gt;0,Q293=""),"CARGO SIN COBRAR; ",""),LEN(IF(AND(NOT(M293&lt;&gt;""),J293&lt;&gt;""),IF(TODAY()&gt;J293,"VENCIDO; ",IF(J293-TODAY()&lt;='Ajustes'!$B$4,"VENCE PRONTO; ","")),"")&amp;IF(AND(NOT(M293&lt;&gt;""),G293=""),"SIN SUBCONTRATISTA; ","")&amp;IF(AND(M293&lt;&gt;"",UPPER(N293)&lt;&gt;"S"),"SIN VISTO BUENO; ","")&amp;IF(AND(M293&lt;&gt;"",UPPER(O293)&lt;&gt;"S"),"SIN FOTOS; ","")&amp;IF(AND(N(P293)&gt;0,Q293=""),"CARGO SIN COBRAR; ",""))-2)))</f>
        <v/>
      </c>
    </row>
    <row r="294">
      <c r="E294" s="7" t="n"/>
      <c r="I294" s="7" t="n"/>
      <c r="J294" s="7">
        <f>IF(A294="","",IF(I294&lt;&gt;"",I294,IF(E294="","",E294+IF(D294="Garantía",'Ajustes'!$B$3,'Ajustes'!$B$2))))</f>
        <v/>
      </c>
      <c r="K294" s="8">
        <f>IF(OR(J294="",M294&lt;&gt;""),"",J294-TODAY())</f>
        <v/>
      </c>
      <c r="L294">
        <f>IF(A294="","",IF(M294&lt;&gt;"","TERMINADO",IF(G294="","ABIERTO - SIN SUB","ASIGNADO")))</f>
        <v/>
      </c>
      <c r="M294" s="7" t="n"/>
      <c r="P294" s="9" t="n"/>
      <c r="R294">
        <f>IF(A294="","",IF(IF(AND(NOT(M294&lt;&gt;""),J294&lt;&gt;""),IF(TODAY()&gt;J294,"VENCIDO; ",IF(J294-TODAY()&lt;='Ajustes'!$B$4,"VENCE PRONTO; ","")),"")&amp;IF(AND(NOT(M294&lt;&gt;""),G294=""),"SIN SUBCONTRATISTA; ","")&amp;IF(AND(M294&lt;&gt;"",UPPER(N294)&lt;&gt;"S"),"SIN VISTO BUENO; ","")&amp;IF(AND(M294&lt;&gt;"",UPPER(O294)&lt;&gt;"S"),"SIN FOTOS; ","")&amp;IF(AND(N(P294)&gt;0,Q294=""),"CARGO SIN COBRAR; ","")="","",LEFT(IF(AND(NOT(M294&lt;&gt;""),J294&lt;&gt;""),IF(TODAY()&gt;J294,"VENCIDO; ",IF(J294-TODAY()&lt;='Ajustes'!$B$4,"VENCE PRONTO; ","")),"")&amp;IF(AND(NOT(M294&lt;&gt;""),G294=""),"SIN SUBCONTRATISTA; ","")&amp;IF(AND(M294&lt;&gt;"",UPPER(N294)&lt;&gt;"S"),"SIN VISTO BUENO; ","")&amp;IF(AND(M294&lt;&gt;"",UPPER(O294)&lt;&gt;"S"),"SIN FOTOS; ","")&amp;IF(AND(N(P294)&gt;0,Q294=""),"CARGO SIN COBRAR; ",""),LEN(IF(AND(NOT(M294&lt;&gt;""),J294&lt;&gt;""),IF(TODAY()&gt;J294,"VENCIDO; ",IF(J294-TODAY()&lt;='Ajustes'!$B$4,"VENCE PRONTO; ","")),"")&amp;IF(AND(NOT(M294&lt;&gt;""),G294=""),"SIN SUBCONTRATISTA; ","")&amp;IF(AND(M294&lt;&gt;"",UPPER(N294)&lt;&gt;"S"),"SIN VISTO BUENO; ","")&amp;IF(AND(M294&lt;&gt;"",UPPER(O294)&lt;&gt;"S"),"SIN FOTOS; ","")&amp;IF(AND(N(P294)&gt;0,Q294=""),"CARGO SIN COBRAR; ",""))-2)))</f>
        <v/>
      </c>
    </row>
    <row r="295">
      <c r="E295" s="7" t="n"/>
      <c r="I295" s="7" t="n"/>
      <c r="J295" s="7">
        <f>IF(A295="","",IF(I295&lt;&gt;"",I295,IF(E295="","",E295+IF(D295="Garantía",'Ajustes'!$B$3,'Ajustes'!$B$2))))</f>
        <v/>
      </c>
      <c r="K295" s="8">
        <f>IF(OR(J295="",M295&lt;&gt;""),"",J295-TODAY())</f>
        <v/>
      </c>
      <c r="L295">
        <f>IF(A295="","",IF(M295&lt;&gt;"","TERMINADO",IF(G295="","ABIERTO - SIN SUB","ASIGNADO")))</f>
        <v/>
      </c>
      <c r="M295" s="7" t="n"/>
      <c r="P295" s="9" t="n"/>
      <c r="R295">
        <f>IF(A295="","",IF(IF(AND(NOT(M295&lt;&gt;""),J295&lt;&gt;""),IF(TODAY()&gt;J295,"VENCIDO; ",IF(J295-TODAY()&lt;='Ajustes'!$B$4,"VENCE PRONTO; ","")),"")&amp;IF(AND(NOT(M295&lt;&gt;""),G295=""),"SIN SUBCONTRATISTA; ","")&amp;IF(AND(M295&lt;&gt;"",UPPER(N295)&lt;&gt;"S"),"SIN VISTO BUENO; ","")&amp;IF(AND(M295&lt;&gt;"",UPPER(O295)&lt;&gt;"S"),"SIN FOTOS; ","")&amp;IF(AND(N(P295)&gt;0,Q295=""),"CARGO SIN COBRAR; ","")="","",LEFT(IF(AND(NOT(M295&lt;&gt;""),J295&lt;&gt;""),IF(TODAY()&gt;J295,"VENCIDO; ",IF(J295-TODAY()&lt;='Ajustes'!$B$4,"VENCE PRONTO; ","")),"")&amp;IF(AND(NOT(M295&lt;&gt;""),G295=""),"SIN SUBCONTRATISTA; ","")&amp;IF(AND(M295&lt;&gt;"",UPPER(N295)&lt;&gt;"S"),"SIN VISTO BUENO; ","")&amp;IF(AND(M295&lt;&gt;"",UPPER(O295)&lt;&gt;"S"),"SIN FOTOS; ","")&amp;IF(AND(N(P295)&gt;0,Q295=""),"CARGO SIN COBRAR; ",""),LEN(IF(AND(NOT(M295&lt;&gt;""),J295&lt;&gt;""),IF(TODAY()&gt;J295,"VENCIDO; ",IF(J295-TODAY()&lt;='Ajustes'!$B$4,"VENCE PRONTO; ","")),"")&amp;IF(AND(NOT(M295&lt;&gt;""),G295=""),"SIN SUBCONTRATISTA; ","")&amp;IF(AND(M295&lt;&gt;"",UPPER(N295)&lt;&gt;"S"),"SIN VISTO BUENO; ","")&amp;IF(AND(M295&lt;&gt;"",UPPER(O295)&lt;&gt;"S"),"SIN FOTOS; ","")&amp;IF(AND(N(P295)&gt;0,Q295=""),"CARGO SIN COBRAR; ",""))-2)))</f>
        <v/>
      </c>
    </row>
    <row r="296">
      <c r="E296" s="7" t="n"/>
      <c r="I296" s="7" t="n"/>
      <c r="J296" s="7">
        <f>IF(A296="","",IF(I296&lt;&gt;"",I296,IF(E296="","",E296+IF(D296="Garantía",'Ajustes'!$B$3,'Ajustes'!$B$2))))</f>
        <v/>
      </c>
      <c r="K296" s="8">
        <f>IF(OR(J296="",M296&lt;&gt;""),"",J296-TODAY())</f>
        <v/>
      </c>
      <c r="L296">
        <f>IF(A296="","",IF(M296&lt;&gt;"","TERMINADO",IF(G296="","ABIERTO - SIN SUB","ASIGNADO")))</f>
        <v/>
      </c>
      <c r="M296" s="7" t="n"/>
      <c r="P296" s="9" t="n"/>
      <c r="R296">
        <f>IF(A296="","",IF(IF(AND(NOT(M296&lt;&gt;""),J296&lt;&gt;""),IF(TODAY()&gt;J296,"VENCIDO; ",IF(J296-TODAY()&lt;='Ajustes'!$B$4,"VENCE PRONTO; ","")),"")&amp;IF(AND(NOT(M296&lt;&gt;""),G296=""),"SIN SUBCONTRATISTA; ","")&amp;IF(AND(M296&lt;&gt;"",UPPER(N296)&lt;&gt;"S"),"SIN VISTO BUENO; ","")&amp;IF(AND(M296&lt;&gt;"",UPPER(O296)&lt;&gt;"S"),"SIN FOTOS; ","")&amp;IF(AND(N(P296)&gt;0,Q296=""),"CARGO SIN COBRAR; ","")="","",LEFT(IF(AND(NOT(M296&lt;&gt;""),J296&lt;&gt;""),IF(TODAY()&gt;J296,"VENCIDO; ",IF(J296-TODAY()&lt;='Ajustes'!$B$4,"VENCE PRONTO; ","")),"")&amp;IF(AND(NOT(M296&lt;&gt;""),G296=""),"SIN SUBCONTRATISTA; ","")&amp;IF(AND(M296&lt;&gt;"",UPPER(N296)&lt;&gt;"S"),"SIN VISTO BUENO; ","")&amp;IF(AND(M296&lt;&gt;"",UPPER(O296)&lt;&gt;"S"),"SIN FOTOS; ","")&amp;IF(AND(N(P296)&gt;0,Q296=""),"CARGO SIN COBRAR; ",""),LEN(IF(AND(NOT(M296&lt;&gt;""),J296&lt;&gt;""),IF(TODAY()&gt;J296,"VENCIDO; ",IF(J296-TODAY()&lt;='Ajustes'!$B$4,"VENCE PRONTO; ","")),"")&amp;IF(AND(NOT(M296&lt;&gt;""),G296=""),"SIN SUBCONTRATISTA; ","")&amp;IF(AND(M296&lt;&gt;"",UPPER(N296)&lt;&gt;"S"),"SIN VISTO BUENO; ","")&amp;IF(AND(M296&lt;&gt;"",UPPER(O296)&lt;&gt;"S"),"SIN FOTOS; ","")&amp;IF(AND(N(P296)&gt;0,Q296=""),"CARGO SIN COBRAR; ",""))-2)))</f>
        <v/>
      </c>
    </row>
    <row r="297">
      <c r="E297" s="7" t="n"/>
      <c r="I297" s="7" t="n"/>
      <c r="J297" s="7">
        <f>IF(A297="","",IF(I297&lt;&gt;"",I297,IF(E297="","",E297+IF(D297="Garantía",'Ajustes'!$B$3,'Ajustes'!$B$2))))</f>
        <v/>
      </c>
      <c r="K297" s="8">
        <f>IF(OR(J297="",M297&lt;&gt;""),"",J297-TODAY())</f>
        <v/>
      </c>
      <c r="L297">
        <f>IF(A297="","",IF(M297&lt;&gt;"","TERMINADO",IF(G297="","ABIERTO - SIN SUB","ASIGNADO")))</f>
        <v/>
      </c>
      <c r="M297" s="7" t="n"/>
      <c r="P297" s="9" t="n"/>
      <c r="R297">
        <f>IF(A297="","",IF(IF(AND(NOT(M297&lt;&gt;""),J297&lt;&gt;""),IF(TODAY()&gt;J297,"VENCIDO; ",IF(J297-TODAY()&lt;='Ajustes'!$B$4,"VENCE PRONTO; ","")),"")&amp;IF(AND(NOT(M297&lt;&gt;""),G297=""),"SIN SUBCONTRATISTA; ","")&amp;IF(AND(M297&lt;&gt;"",UPPER(N297)&lt;&gt;"S"),"SIN VISTO BUENO; ","")&amp;IF(AND(M297&lt;&gt;"",UPPER(O297)&lt;&gt;"S"),"SIN FOTOS; ","")&amp;IF(AND(N(P297)&gt;0,Q297=""),"CARGO SIN COBRAR; ","")="","",LEFT(IF(AND(NOT(M297&lt;&gt;""),J297&lt;&gt;""),IF(TODAY()&gt;J297,"VENCIDO; ",IF(J297-TODAY()&lt;='Ajustes'!$B$4,"VENCE PRONTO; ","")),"")&amp;IF(AND(NOT(M297&lt;&gt;""),G297=""),"SIN SUBCONTRATISTA; ","")&amp;IF(AND(M297&lt;&gt;"",UPPER(N297)&lt;&gt;"S"),"SIN VISTO BUENO; ","")&amp;IF(AND(M297&lt;&gt;"",UPPER(O297)&lt;&gt;"S"),"SIN FOTOS; ","")&amp;IF(AND(N(P297)&gt;0,Q297=""),"CARGO SIN COBRAR; ",""),LEN(IF(AND(NOT(M297&lt;&gt;""),J297&lt;&gt;""),IF(TODAY()&gt;J297,"VENCIDO; ",IF(J297-TODAY()&lt;='Ajustes'!$B$4,"VENCE PRONTO; ","")),"")&amp;IF(AND(NOT(M297&lt;&gt;""),G297=""),"SIN SUBCONTRATISTA; ","")&amp;IF(AND(M297&lt;&gt;"",UPPER(N297)&lt;&gt;"S"),"SIN VISTO BUENO; ","")&amp;IF(AND(M297&lt;&gt;"",UPPER(O297)&lt;&gt;"S"),"SIN FOTOS; ","")&amp;IF(AND(N(P297)&gt;0,Q297=""),"CARGO SIN COBRAR; ",""))-2)))</f>
        <v/>
      </c>
    </row>
    <row r="298">
      <c r="E298" s="7" t="n"/>
      <c r="I298" s="7" t="n"/>
      <c r="J298" s="7">
        <f>IF(A298="","",IF(I298&lt;&gt;"",I298,IF(E298="","",E298+IF(D298="Garantía",'Ajustes'!$B$3,'Ajustes'!$B$2))))</f>
        <v/>
      </c>
      <c r="K298" s="8">
        <f>IF(OR(J298="",M298&lt;&gt;""),"",J298-TODAY())</f>
        <v/>
      </c>
      <c r="L298">
        <f>IF(A298="","",IF(M298&lt;&gt;"","TERMINADO",IF(G298="","ABIERTO - SIN SUB","ASIGNADO")))</f>
        <v/>
      </c>
      <c r="M298" s="7" t="n"/>
      <c r="P298" s="9" t="n"/>
      <c r="R298">
        <f>IF(A298="","",IF(IF(AND(NOT(M298&lt;&gt;""),J298&lt;&gt;""),IF(TODAY()&gt;J298,"VENCIDO; ",IF(J298-TODAY()&lt;='Ajustes'!$B$4,"VENCE PRONTO; ","")),"")&amp;IF(AND(NOT(M298&lt;&gt;""),G298=""),"SIN SUBCONTRATISTA; ","")&amp;IF(AND(M298&lt;&gt;"",UPPER(N298)&lt;&gt;"S"),"SIN VISTO BUENO; ","")&amp;IF(AND(M298&lt;&gt;"",UPPER(O298)&lt;&gt;"S"),"SIN FOTOS; ","")&amp;IF(AND(N(P298)&gt;0,Q298=""),"CARGO SIN COBRAR; ","")="","",LEFT(IF(AND(NOT(M298&lt;&gt;""),J298&lt;&gt;""),IF(TODAY()&gt;J298,"VENCIDO; ",IF(J298-TODAY()&lt;='Ajustes'!$B$4,"VENCE PRONTO; ","")),"")&amp;IF(AND(NOT(M298&lt;&gt;""),G298=""),"SIN SUBCONTRATISTA; ","")&amp;IF(AND(M298&lt;&gt;"",UPPER(N298)&lt;&gt;"S"),"SIN VISTO BUENO; ","")&amp;IF(AND(M298&lt;&gt;"",UPPER(O298)&lt;&gt;"S"),"SIN FOTOS; ","")&amp;IF(AND(N(P298)&gt;0,Q298=""),"CARGO SIN COBRAR; ",""),LEN(IF(AND(NOT(M298&lt;&gt;""),J298&lt;&gt;""),IF(TODAY()&gt;J298,"VENCIDO; ",IF(J298-TODAY()&lt;='Ajustes'!$B$4,"VENCE PRONTO; ","")),"")&amp;IF(AND(NOT(M298&lt;&gt;""),G298=""),"SIN SUBCONTRATISTA; ","")&amp;IF(AND(M298&lt;&gt;"",UPPER(N298)&lt;&gt;"S"),"SIN VISTO BUENO; ","")&amp;IF(AND(M298&lt;&gt;"",UPPER(O298)&lt;&gt;"S"),"SIN FOTOS; ","")&amp;IF(AND(N(P298)&gt;0,Q298=""),"CARGO SIN COBRAR; ",""))-2)))</f>
        <v/>
      </c>
    </row>
    <row r="299">
      <c r="E299" s="7" t="n"/>
      <c r="I299" s="7" t="n"/>
      <c r="J299" s="7">
        <f>IF(A299="","",IF(I299&lt;&gt;"",I299,IF(E299="","",E299+IF(D299="Garantía",'Ajustes'!$B$3,'Ajustes'!$B$2))))</f>
        <v/>
      </c>
      <c r="K299" s="8">
        <f>IF(OR(J299="",M299&lt;&gt;""),"",J299-TODAY())</f>
        <v/>
      </c>
      <c r="L299">
        <f>IF(A299="","",IF(M299&lt;&gt;"","TERMINADO",IF(G299="","ABIERTO - SIN SUB","ASIGNADO")))</f>
        <v/>
      </c>
      <c r="M299" s="7" t="n"/>
      <c r="P299" s="9" t="n"/>
      <c r="R299">
        <f>IF(A299="","",IF(IF(AND(NOT(M299&lt;&gt;""),J299&lt;&gt;""),IF(TODAY()&gt;J299,"VENCIDO; ",IF(J299-TODAY()&lt;='Ajustes'!$B$4,"VENCE PRONTO; ","")),"")&amp;IF(AND(NOT(M299&lt;&gt;""),G299=""),"SIN SUBCONTRATISTA; ","")&amp;IF(AND(M299&lt;&gt;"",UPPER(N299)&lt;&gt;"S"),"SIN VISTO BUENO; ","")&amp;IF(AND(M299&lt;&gt;"",UPPER(O299)&lt;&gt;"S"),"SIN FOTOS; ","")&amp;IF(AND(N(P299)&gt;0,Q299=""),"CARGO SIN COBRAR; ","")="","",LEFT(IF(AND(NOT(M299&lt;&gt;""),J299&lt;&gt;""),IF(TODAY()&gt;J299,"VENCIDO; ",IF(J299-TODAY()&lt;='Ajustes'!$B$4,"VENCE PRONTO; ","")),"")&amp;IF(AND(NOT(M299&lt;&gt;""),G299=""),"SIN SUBCONTRATISTA; ","")&amp;IF(AND(M299&lt;&gt;"",UPPER(N299)&lt;&gt;"S"),"SIN VISTO BUENO; ","")&amp;IF(AND(M299&lt;&gt;"",UPPER(O299)&lt;&gt;"S"),"SIN FOTOS; ","")&amp;IF(AND(N(P299)&gt;0,Q299=""),"CARGO SIN COBRAR; ",""),LEN(IF(AND(NOT(M299&lt;&gt;""),J299&lt;&gt;""),IF(TODAY()&gt;J299,"VENCIDO; ",IF(J299-TODAY()&lt;='Ajustes'!$B$4,"VENCE PRONTO; ","")),"")&amp;IF(AND(NOT(M299&lt;&gt;""),G299=""),"SIN SUBCONTRATISTA; ","")&amp;IF(AND(M299&lt;&gt;"",UPPER(N299)&lt;&gt;"S"),"SIN VISTO BUENO; ","")&amp;IF(AND(M299&lt;&gt;"",UPPER(O299)&lt;&gt;"S"),"SIN FOTOS; ","")&amp;IF(AND(N(P299)&gt;0,Q299=""),"CARGO SIN COBRAR; ",""))-2)))</f>
        <v/>
      </c>
    </row>
    <row r="300">
      <c r="E300" s="7" t="n"/>
      <c r="I300" s="7" t="n"/>
      <c r="J300" s="7">
        <f>IF(A300="","",IF(I300&lt;&gt;"",I300,IF(E300="","",E300+IF(D300="Garantía",'Ajustes'!$B$3,'Ajustes'!$B$2))))</f>
        <v/>
      </c>
      <c r="K300" s="8">
        <f>IF(OR(J300="",M300&lt;&gt;""),"",J300-TODAY())</f>
        <v/>
      </c>
      <c r="L300">
        <f>IF(A300="","",IF(M300&lt;&gt;"","TERMINADO",IF(G300="","ABIERTO - SIN SUB","ASIGNADO")))</f>
        <v/>
      </c>
      <c r="M300" s="7" t="n"/>
      <c r="P300" s="9" t="n"/>
      <c r="R300">
        <f>IF(A300="","",IF(IF(AND(NOT(M300&lt;&gt;""),J300&lt;&gt;""),IF(TODAY()&gt;J300,"VENCIDO; ",IF(J300-TODAY()&lt;='Ajustes'!$B$4,"VENCE PRONTO; ","")),"")&amp;IF(AND(NOT(M300&lt;&gt;""),G300=""),"SIN SUBCONTRATISTA; ","")&amp;IF(AND(M300&lt;&gt;"",UPPER(N300)&lt;&gt;"S"),"SIN VISTO BUENO; ","")&amp;IF(AND(M300&lt;&gt;"",UPPER(O300)&lt;&gt;"S"),"SIN FOTOS; ","")&amp;IF(AND(N(P300)&gt;0,Q300=""),"CARGO SIN COBRAR; ","")="","",LEFT(IF(AND(NOT(M300&lt;&gt;""),J300&lt;&gt;""),IF(TODAY()&gt;J300,"VENCIDO; ",IF(J300-TODAY()&lt;='Ajustes'!$B$4,"VENCE PRONTO; ","")),"")&amp;IF(AND(NOT(M300&lt;&gt;""),G300=""),"SIN SUBCONTRATISTA; ","")&amp;IF(AND(M300&lt;&gt;"",UPPER(N300)&lt;&gt;"S"),"SIN VISTO BUENO; ","")&amp;IF(AND(M300&lt;&gt;"",UPPER(O300)&lt;&gt;"S"),"SIN FOTOS; ","")&amp;IF(AND(N(P300)&gt;0,Q300=""),"CARGO SIN COBRAR; ",""),LEN(IF(AND(NOT(M300&lt;&gt;""),J300&lt;&gt;""),IF(TODAY()&gt;J300,"VENCIDO; ",IF(J300-TODAY()&lt;='Ajustes'!$B$4,"VENCE PRONTO; ","")),"")&amp;IF(AND(NOT(M300&lt;&gt;""),G300=""),"SIN SUBCONTRATISTA; ","")&amp;IF(AND(M300&lt;&gt;"",UPPER(N300)&lt;&gt;"S"),"SIN VISTO BUENO; ","")&amp;IF(AND(M300&lt;&gt;"",UPPER(O300)&lt;&gt;"S"),"SIN FOTOS; ","")&amp;IF(AND(N(P300)&gt;0,Q300=""),"CARGO SIN COBRAR; ",""))-2)))</f>
        <v/>
      </c>
    </row>
  </sheetData>
  <autoFilter ref="A1:S300"/>
  <conditionalFormatting sqref="A2:S300">
    <cfRule type="expression" priority="1" dxfId="0" stopIfTrue="1">
      <formula>ISNUMBER(SEARCH("VENCIDO",$R2))</formula>
    </cfRule>
    <cfRule type="expression" priority="2" dxfId="1" stopIfTrue="1">
      <formula>AND($A2&lt;&gt;"",$R2&lt;&gt;"")</formula>
    </cfRule>
    <cfRule type="expression" priority="3" dxfId="2">
      <formula>AND($L2="TERMINADO",$R2="")</formula>
    </cfRule>
  </conditionalFormatting>
  <dataValidations count="3">
    <dataValidation sqref="D2:D300" showDropDown="0" showInputMessage="0" showErrorMessage="0" allowBlank="1" type="list">
      <formula1>"Pendiente,Garantía"</formula1>
    </dataValidation>
    <dataValidation sqref="N2:O300" showDropDown="0" showInputMessage="0" showErrorMessage="0" allowBlank="1" type="list">
      <formula1>"S,N"</formula1>
    </dataValidation>
    <dataValidation sqref="E2:E300 I2:I300 M2:M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Días por omisión para arreglar un PENDIENTE (desde el reporte)</t>
        </is>
      </c>
      <c r="B2" s="10" t="n">
        <v>7</v>
      </c>
    </row>
    <row r="3">
      <c r="A3" t="inlineStr">
        <is>
          <t>Días por omisión para arreglar una llamada de GARANTÍA (desde el reporte)</t>
        </is>
      </c>
      <c r="B3" s="10" t="n">
        <v>14</v>
      </c>
    </row>
    <row r="4">
      <c r="A4" t="inlineStr">
        <is>
          <t>Aviso 'vence pronto' (días antes de la fecha límite)</t>
        </is>
      </c>
      <c r="B4" s="10" t="n">
        <v>3</v>
      </c>
    </row>
    <row r="6">
      <c r="A6" t="inlineStr">
        <is>
          <t>Cambie los números de la columna B. Use los tiempos de respuesta que promete su propio contrato o documento de garantía.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2026-10-26T02:08:58Z</dcterms:created>
  <dcterms:modified xmlns:dcterms="http://purl.org/dc/terms/" xmlns:xsi="http://www.w3.org/2001/XMLSchema-instance" xsi:type="dcterms:W3CDTF">2026-10-26T02:08:58Z</dcterms:modified>
</cp:coreProperties>
</file>