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ily Log" sheetId="2" state="visible" r:id="rId2"/>
    <sheet xmlns:r="http://schemas.openxmlformats.org/officeDocument/2006/relationships" name="Jobs" sheetId="3" state="visible" r:id="rId3"/>
    <sheet xmlns:r="http://schemas.openxmlformats.org/officeDocument/2006/relationships" name="Missing Logs" sheetId="4" state="visible" r:id="rId4"/>
    <sheet xmlns:r="http://schemas.openxmlformats.org/officeDocument/2006/relationships" name="Settings" sheetId="5" state="visible" r:id="rId5"/>
  </sheets>
  <definedNames>
    <definedName name="_xlnm._FilterDatabase" localSheetId="1" hidden="1">'Daily Log'!$A$1:$U$1000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  <font>
      <b val="1"/>
      <sz val="12"/>
    </font>
    <font>
      <b val="1"/>
      <color rgb="00FFFFFF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3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4" fillId="2" borderId="0" pivotButton="0" quotePrefix="0" xfId="0"/>
    <xf numFmtId="164" fontId="0" fillId="2" borderId="0" pivotButton="0" quotePrefix="0" xfId="0"/>
    <xf numFmtId="0" fontId="5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  <dxf>
      <fill>
        <patternFill patternType="solid">
          <fgColor rgb="00E9EC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TapeAndFloat Daily Log &amp; Job Photo Tracker (free)</t>
        </is>
      </c>
    </row>
    <row r="2">
      <c r="A2" s="2" t="inlineStr"/>
    </row>
    <row r="3">
      <c r="A3" s="2" t="inlineStr">
        <is>
          <t>For small builders, remodelers and GCs. One row per job per day: who was on site, the weather, the work done, deliveries, inspections, visitors,</t>
        </is>
      </c>
    </row>
    <row r="4">
      <c r="A4" s="2" t="inlineStr">
        <is>
          <t>delays and their cause, instructions or changes the client gave, safety notes and a link to that day's photo folder.</t>
        </is>
      </c>
    </row>
    <row r="5">
      <c r="A5" s="2" t="inlineStr"/>
    </row>
    <row r="6">
      <c r="A6" s="2" t="inlineStr">
        <is>
          <t>1. Jobs sheet: one row per job (up to 20 are checked for missing logs). Start date, end date (blank = still going) and status (Active, On hold, Done).</t>
        </is>
      </c>
    </row>
    <row r="7">
      <c r="A7" s="2" t="inlineStr">
        <is>
          <t>2. Daily Log sheet: one row per job per workday, written the same day. Keep it factual: what happened, who was there, what was said, by whom.</t>
        </is>
      </c>
    </row>
    <row r="8">
      <c r="A8" s="2" t="inlineStr">
        <is>
          <t xml:space="preserve">   If the client asks for a change, write it down and mark whether it became a written change order (Yes / No / Not needed).</t>
        </is>
      </c>
    </row>
    <row r="9">
      <c r="A9" s="2" t="inlineStr">
        <is>
          <t xml:space="preserve">   Paste the link to the job's photo folder for that day (for example a shared folder named Job / 2026-10-26).</t>
        </is>
      </c>
    </row>
    <row r="10">
      <c r="A10" s="2" t="inlineStr">
        <is>
          <t>3. Missing Logs sheet: every workday in your lookback window, for every active job, marked MISSING when there is no log row.</t>
        </is>
      </c>
    </row>
    <row r="11">
      <c r="A11" s="2" t="inlineStr">
        <is>
          <t>4. Settings: which weekdays are workdays, days off you don't want flagged (holidays, shutdowns), how far back to check, and when a log counts as written late.</t>
        </is>
      </c>
    </row>
    <row r="12">
      <c r="A12" s="2" t="inlineStr">
        <is>
          <t xml:space="preserve">   Red = client instruction not turned into a change order, or a delay with no cause written down.</t>
        </is>
      </c>
    </row>
    <row r="13">
      <c r="A13" s="2" t="inlineStr">
        <is>
          <t xml:space="preserve">   Yellow = no photos link, crew count blank, inspection with no result, no work written, job not on the Jobs sheet, two rows for the same job and day, written late.</t>
        </is>
      </c>
    </row>
    <row r="14">
      <c r="A14" s="2" t="inlineStr">
        <is>
          <t xml:space="preserve">   Green = complete row.</t>
        </is>
      </c>
    </row>
    <row r="15">
      <c r="A15" s="2" t="inlineStr">
        <is>
          <t>5. The first rows are EXAMPLES (the job name starts with EXAMPLE). Delete them, on Jobs and Daily Log, before you start.</t>
        </is>
      </c>
    </row>
    <row r="16">
      <c r="A16" s="2" t="inlineStr"/>
    </row>
    <row r="17">
      <c r="A17" s="2" t="inlineStr">
        <is>
          <t>Photo habits: date every photo, label it by job and room or area, take a wide shot and a close shot, shoot walls before they are covered</t>
        </is>
      </c>
    </row>
    <row r="18">
      <c r="A18" s="2" t="inlineStr">
        <is>
          <t>(before drywall), during and after, and keep the originals in one folder per job by date.</t>
        </is>
      </c>
    </row>
    <row r="19">
      <c r="A19" s="2" t="inlineStr">
        <is>
          <t>A good daily log may help if there is ever a dispute. It is a record, not legal advice; ask an attorney about your situation.</t>
        </is>
      </c>
    </row>
    <row r="20">
      <c r="A20" s="2" t="inlineStr">
        <is>
          <t>Guide: https://gc.tapeandfloat.com/guides/daily-logs-job-photos.html</t>
        </is>
      </c>
    </row>
    <row r="21">
      <c r="A21" s="2" t="inlineStr"/>
    </row>
    <row r="22">
      <c r="A22" s="2" t="inlineStr">
        <is>
          <t>Want help keeping it up? During the TapeAndFloat pilot, photos texted from the field are filed on the job by date and missing daily logs get flagged.</t>
        </is>
      </c>
    </row>
    <row r="23">
      <c r="A23" s="2" t="inlineStr">
        <is>
          <t>You approve anything that goes out, and a real person reviews everything.</t>
        </is>
      </c>
    </row>
    <row r="24">
      <c r="A24" s="2" t="inlineStr">
        <is>
          <t>Free 60-day pilot: https://gc.tapeandfloat.com/#pilot   Questions: james@tapeandfloat.com</t>
        </is>
      </c>
    </row>
    <row r="25">
      <c r="A25" s="2" t="inlineStr"/>
    </row>
    <row r="26">
      <c r="A26" s="3" t="inlineStr">
        <is>
          <t>Summary (updates automatically)</t>
        </is>
      </c>
    </row>
    <row r="27">
      <c r="A27" t="inlineStr">
        <is>
          <t xml:space="preserve">   Active jobs</t>
        </is>
      </c>
      <c r="B27" s="4">
        <f>COUNTIFS('Jobs'!$A$2:$A$21,"?*",'Jobs'!$E$2:$E$21,"Active")</f>
        <v/>
      </c>
    </row>
    <row r="28">
      <c r="A28" t="inlineStr">
        <is>
          <t xml:space="preserve">   Workdays with no log (active jobs, lookback window)</t>
        </is>
      </c>
      <c r="B28" s="4">
        <f>COUNTIF('Missing Logs'!$C$2:$V$61,"MISSING")</f>
        <v/>
      </c>
    </row>
    <row r="29">
      <c r="A29" t="inlineStr">
        <is>
          <t xml:space="preserve">   Log rows</t>
        </is>
      </c>
      <c r="B29" s="4">
        <f>SUMPRODUCT(((('Daily Log'!$A$2:$A$1000&lt;&gt;"")+('Daily Log'!$B$2:$B$1000&lt;&gt;"")+('Daily Log'!$G$2:$G$1000&lt;&gt;""))&gt;0)*1)</f>
        <v/>
      </c>
    </row>
    <row r="30">
      <c r="A30" t="inlineStr">
        <is>
          <t xml:space="preserve">   Rows with no photos link</t>
        </is>
      </c>
      <c r="B30" s="4">
        <f>COUNTIF('Daily Log'!$T$2:$T$1000,"*NO PHOTOS LINK*")</f>
        <v/>
      </c>
    </row>
    <row r="31">
      <c r="A31" t="inlineStr">
        <is>
          <t xml:space="preserve">   Delays with no cause</t>
        </is>
      </c>
      <c r="B31" s="4">
        <f>COUNTIF('Daily Log'!$T$2:$T$1000,"*DELAY - NO CAUSE*")</f>
        <v/>
      </c>
    </row>
    <row r="32">
      <c r="A32" t="inlineStr">
        <is>
          <t xml:space="preserve">   Client instructions not turned into a change order</t>
        </is>
      </c>
      <c r="B32" s="4">
        <f>COUNTIF('Daily Log'!$T$2:$T$1000,"*CLIENT INSTRUCTION - NO CHANGE ORDER*")</f>
        <v/>
      </c>
    </row>
    <row r="33">
      <c r="A33" t="inlineStr">
        <is>
          <t xml:space="preserve">   Inspections with no result</t>
        </is>
      </c>
      <c r="B33" s="4">
        <f>COUNTIF('Daily Log'!$T$2:$T$1000,"*INSPECTION - NO RESULT*")</f>
        <v/>
      </c>
    </row>
    <row r="34">
      <c r="A34" t="inlineStr">
        <is>
          <t xml:space="preserve">   Rows with crew count blank</t>
        </is>
      </c>
      <c r="B34" s="4">
        <f>COUNTIF('Daily Log'!$T$2:$T$1000,"*CREW COUNT BLANK*")</f>
        <v/>
      </c>
    </row>
    <row r="35">
      <c r="A35" t="inlineStr">
        <is>
          <t xml:space="preserve">   Rows written late</t>
        </is>
      </c>
      <c r="B35" s="4">
        <f>COUNTIF('Daily Log'!$T$2:$T$1000,"*WRITTEN LATE*")</f>
        <v/>
      </c>
    </row>
    <row r="36">
      <c r="A36" t="inlineStr">
        <is>
          <t xml:space="preserve">   Rows with any flag</t>
        </is>
      </c>
      <c r="B36" s="4">
        <f>COUNTIF('Daily Log'!$T$2:$T$1000,"?*")</f>
        <v/>
      </c>
    </row>
    <row r="38">
      <c r="A38" t="inlineStr">
        <is>
          <t>Free to use and share. No warranty; general information only,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22" customWidth="1" min="4" max="4"/>
    <col width="10" customWidth="1" min="5" max="5"/>
    <col width="14" customWidth="1" min="6" max="6"/>
    <col width="36" customWidth="1" min="7" max="7"/>
    <col width="24" customWidth="1" min="8" max="8"/>
    <col width="18" customWidth="1" min="9" max="9"/>
    <col width="12" customWidth="1" min="10" max="10"/>
    <col width="24" customWidth="1" min="11" max="11"/>
    <col width="9" customWidth="1" min="12" max="12"/>
    <col width="24" customWidth="1" min="13" max="13"/>
    <col width="34" customWidth="1" min="14" max="14"/>
    <col width="12" customWidth="1" min="15" max="15"/>
    <col width="22" customWidth="1" min="16" max="16"/>
    <col width="34" customWidth="1" min="17" max="17"/>
    <col width="12" customWidth="1" min="18" max="18"/>
    <col width="12" customWidth="1" min="19" max="19"/>
    <col width="52" customWidth="1" min="20" max="20"/>
    <col width="30" customWidth="1" min="21" max="21"/>
  </cols>
  <sheetData>
    <row r="1" ht="45" customHeight="1">
      <c r="A1" s="5" t="inlineStr">
        <is>
          <t>Date</t>
        </is>
      </c>
      <c r="B1" s="5" t="inlineStr">
        <is>
          <t>Job</t>
        </is>
      </c>
      <c r="C1" s="5" t="inlineStr">
        <is>
          <t>Our crew on site (count)</t>
        </is>
      </c>
      <c r="D1" s="5" t="inlineStr">
        <is>
          <t>Subs on site (companies)</t>
        </is>
      </c>
      <c r="E1" s="5" t="inlineStr">
        <is>
          <t>Sub crew count</t>
        </is>
      </c>
      <c r="F1" s="5" t="inlineStr">
        <is>
          <t>Weather</t>
        </is>
      </c>
      <c r="G1" s="5" t="inlineStr">
        <is>
          <t>Work done today</t>
        </is>
      </c>
      <c r="H1" s="5" t="inlineStr">
        <is>
          <t>Deliveries</t>
        </is>
      </c>
      <c r="I1" s="5" t="inlineStr">
        <is>
          <t>Inspection (type)</t>
        </is>
      </c>
      <c r="J1" s="5" t="inlineStr">
        <is>
          <t>Inspection result</t>
        </is>
      </c>
      <c r="K1" s="5" t="inlineStr">
        <is>
          <t>Visitors (client, inspector, others)</t>
        </is>
      </c>
      <c r="L1" s="5" t="inlineStr">
        <is>
          <t>Delay today?</t>
        </is>
      </c>
      <c r="M1" s="5" t="inlineStr">
        <is>
          <t>Delay cause</t>
        </is>
      </c>
      <c r="N1" s="5" t="inlineStr">
        <is>
          <t>Client instructions / changes given</t>
        </is>
      </c>
      <c r="O1" s="5" t="inlineStr">
        <is>
          <t>Turned into a change order?</t>
        </is>
      </c>
      <c r="P1" s="5" t="inlineStr">
        <is>
          <t>Safety notes</t>
        </is>
      </c>
      <c r="Q1" s="5" t="inlineStr">
        <is>
          <t>Photos folder link</t>
        </is>
      </c>
      <c r="R1" s="5" t="inlineStr">
        <is>
          <t>Logged by</t>
        </is>
      </c>
      <c r="S1" s="5" t="inlineStr">
        <is>
          <t>Written on (date)</t>
        </is>
      </c>
      <c r="T1" s="5" t="inlineStr">
        <is>
          <t>Flag</t>
        </is>
      </c>
      <c r="U1" s="5" t="inlineStr">
        <is>
          <t>Notes</t>
        </is>
      </c>
    </row>
    <row r="2">
      <c r="A2" s="6" t="n">
        <v>46320</v>
      </c>
      <c r="B2" t="inlineStr">
        <is>
          <t>EXAMPLE Smith kitchen (delete this row)</t>
        </is>
      </c>
      <c r="C2" t="n">
        <v>3</v>
      </c>
      <c r="D2" t="inlineStr">
        <is>
          <t>ABC Electric</t>
        </is>
      </c>
      <c r="E2" t="n">
        <v>2</v>
      </c>
      <c r="F2" t="inlineStr">
        <is>
          <t>Sunny, 80s</t>
        </is>
      </c>
      <c r="G2" s="7" t="inlineStr">
        <is>
          <t>Framing punch, electrical rough-in kitchen</t>
        </is>
      </c>
      <c r="H2" s="7" t="inlineStr">
        <is>
          <t>Cabinets delivered (checked vs order)</t>
        </is>
      </c>
      <c r="I2" t="inlineStr">
        <is>
          <t>Electrical rough</t>
        </is>
      </c>
      <c r="J2" t="inlineStr">
        <is>
          <t>Pass</t>
        </is>
      </c>
      <c r="K2" s="7" t="inlineStr">
        <is>
          <t>Inspector; owner walked site</t>
        </is>
      </c>
      <c r="L2" t="inlineStr">
        <is>
          <t>No</t>
        </is>
      </c>
      <c r="M2" s="7" t="n"/>
      <c r="N2" s="7" t="inlineStr">
        <is>
          <t>Owner asked to move island outlet 12 in. left</t>
        </is>
      </c>
      <c r="O2" t="inlineStr">
        <is>
          <t>Yes</t>
        </is>
      </c>
      <c r="P2" s="7" t="inlineStr">
        <is>
          <t>None</t>
        </is>
      </c>
      <c r="Q2" t="inlineStr">
        <is>
          <t>https://drive.example.com/smith/2026-10-26</t>
        </is>
      </c>
      <c r="R2" t="inlineStr">
        <is>
          <t>Ana</t>
        </is>
      </c>
      <c r="S2" s="6" t="n">
        <v>46321</v>
      </c>
      <c r="T2">
        <f>IF(NOT(OR(A2&lt;&gt;"",B2&lt;&gt;"",G2&lt;&gt;"")),"",IF(IF(N(A2)=0,"NO DATE; ","")&amp;IF(B2="","NO JOB; ",IF(COUNTIF('Jobs'!$A$2:$A$21,B2)=0,"JOB NOT ON JOBS SHEET; ",""))&amp;IF(AND(L2="Yes",M2=""),"DELAY - NO CAUSE; ","")&amp;IF(AND(N2&lt;&gt;"",O2&lt;&gt;"Yes",O2&lt;&gt;"Not needed"),"CLIENT INSTRUCTION - NO CHANGE ORDER; ","")&amp;IF(Q2="","NO PHOTOS LINK; ","")&amp;IF(OR(C2="",AND(D2&lt;&gt;"",E2="")),"CREW COUNT BLANK; ","")&amp;IF(G2="","NO WORK WRITTEN; ","")&amp;IF(AND(I2&lt;&gt;"",J2=""),"INSPECTION - NO RESULT; ","")&amp;IF(AND(B2&lt;&gt;"",N(A2)&gt;0,COUNTIFS($B$2:$B$1000,B2,$A$2:$A$1000,A2)&gt;1),"TWO ROWS SAME JOB SAME DAY; ","")&amp;IF(AND(N(A2)&gt;0,N(S2)&gt;0,N(S2)-N(A2)&gt;N('Settings'!$B$11)),"WRITTEN LATE; ","")="","",LEFT(IF(N(A2)=0,"NO DATE; ","")&amp;IF(B2="","NO JOB; ",IF(COUNTIF('Jobs'!$A$2:$A$21,B2)=0,"JOB NOT ON JOBS SHEET; ",""))&amp;IF(AND(L2="Yes",M2=""),"DELAY - NO CAUSE; ","")&amp;IF(AND(N2&lt;&gt;"",O2&lt;&gt;"Yes",O2&lt;&gt;"Not needed"),"CLIENT INSTRUCTION - NO CHANGE ORDER; ","")&amp;IF(Q2="","NO PHOTOS LINK; ","")&amp;IF(OR(C2="",AND(D2&lt;&gt;"",E2="")),"CREW COUNT BLANK; ","")&amp;IF(G2="","NO WORK WRITTEN; ","")&amp;IF(AND(I2&lt;&gt;"",J2=""),"INSPECTION - NO RESULT; ","")&amp;IF(AND(B2&lt;&gt;"",N(A2)&gt;0,COUNTIFS($B$2:$B$1000,B2,$A$2:$A$1000,A2)&gt;1),"TWO ROWS SAME JOB SAME DAY; ","")&amp;IF(AND(N(A2)&gt;0,N(S2)&gt;0,N(S2)-N(A2)&gt;N('Settings'!$B$11)),"WRITTEN LATE; ",""),LEN(IF(N(A2)=0,"NO DATE; ","")&amp;IF(B2="","NO JOB; ",IF(COUNTIF('Jobs'!$A$2:$A$21,B2)=0,"JOB NOT ON JOBS SHEET; ",""))&amp;IF(AND(L2="Yes",M2=""),"DELAY - NO CAUSE; ","")&amp;IF(AND(N2&lt;&gt;"",O2&lt;&gt;"Yes",O2&lt;&gt;"Not needed"),"CLIENT INSTRUCTION - NO CHANGE ORDER; ","")&amp;IF(Q2="","NO PHOTOS LINK; ","")&amp;IF(OR(C2="",AND(D2&lt;&gt;"",E2="")),"CREW COUNT BLANK; ","")&amp;IF(G2="","NO WORK WRITTEN; ","")&amp;IF(AND(I2&lt;&gt;"",J2=""),"INSPECTION - NO RESULT; ","")&amp;IF(AND(B2&lt;&gt;"",N(A2)&gt;0,COUNTIFS($B$2:$B$1000,B2,$A$2:$A$1000,A2)&gt;1),"TWO ROWS SAME JOB SAME DAY; ","")&amp;IF(AND(N(A2)&gt;0,N(S2)&gt;0,N(S2)-N(A2)&gt;N('Settings'!$B$11)),"WRITTEN LATE; ",""))-2)))</f>
        <v/>
      </c>
      <c r="U2" t="inlineStr">
        <is>
          <t>Example: complete row</t>
        </is>
      </c>
    </row>
    <row r="3">
      <c r="A3" s="6" t="n">
        <v>46319</v>
      </c>
      <c r="B3" t="inlineStr">
        <is>
          <t>EXAMPLE Smith kitchen (delete this row)</t>
        </is>
      </c>
      <c r="C3" t="n">
        <v>3</v>
      </c>
      <c r="F3" t="inlineStr">
        <is>
          <t>Rain AM</t>
        </is>
      </c>
      <c r="G3" s="7" t="inlineStr">
        <is>
          <t>Interior blocking only</t>
        </is>
      </c>
      <c r="H3" s="7" t="n"/>
      <c r="K3" s="7" t="n"/>
      <c r="L3" t="inlineStr">
        <is>
          <t>Yes</t>
        </is>
      </c>
      <c r="M3" s="7" t="n"/>
      <c r="N3" s="7" t="n"/>
      <c r="P3" s="7" t="inlineStr">
        <is>
          <t>Wet floor at back door, mat put down</t>
        </is>
      </c>
      <c r="R3" t="inlineStr">
        <is>
          <t>Ana</t>
        </is>
      </c>
      <c r="S3" s="6" t="n">
        <v>46319</v>
      </c>
      <c r="T3">
        <f>IF(NOT(OR(A3&lt;&gt;"",B3&lt;&gt;"",G3&lt;&gt;"")),"",IF(IF(N(A3)=0,"NO DATE; ","")&amp;IF(B3="","NO JOB; ",IF(COUNTIF('Jobs'!$A$2:$A$21,B3)=0,"JOB NOT ON JOBS SHEET; ",""))&amp;IF(AND(L3="Yes",M3=""),"DELAY - NO CAUSE; ","")&amp;IF(AND(N3&lt;&gt;"",O3&lt;&gt;"Yes",O3&lt;&gt;"Not needed"),"CLIENT INSTRUCTION - NO CHANGE ORDER; ","")&amp;IF(Q3="","NO PHOTOS LINK; ","")&amp;IF(OR(C3="",AND(D3&lt;&gt;"",E3="")),"CREW COUNT BLANK; ","")&amp;IF(G3="","NO WORK WRITTEN; ","")&amp;IF(AND(I3&lt;&gt;"",J3=""),"INSPECTION - NO RESULT; ","")&amp;IF(AND(B3&lt;&gt;"",N(A3)&gt;0,COUNTIFS($B$2:$B$1000,B3,$A$2:$A$1000,A3)&gt;1),"TWO ROWS SAME JOB SAME DAY; ","")&amp;IF(AND(N(A3)&gt;0,N(S3)&gt;0,N(S3)-N(A3)&gt;N('Settings'!$B$11)),"WRITTEN LATE; ","")="","",LEFT(IF(N(A3)=0,"NO DATE; ","")&amp;IF(B3="","NO JOB; ",IF(COUNTIF('Jobs'!$A$2:$A$21,B3)=0,"JOB NOT ON JOBS SHEET; ",""))&amp;IF(AND(L3="Yes",M3=""),"DELAY - NO CAUSE; ","")&amp;IF(AND(N3&lt;&gt;"",O3&lt;&gt;"Yes",O3&lt;&gt;"Not needed"),"CLIENT INSTRUCTION - NO CHANGE ORDER; ","")&amp;IF(Q3="","NO PHOTOS LINK; ","")&amp;IF(OR(C3="",AND(D3&lt;&gt;"",E3="")),"CREW COUNT BLANK; ","")&amp;IF(G3="","NO WORK WRITTEN; ","")&amp;IF(AND(I3&lt;&gt;"",J3=""),"INSPECTION - NO RESULT; ","")&amp;IF(AND(B3&lt;&gt;"",N(A3)&gt;0,COUNTIFS($B$2:$B$1000,B3,$A$2:$A$1000,A3)&gt;1),"TWO ROWS SAME JOB SAME DAY; ","")&amp;IF(AND(N(A3)&gt;0,N(S3)&gt;0,N(S3)-N(A3)&gt;N('Settings'!$B$11)),"WRITTEN LATE; ",""),LEN(IF(N(A3)=0,"NO DATE; ","")&amp;IF(B3="","NO JOB; ",IF(COUNTIF('Jobs'!$A$2:$A$21,B3)=0,"JOB NOT ON JOBS SHEET; ",""))&amp;IF(AND(L3="Yes",M3=""),"DELAY - NO CAUSE; ","")&amp;IF(AND(N3&lt;&gt;"",O3&lt;&gt;"Yes",O3&lt;&gt;"Not needed"),"CLIENT INSTRUCTION - NO CHANGE ORDER; ","")&amp;IF(Q3="","NO PHOTOS LINK; ","")&amp;IF(OR(C3="",AND(D3&lt;&gt;"",E3="")),"CREW COUNT BLANK; ","")&amp;IF(G3="","NO WORK WRITTEN; ","")&amp;IF(AND(I3&lt;&gt;"",J3=""),"INSPECTION - NO RESULT; ","")&amp;IF(AND(B3&lt;&gt;"",N(A3)&gt;0,COUNTIFS($B$2:$B$1000,B3,$A$2:$A$1000,A3)&gt;1),"TWO ROWS SAME JOB SAME DAY; ","")&amp;IF(AND(N(A3)&gt;0,N(S3)&gt;0,N(S3)-N(A3)&gt;N('Settings'!$B$11)),"WRITTEN LATE; ",""))-2)))</f>
        <v/>
      </c>
      <c r="U3" t="inlineStr">
        <is>
          <t>Example: delay with no cause, no photos link</t>
        </is>
      </c>
    </row>
    <row r="4">
      <c r="A4" s="6" t="n">
        <v>46318</v>
      </c>
      <c r="B4" t="inlineStr">
        <is>
          <t>EXAMPLE Smith kitchen (delete this row)</t>
        </is>
      </c>
      <c r="D4" t="inlineStr">
        <is>
          <t>Pro Plumbing</t>
        </is>
      </c>
      <c r="E4" t="n">
        <v>3</v>
      </c>
      <c r="F4" t="inlineStr">
        <is>
          <t>Cloudy</t>
        </is>
      </c>
      <c r="G4" s="7" t="inlineStr">
        <is>
          <t>Plumbing top-out</t>
        </is>
      </c>
      <c r="H4" s="7" t="n"/>
      <c r="I4" t="inlineStr">
        <is>
          <t>Plumbing top-out</t>
        </is>
      </c>
      <c r="K4" s="7" t="inlineStr">
        <is>
          <t>Owner</t>
        </is>
      </c>
      <c r="L4" t="inlineStr">
        <is>
          <t>No</t>
        </is>
      </c>
      <c r="M4" s="7" t="n"/>
      <c r="N4" s="7" t="inlineStr">
        <is>
          <t>Owner wants a second vanity light</t>
        </is>
      </c>
      <c r="O4" t="inlineStr">
        <is>
          <t>No</t>
        </is>
      </c>
      <c r="P4" s="7" t="n"/>
      <c r="Q4" t="inlineStr">
        <is>
          <t>https://drive.example.com/smith/2026-10-23</t>
        </is>
      </c>
      <c r="R4" t="inlineStr">
        <is>
          <t>Ana</t>
        </is>
      </c>
      <c r="S4" s="6" t="n">
        <v>46320</v>
      </c>
      <c r="T4">
        <f>IF(NOT(OR(A4&lt;&gt;"",B4&lt;&gt;"",G4&lt;&gt;"")),"",IF(IF(N(A4)=0,"NO DATE; ","")&amp;IF(B4="","NO JOB; ",IF(COUNTIF('Jobs'!$A$2:$A$21,B4)=0,"JOB NOT ON JOBS SHEET; ",""))&amp;IF(AND(L4="Yes",M4=""),"DELAY - NO CAUSE; ","")&amp;IF(AND(N4&lt;&gt;"",O4&lt;&gt;"Yes",O4&lt;&gt;"Not needed"),"CLIENT INSTRUCTION - NO CHANGE ORDER; ","")&amp;IF(Q4="","NO PHOTOS LINK; ","")&amp;IF(OR(C4="",AND(D4&lt;&gt;"",E4="")),"CREW COUNT BLANK; ","")&amp;IF(G4="","NO WORK WRITTEN; ","")&amp;IF(AND(I4&lt;&gt;"",J4=""),"INSPECTION - NO RESULT; ","")&amp;IF(AND(B4&lt;&gt;"",N(A4)&gt;0,COUNTIFS($B$2:$B$1000,B4,$A$2:$A$1000,A4)&gt;1),"TWO ROWS SAME JOB SAME DAY; ","")&amp;IF(AND(N(A4)&gt;0,N(S4)&gt;0,N(S4)-N(A4)&gt;N('Settings'!$B$11)),"WRITTEN LATE; ","")="","",LEFT(IF(N(A4)=0,"NO DATE; ","")&amp;IF(B4="","NO JOB; ",IF(COUNTIF('Jobs'!$A$2:$A$21,B4)=0,"JOB NOT ON JOBS SHEET; ",""))&amp;IF(AND(L4="Yes",M4=""),"DELAY - NO CAUSE; ","")&amp;IF(AND(N4&lt;&gt;"",O4&lt;&gt;"Yes",O4&lt;&gt;"Not needed"),"CLIENT INSTRUCTION - NO CHANGE ORDER; ","")&amp;IF(Q4="","NO PHOTOS LINK; ","")&amp;IF(OR(C4="",AND(D4&lt;&gt;"",E4="")),"CREW COUNT BLANK; ","")&amp;IF(G4="","NO WORK WRITTEN; ","")&amp;IF(AND(I4&lt;&gt;"",J4=""),"INSPECTION - NO RESULT; ","")&amp;IF(AND(B4&lt;&gt;"",N(A4)&gt;0,COUNTIFS($B$2:$B$1000,B4,$A$2:$A$1000,A4)&gt;1),"TWO ROWS SAME JOB SAME DAY; ","")&amp;IF(AND(N(A4)&gt;0,N(S4)&gt;0,N(S4)-N(A4)&gt;N('Settings'!$B$11)),"WRITTEN LATE; ",""),LEN(IF(N(A4)=0,"NO DATE; ","")&amp;IF(B4="","NO JOB; ",IF(COUNTIF('Jobs'!$A$2:$A$21,B4)=0,"JOB NOT ON JOBS SHEET; ",""))&amp;IF(AND(L4="Yes",M4=""),"DELAY - NO CAUSE; ","")&amp;IF(AND(N4&lt;&gt;"",O4&lt;&gt;"Yes",O4&lt;&gt;"Not needed"),"CLIENT INSTRUCTION - NO CHANGE ORDER; ","")&amp;IF(Q4="","NO PHOTOS LINK; ","")&amp;IF(OR(C4="",AND(D4&lt;&gt;"",E4="")),"CREW COUNT BLANK; ","")&amp;IF(G4="","NO WORK WRITTEN; ","")&amp;IF(AND(I4&lt;&gt;"",J4=""),"INSPECTION - NO RESULT; ","")&amp;IF(AND(B4&lt;&gt;"",N(A4)&gt;0,COUNTIFS($B$2:$B$1000,B4,$A$2:$A$1000,A4)&gt;1),"TWO ROWS SAME JOB SAME DAY; ","")&amp;IF(AND(N(A4)&gt;0,N(S4)&gt;0,N(S4)-N(A4)&gt;N('Settings'!$B$11)),"WRITTEN LATE; ",""))-2)))</f>
        <v/>
      </c>
      <c r="U4" t="inlineStr">
        <is>
          <t>Example: client change with no change order, inspection with no result, crew count blank, written late</t>
        </is>
      </c>
    </row>
    <row r="5">
      <c r="A5" s="6" t="n">
        <v>46316</v>
      </c>
      <c r="B5" t="inlineStr">
        <is>
          <t>EXAMPLE Lee addition (delete this row)</t>
        </is>
      </c>
      <c r="C5" t="n">
        <v>2</v>
      </c>
      <c r="F5" t="inlineStr">
        <is>
          <t>Sunny</t>
        </is>
      </c>
      <c r="G5" s="7" t="inlineStr">
        <is>
          <t>Foundation forms</t>
        </is>
      </c>
      <c r="H5" s="7" t="inlineStr">
        <is>
          <t>Rebar</t>
        </is>
      </c>
      <c r="K5" s="7" t="n"/>
      <c r="L5" t="inlineStr">
        <is>
          <t>No</t>
        </is>
      </c>
      <c r="M5" s="7" t="n"/>
      <c r="N5" s="7" t="n"/>
      <c r="P5" s="7" t="n"/>
      <c r="Q5" t="inlineStr">
        <is>
          <t>https://drive.example.com/lee/2026-10-21</t>
        </is>
      </c>
      <c r="R5" t="inlineStr">
        <is>
          <t>Ben</t>
        </is>
      </c>
      <c r="S5" s="6" t="n">
        <v>46316</v>
      </c>
      <c r="T5">
        <f>IF(NOT(OR(A5&lt;&gt;"",B5&lt;&gt;"",G5&lt;&gt;"")),"",IF(IF(N(A5)=0,"NO DATE; ","")&amp;IF(B5="","NO JOB; ",IF(COUNTIF('Jobs'!$A$2:$A$21,B5)=0,"JOB NOT ON JOBS SHEET; ",""))&amp;IF(AND(L5="Yes",M5=""),"DELAY - NO CAUSE; ","")&amp;IF(AND(N5&lt;&gt;"",O5&lt;&gt;"Yes",O5&lt;&gt;"Not needed"),"CLIENT INSTRUCTION - NO CHANGE ORDER; ","")&amp;IF(Q5="","NO PHOTOS LINK; ","")&amp;IF(OR(C5="",AND(D5&lt;&gt;"",E5="")),"CREW COUNT BLANK; ","")&amp;IF(G5="","NO WORK WRITTEN; ","")&amp;IF(AND(I5&lt;&gt;"",J5=""),"INSPECTION - NO RESULT; ","")&amp;IF(AND(B5&lt;&gt;"",N(A5)&gt;0,COUNTIFS($B$2:$B$1000,B5,$A$2:$A$1000,A5)&gt;1),"TWO ROWS SAME JOB SAME DAY; ","")&amp;IF(AND(N(A5)&gt;0,N(S5)&gt;0,N(S5)-N(A5)&gt;N('Settings'!$B$11)),"WRITTEN LATE; ","")="","",LEFT(IF(N(A5)=0,"NO DATE; ","")&amp;IF(B5="","NO JOB; ",IF(COUNTIF('Jobs'!$A$2:$A$21,B5)=0,"JOB NOT ON JOBS SHEET; ",""))&amp;IF(AND(L5="Yes",M5=""),"DELAY - NO CAUSE; ","")&amp;IF(AND(N5&lt;&gt;"",O5&lt;&gt;"Yes",O5&lt;&gt;"Not needed"),"CLIENT INSTRUCTION - NO CHANGE ORDER; ","")&amp;IF(Q5="","NO PHOTOS LINK; ","")&amp;IF(OR(C5="",AND(D5&lt;&gt;"",E5="")),"CREW COUNT BLANK; ","")&amp;IF(G5="","NO WORK WRITTEN; ","")&amp;IF(AND(I5&lt;&gt;"",J5=""),"INSPECTION - NO RESULT; ","")&amp;IF(AND(B5&lt;&gt;"",N(A5)&gt;0,COUNTIFS($B$2:$B$1000,B5,$A$2:$A$1000,A5)&gt;1),"TWO ROWS SAME JOB SAME DAY; ","")&amp;IF(AND(N(A5)&gt;0,N(S5)&gt;0,N(S5)-N(A5)&gt;N('Settings'!$B$11)),"WRITTEN LATE; ",""),LEN(IF(N(A5)=0,"NO DATE; ","")&amp;IF(B5="","NO JOB; ",IF(COUNTIF('Jobs'!$A$2:$A$21,B5)=0,"JOB NOT ON JOBS SHEET; ",""))&amp;IF(AND(L5="Yes",M5=""),"DELAY - NO CAUSE; ","")&amp;IF(AND(N5&lt;&gt;"",O5&lt;&gt;"Yes",O5&lt;&gt;"Not needed"),"CLIENT INSTRUCTION - NO CHANGE ORDER; ","")&amp;IF(Q5="","NO PHOTOS LINK; ","")&amp;IF(OR(C5="",AND(D5&lt;&gt;"",E5="")),"CREW COUNT BLANK; ","")&amp;IF(G5="","NO WORK WRITTEN; ","")&amp;IF(AND(I5&lt;&gt;"",J5=""),"INSPECTION - NO RESULT; ","")&amp;IF(AND(B5&lt;&gt;"",N(A5)&gt;0,COUNTIFS($B$2:$B$1000,B5,$A$2:$A$1000,A5)&gt;1),"TWO ROWS SAME JOB SAME DAY; ","")&amp;IF(AND(N(A5)&gt;0,N(S5)&gt;0,N(S5)-N(A5)&gt;N('Settings'!$B$11)),"WRITTEN LATE; ",""))-2)))</f>
        <v/>
      </c>
      <c r="U5" t="inlineStr">
        <is>
          <t>Example: Lee job has workdays with no log since</t>
        </is>
      </c>
    </row>
    <row r="6">
      <c r="A6" s="6" t="n"/>
      <c r="G6" s="7" t="n"/>
      <c r="H6" s="7" t="n"/>
      <c r="K6" s="7" t="n"/>
      <c r="M6" s="7" t="n"/>
      <c r="N6" s="7" t="n"/>
      <c r="P6" s="7" t="n"/>
      <c r="S6" s="6" t="n"/>
      <c r="T6">
        <f>IF(NOT(OR(A6&lt;&gt;"",B6&lt;&gt;"",G6&lt;&gt;"")),"",IF(IF(N(A6)=0,"NO DATE; ","")&amp;IF(B6="","NO JOB; ",IF(COUNTIF('Jobs'!$A$2:$A$21,B6)=0,"JOB NOT ON JOBS SHEET; ",""))&amp;IF(AND(L6="Yes",M6=""),"DELAY - NO CAUSE; ","")&amp;IF(AND(N6&lt;&gt;"",O6&lt;&gt;"Yes",O6&lt;&gt;"Not needed"),"CLIENT INSTRUCTION - NO CHANGE ORDER; ","")&amp;IF(Q6="","NO PHOTOS LINK; ","")&amp;IF(OR(C6="",AND(D6&lt;&gt;"",E6="")),"CREW COUNT BLANK; ","")&amp;IF(G6="","NO WORK WRITTEN; ","")&amp;IF(AND(I6&lt;&gt;"",J6=""),"INSPECTION - NO RESULT; ","")&amp;IF(AND(B6&lt;&gt;"",N(A6)&gt;0,COUNTIFS($B$2:$B$1000,B6,$A$2:$A$1000,A6)&gt;1),"TWO ROWS SAME JOB SAME DAY; ","")&amp;IF(AND(N(A6)&gt;0,N(S6)&gt;0,N(S6)-N(A6)&gt;N('Settings'!$B$11)),"WRITTEN LATE; ","")="","",LEFT(IF(N(A6)=0,"NO DATE; ","")&amp;IF(B6="","NO JOB; ",IF(COUNTIF('Jobs'!$A$2:$A$21,B6)=0,"JOB NOT ON JOBS SHEET; ",""))&amp;IF(AND(L6="Yes",M6=""),"DELAY - NO CAUSE; ","")&amp;IF(AND(N6&lt;&gt;"",O6&lt;&gt;"Yes",O6&lt;&gt;"Not needed"),"CLIENT INSTRUCTION - NO CHANGE ORDER; ","")&amp;IF(Q6="","NO PHOTOS LINK; ","")&amp;IF(OR(C6="",AND(D6&lt;&gt;"",E6="")),"CREW COUNT BLANK; ","")&amp;IF(G6="","NO WORK WRITTEN; ","")&amp;IF(AND(I6&lt;&gt;"",J6=""),"INSPECTION - NO RESULT; ","")&amp;IF(AND(B6&lt;&gt;"",N(A6)&gt;0,COUNTIFS($B$2:$B$1000,B6,$A$2:$A$1000,A6)&gt;1),"TWO ROWS SAME JOB SAME DAY; ","")&amp;IF(AND(N(A6)&gt;0,N(S6)&gt;0,N(S6)-N(A6)&gt;N('Settings'!$B$11)),"WRITTEN LATE; ",""),LEN(IF(N(A6)=0,"NO DATE; ","")&amp;IF(B6="","NO JOB; ",IF(COUNTIF('Jobs'!$A$2:$A$21,B6)=0,"JOB NOT ON JOBS SHEET; ",""))&amp;IF(AND(L6="Yes",M6=""),"DELAY - NO CAUSE; ","")&amp;IF(AND(N6&lt;&gt;"",O6&lt;&gt;"Yes",O6&lt;&gt;"Not needed"),"CLIENT INSTRUCTION - NO CHANGE ORDER; ","")&amp;IF(Q6="","NO PHOTOS LINK; ","")&amp;IF(OR(C6="",AND(D6&lt;&gt;"",E6="")),"CREW COUNT BLANK; ","")&amp;IF(G6="","NO WORK WRITTEN; ","")&amp;IF(AND(I6&lt;&gt;"",J6=""),"INSPECTION - NO RESULT; ","")&amp;IF(AND(B6&lt;&gt;"",N(A6)&gt;0,COUNTIFS($B$2:$B$1000,B6,$A$2:$A$1000,A6)&gt;1),"TWO ROWS SAME JOB SAME DAY; ","")&amp;IF(AND(N(A6)&gt;0,N(S6)&gt;0,N(S6)-N(A6)&gt;N('Settings'!$B$11)),"WRITTEN LATE; ",""))-2)))</f>
        <v/>
      </c>
    </row>
    <row r="7">
      <c r="A7" s="6" t="n"/>
      <c r="G7" s="7" t="n"/>
      <c r="H7" s="7" t="n"/>
      <c r="K7" s="7" t="n"/>
      <c r="M7" s="7" t="n"/>
      <c r="N7" s="7" t="n"/>
      <c r="P7" s="7" t="n"/>
      <c r="S7" s="6" t="n"/>
      <c r="T7">
        <f>IF(NOT(OR(A7&lt;&gt;"",B7&lt;&gt;"",G7&lt;&gt;"")),"",IF(IF(N(A7)=0,"NO DATE; ","")&amp;IF(B7="","NO JOB; ",IF(COUNTIF('Jobs'!$A$2:$A$21,B7)=0,"JOB NOT ON JOBS SHEET; ",""))&amp;IF(AND(L7="Yes",M7=""),"DELAY - NO CAUSE; ","")&amp;IF(AND(N7&lt;&gt;"",O7&lt;&gt;"Yes",O7&lt;&gt;"Not needed"),"CLIENT INSTRUCTION - NO CHANGE ORDER; ","")&amp;IF(Q7="","NO PHOTOS LINK; ","")&amp;IF(OR(C7="",AND(D7&lt;&gt;"",E7="")),"CREW COUNT BLANK; ","")&amp;IF(G7="","NO WORK WRITTEN; ","")&amp;IF(AND(I7&lt;&gt;"",J7=""),"INSPECTION - NO RESULT; ","")&amp;IF(AND(B7&lt;&gt;"",N(A7)&gt;0,COUNTIFS($B$2:$B$1000,B7,$A$2:$A$1000,A7)&gt;1),"TWO ROWS SAME JOB SAME DAY; ","")&amp;IF(AND(N(A7)&gt;0,N(S7)&gt;0,N(S7)-N(A7)&gt;N('Settings'!$B$11)),"WRITTEN LATE; ","")="","",LEFT(IF(N(A7)=0,"NO DATE; ","")&amp;IF(B7="","NO JOB; ",IF(COUNTIF('Jobs'!$A$2:$A$21,B7)=0,"JOB NOT ON JOBS SHEET; ",""))&amp;IF(AND(L7="Yes",M7=""),"DELAY - NO CAUSE; ","")&amp;IF(AND(N7&lt;&gt;"",O7&lt;&gt;"Yes",O7&lt;&gt;"Not needed"),"CLIENT INSTRUCTION - NO CHANGE ORDER; ","")&amp;IF(Q7="","NO PHOTOS LINK; ","")&amp;IF(OR(C7="",AND(D7&lt;&gt;"",E7="")),"CREW COUNT BLANK; ","")&amp;IF(G7="","NO WORK WRITTEN; ","")&amp;IF(AND(I7&lt;&gt;"",J7=""),"INSPECTION - NO RESULT; ","")&amp;IF(AND(B7&lt;&gt;"",N(A7)&gt;0,COUNTIFS($B$2:$B$1000,B7,$A$2:$A$1000,A7)&gt;1),"TWO ROWS SAME JOB SAME DAY; ","")&amp;IF(AND(N(A7)&gt;0,N(S7)&gt;0,N(S7)-N(A7)&gt;N('Settings'!$B$11)),"WRITTEN LATE; ",""),LEN(IF(N(A7)=0,"NO DATE; ","")&amp;IF(B7="","NO JOB; ",IF(COUNTIF('Jobs'!$A$2:$A$21,B7)=0,"JOB NOT ON JOBS SHEET; ",""))&amp;IF(AND(L7="Yes",M7=""),"DELAY - NO CAUSE; ","")&amp;IF(AND(N7&lt;&gt;"",O7&lt;&gt;"Yes",O7&lt;&gt;"Not needed"),"CLIENT INSTRUCTION - NO CHANGE ORDER; ","")&amp;IF(Q7="","NO PHOTOS LINK; ","")&amp;IF(OR(C7="",AND(D7&lt;&gt;"",E7="")),"CREW COUNT BLANK; ","")&amp;IF(G7="","NO WORK WRITTEN; ","")&amp;IF(AND(I7&lt;&gt;"",J7=""),"INSPECTION - NO RESULT; ","")&amp;IF(AND(B7&lt;&gt;"",N(A7)&gt;0,COUNTIFS($B$2:$B$1000,B7,$A$2:$A$1000,A7)&gt;1),"TWO ROWS SAME JOB SAME DAY; ","")&amp;IF(AND(N(A7)&gt;0,N(S7)&gt;0,N(S7)-N(A7)&gt;N('Settings'!$B$11)),"WRITTEN LATE; ",""))-2)))</f>
        <v/>
      </c>
    </row>
    <row r="8">
      <c r="A8" s="6" t="n"/>
      <c r="G8" s="7" t="n"/>
      <c r="H8" s="7" t="n"/>
      <c r="K8" s="7" t="n"/>
      <c r="M8" s="7" t="n"/>
      <c r="N8" s="7" t="n"/>
      <c r="P8" s="7" t="n"/>
      <c r="S8" s="6" t="n"/>
      <c r="T8">
        <f>IF(NOT(OR(A8&lt;&gt;"",B8&lt;&gt;"",G8&lt;&gt;"")),"",IF(IF(N(A8)=0,"NO DATE; ","")&amp;IF(B8="","NO JOB; ",IF(COUNTIF('Jobs'!$A$2:$A$21,B8)=0,"JOB NOT ON JOBS SHEET; ",""))&amp;IF(AND(L8="Yes",M8=""),"DELAY - NO CAUSE; ","")&amp;IF(AND(N8&lt;&gt;"",O8&lt;&gt;"Yes",O8&lt;&gt;"Not needed"),"CLIENT INSTRUCTION - NO CHANGE ORDER; ","")&amp;IF(Q8="","NO PHOTOS LINK; ","")&amp;IF(OR(C8="",AND(D8&lt;&gt;"",E8="")),"CREW COUNT BLANK; ","")&amp;IF(G8="","NO WORK WRITTEN; ","")&amp;IF(AND(I8&lt;&gt;"",J8=""),"INSPECTION - NO RESULT; ","")&amp;IF(AND(B8&lt;&gt;"",N(A8)&gt;0,COUNTIFS($B$2:$B$1000,B8,$A$2:$A$1000,A8)&gt;1),"TWO ROWS SAME JOB SAME DAY; ","")&amp;IF(AND(N(A8)&gt;0,N(S8)&gt;0,N(S8)-N(A8)&gt;N('Settings'!$B$11)),"WRITTEN LATE; ","")="","",LEFT(IF(N(A8)=0,"NO DATE; ","")&amp;IF(B8="","NO JOB; ",IF(COUNTIF('Jobs'!$A$2:$A$21,B8)=0,"JOB NOT ON JOBS SHEET; ",""))&amp;IF(AND(L8="Yes",M8=""),"DELAY - NO CAUSE; ","")&amp;IF(AND(N8&lt;&gt;"",O8&lt;&gt;"Yes",O8&lt;&gt;"Not needed"),"CLIENT INSTRUCTION - NO CHANGE ORDER; ","")&amp;IF(Q8="","NO PHOTOS LINK; ","")&amp;IF(OR(C8="",AND(D8&lt;&gt;"",E8="")),"CREW COUNT BLANK; ","")&amp;IF(G8="","NO WORK WRITTEN; ","")&amp;IF(AND(I8&lt;&gt;"",J8=""),"INSPECTION - NO RESULT; ","")&amp;IF(AND(B8&lt;&gt;"",N(A8)&gt;0,COUNTIFS($B$2:$B$1000,B8,$A$2:$A$1000,A8)&gt;1),"TWO ROWS SAME JOB SAME DAY; ","")&amp;IF(AND(N(A8)&gt;0,N(S8)&gt;0,N(S8)-N(A8)&gt;N('Settings'!$B$11)),"WRITTEN LATE; ",""),LEN(IF(N(A8)=0,"NO DATE; ","")&amp;IF(B8="","NO JOB; ",IF(COUNTIF('Jobs'!$A$2:$A$21,B8)=0,"JOB NOT ON JOBS SHEET; ",""))&amp;IF(AND(L8="Yes",M8=""),"DELAY - NO CAUSE; ","")&amp;IF(AND(N8&lt;&gt;"",O8&lt;&gt;"Yes",O8&lt;&gt;"Not needed"),"CLIENT INSTRUCTION - NO CHANGE ORDER; ","")&amp;IF(Q8="","NO PHOTOS LINK; ","")&amp;IF(OR(C8="",AND(D8&lt;&gt;"",E8="")),"CREW COUNT BLANK; ","")&amp;IF(G8="","NO WORK WRITTEN; ","")&amp;IF(AND(I8&lt;&gt;"",J8=""),"INSPECTION - NO RESULT; ","")&amp;IF(AND(B8&lt;&gt;"",N(A8)&gt;0,COUNTIFS($B$2:$B$1000,B8,$A$2:$A$1000,A8)&gt;1),"TWO ROWS SAME JOB SAME DAY; ","")&amp;IF(AND(N(A8)&gt;0,N(S8)&gt;0,N(S8)-N(A8)&gt;N('Settings'!$B$11)),"WRITTEN LATE; ",""))-2)))</f>
        <v/>
      </c>
    </row>
    <row r="9">
      <c r="A9" s="6" t="n"/>
      <c r="G9" s="7" t="n"/>
      <c r="H9" s="7" t="n"/>
      <c r="K9" s="7" t="n"/>
      <c r="M9" s="7" t="n"/>
      <c r="N9" s="7" t="n"/>
      <c r="P9" s="7" t="n"/>
      <c r="S9" s="6" t="n"/>
      <c r="T9">
        <f>IF(NOT(OR(A9&lt;&gt;"",B9&lt;&gt;"",G9&lt;&gt;"")),"",IF(IF(N(A9)=0,"NO DATE; ","")&amp;IF(B9="","NO JOB; ",IF(COUNTIF('Jobs'!$A$2:$A$21,B9)=0,"JOB NOT ON JOBS SHEET; ",""))&amp;IF(AND(L9="Yes",M9=""),"DELAY - NO CAUSE; ","")&amp;IF(AND(N9&lt;&gt;"",O9&lt;&gt;"Yes",O9&lt;&gt;"Not needed"),"CLIENT INSTRUCTION - NO CHANGE ORDER; ","")&amp;IF(Q9="","NO PHOTOS LINK; ","")&amp;IF(OR(C9="",AND(D9&lt;&gt;"",E9="")),"CREW COUNT BLANK; ","")&amp;IF(G9="","NO WORK WRITTEN; ","")&amp;IF(AND(I9&lt;&gt;"",J9=""),"INSPECTION - NO RESULT; ","")&amp;IF(AND(B9&lt;&gt;"",N(A9)&gt;0,COUNTIFS($B$2:$B$1000,B9,$A$2:$A$1000,A9)&gt;1),"TWO ROWS SAME JOB SAME DAY; ","")&amp;IF(AND(N(A9)&gt;0,N(S9)&gt;0,N(S9)-N(A9)&gt;N('Settings'!$B$11)),"WRITTEN LATE; ","")="","",LEFT(IF(N(A9)=0,"NO DATE; ","")&amp;IF(B9="","NO JOB; ",IF(COUNTIF('Jobs'!$A$2:$A$21,B9)=0,"JOB NOT ON JOBS SHEET; ",""))&amp;IF(AND(L9="Yes",M9=""),"DELAY - NO CAUSE; ","")&amp;IF(AND(N9&lt;&gt;"",O9&lt;&gt;"Yes",O9&lt;&gt;"Not needed"),"CLIENT INSTRUCTION - NO CHANGE ORDER; ","")&amp;IF(Q9="","NO PHOTOS LINK; ","")&amp;IF(OR(C9="",AND(D9&lt;&gt;"",E9="")),"CREW COUNT BLANK; ","")&amp;IF(G9="","NO WORK WRITTEN; ","")&amp;IF(AND(I9&lt;&gt;"",J9=""),"INSPECTION - NO RESULT; ","")&amp;IF(AND(B9&lt;&gt;"",N(A9)&gt;0,COUNTIFS($B$2:$B$1000,B9,$A$2:$A$1000,A9)&gt;1),"TWO ROWS SAME JOB SAME DAY; ","")&amp;IF(AND(N(A9)&gt;0,N(S9)&gt;0,N(S9)-N(A9)&gt;N('Settings'!$B$11)),"WRITTEN LATE; ",""),LEN(IF(N(A9)=0,"NO DATE; ","")&amp;IF(B9="","NO JOB; ",IF(COUNTIF('Jobs'!$A$2:$A$21,B9)=0,"JOB NOT ON JOBS SHEET; ",""))&amp;IF(AND(L9="Yes",M9=""),"DELAY - NO CAUSE; ","")&amp;IF(AND(N9&lt;&gt;"",O9&lt;&gt;"Yes",O9&lt;&gt;"Not needed"),"CLIENT INSTRUCTION - NO CHANGE ORDER; ","")&amp;IF(Q9="","NO PHOTOS LINK; ","")&amp;IF(OR(C9="",AND(D9&lt;&gt;"",E9="")),"CREW COUNT BLANK; ","")&amp;IF(G9="","NO WORK WRITTEN; ","")&amp;IF(AND(I9&lt;&gt;"",J9=""),"INSPECTION - NO RESULT; ","")&amp;IF(AND(B9&lt;&gt;"",N(A9)&gt;0,COUNTIFS($B$2:$B$1000,B9,$A$2:$A$1000,A9)&gt;1),"TWO ROWS SAME JOB SAME DAY; ","")&amp;IF(AND(N(A9)&gt;0,N(S9)&gt;0,N(S9)-N(A9)&gt;N('Settings'!$B$11)),"WRITTEN LATE; ",""))-2)))</f>
        <v/>
      </c>
    </row>
    <row r="10">
      <c r="A10" s="6" t="n"/>
      <c r="G10" s="7" t="n"/>
      <c r="H10" s="7" t="n"/>
      <c r="K10" s="7" t="n"/>
      <c r="M10" s="7" t="n"/>
      <c r="N10" s="7" t="n"/>
      <c r="P10" s="7" t="n"/>
      <c r="S10" s="6" t="n"/>
      <c r="T10">
        <f>IF(NOT(OR(A10&lt;&gt;"",B10&lt;&gt;"",G10&lt;&gt;"")),"",IF(IF(N(A10)=0,"NO DATE; ","")&amp;IF(B10="","NO JOB; ",IF(COUNTIF('Jobs'!$A$2:$A$21,B10)=0,"JOB NOT ON JOBS SHEET; ",""))&amp;IF(AND(L10="Yes",M10=""),"DELAY - NO CAUSE; ","")&amp;IF(AND(N10&lt;&gt;"",O10&lt;&gt;"Yes",O10&lt;&gt;"Not needed"),"CLIENT INSTRUCTION - NO CHANGE ORDER; ","")&amp;IF(Q10="","NO PHOTOS LINK; ","")&amp;IF(OR(C10="",AND(D10&lt;&gt;"",E10="")),"CREW COUNT BLANK; ","")&amp;IF(G10="","NO WORK WRITTEN; ","")&amp;IF(AND(I10&lt;&gt;"",J10=""),"INSPECTION - NO RESULT; ","")&amp;IF(AND(B10&lt;&gt;"",N(A10)&gt;0,COUNTIFS($B$2:$B$1000,B10,$A$2:$A$1000,A10)&gt;1),"TWO ROWS SAME JOB SAME DAY; ","")&amp;IF(AND(N(A10)&gt;0,N(S10)&gt;0,N(S10)-N(A10)&gt;N('Settings'!$B$11)),"WRITTEN LATE; ","")="","",LEFT(IF(N(A10)=0,"NO DATE; ","")&amp;IF(B10="","NO JOB; ",IF(COUNTIF('Jobs'!$A$2:$A$21,B10)=0,"JOB NOT ON JOBS SHEET; ",""))&amp;IF(AND(L10="Yes",M10=""),"DELAY - NO CAUSE; ","")&amp;IF(AND(N10&lt;&gt;"",O10&lt;&gt;"Yes",O10&lt;&gt;"Not needed"),"CLIENT INSTRUCTION - NO CHANGE ORDER; ","")&amp;IF(Q10="","NO PHOTOS LINK; ","")&amp;IF(OR(C10="",AND(D10&lt;&gt;"",E10="")),"CREW COUNT BLANK; ","")&amp;IF(G10="","NO WORK WRITTEN; ","")&amp;IF(AND(I10&lt;&gt;"",J10=""),"INSPECTION - NO RESULT; ","")&amp;IF(AND(B10&lt;&gt;"",N(A10)&gt;0,COUNTIFS($B$2:$B$1000,B10,$A$2:$A$1000,A10)&gt;1),"TWO ROWS SAME JOB SAME DAY; ","")&amp;IF(AND(N(A10)&gt;0,N(S10)&gt;0,N(S10)-N(A10)&gt;N('Settings'!$B$11)),"WRITTEN LATE; ",""),LEN(IF(N(A10)=0,"NO DATE; ","")&amp;IF(B10="","NO JOB; ",IF(COUNTIF('Jobs'!$A$2:$A$21,B10)=0,"JOB NOT ON JOBS SHEET; ",""))&amp;IF(AND(L10="Yes",M10=""),"DELAY - NO CAUSE; ","")&amp;IF(AND(N10&lt;&gt;"",O10&lt;&gt;"Yes",O10&lt;&gt;"Not needed"),"CLIENT INSTRUCTION - NO CHANGE ORDER; ","")&amp;IF(Q10="","NO PHOTOS LINK; ","")&amp;IF(OR(C10="",AND(D10&lt;&gt;"",E10="")),"CREW COUNT BLANK; ","")&amp;IF(G10="","NO WORK WRITTEN; ","")&amp;IF(AND(I10&lt;&gt;"",J10=""),"INSPECTION - NO RESULT; ","")&amp;IF(AND(B10&lt;&gt;"",N(A10)&gt;0,COUNTIFS($B$2:$B$1000,B10,$A$2:$A$1000,A10)&gt;1),"TWO ROWS SAME JOB SAME DAY; ","")&amp;IF(AND(N(A10)&gt;0,N(S10)&gt;0,N(S10)-N(A10)&gt;N('Settings'!$B$11)),"WRITTEN LATE; ",""))-2)))</f>
        <v/>
      </c>
    </row>
    <row r="11">
      <c r="A11" s="6" t="n"/>
      <c r="G11" s="7" t="n"/>
      <c r="H11" s="7" t="n"/>
      <c r="K11" s="7" t="n"/>
      <c r="M11" s="7" t="n"/>
      <c r="N11" s="7" t="n"/>
      <c r="P11" s="7" t="n"/>
      <c r="S11" s="6" t="n"/>
      <c r="T11">
        <f>IF(NOT(OR(A11&lt;&gt;"",B11&lt;&gt;"",G11&lt;&gt;"")),"",IF(IF(N(A11)=0,"NO DATE; ","")&amp;IF(B11="","NO JOB; ",IF(COUNTIF('Jobs'!$A$2:$A$21,B11)=0,"JOB NOT ON JOBS SHEET; ",""))&amp;IF(AND(L11="Yes",M11=""),"DELAY - NO CAUSE; ","")&amp;IF(AND(N11&lt;&gt;"",O11&lt;&gt;"Yes",O11&lt;&gt;"Not needed"),"CLIENT INSTRUCTION - NO CHANGE ORDER; ","")&amp;IF(Q11="","NO PHOTOS LINK; ","")&amp;IF(OR(C11="",AND(D11&lt;&gt;"",E11="")),"CREW COUNT BLANK; ","")&amp;IF(G11="","NO WORK WRITTEN; ","")&amp;IF(AND(I11&lt;&gt;"",J11=""),"INSPECTION - NO RESULT; ","")&amp;IF(AND(B11&lt;&gt;"",N(A11)&gt;0,COUNTIFS($B$2:$B$1000,B11,$A$2:$A$1000,A11)&gt;1),"TWO ROWS SAME JOB SAME DAY; ","")&amp;IF(AND(N(A11)&gt;0,N(S11)&gt;0,N(S11)-N(A11)&gt;N('Settings'!$B$11)),"WRITTEN LATE; ","")="","",LEFT(IF(N(A11)=0,"NO DATE; ","")&amp;IF(B11="","NO JOB; ",IF(COUNTIF('Jobs'!$A$2:$A$21,B11)=0,"JOB NOT ON JOBS SHEET; ",""))&amp;IF(AND(L11="Yes",M11=""),"DELAY - NO CAUSE; ","")&amp;IF(AND(N11&lt;&gt;"",O11&lt;&gt;"Yes",O11&lt;&gt;"Not needed"),"CLIENT INSTRUCTION - NO CHANGE ORDER; ","")&amp;IF(Q11="","NO PHOTOS LINK; ","")&amp;IF(OR(C11="",AND(D11&lt;&gt;"",E11="")),"CREW COUNT BLANK; ","")&amp;IF(G11="","NO WORK WRITTEN; ","")&amp;IF(AND(I11&lt;&gt;"",J11=""),"INSPECTION - NO RESULT; ","")&amp;IF(AND(B11&lt;&gt;"",N(A11)&gt;0,COUNTIFS($B$2:$B$1000,B11,$A$2:$A$1000,A11)&gt;1),"TWO ROWS SAME JOB SAME DAY; ","")&amp;IF(AND(N(A11)&gt;0,N(S11)&gt;0,N(S11)-N(A11)&gt;N('Settings'!$B$11)),"WRITTEN LATE; ",""),LEN(IF(N(A11)=0,"NO DATE; ","")&amp;IF(B11="","NO JOB; ",IF(COUNTIF('Jobs'!$A$2:$A$21,B11)=0,"JOB NOT ON JOBS SHEET; ",""))&amp;IF(AND(L11="Yes",M11=""),"DELAY - NO CAUSE; ","")&amp;IF(AND(N11&lt;&gt;"",O11&lt;&gt;"Yes",O11&lt;&gt;"Not needed"),"CLIENT INSTRUCTION - NO CHANGE ORDER; ","")&amp;IF(Q11="","NO PHOTOS LINK; ","")&amp;IF(OR(C11="",AND(D11&lt;&gt;"",E11="")),"CREW COUNT BLANK; ","")&amp;IF(G11="","NO WORK WRITTEN; ","")&amp;IF(AND(I11&lt;&gt;"",J11=""),"INSPECTION - NO RESULT; ","")&amp;IF(AND(B11&lt;&gt;"",N(A11)&gt;0,COUNTIFS($B$2:$B$1000,B11,$A$2:$A$1000,A11)&gt;1),"TWO ROWS SAME JOB SAME DAY; ","")&amp;IF(AND(N(A11)&gt;0,N(S11)&gt;0,N(S11)-N(A11)&gt;N('Settings'!$B$11)),"WRITTEN LATE; ",""))-2)))</f>
        <v/>
      </c>
    </row>
    <row r="12">
      <c r="A12" s="6" t="n"/>
      <c r="G12" s="7" t="n"/>
      <c r="H12" s="7" t="n"/>
      <c r="K12" s="7" t="n"/>
      <c r="M12" s="7" t="n"/>
      <c r="N12" s="7" t="n"/>
      <c r="P12" s="7" t="n"/>
      <c r="S12" s="6" t="n"/>
      <c r="T12">
        <f>IF(NOT(OR(A12&lt;&gt;"",B12&lt;&gt;"",G12&lt;&gt;"")),"",IF(IF(N(A12)=0,"NO DATE; ","")&amp;IF(B12="","NO JOB; ",IF(COUNTIF('Jobs'!$A$2:$A$21,B12)=0,"JOB NOT ON JOBS SHEET; ",""))&amp;IF(AND(L12="Yes",M12=""),"DELAY - NO CAUSE; ","")&amp;IF(AND(N12&lt;&gt;"",O12&lt;&gt;"Yes",O12&lt;&gt;"Not needed"),"CLIENT INSTRUCTION - NO CHANGE ORDER; ","")&amp;IF(Q12="","NO PHOTOS LINK; ","")&amp;IF(OR(C12="",AND(D12&lt;&gt;"",E12="")),"CREW COUNT BLANK; ","")&amp;IF(G12="","NO WORK WRITTEN; ","")&amp;IF(AND(I12&lt;&gt;"",J12=""),"INSPECTION - NO RESULT; ","")&amp;IF(AND(B12&lt;&gt;"",N(A12)&gt;0,COUNTIFS($B$2:$B$1000,B12,$A$2:$A$1000,A12)&gt;1),"TWO ROWS SAME JOB SAME DAY; ","")&amp;IF(AND(N(A12)&gt;0,N(S12)&gt;0,N(S12)-N(A12)&gt;N('Settings'!$B$11)),"WRITTEN LATE; ","")="","",LEFT(IF(N(A12)=0,"NO DATE; ","")&amp;IF(B12="","NO JOB; ",IF(COUNTIF('Jobs'!$A$2:$A$21,B12)=0,"JOB NOT ON JOBS SHEET; ",""))&amp;IF(AND(L12="Yes",M12=""),"DELAY - NO CAUSE; ","")&amp;IF(AND(N12&lt;&gt;"",O12&lt;&gt;"Yes",O12&lt;&gt;"Not needed"),"CLIENT INSTRUCTION - NO CHANGE ORDER; ","")&amp;IF(Q12="","NO PHOTOS LINK; ","")&amp;IF(OR(C12="",AND(D12&lt;&gt;"",E12="")),"CREW COUNT BLANK; ","")&amp;IF(G12="","NO WORK WRITTEN; ","")&amp;IF(AND(I12&lt;&gt;"",J12=""),"INSPECTION - NO RESULT; ","")&amp;IF(AND(B12&lt;&gt;"",N(A12)&gt;0,COUNTIFS($B$2:$B$1000,B12,$A$2:$A$1000,A12)&gt;1),"TWO ROWS SAME JOB SAME DAY; ","")&amp;IF(AND(N(A12)&gt;0,N(S12)&gt;0,N(S12)-N(A12)&gt;N('Settings'!$B$11)),"WRITTEN LATE; ",""),LEN(IF(N(A12)=0,"NO DATE; ","")&amp;IF(B12="","NO JOB; ",IF(COUNTIF('Jobs'!$A$2:$A$21,B12)=0,"JOB NOT ON JOBS SHEET; ",""))&amp;IF(AND(L12="Yes",M12=""),"DELAY - NO CAUSE; ","")&amp;IF(AND(N12&lt;&gt;"",O12&lt;&gt;"Yes",O12&lt;&gt;"Not needed"),"CLIENT INSTRUCTION - NO CHANGE ORDER; ","")&amp;IF(Q12="","NO PHOTOS LINK; ","")&amp;IF(OR(C12="",AND(D12&lt;&gt;"",E12="")),"CREW COUNT BLANK; ","")&amp;IF(G12="","NO WORK WRITTEN; ","")&amp;IF(AND(I12&lt;&gt;"",J12=""),"INSPECTION - NO RESULT; ","")&amp;IF(AND(B12&lt;&gt;"",N(A12)&gt;0,COUNTIFS($B$2:$B$1000,B12,$A$2:$A$1000,A12)&gt;1),"TWO ROWS SAME JOB SAME DAY; ","")&amp;IF(AND(N(A12)&gt;0,N(S12)&gt;0,N(S12)-N(A12)&gt;N('Settings'!$B$11)),"WRITTEN LATE; ",""))-2)))</f>
        <v/>
      </c>
    </row>
    <row r="13">
      <c r="A13" s="6" t="n"/>
      <c r="G13" s="7" t="n"/>
      <c r="H13" s="7" t="n"/>
      <c r="K13" s="7" t="n"/>
      <c r="M13" s="7" t="n"/>
      <c r="N13" s="7" t="n"/>
      <c r="P13" s="7" t="n"/>
      <c r="S13" s="6" t="n"/>
      <c r="T13">
        <f>IF(NOT(OR(A13&lt;&gt;"",B13&lt;&gt;"",G13&lt;&gt;"")),"",IF(IF(N(A13)=0,"NO DATE; ","")&amp;IF(B13="","NO JOB; ",IF(COUNTIF('Jobs'!$A$2:$A$21,B13)=0,"JOB NOT ON JOBS SHEET; ",""))&amp;IF(AND(L13="Yes",M13=""),"DELAY - NO CAUSE; ","")&amp;IF(AND(N13&lt;&gt;"",O13&lt;&gt;"Yes",O13&lt;&gt;"Not needed"),"CLIENT INSTRUCTION - NO CHANGE ORDER; ","")&amp;IF(Q13="","NO PHOTOS LINK; ","")&amp;IF(OR(C13="",AND(D13&lt;&gt;"",E13="")),"CREW COUNT BLANK; ","")&amp;IF(G13="","NO WORK WRITTEN; ","")&amp;IF(AND(I13&lt;&gt;"",J13=""),"INSPECTION - NO RESULT; ","")&amp;IF(AND(B13&lt;&gt;"",N(A13)&gt;0,COUNTIFS($B$2:$B$1000,B13,$A$2:$A$1000,A13)&gt;1),"TWO ROWS SAME JOB SAME DAY; ","")&amp;IF(AND(N(A13)&gt;0,N(S13)&gt;0,N(S13)-N(A13)&gt;N('Settings'!$B$11)),"WRITTEN LATE; ","")="","",LEFT(IF(N(A13)=0,"NO DATE; ","")&amp;IF(B13="","NO JOB; ",IF(COUNTIF('Jobs'!$A$2:$A$21,B13)=0,"JOB NOT ON JOBS SHEET; ",""))&amp;IF(AND(L13="Yes",M13=""),"DELAY - NO CAUSE; ","")&amp;IF(AND(N13&lt;&gt;"",O13&lt;&gt;"Yes",O13&lt;&gt;"Not needed"),"CLIENT INSTRUCTION - NO CHANGE ORDER; ","")&amp;IF(Q13="","NO PHOTOS LINK; ","")&amp;IF(OR(C13="",AND(D13&lt;&gt;"",E13="")),"CREW COUNT BLANK; ","")&amp;IF(G13="","NO WORK WRITTEN; ","")&amp;IF(AND(I13&lt;&gt;"",J13=""),"INSPECTION - NO RESULT; ","")&amp;IF(AND(B13&lt;&gt;"",N(A13)&gt;0,COUNTIFS($B$2:$B$1000,B13,$A$2:$A$1000,A13)&gt;1),"TWO ROWS SAME JOB SAME DAY; ","")&amp;IF(AND(N(A13)&gt;0,N(S13)&gt;0,N(S13)-N(A13)&gt;N('Settings'!$B$11)),"WRITTEN LATE; ",""),LEN(IF(N(A13)=0,"NO DATE; ","")&amp;IF(B13="","NO JOB; ",IF(COUNTIF('Jobs'!$A$2:$A$21,B13)=0,"JOB NOT ON JOBS SHEET; ",""))&amp;IF(AND(L13="Yes",M13=""),"DELAY - NO CAUSE; ","")&amp;IF(AND(N13&lt;&gt;"",O13&lt;&gt;"Yes",O13&lt;&gt;"Not needed"),"CLIENT INSTRUCTION - NO CHANGE ORDER; ","")&amp;IF(Q13="","NO PHOTOS LINK; ","")&amp;IF(OR(C13="",AND(D13&lt;&gt;"",E13="")),"CREW COUNT BLANK; ","")&amp;IF(G13="","NO WORK WRITTEN; ","")&amp;IF(AND(I13&lt;&gt;"",J13=""),"INSPECTION - NO RESULT; ","")&amp;IF(AND(B13&lt;&gt;"",N(A13)&gt;0,COUNTIFS($B$2:$B$1000,B13,$A$2:$A$1000,A13)&gt;1),"TWO ROWS SAME JOB SAME DAY; ","")&amp;IF(AND(N(A13)&gt;0,N(S13)&gt;0,N(S13)-N(A13)&gt;N('Settings'!$B$11)),"WRITTEN LATE; ",""))-2)))</f>
        <v/>
      </c>
    </row>
    <row r="14">
      <c r="A14" s="6" t="n"/>
      <c r="G14" s="7" t="n"/>
      <c r="H14" s="7" t="n"/>
      <c r="K14" s="7" t="n"/>
      <c r="M14" s="7" t="n"/>
      <c r="N14" s="7" t="n"/>
      <c r="P14" s="7" t="n"/>
      <c r="S14" s="6" t="n"/>
      <c r="T14">
        <f>IF(NOT(OR(A14&lt;&gt;"",B14&lt;&gt;"",G14&lt;&gt;"")),"",IF(IF(N(A14)=0,"NO DATE; ","")&amp;IF(B14="","NO JOB; ",IF(COUNTIF('Jobs'!$A$2:$A$21,B14)=0,"JOB NOT ON JOBS SHEET; ",""))&amp;IF(AND(L14="Yes",M14=""),"DELAY - NO CAUSE; ","")&amp;IF(AND(N14&lt;&gt;"",O14&lt;&gt;"Yes",O14&lt;&gt;"Not needed"),"CLIENT INSTRUCTION - NO CHANGE ORDER; ","")&amp;IF(Q14="","NO PHOTOS LINK; ","")&amp;IF(OR(C14="",AND(D14&lt;&gt;"",E14="")),"CREW COUNT BLANK; ","")&amp;IF(G14="","NO WORK WRITTEN; ","")&amp;IF(AND(I14&lt;&gt;"",J14=""),"INSPECTION - NO RESULT; ","")&amp;IF(AND(B14&lt;&gt;"",N(A14)&gt;0,COUNTIFS($B$2:$B$1000,B14,$A$2:$A$1000,A14)&gt;1),"TWO ROWS SAME JOB SAME DAY; ","")&amp;IF(AND(N(A14)&gt;0,N(S14)&gt;0,N(S14)-N(A14)&gt;N('Settings'!$B$11)),"WRITTEN LATE; ","")="","",LEFT(IF(N(A14)=0,"NO DATE; ","")&amp;IF(B14="","NO JOB; ",IF(COUNTIF('Jobs'!$A$2:$A$21,B14)=0,"JOB NOT ON JOBS SHEET; ",""))&amp;IF(AND(L14="Yes",M14=""),"DELAY - NO CAUSE; ","")&amp;IF(AND(N14&lt;&gt;"",O14&lt;&gt;"Yes",O14&lt;&gt;"Not needed"),"CLIENT INSTRUCTION - NO CHANGE ORDER; ","")&amp;IF(Q14="","NO PHOTOS LINK; ","")&amp;IF(OR(C14="",AND(D14&lt;&gt;"",E14="")),"CREW COUNT BLANK; ","")&amp;IF(G14="","NO WORK WRITTEN; ","")&amp;IF(AND(I14&lt;&gt;"",J14=""),"INSPECTION - NO RESULT; ","")&amp;IF(AND(B14&lt;&gt;"",N(A14)&gt;0,COUNTIFS($B$2:$B$1000,B14,$A$2:$A$1000,A14)&gt;1),"TWO ROWS SAME JOB SAME DAY; ","")&amp;IF(AND(N(A14)&gt;0,N(S14)&gt;0,N(S14)-N(A14)&gt;N('Settings'!$B$11)),"WRITTEN LATE; ",""),LEN(IF(N(A14)=0,"NO DATE; ","")&amp;IF(B14="","NO JOB; ",IF(COUNTIF('Jobs'!$A$2:$A$21,B14)=0,"JOB NOT ON JOBS SHEET; ",""))&amp;IF(AND(L14="Yes",M14=""),"DELAY - NO CAUSE; ","")&amp;IF(AND(N14&lt;&gt;"",O14&lt;&gt;"Yes",O14&lt;&gt;"Not needed"),"CLIENT INSTRUCTION - NO CHANGE ORDER; ","")&amp;IF(Q14="","NO PHOTOS LINK; ","")&amp;IF(OR(C14="",AND(D14&lt;&gt;"",E14="")),"CREW COUNT BLANK; ","")&amp;IF(G14="","NO WORK WRITTEN; ","")&amp;IF(AND(I14&lt;&gt;"",J14=""),"INSPECTION - NO RESULT; ","")&amp;IF(AND(B14&lt;&gt;"",N(A14)&gt;0,COUNTIFS($B$2:$B$1000,B14,$A$2:$A$1000,A14)&gt;1),"TWO ROWS SAME JOB SAME DAY; ","")&amp;IF(AND(N(A14)&gt;0,N(S14)&gt;0,N(S14)-N(A14)&gt;N('Settings'!$B$11)),"WRITTEN LATE; ",""))-2)))</f>
        <v/>
      </c>
    </row>
    <row r="15">
      <c r="A15" s="6" t="n"/>
      <c r="G15" s="7" t="n"/>
      <c r="H15" s="7" t="n"/>
      <c r="K15" s="7" t="n"/>
      <c r="M15" s="7" t="n"/>
      <c r="N15" s="7" t="n"/>
      <c r="P15" s="7" t="n"/>
      <c r="S15" s="6" t="n"/>
      <c r="T15">
        <f>IF(NOT(OR(A15&lt;&gt;"",B15&lt;&gt;"",G15&lt;&gt;"")),"",IF(IF(N(A15)=0,"NO DATE; ","")&amp;IF(B15="","NO JOB; ",IF(COUNTIF('Jobs'!$A$2:$A$21,B15)=0,"JOB NOT ON JOBS SHEET; ",""))&amp;IF(AND(L15="Yes",M15=""),"DELAY - NO CAUSE; ","")&amp;IF(AND(N15&lt;&gt;"",O15&lt;&gt;"Yes",O15&lt;&gt;"Not needed"),"CLIENT INSTRUCTION - NO CHANGE ORDER; ","")&amp;IF(Q15="","NO PHOTOS LINK; ","")&amp;IF(OR(C15="",AND(D15&lt;&gt;"",E15="")),"CREW COUNT BLANK; ","")&amp;IF(G15="","NO WORK WRITTEN; ","")&amp;IF(AND(I15&lt;&gt;"",J15=""),"INSPECTION - NO RESULT; ","")&amp;IF(AND(B15&lt;&gt;"",N(A15)&gt;0,COUNTIFS($B$2:$B$1000,B15,$A$2:$A$1000,A15)&gt;1),"TWO ROWS SAME JOB SAME DAY; ","")&amp;IF(AND(N(A15)&gt;0,N(S15)&gt;0,N(S15)-N(A15)&gt;N('Settings'!$B$11)),"WRITTEN LATE; ","")="","",LEFT(IF(N(A15)=0,"NO DATE; ","")&amp;IF(B15="","NO JOB; ",IF(COUNTIF('Jobs'!$A$2:$A$21,B15)=0,"JOB NOT ON JOBS SHEET; ",""))&amp;IF(AND(L15="Yes",M15=""),"DELAY - NO CAUSE; ","")&amp;IF(AND(N15&lt;&gt;"",O15&lt;&gt;"Yes",O15&lt;&gt;"Not needed"),"CLIENT INSTRUCTION - NO CHANGE ORDER; ","")&amp;IF(Q15="","NO PHOTOS LINK; ","")&amp;IF(OR(C15="",AND(D15&lt;&gt;"",E15="")),"CREW COUNT BLANK; ","")&amp;IF(G15="","NO WORK WRITTEN; ","")&amp;IF(AND(I15&lt;&gt;"",J15=""),"INSPECTION - NO RESULT; ","")&amp;IF(AND(B15&lt;&gt;"",N(A15)&gt;0,COUNTIFS($B$2:$B$1000,B15,$A$2:$A$1000,A15)&gt;1),"TWO ROWS SAME JOB SAME DAY; ","")&amp;IF(AND(N(A15)&gt;0,N(S15)&gt;0,N(S15)-N(A15)&gt;N('Settings'!$B$11)),"WRITTEN LATE; ",""),LEN(IF(N(A15)=0,"NO DATE; ","")&amp;IF(B15="","NO JOB; ",IF(COUNTIF('Jobs'!$A$2:$A$21,B15)=0,"JOB NOT ON JOBS SHEET; ",""))&amp;IF(AND(L15="Yes",M15=""),"DELAY - NO CAUSE; ","")&amp;IF(AND(N15&lt;&gt;"",O15&lt;&gt;"Yes",O15&lt;&gt;"Not needed"),"CLIENT INSTRUCTION - NO CHANGE ORDER; ","")&amp;IF(Q15="","NO PHOTOS LINK; ","")&amp;IF(OR(C15="",AND(D15&lt;&gt;"",E15="")),"CREW COUNT BLANK; ","")&amp;IF(G15="","NO WORK WRITTEN; ","")&amp;IF(AND(I15&lt;&gt;"",J15=""),"INSPECTION - NO RESULT; ","")&amp;IF(AND(B15&lt;&gt;"",N(A15)&gt;0,COUNTIFS($B$2:$B$1000,B15,$A$2:$A$1000,A15)&gt;1),"TWO ROWS SAME JOB SAME DAY; ","")&amp;IF(AND(N(A15)&gt;0,N(S15)&gt;0,N(S15)-N(A15)&gt;N('Settings'!$B$11)),"WRITTEN LATE; ",""))-2)))</f>
        <v/>
      </c>
    </row>
    <row r="16">
      <c r="A16" s="6" t="n"/>
      <c r="G16" s="7" t="n"/>
      <c r="H16" s="7" t="n"/>
      <c r="K16" s="7" t="n"/>
      <c r="M16" s="7" t="n"/>
      <c r="N16" s="7" t="n"/>
      <c r="P16" s="7" t="n"/>
      <c r="S16" s="6" t="n"/>
      <c r="T16">
        <f>IF(NOT(OR(A16&lt;&gt;"",B16&lt;&gt;"",G16&lt;&gt;"")),"",IF(IF(N(A16)=0,"NO DATE; ","")&amp;IF(B16="","NO JOB; ",IF(COUNTIF('Jobs'!$A$2:$A$21,B16)=0,"JOB NOT ON JOBS SHEET; ",""))&amp;IF(AND(L16="Yes",M16=""),"DELAY - NO CAUSE; ","")&amp;IF(AND(N16&lt;&gt;"",O16&lt;&gt;"Yes",O16&lt;&gt;"Not needed"),"CLIENT INSTRUCTION - NO CHANGE ORDER; ","")&amp;IF(Q16="","NO PHOTOS LINK; ","")&amp;IF(OR(C16="",AND(D16&lt;&gt;"",E16="")),"CREW COUNT BLANK; ","")&amp;IF(G16="","NO WORK WRITTEN; ","")&amp;IF(AND(I16&lt;&gt;"",J16=""),"INSPECTION - NO RESULT; ","")&amp;IF(AND(B16&lt;&gt;"",N(A16)&gt;0,COUNTIFS($B$2:$B$1000,B16,$A$2:$A$1000,A16)&gt;1),"TWO ROWS SAME JOB SAME DAY; ","")&amp;IF(AND(N(A16)&gt;0,N(S16)&gt;0,N(S16)-N(A16)&gt;N('Settings'!$B$11)),"WRITTEN LATE; ","")="","",LEFT(IF(N(A16)=0,"NO DATE; ","")&amp;IF(B16="","NO JOB; ",IF(COUNTIF('Jobs'!$A$2:$A$21,B16)=0,"JOB NOT ON JOBS SHEET; ",""))&amp;IF(AND(L16="Yes",M16=""),"DELAY - NO CAUSE; ","")&amp;IF(AND(N16&lt;&gt;"",O16&lt;&gt;"Yes",O16&lt;&gt;"Not needed"),"CLIENT INSTRUCTION - NO CHANGE ORDER; ","")&amp;IF(Q16="","NO PHOTOS LINK; ","")&amp;IF(OR(C16="",AND(D16&lt;&gt;"",E16="")),"CREW COUNT BLANK; ","")&amp;IF(G16="","NO WORK WRITTEN; ","")&amp;IF(AND(I16&lt;&gt;"",J16=""),"INSPECTION - NO RESULT; ","")&amp;IF(AND(B16&lt;&gt;"",N(A16)&gt;0,COUNTIFS($B$2:$B$1000,B16,$A$2:$A$1000,A16)&gt;1),"TWO ROWS SAME JOB SAME DAY; ","")&amp;IF(AND(N(A16)&gt;0,N(S16)&gt;0,N(S16)-N(A16)&gt;N('Settings'!$B$11)),"WRITTEN LATE; ",""),LEN(IF(N(A16)=0,"NO DATE; ","")&amp;IF(B16="","NO JOB; ",IF(COUNTIF('Jobs'!$A$2:$A$21,B16)=0,"JOB NOT ON JOBS SHEET; ",""))&amp;IF(AND(L16="Yes",M16=""),"DELAY - NO CAUSE; ","")&amp;IF(AND(N16&lt;&gt;"",O16&lt;&gt;"Yes",O16&lt;&gt;"Not needed"),"CLIENT INSTRUCTION - NO CHANGE ORDER; ","")&amp;IF(Q16="","NO PHOTOS LINK; ","")&amp;IF(OR(C16="",AND(D16&lt;&gt;"",E16="")),"CREW COUNT BLANK; ","")&amp;IF(G16="","NO WORK WRITTEN; ","")&amp;IF(AND(I16&lt;&gt;"",J16=""),"INSPECTION - NO RESULT; ","")&amp;IF(AND(B16&lt;&gt;"",N(A16)&gt;0,COUNTIFS($B$2:$B$1000,B16,$A$2:$A$1000,A16)&gt;1),"TWO ROWS SAME JOB SAME DAY; ","")&amp;IF(AND(N(A16)&gt;0,N(S16)&gt;0,N(S16)-N(A16)&gt;N('Settings'!$B$11)),"WRITTEN LATE; ",""))-2)))</f>
        <v/>
      </c>
    </row>
    <row r="17">
      <c r="A17" s="6" t="n"/>
      <c r="G17" s="7" t="n"/>
      <c r="H17" s="7" t="n"/>
      <c r="K17" s="7" t="n"/>
      <c r="M17" s="7" t="n"/>
      <c r="N17" s="7" t="n"/>
      <c r="P17" s="7" t="n"/>
      <c r="S17" s="6" t="n"/>
      <c r="T17">
        <f>IF(NOT(OR(A17&lt;&gt;"",B17&lt;&gt;"",G17&lt;&gt;"")),"",IF(IF(N(A17)=0,"NO DATE; ","")&amp;IF(B17="","NO JOB; ",IF(COUNTIF('Jobs'!$A$2:$A$21,B17)=0,"JOB NOT ON JOBS SHEET; ",""))&amp;IF(AND(L17="Yes",M17=""),"DELAY - NO CAUSE; ","")&amp;IF(AND(N17&lt;&gt;"",O17&lt;&gt;"Yes",O17&lt;&gt;"Not needed"),"CLIENT INSTRUCTION - NO CHANGE ORDER; ","")&amp;IF(Q17="","NO PHOTOS LINK; ","")&amp;IF(OR(C17="",AND(D17&lt;&gt;"",E17="")),"CREW COUNT BLANK; ","")&amp;IF(G17="","NO WORK WRITTEN; ","")&amp;IF(AND(I17&lt;&gt;"",J17=""),"INSPECTION - NO RESULT; ","")&amp;IF(AND(B17&lt;&gt;"",N(A17)&gt;0,COUNTIFS($B$2:$B$1000,B17,$A$2:$A$1000,A17)&gt;1),"TWO ROWS SAME JOB SAME DAY; ","")&amp;IF(AND(N(A17)&gt;0,N(S17)&gt;0,N(S17)-N(A17)&gt;N('Settings'!$B$11)),"WRITTEN LATE; ","")="","",LEFT(IF(N(A17)=0,"NO DATE; ","")&amp;IF(B17="","NO JOB; ",IF(COUNTIF('Jobs'!$A$2:$A$21,B17)=0,"JOB NOT ON JOBS SHEET; ",""))&amp;IF(AND(L17="Yes",M17=""),"DELAY - NO CAUSE; ","")&amp;IF(AND(N17&lt;&gt;"",O17&lt;&gt;"Yes",O17&lt;&gt;"Not needed"),"CLIENT INSTRUCTION - NO CHANGE ORDER; ","")&amp;IF(Q17="","NO PHOTOS LINK; ","")&amp;IF(OR(C17="",AND(D17&lt;&gt;"",E17="")),"CREW COUNT BLANK; ","")&amp;IF(G17="","NO WORK WRITTEN; ","")&amp;IF(AND(I17&lt;&gt;"",J17=""),"INSPECTION - NO RESULT; ","")&amp;IF(AND(B17&lt;&gt;"",N(A17)&gt;0,COUNTIFS($B$2:$B$1000,B17,$A$2:$A$1000,A17)&gt;1),"TWO ROWS SAME JOB SAME DAY; ","")&amp;IF(AND(N(A17)&gt;0,N(S17)&gt;0,N(S17)-N(A17)&gt;N('Settings'!$B$11)),"WRITTEN LATE; ",""),LEN(IF(N(A17)=0,"NO DATE; ","")&amp;IF(B17="","NO JOB; ",IF(COUNTIF('Jobs'!$A$2:$A$21,B17)=0,"JOB NOT ON JOBS SHEET; ",""))&amp;IF(AND(L17="Yes",M17=""),"DELAY - NO CAUSE; ","")&amp;IF(AND(N17&lt;&gt;"",O17&lt;&gt;"Yes",O17&lt;&gt;"Not needed"),"CLIENT INSTRUCTION - NO CHANGE ORDER; ","")&amp;IF(Q17="","NO PHOTOS LINK; ","")&amp;IF(OR(C17="",AND(D17&lt;&gt;"",E17="")),"CREW COUNT BLANK; ","")&amp;IF(G17="","NO WORK WRITTEN; ","")&amp;IF(AND(I17&lt;&gt;"",J17=""),"INSPECTION - NO RESULT; ","")&amp;IF(AND(B17&lt;&gt;"",N(A17)&gt;0,COUNTIFS($B$2:$B$1000,B17,$A$2:$A$1000,A17)&gt;1),"TWO ROWS SAME JOB SAME DAY; ","")&amp;IF(AND(N(A17)&gt;0,N(S17)&gt;0,N(S17)-N(A17)&gt;N('Settings'!$B$11)),"WRITTEN LATE; ",""))-2)))</f>
        <v/>
      </c>
    </row>
    <row r="18">
      <c r="A18" s="6" t="n"/>
      <c r="G18" s="7" t="n"/>
      <c r="H18" s="7" t="n"/>
      <c r="K18" s="7" t="n"/>
      <c r="M18" s="7" t="n"/>
      <c r="N18" s="7" t="n"/>
      <c r="P18" s="7" t="n"/>
      <c r="S18" s="6" t="n"/>
      <c r="T18">
        <f>IF(NOT(OR(A18&lt;&gt;"",B18&lt;&gt;"",G18&lt;&gt;"")),"",IF(IF(N(A18)=0,"NO DATE; ","")&amp;IF(B18="","NO JOB; ",IF(COUNTIF('Jobs'!$A$2:$A$21,B18)=0,"JOB NOT ON JOBS SHEET; ",""))&amp;IF(AND(L18="Yes",M18=""),"DELAY - NO CAUSE; ","")&amp;IF(AND(N18&lt;&gt;"",O18&lt;&gt;"Yes",O18&lt;&gt;"Not needed"),"CLIENT INSTRUCTION - NO CHANGE ORDER; ","")&amp;IF(Q18="","NO PHOTOS LINK; ","")&amp;IF(OR(C18="",AND(D18&lt;&gt;"",E18="")),"CREW COUNT BLANK; ","")&amp;IF(G18="","NO WORK WRITTEN; ","")&amp;IF(AND(I18&lt;&gt;"",J18=""),"INSPECTION - NO RESULT; ","")&amp;IF(AND(B18&lt;&gt;"",N(A18)&gt;0,COUNTIFS($B$2:$B$1000,B18,$A$2:$A$1000,A18)&gt;1),"TWO ROWS SAME JOB SAME DAY; ","")&amp;IF(AND(N(A18)&gt;0,N(S18)&gt;0,N(S18)-N(A18)&gt;N('Settings'!$B$11)),"WRITTEN LATE; ","")="","",LEFT(IF(N(A18)=0,"NO DATE; ","")&amp;IF(B18="","NO JOB; ",IF(COUNTIF('Jobs'!$A$2:$A$21,B18)=0,"JOB NOT ON JOBS SHEET; ",""))&amp;IF(AND(L18="Yes",M18=""),"DELAY - NO CAUSE; ","")&amp;IF(AND(N18&lt;&gt;"",O18&lt;&gt;"Yes",O18&lt;&gt;"Not needed"),"CLIENT INSTRUCTION - NO CHANGE ORDER; ","")&amp;IF(Q18="","NO PHOTOS LINK; ","")&amp;IF(OR(C18="",AND(D18&lt;&gt;"",E18="")),"CREW COUNT BLANK; ","")&amp;IF(G18="","NO WORK WRITTEN; ","")&amp;IF(AND(I18&lt;&gt;"",J18=""),"INSPECTION - NO RESULT; ","")&amp;IF(AND(B18&lt;&gt;"",N(A18)&gt;0,COUNTIFS($B$2:$B$1000,B18,$A$2:$A$1000,A18)&gt;1),"TWO ROWS SAME JOB SAME DAY; ","")&amp;IF(AND(N(A18)&gt;0,N(S18)&gt;0,N(S18)-N(A18)&gt;N('Settings'!$B$11)),"WRITTEN LATE; ",""),LEN(IF(N(A18)=0,"NO DATE; ","")&amp;IF(B18="","NO JOB; ",IF(COUNTIF('Jobs'!$A$2:$A$21,B18)=0,"JOB NOT ON JOBS SHEET; ",""))&amp;IF(AND(L18="Yes",M18=""),"DELAY - NO CAUSE; ","")&amp;IF(AND(N18&lt;&gt;"",O18&lt;&gt;"Yes",O18&lt;&gt;"Not needed"),"CLIENT INSTRUCTION - NO CHANGE ORDER; ","")&amp;IF(Q18="","NO PHOTOS LINK; ","")&amp;IF(OR(C18="",AND(D18&lt;&gt;"",E18="")),"CREW COUNT BLANK; ","")&amp;IF(G18="","NO WORK WRITTEN; ","")&amp;IF(AND(I18&lt;&gt;"",J18=""),"INSPECTION - NO RESULT; ","")&amp;IF(AND(B18&lt;&gt;"",N(A18)&gt;0,COUNTIFS($B$2:$B$1000,B18,$A$2:$A$1000,A18)&gt;1),"TWO ROWS SAME JOB SAME DAY; ","")&amp;IF(AND(N(A18)&gt;0,N(S18)&gt;0,N(S18)-N(A18)&gt;N('Settings'!$B$11)),"WRITTEN LATE; ",""))-2)))</f>
        <v/>
      </c>
    </row>
    <row r="19">
      <c r="A19" s="6" t="n"/>
      <c r="G19" s="7" t="n"/>
      <c r="H19" s="7" t="n"/>
      <c r="K19" s="7" t="n"/>
      <c r="M19" s="7" t="n"/>
      <c r="N19" s="7" t="n"/>
      <c r="P19" s="7" t="n"/>
      <c r="S19" s="6" t="n"/>
      <c r="T19">
        <f>IF(NOT(OR(A19&lt;&gt;"",B19&lt;&gt;"",G19&lt;&gt;"")),"",IF(IF(N(A19)=0,"NO DATE; ","")&amp;IF(B19="","NO JOB; ",IF(COUNTIF('Jobs'!$A$2:$A$21,B19)=0,"JOB NOT ON JOBS SHEET; ",""))&amp;IF(AND(L19="Yes",M19=""),"DELAY - NO CAUSE; ","")&amp;IF(AND(N19&lt;&gt;"",O19&lt;&gt;"Yes",O19&lt;&gt;"Not needed"),"CLIENT INSTRUCTION - NO CHANGE ORDER; ","")&amp;IF(Q19="","NO PHOTOS LINK; ","")&amp;IF(OR(C19="",AND(D19&lt;&gt;"",E19="")),"CREW COUNT BLANK; ","")&amp;IF(G19="","NO WORK WRITTEN; ","")&amp;IF(AND(I19&lt;&gt;"",J19=""),"INSPECTION - NO RESULT; ","")&amp;IF(AND(B19&lt;&gt;"",N(A19)&gt;0,COUNTIFS($B$2:$B$1000,B19,$A$2:$A$1000,A19)&gt;1),"TWO ROWS SAME JOB SAME DAY; ","")&amp;IF(AND(N(A19)&gt;0,N(S19)&gt;0,N(S19)-N(A19)&gt;N('Settings'!$B$11)),"WRITTEN LATE; ","")="","",LEFT(IF(N(A19)=0,"NO DATE; ","")&amp;IF(B19="","NO JOB; ",IF(COUNTIF('Jobs'!$A$2:$A$21,B19)=0,"JOB NOT ON JOBS SHEET; ",""))&amp;IF(AND(L19="Yes",M19=""),"DELAY - NO CAUSE; ","")&amp;IF(AND(N19&lt;&gt;"",O19&lt;&gt;"Yes",O19&lt;&gt;"Not needed"),"CLIENT INSTRUCTION - NO CHANGE ORDER; ","")&amp;IF(Q19="","NO PHOTOS LINK; ","")&amp;IF(OR(C19="",AND(D19&lt;&gt;"",E19="")),"CREW COUNT BLANK; ","")&amp;IF(G19="","NO WORK WRITTEN; ","")&amp;IF(AND(I19&lt;&gt;"",J19=""),"INSPECTION - NO RESULT; ","")&amp;IF(AND(B19&lt;&gt;"",N(A19)&gt;0,COUNTIFS($B$2:$B$1000,B19,$A$2:$A$1000,A19)&gt;1),"TWO ROWS SAME JOB SAME DAY; ","")&amp;IF(AND(N(A19)&gt;0,N(S19)&gt;0,N(S19)-N(A19)&gt;N('Settings'!$B$11)),"WRITTEN LATE; ",""),LEN(IF(N(A19)=0,"NO DATE; ","")&amp;IF(B19="","NO JOB; ",IF(COUNTIF('Jobs'!$A$2:$A$21,B19)=0,"JOB NOT ON JOBS SHEET; ",""))&amp;IF(AND(L19="Yes",M19=""),"DELAY - NO CAUSE; ","")&amp;IF(AND(N19&lt;&gt;"",O19&lt;&gt;"Yes",O19&lt;&gt;"Not needed"),"CLIENT INSTRUCTION - NO CHANGE ORDER; ","")&amp;IF(Q19="","NO PHOTOS LINK; ","")&amp;IF(OR(C19="",AND(D19&lt;&gt;"",E19="")),"CREW COUNT BLANK; ","")&amp;IF(G19="","NO WORK WRITTEN; ","")&amp;IF(AND(I19&lt;&gt;"",J19=""),"INSPECTION - NO RESULT; ","")&amp;IF(AND(B19&lt;&gt;"",N(A19)&gt;0,COUNTIFS($B$2:$B$1000,B19,$A$2:$A$1000,A19)&gt;1),"TWO ROWS SAME JOB SAME DAY; ","")&amp;IF(AND(N(A19)&gt;0,N(S19)&gt;0,N(S19)-N(A19)&gt;N('Settings'!$B$11)),"WRITTEN LATE; ",""))-2)))</f>
        <v/>
      </c>
    </row>
    <row r="20">
      <c r="A20" s="6" t="n"/>
      <c r="G20" s="7" t="n"/>
      <c r="H20" s="7" t="n"/>
      <c r="K20" s="7" t="n"/>
      <c r="M20" s="7" t="n"/>
      <c r="N20" s="7" t="n"/>
      <c r="P20" s="7" t="n"/>
      <c r="S20" s="6" t="n"/>
      <c r="T20">
        <f>IF(NOT(OR(A20&lt;&gt;"",B20&lt;&gt;"",G20&lt;&gt;"")),"",IF(IF(N(A20)=0,"NO DATE; ","")&amp;IF(B20="","NO JOB; ",IF(COUNTIF('Jobs'!$A$2:$A$21,B20)=0,"JOB NOT ON JOBS SHEET; ",""))&amp;IF(AND(L20="Yes",M20=""),"DELAY - NO CAUSE; ","")&amp;IF(AND(N20&lt;&gt;"",O20&lt;&gt;"Yes",O20&lt;&gt;"Not needed"),"CLIENT INSTRUCTION - NO CHANGE ORDER; ","")&amp;IF(Q20="","NO PHOTOS LINK; ","")&amp;IF(OR(C20="",AND(D20&lt;&gt;"",E20="")),"CREW COUNT BLANK; ","")&amp;IF(G20="","NO WORK WRITTEN; ","")&amp;IF(AND(I20&lt;&gt;"",J20=""),"INSPECTION - NO RESULT; ","")&amp;IF(AND(B20&lt;&gt;"",N(A20)&gt;0,COUNTIFS($B$2:$B$1000,B20,$A$2:$A$1000,A20)&gt;1),"TWO ROWS SAME JOB SAME DAY; ","")&amp;IF(AND(N(A20)&gt;0,N(S20)&gt;0,N(S20)-N(A20)&gt;N('Settings'!$B$11)),"WRITTEN LATE; ","")="","",LEFT(IF(N(A20)=0,"NO DATE; ","")&amp;IF(B20="","NO JOB; ",IF(COUNTIF('Jobs'!$A$2:$A$21,B20)=0,"JOB NOT ON JOBS SHEET; ",""))&amp;IF(AND(L20="Yes",M20=""),"DELAY - NO CAUSE; ","")&amp;IF(AND(N20&lt;&gt;"",O20&lt;&gt;"Yes",O20&lt;&gt;"Not needed"),"CLIENT INSTRUCTION - NO CHANGE ORDER; ","")&amp;IF(Q20="","NO PHOTOS LINK; ","")&amp;IF(OR(C20="",AND(D20&lt;&gt;"",E20="")),"CREW COUNT BLANK; ","")&amp;IF(G20="","NO WORK WRITTEN; ","")&amp;IF(AND(I20&lt;&gt;"",J20=""),"INSPECTION - NO RESULT; ","")&amp;IF(AND(B20&lt;&gt;"",N(A20)&gt;0,COUNTIFS($B$2:$B$1000,B20,$A$2:$A$1000,A20)&gt;1),"TWO ROWS SAME JOB SAME DAY; ","")&amp;IF(AND(N(A20)&gt;0,N(S20)&gt;0,N(S20)-N(A20)&gt;N('Settings'!$B$11)),"WRITTEN LATE; ",""),LEN(IF(N(A20)=0,"NO DATE; ","")&amp;IF(B20="","NO JOB; ",IF(COUNTIF('Jobs'!$A$2:$A$21,B20)=0,"JOB NOT ON JOBS SHEET; ",""))&amp;IF(AND(L20="Yes",M20=""),"DELAY - NO CAUSE; ","")&amp;IF(AND(N20&lt;&gt;"",O20&lt;&gt;"Yes",O20&lt;&gt;"Not needed"),"CLIENT INSTRUCTION - NO CHANGE ORDER; ","")&amp;IF(Q20="","NO PHOTOS LINK; ","")&amp;IF(OR(C20="",AND(D20&lt;&gt;"",E20="")),"CREW COUNT BLANK; ","")&amp;IF(G20="","NO WORK WRITTEN; ","")&amp;IF(AND(I20&lt;&gt;"",J20=""),"INSPECTION - NO RESULT; ","")&amp;IF(AND(B20&lt;&gt;"",N(A20)&gt;0,COUNTIFS($B$2:$B$1000,B20,$A$2:$A$1000,A20)&gt;1),"TWO ROWS SAME JOB SAME DAY; ","")&amp;IF(AND(N(A20)&gt;0,N(S20)&gt;0,N(S20)-N(A20)&gt;N('Settings'!$B$11)),"WRITTEN LATE; ",""))-2)))</f>
        <v/>
      </c>
    </row>
    <row r="21">
      <c r="A21" s="6" t="n"/>
      <c r="G21" s="7" t="n"/>
      <c r="H21" s="7" t="n"/>
      <c r="K21" s="7" t="n"/>
      <c r="M21" s="7" t="n"/>
      <c r="N21" s="7" t="n"/>
      <c r="P21" s="7" t="n"/>
      <c r="S21" s="6" t="n"/>
      <c r="T21">
        <f>IF(NOT(OR(A21&lt;&gt;"",B21&lt;&gt;"",G21&lt;&gt;"")),"",IF(IF(N(A21)=0,"NO DATE; ","")&amp;IF(B21="","NO JOB; ",IF(COUNTIF('Jobs'!$A$2:$A$21,B21)=0,"JOB NOT ON JOBS SHEET; ",""))&amp;IF(AND(L21="Yes",M21=""),"DELAY - NO CAUSE; ","")&amp;IF(AND(N21&lt;&gt;"",O21&lt;&gt;"Yes",O21&lt;&gt;"Not needed"),"CLIENT INSTRUCTION - NO CHANGE ORDER; ","")&amp;IF(Q21="","NO PHOTOS LINK; ","")&amp;IF(OR(C21="",AND(D21&lt;&gt;"",E21="")),"CREW COUNT BLANK; ","")&amp;IF(G21="","NO WORK WRITTEN; ","")&amp;IF(AND(I21&lt;&gt;"",J21=""),"INSPECTION - NO RESULT; ","")&amp;IF(AND(B21&lt;&gt;"",N(A21)&gt;0,COUNTIFS($B$2:$B$1000,B21,$A$2:$A$1000,A21)&gt;1),"TWO ROWS SAME JOB SAME DAY; ","")&amp;IF(AND(N(A21)&gt;0,N(S21)&gt;0,N(S21)-N(A21)&gt;N('Settings'!$B$11)),"WRITTEN LATE; ","")="","",LEFT(IF(N(A21)=0,"NO DATE; ","")&amp;IF(B21="","NO JOB; ",IF(COUNTIF('Jobs'!$A$2:$A$21,B21)=0,"JOB NOT ON JOBS SHEET; ",""))&amp;IF(AND(L21="Yes",M21=""),"DELAY - NO CAUSE; ","")&amp;IF(AND(N21&lt;&gt;"",O21&lt;&gt;"Yes",O21&lt;&gt;"Not needed"),"CLIENT INSTRUCTION - NO CHANGE ORDER; ","")&amp;IF(Q21="","NO PHOTOS LINK; ","")&amp;IF(OR(C21="",AND(D21&lt;&gt;"",E21="")),"CREW COUNT BLANK; ","")&amp;IF(G21="","NO WORK WRITTEN; ","")&amp;IF(AND(I21&lt;&gt;"",J21=""),"INSPECTION - NO RESULT; ","")&amp;IF(AND(B21&lt;&gt;"",N(A21)&gt;0,COUNTIFS($B$2:$B$1000,B21,$A$2:$A$1000,A21)&gt;1),"TWO ROWS SAME JOB SAME DAY; ","")&amp;IF(AND(N(A21)&gt;0,N(S21)&gt;0,N(S21)-N(A21)&gt;N('Settings'!$B$11)),"WRITTEN LATE; ",""),LEN(IF(N(A21)=0,"NO DATE; ","")&amp;IF(B21="","NO JOB; ",IF(COUNTIF('Jobs'!$A$2:$A$21,B21)=0,"JOB NOT ON JOBS SHEET; ",""))&amp;IF(AND(L21="Yes",M21=""),"DELAY - NO CAUSE; ","")&amp;IF(AND(N21&lt;&gt;"",O21&lt;&gt;"Yes",O21&lt;&gt;"Not needed"),"CLIENT INSTRUCTION - NO CHANGE ORDER; ","")&amp;IF(Q21="","NO PHOTOS LINK; ","")&amp;IF(OR(C21="",AND(D21&lt;&gt;"",E21="")),"CREW COUNT BLANK; ","")&amp;IF(G21="","NO WORK WRITTEN; ","")&amp;IF(AND(I21&lt;&gt;"",J21=""),"INSPECTION - NO RESULT; ","")&amp;IF(AND(B21&lt;&gt;"",N(A21)&gt;0,COUNTIFS($B$2:$B$1000,B21,$A$2:$A$1000,A21)&gt;1),"TWO ROWS SAME JOB SAME DAY; ","")&amp;IF(AND(N(A21)&gt;0,N(S21)&gt;0,N(S21)-N(A21)&gt;N('Settings'!$B$11)),"WRITTEN LATE; ",""))-2)))</f>
        <v/>
      </c>
    </row>
    <row r="22">
      <c r="A22" s="6" t="n"/>
      <c r="G22" s="7" t="n"/>
      <c r="H22" s="7" t="n"/>
      <c r="K22" s="7" t="n"/>
      <c r="M22" s="7" t="n"/>
      <c r="N22" s="7" t="n"/>
      <c r="P22" s="7" t="n"/>
      <c r="S22" s="6" t="n"/>
      <c r="T22">
        <f>IF(NOT(OR(A22&lt;&gt;"",B22&lt;&gt;"",G22&lt;&gt;"")),"",IF(IF(N(A22)=0,"NO DATE; ","")&amp;IF(B22="","NO JOB; ",IF(COUNTIF('Jobs'!$A$2:$A$21,B22)=0,"JOB NOT ON JOBS SHEET; ",""))&amp;IF(AND(L22="Yes",M22=""),"DELAY - NO CAUSE; ","")&amp;IF(AND(N22&lt;&gt;"",O22&lt;&gt;"Yes",O22&lt;&gt;"Not needed"),"CLIENT INSTRUCTION - NO CHANGE ORDER; ","")&amp;IF(Q22="","NO PHOTOS LINK; ","")&amp;IF(OR(C22="",AND(D22&lt;&gt;"",E22="")),"CREW COUNT BLANK; ","")&amp;IF(G22="","NO WORK WRITTEN; ","")&amp;IF(AND(I22&lt;&gt;"",J22=""),"INSPECTION - NO RESULT; ","")&amp;IF(AND(B22&lt;&gt;"",N(A22)&gt;0,COUNTIFS($B$2:$B$1000,B22,$A$2:$A$1000,A22)&gt;1),"TWO ROWS SAME JOB SAME DAY; ","")&amp;IF(AND(N(A22)&gt;0,N(S22)&gt;0,N(S22)-N(A22)&gt;N('Settings'!$B$11)),"WRITTEN LATE; ","")="","",LEFT(IF(N(A22)=0,"NO DATE; ","")&amp;IF(B22="","NO JOB; ",IF(COUNTIF('Jobs'!$A$2:$A$21,B22)=0,"JOB NOT ON JOBS SHEET; ",""))&amp;IF(AND(L22="Yes",M22=""),"DELAY - NO CAUSE; ","")&amp;IF(AND(N22&lt;&gt;"",O22&lt;&gt;"Yes",O22&lt;&gt;"Not needed"),"CLIENT INSTRUCTION - NO CHANGE ORDER; ","")&amp;IF(Q22="","NO PHOTOS LINK; ","")&amp;IF(OR(C22="",AND(D22&lt;&gt;"",E22="")),"CREW COUNT BLANK; ","")&amp;IF(G22="","NO WORK WRITTEN; ","")&amp;IF(AND(I22&lt;&gt;"",J22=""),"INSPECTION - NO RESULT; ","")&amp;IF(AND(B22&lt;&gt;"",N(A22)&gt;0,COUNTIFS($B$2:$B$1000,B22,$A$2:$A$1000,A22)&gt;1),"TWO ROWS SAME JOB SAME DAY; ","")&amp;IF(AND(N(A22)&gt;0,N(S22)&gt;0,N(S22)-N(A22)&gt;N('Settings'!$B$11)),"WRITTEN LATE; ",""),LEN(IF(N(A22)=0,"NO DATE; ","")&amp;IF(B22="","NO JOB; ",IF(COUNTIF('Jobs'!$A$2:$A$21,B22)=0,"JOB NOT ON JOBS SHEET; ",""))&amp;IF(AND(L22="Yes",M22=""),"DELAY - NO CAUSE; ","")&amp;IF(AND(N22&lt;&gt;"",O22&lt;&gt;"Yes",O22&lt;&gt;"Not needed"),"CLIENT INSTRUCTION - NO CHANGE ORDER; ","")&amp;IF(Q22="","NO PHOTOS LINK; ","")&amp;IF(OR(C22="",AND(D22&lt;&gt;"",E22="")),"CREW COUNT BLANK; ","")&amp;IF(G22="","NO WORK WRITTEN; ","")&amp;IF(AND(I22&lt;&gt;"",J22=""),"INSPECTION - NO RESULT; ","")&amp;IF(AND(B22&lt;&gt;"",N(A22)&gt;0,COUNTIFS($B$2:$B$1000,B22,$A$2:$A$1000,A22)&gt;1),"TWO ROWS SAME JOB SAME DAY; ","")&amp;IF(AND(N(A22)&gt;0,N(S22)&gt;0,N(S22)-N(A22)&gt;N('Settings'!$B$11)),"WRITTEN LATE; ",""))-2)))</f>
        <v/>
      </c>
    </row>
    <row r="23">
      <c r="A23" s="6" t="n"/>
      <c r="G23" s="7" t="n"/>
      <c r="H23" s="7" t="n"/>
      <c r="K23" s="7" t="n"/>
      <c r="M23" s="7" t="n"/>
      <c r="N23" s="7" t="n"/>
      <c r="P23" s="7" t="n"/>
      <c r="S23" s="6" t="n"/>
      <c r="T23">
        <f>IF(NOT(OR(A23&lt;&gt;"",B23&lt;&gt;"",G23&lt;&gt;"")),"",IF(IF(N(A23)=0,"NO DATE; ","")&amp;IF(B23="","NO JOB; ",IF(COUNTIF('Jobs'!$A$2:$A$21,B23)=0,"JOB NOT ON JOBS SHEET; ",""))&amp;IF(AND(L23="Yes",M23=""),"DELAY - NO CAUSE; ","")&amp;IF(AND(N23&lt;&gt;"",O23&lt;&gt;"Yes",O23&lt;&gt;"Not needed"),"CLIENT INSTRUCTION - NO CHANGE ORDER; ","")&amp;IF(Q23="","NO PHOTOS LINK; ","")&amp;IF(OR(C23="",AND(D23&lt;&gt;"",E23="")),"CREW COUNT BLANK; ","")&amp;IF(G23="","NO WORK WRITTEN; ","")&amp;IF(AND(I23&lt;&gt;"",J23=""),"INSPECTION - NO RESULT; ","")&amp;IF(AND(B23&lt;&gt;"",N(A23)&gt;0,COUNTIFS($B$2:$B$1000,B23,$A$2:$A$1000,A23)&gt;1),"TWO ROWS SAME JOB SAME DAY; ","")&amp;IF(AND(N(A23)&gt;0,N(S23)&gt;0,N(S23)-N(A23)&gt;N('Settings'!$B$11)),"WRITTEN LATE; ","")="","",LEFT(IF(N(A23)=0,"NO DATE; ","")&amp;IF(B23="","NO JOB; ",IF(COUNTIF('Jobs'!$A$2:$A$21,B23)=0,"JOB NOT ON JOBS SHEET; ",""))&amp;IF(AND(L23="Yes",M23=""),"DELAY - NO CAUSE; ","")&amp;IF(AND(N23&lt;&gt;"",O23&lt;&gt;"Yes",O23&lt;&gt;"Not needed"),"CLIENT INSTRUCTION - NO CHANGE ORDER; ","")&amp;IF(Q23="","NO PHOTOS LINK; ","")&amp;IF(OR(C23="",AND(D23&lt;&gt;"",E23="")),"CREW COUNT BLANK; ","")&amp;IF(G23="","NO WORK WRITTEN; ","")&amp;IF(AND(I23&lt;&gt;"",J23=""),"INSPECTION - NO RESULT; ","")&amp;IF(AND(B23&lt;&gt;"",N(A23)&gt;0,COUNTIFS($B$2:$B$1000,B23,$A$2:$A$1000,A23)&gt;1),"TWO ROWS SAME JOB SAME DAY; ","")&amp;IF(AND(N(A23)&gt;0,N(S23)&gt;0,N(S23)-N(A23)&gt;N('Settings'!$B$11)),"WRITTEN LATE; ",""),LEN(IF(N(A23)=0,"NO DATE; ","")&amp;IF(B23="","NO JOB; ",IF(COUNTIF('Jobs'!$A$2:$A$21,B23)=0,"JOB NOT ON JOBS SHEET; ",""))&amp;IF(AND(L23="Yes",M23=""),"DELAY - NO CAUSE; ","")&amp;IF(AND(N23&lt;&gt;"",O23&lt;&gt;"Yes",O23&lt;&gt;"Not needed"),"CLIENT INSTRUCTION - NO CHANGE ORDER; ","")&amp;IF(Q23="","NO PHOTOS LINK; ","")&amp;IF(OR(C23="",AND(D23&lt;&gt;"",E23="")),"CREW COUNT BLANK; ","")&amp;IF(G23="","NO WORK WRITTEN; ","")&amp;IF(AND(I23&lt;&gt;"",J23=""),"INSPECTION - NO RESULT; ","")&amp;IF(AND(B23&lt;&gt;"",N(A23)&gt;0,COUNTIFS($B$2:$B$1000,B23,$A$2:$A$1000,A23)&gt;1),"TWO ROWS SAME JOB SAME DAY; ","")&amp;IF(AND(N(A23)&gt;0,N(S23)&gt;0,N(S23)-N(A23)&gt;N('Settings'!$B$11)),"WRITTEN LATE; ",""))-2)))</f>
        <v/>
      </c>
    </row>
    <row r="24">
      <c r="A24" s="6" t="n"/>
      <c r="G24" s="7" t="n"/>
      <c r="H24" s="7" t="n"/>
      <c r="K24" s="7" t="n"/>
      <c r="M24" s="7" t="n"/>
      <c r="N24" s="7" t="n"/>
      <c r="P24" s="7" t="n"/>
      <c r="S24" s="6" t="n"/>
      <c r="T24">
        <f>IF(NOT(OR(A24&lt;&gt;"",B24&lt;&gt;"",G24&lt;&gt;"")),"",IF(IF(N(A24)=0,"NO DATE; ","")&amp;IF(B24="","NO JOB; ",IF(COUNTIF('Jobs'!$A$2:$A$21,B24)=0,"JOB NOT ON JOBS SHEET; ",""))&amp;IF(AND(L24="Yes",M24=""),"DELAY - NO CAUSE; ","")&amp;IF(AND(N24&lt;&gt;"",O24&lt;&gt;"Yes",O24&lt;&gt;"Not needed"),"CLIENT INSTRUCTION - NO CHANGE ORDER; ","")&amp;IF(Q24="","NO PHOTOS LINK; ","")&amp;IF(OR(C24="",AND(D24&lt;&gt;"",E24="")),"CREW COUNT BLANK; ","")&amp;IF(G24="","NO WORK WRITTEN; ","")&amp;IF(AND(I24&lt;&gt;"",J24=""),"INSPECTION - NO RESULT; ","")&amp;IF(AND(B24&lt;&gt;"",N(A24)&gt;0,COUNTIFS($B$2:$B$1000,B24,$A$2:$A$1000,A24)&gt;1),"TWO ROWS SAME JOB SAME DAY; ","")&amp;IF(AND(N(A24)&gt;0,N(S24)&gt;0,N(S24)-N(A24)&gt;N('Settings'!$B$11)),"WRITTEN LATE; ","")="","",LEFT(IF(N(A24)=0,"NO DATE; ","")&amp;IF(B24="","NO JOB; ",IF(COUNTIF('Jobs'!$A$2:$A$21,B24)=0,"JOB NOT ON JOBS SHEET; ",""))&amp;IF(AND(L24="Yes",M24=""),"DELAY - NO CAUSE; ","")&amp;IF(AND(N24&lt;&gt;"",O24&lt;&gt;"Yes",O24&lt;&gt;"Not needed"),"CLIENT INSTRUCTION - NO CHANGE ORDER; ","")&amp;IF(Q24="","NO PHOTOS LINK; ","")&amp;IF(OR(C24="",AND(D24&lt;&gt;"",E24="")),"CREW COUNT BLANK; ","")&amp;IF(G24="","NO WORK WRITTEN; ","")&amp;IF(AND(I24&lt;&gt;"",J24=""),"INSPECTION - NO RESULT; ","")&amp;IF(AND(B24&lt;&gt;"",N(A24)&gt;0,COUNTIFS($B$2:$B$1000,B24,$A$2:$A$1000,A24)&gt;1),"TWO ROWS SAME JOB SAME DAY; ","")&amp;IF(AND(N(A24)&gt;0,N(S24)&gt;0,N(S24)-N(A24)&gt;N('Settings'!$B$11)),"WRITTEN LATE; ",""),LEN(IF(N(A24)=0,"NO DATE; ","")&amp;IF(B24="","NO JOB; ",IF(COUNTIF('Jobs'!$A$2:$A$21,B24)=0,"JOB NOT ON JOBS SHEET; ",""))&amp;IF(AND(L24="Yes",M24=""),"DELAY - NO CAUSE; ","")&amp;IF(AND(N24&lt;&gt;"",O24&lt;&gt;"Yes",O24&lt;&gt;"Not needed"),"CLIENT INSTRUCTION - NO CHANGE ORDER; ","")&amp;IF(Q24="","NO PHOTOS LINK; ","")&amp;IF(OR(C24="",AND(D24&lt;&gt;"",E24="")),"CREW COUNT BLANK; ","")&amp;IF(G24="","NO WORK WRITTEN; ","")&amp;IF(AND(I24&lt;&gt;"",J24=""),"INSPECTION - NO RESULT; ","")&amp;IF(AND(B24&lt;&gt;"",N(A24)&gt;0,COUNTIFS($B$2:$B$1000,B24,$A$2:$A$1000,A24)&gt;1),"TWO ROWS SAME JOB SAME DAY; ","")&amp;IF(AND(N(A24)&gt;0,N(S24)&gt;0,N(S24)-N(A24)&gt;N('Settings'!$B$11)),"WRITTEN LATE; ",""))-2)))</f>
        <v/>
      </c>
    </row>
    <row r="25">
      <c r="A25" s="6" t="n"/>
      <c r="G25" s="7" t="n"/>
      <c r="H25" s="7" t="n"/>
      <c r="K25" s="7" t="n"/>
      <c r="M25" s="7" t="n"/>
      <c r="N25" s="7" t="n"/>
      <c r="P25" s="7" t="n"/>
      <c r="S25" s="6" t="n"/>
      <c r="T25">
        <f>IF(NOT(OR(A25&lt;&gt;"",B25&lt;&gt;"",G25&lt;&gt;"")),"",IF(IF(N(A25)=0,"NO DATE; ","")&amp;IF(B25="","NO JOB; ",IF(COUNTIF('Jobs'!$A$2:$A$21,B25)=0,"JOB NOT ON JOBS SHEET; ",""))&amp;IF(AND(L25="Yes",M25=""),"DELAY - NO CAUSE; ","")&amp;IF(AND(N25&lt;&gt;"",O25&lt;&gt;"Yes",O25&lt;&gt;"Not needed"),"CLIENT INSTRUCTION - NO CHANGE ORDER; ","")&amp;IF(Q25="","NO PHOTOS LINK; ","")&amp;IF(OR(C25="",AND(D25&lt;&gt;"",E25="")),"CREW COUNT BLANK; ","")&amp;IF(G25="","NO WORK WRITTEN; ","")&amp;IF(AND(I25&lt;&gt;"",J25=""),"INSPECTION - NO RESULT; ","")&amp;IF(AND(B25&lt;&gt;"",N(A25)&gt;0,COUNTIFS($B$2:$B$1000,B25,$A$2:$A$1000,A25)&gt;1),"TWO ROWS SAME JOB SAME DAY; ","")&amp;IF(AND(N(A25)&gt;0,N(S25)&gt;0,N(S25)-N(A25)&gt;N('Settings'!$B$11)),"WRITTEN LATE; ","")="","",LEFT(IF(N(A25)=0,"NO DATE; ","")&amp;IF(B25="","NO JOB; ",IF(COUNTIF('Jobs'!$A$2:$A$21,B25)=0,"JOB NOT ON JOBS SHEET; ",""))&amp;IF(AND(L25="Yes",M25=""),"DELAY - NO CAUSE; ","")&amp;IF(AND(N25&lt;&gt;"",O25&lt;&gt;"Yes",O25&lt;&gt;"Not needed"),"CLIENT INSTRUCTION - NO CHANGE ORDER; ","")&amp;IF(Q25="","NO PHOTOS LINK; ","")&amp;IF(OR(C25="",AND(D25&lt;&gt;"",E25="")),"CREW COUNT BLANK; ","")&amp;IF(G25="","NO WORK WRITTEN; ","")&amp;IF(AND(I25&lt;&gt;"",J25=""),"INSPECTION - NO RESULT; ","")&amp;IF(AND(B25&lt;&gt;"",N(A25)&gt;0,COUNTIFS($B$2:$B$1000,B25,$A$2:$A$1000,A25)&gt;1),"TWO ROWS SAME JOB SAME DAY; ","")&amp;IF(AND(N(A25)&gt;0,N(S25)&gt;0,N(S25)-N(A25)&gt;N('Settings'!$B$11)),"WRITTEN LATE; ",""),LEN(IF(N(A25)=0,"NO DATE; ","")&amp;IF(B25="","NO JOB; ",IF(COUNTIF('Jobs'!$A$2:$A$21,B25)=0,"JOB NOT ON JOBS SHEET; ",""))&amp;IF(AND(L25="Yes",M25=""),"DELAY - NO CAUSE; ","")&amp;IF(AND(N25&lt;&gt;"",O25&lt;&gt;"Yes",O25&lt;&gt;"Not needed"),"CLIENT INSTRUCTION - NO CHANGE ORDER; ","")&amp;IF(Q25="","NO PHOTOS LINK; ","")&amp;IF(OR(C25="",AND(D25&lt;&gt;"",E25="")),"CREW COUNT BLANK; ","")&amp;IF(G25="","NO WORK WRITTEN; ","")&amp;IF(AND(I25&lt;&gt;"",J25=""),"INSPECTION - NO RESULT; ","")&amp;IF(AND(B25&lt;&gt;"",N(A25)&gt;0,COUNTIFS($B$2:$B$1000,B25,$A$2:$A$1000,A25)&gt;1),"TWO ROWS SAME JOB SAME DAY; ","")&amp;IF(AND(N(A25)&gt;0,N(S25)&gt;0,N(S25)-N(A25)&gt;N('Settings'!$B$11)),"WRITTEN LATE; ",""))-2)))</f>
        <v/>
      </c>
    </row>
    <row r="26">
      <c r="A26" s="6" t="n"/>
      <c r="G26" s="7" t="n"/>
      <c r="H26" s="7" t="n"/>
      <c r="K26" s="7" t="n"/>
      <c r="M26" s="7" t="n"/>
      <c r="N26" s="7" t="n"/>
      <c r="P26" s="7" t="n"/>
      <c r="S26" s="6" t="n"/>
      <c r="T26">
        <f>IF(NOT(OR(A26&lt;&gt;"",B26&lt;&gt;"",G26&lt;&gt;"")),"",IF(IF(N(A26)=0,"NO DATE; ","")&amp;IF(B26="","NO JOB; ",IF(COUNTIF('Jobs'!$A$2:$A$21,B26)=0,"JOB NOT ON JOBS SHEET; ",""))&amp;IF(AND(L26="Yes",M26=""),"DELAY - NO CAUSE; ","")&amp;IF(AND(N26&lt;&gt;"",O26&lt;&gt;"Yes",O26&lt;&gt;"Not needed"),"CLIENT INSTRUCTION - NO CHANGE ORDER; ","")&amp;IF(Q26="","NO PHOTOS LINK; ","")&amp;IF(OR(C26="",AND(D26&lt;&gt;"",E26="")),"CREW COUNT BLANK; ","")&amp;IF(G26="","NO WORK WRITTEN; ","")&amp;IF(AND(I26&lt;&gt;"",J26=""),"INSPECTION - NO RESULT; ","")&amp;IF(AND(B26&lt;&gt;"",N(A26)&gt;0,COUNTIFS($B$2:$B$1000,B26,$A$2:$A$1000,A26)&gt;1),"TWO ROWS SAME JOB SAME DAY; ","")&amp;IF(AND(N(A26)&gt;0,N(S26)&gt;0,N(S26)-N(A26)&gt;N('Settings'!$B$11)),"WRITTEN LATE; ","")="","",LEFT(IF(N(A26)=0,"NO DATE; ","")&amp;IF(B26="","NO JOB; ",IF(COUNTIF('Jobs'!$A$2:$A$21,B26)=0,"JOB NOT ON JOBS SHEET; ",""))&amp;IF(AND(L26="Yes",M26=""),"DELAY - NO CAUSE; ","")&amp;IF(AND(N26&lt;&gt;"",O26&lt;&gt;"Yes",O26&lt;&gt;"Not needed"),"CLIENT INSTRUCTION - NO CHANGE ORDER; ","")&amp;IF(Q26="","NO PHOTOS LINK; ","")&amp;IF(OR(C26="",AND(D26&lt;&gt;"",E26="")),"CREW COUNT BLANK; ","")&amp;IF(G26="","NO WORK WRITTEN; ","")&amp;IF(AND(I26&lt;&gt;"",J26=""),"INSPECTION - NO RESULT; ","")&amp;IF(AND(B26&lt;&gt;"",N(A26)&gt;0,COUNTIFS($B$2:$B$1000,B26,$A$2:$A$1000,A26)&gt;1),"TWO ROWS SAME JOB SAME DAY; ","")&amp;IF(AND(N(A26)&gt;0,N(S26)&gt;0,N(S26)-N(A26)&gt;N('Settings'!$B$11)),"WRITTEN LATE; ",""),LEN(IF(N(A26)=0,"NO DATE; ","")&amp;IF(B26="","NO JOB; ",IF(COUNTIF('Jobs'!$A$2:$A$21,B26)=0,"JOB NOT ON JOBS SHEET; ",""))&amp;IF(AND(L26="Yes",M26=""),"DELAY - NO CAUSE; ","")&amp;IF(AND(N26&lt;&gt;"",O26&lt;&gt;"Yes",O26&lt;&gt;"Not needed"),"CLIENT INSTRUCTION - NO CHANGE ORDER; ","")&amp;IF(Q26="","NO PHOTOS LINK; ","")&amp;IF(OR(C26="",AND(D26&lt;&gt;"",E26="")),"CREW COUNT BLANK; ","")&amp;IF(G26="","NO WORK WRITTEN; ","")&amp;IF(AND(I26&lt;&gt;"",J26=""),"INSPECTION - NO RESULT; ","")&amp;IF(AND(B26&lt;&gt;"",N(A26)&gt;0,COUNTIFS($B$2:$B$1000,B26,$A$2:$A$1000,A26)&gt;1),"TWO ROWS SAME JOB SAME DAY; ","")&amp;IF(AND(N(A26)&gt;0,N(S26)&gt;0,N(S26)-N(A26)&gt;N('Settings'!$B$11)),"WRITTEN LATE; ",""))-2)))</f>
        <v/>
      </c>
    </row>
    <row r="27">
      <c r="A27" s="6" t="n"/>
      <c r="G27" s="7" t="n"/>
      <c r="H27" s="7" t="n"/>
      <c r="K27" s="7" t="n"/>
      <c r="M27" s="7" t="n"/>
      <c r="N27" s="7" t="n"/>
      <c r="P27" s="7" t="n"/>
      <c r="S27" s="6" t="n"/>
      <c r="T27">
        <f>IF(NOT(OR(A27&lt;&gt;"",B27&lt;&gt;"",G27&lt;&gt;"")),"",IF(IF(N(A27)=0,"NO DATE; ","")&amp;IF(B27="","NO JOB; ",IF(COUNTIF('Jobs'!$A$2:$A$21,B27)=0,"JOB NOT ON JOBS SHEET; ",""))&amp;IF(AND(L27="Yes",M27=""),"DELAY - NO CAUSE; ","")&amp;IF(AND(N27&lt;&gt;"",O27&lt;&gt;"Yes",O27&lt;&gt;"Not needed"),"CLIENT INSTRUCTION - NO CHANGE ORDER; ","")&amp;IF(Q27="","NO PHOTOS LINK; ","")&amp;IF(OR(C27="",AND(D27&lt;&gt;"",E27="")),"CREW COUNT BLANK; ","")&amp;IF(G27="","NO WORK WRITTEN; ","")&amp;IF(AND(I27&lt;&gt;"",J27=""),"INSPECTION - NO RESULT; ","")&amp;IF(AND(B27&lt;&gt;"",N(A27)&gt;0,COUNTIFS($B$2:$B$1000,B27,$A$2:$A$1000,A27)&gt;1),"TWO ROWS SAME JOB SAME DAY; ","")&amp;IF(AND(N(A27)&gt;0,N(S27)&gt;0,N(S27)-N(A27)&gt;N('Settings'!$B$11)),"WRITTEN LATE; ","")="","",LEFT(IF(N(A27)=0,"NO DATE; ","")&amp;IF(B27="","NO JOB; ",IF(COUNTIF('Jobs'!$A$2:$A$21,B27)=0,"JOB NOT ON JOBS SHEET; ",""))&amp;IF(AND(L27="Yes",M27=""),"DELAY - NO CAUSE; ","")&amp;IF(AND(N27&lt;&gt;"",O27&lt;&gt;"Yes",O27&lt;&gt;"Not needed"),"CLIENT INSTRUCTION - NO CHANGE ORDER; ","")&amp;IF(Q27="","NO PHOTOS LINK; ","")&amp;IF(OR(C27="",AND(D27&lt;&gt;"",E27="")),"CREW COUNT BLANK; ","")&amp;IF(G27="","NO WORK WRITTEN; ","")&amp;IF(AND(I27&lt;&gt;"",J27=""),"INSPECTION - NO RESULT; ","")&amp;IF(AND(B27&lt;&gt;"",N(A27)&gt;0,COUNTIFS($B$2:$B$1000,B27,$A$2:$A$1000,A27)&gt;1),"TWO ROWS SAME JOB SAME DAY; ","")&amp;IF(AND(N(A27)&gt;0,N(S27)&gt;0,N(S27)-N(A27)&gt;N('Settings'!$B$11)),"WRITTEN LATE; ",""),LEN(IF(N(A27)=0,"NO DATE; ","")&amp;IF(B27="","NO JOB; ",IF(COUNTIF('Jobs'!$A$2:$A$21,B27)=0,"JOB NOT ON JOBS SHEET; ",""))&amp;IF(AND(L27="Yes",M27=""),"DELAY - NO CAUSE; ","")&amp;IF(AND(N27&lt;&gt;"",O27&lt;&gt;"Yes",O27&lt;&gt;"Not needed"),"CLIENT INSTRUCTION - NO CHANGE ORDER; ","")&amp;IF(Q27="","NO PHOTOS LINK; ","")&amp;IF(OR(C27="",AND(D27&lt;&gt;"",E27="")),"CREW COUNT BLANK; ","")&amp;IF(G27="","NO WORK WRITTEN; ","")&amp;IF(AND(I27&lt;&gt;"",J27=""),"INSPECTION - NO RESULT; ","")&amp;IF(AND(B27&lt;&gt;"",N(A27)&gt;0,COUNTIFS($B$2:$B$1000,B27,$A$2:$A$1000,A27)&gt;1),"TWO ROWS SAME JOB SAME DAY; ","")&amp;IF(AND(N(A27)&gt;0,N(S27)&gt;0,N(S27)-N(A27)&gt;N('Settings'!$B$11)),"WRITTEN LATE; ",""))-2)))</f>
        <v/>
      </c>
    </row>
    <row r="28">
      <c r="A28" s="6" t="n"/>
      <c r="G28" s="7" t="n"/>
      <c r="H28" s="7" t="n"/>
      <c r="K28" s="7" t="n"/>
      <c r="M28" s="7" t="n"/>
      <c r="N28" s="7" t="n"/>
      <c r="P28" s="7" t="n"/>
      <c r="S28" s="6" t="n"/>
      <c r="T28">
        <f>IF(NOT(OR(A28&lt;&gt;"",B28&lt;&gt;"",G28&lt;&gt;"")),"",IF(IF(N(A28)=0,"NO DATE; ","")&amp;IF(B28="","NO JOB; ",IF(COUNTIF('Jobs'!$A$2:$A$21,B28)=0,"JOB NOT ON JOBS SHEET; ",""))&amp;IF(AND(L28="Yes",M28=""),"DELAY - NO CAUSE; ","")&amp;IF(AND(N28&lt;&gt;"",O28&lt;&gt;"Yes",O28&lt;&gt;"Not needed"),"CLIENT INSTRUCTION - NO CHANGE ORDER; ","")&amp;IF(Q28="","NO PHOTOS LINK; ","")&amp;IF(OR(C28="",AND(D28&lt;&gt;"",E28="")),"CREW COUNT BLANK; ","")&amp;IF(G28="","NO WORK WRITTEN; ","")&amp;IF(AND(I28&lt;&gt;"",J28=""),"INSPECTION - NO RESULT; ","")&amp;IF(AND(B28&lt;&gt;"",N(A28)&gt;0,COUNTIFS($B$2:$B$1000,B28,$A$2:$A$1000,A28)&gt;1),"TWO ROWS SAME JOB SAME DAY; ","")&amp;IF(AND(N(A28)&gt;0,N(S28)&gt;0,N(S28)-N(A28)&gt;N('Settings'!$B$11)),"WRITTEN LATE; ","")="","",LEFT(IF(N(A28)=0,"NO DATE; ","")&amp;IF(B28="","NO JOB; ",IF(COUNTIF('Jobs'!$A$2:$A$21,B28)=0,"JOB NOT ON JOBS SHEET; ",""))&amp;IF(AND(L28="Yes",M28=""),"DELAY - NO CAUSE; ","")&amp;IF(AND(N28&lt;&gt;"",O28&lt;&gt;"Yes",O28&lt;&gt;"Not needed"),"CLIENT INSTRUCTION - NO CHANGE ORDER; ","")&amp;IF(Q28="","NO PHOTOS LINK; ","")&amp;IF(OR(C28="",AND(D28&lt;&gt;"",E28="")),"CREW COUNT BLANK; ","")&amp;IF(G28="","NO WORK WRITTEN; ","")&amp;IF(AND(I28&lt;&gt;"",J28=""),"INSPECTION - NO RESULT; ","")&amp;IF(AND(B28&lt;&gt;"",N(A28)&gt;0,COUNTIFS($B$2:$B$1000,B28,$A$2:$A$1000,A28)&gt;1),"TWO ROWS SAME JOB SAME DAY; ","")&amp;IF(AND(N(A28)&gt;0,N(S28)&gt;0,N(S28)-N(A28)&gt;N('Settings'!$B$11)),"WRITTEN LATE; ",""),LEN(IF(N(A28)=0,"NO DATE; ","")&amp;IF(B28="","NO JOB; ",IF(COUNTIF('Jobs'!$A$2:$A$21,B28)=0,"JOB NOT ON JOBS SHEET; ",""))&amp;IF(AND(L28="Yes",M28=""),"DELAY - NO CAUSE; ","")&amp;IF(AND(N28&lt;&gt;"",O28&lt;&gt;"Yes",O28&lt;&gt;"Not needed"),"CLIENT INSTRUCTION - NO CHANGE ORDER; ","")&amp;IF(Q28="","NO PHOTOS LINK; ","")&amp;IF(OR(C28="",AND(D28&lt;&gt;"",E28="")),"CREW COUNT BLANK; ","")&amp;IF(G28="","NO WORK WRITTEN; ","")&amp;IF(AND(I28&lt;&gt;"",J28=""),"INSPECTION - NO RESULT; ","")&amp;IF(AND(B28&lt;&gt;"",N(A28)&gt;0,COUNTIFS($B$2:$B$1000,B28,$A$2:$A$1000,A28)&gt;1),"TWO ROWS SAME JOB SAME DAY; ","")&amp;IF(AND(N(A28)&gt;0,N(S28)&gt;0,N(S28)-N(A28)&gt;N('Settings'!$B$11)),"WRITTEN LATE; ",""))-2)))</f>
        <v/>
      </c>
    </row>
    <row r="29">
      <c r="A29" s="6" t="n"/>
      <c r="G29" s="7" t="n"/>
      <c r="H29" s="7" t="n"/>
      <c r="K29" s="7" t="n"/>
      <c r="M29" s="7" t="n"/>
      <c r="N29" s="7" t="n"/>
      <c r="P29" s="7" t="n"/>
      <c r="S29" s="6" t="n"/>
      <c r="T29">
        <f>IF(NOT(OR(A29&lt;&gt;"",B29&lt;&gt;"",G29&lt;&gt;"")),"",IF(IF(N(A29)=0,"NO DATE; ","")&amp;IF(B29="","NO JOB; ",IF(COUNTIF('Jobs'!$A$2:$A$21,B29)=0,"JOB NOT ON JOBS SHEET; ",""))&amp;IF(AND(L29="Yes",M29=""),"DELAY - NO CAUSE; ","")&amp;IF(AND(N29&lt;&gt;"",O29&lt;&gt;"Yes",O29&lt;&gt;"Not needed"),"CLIENT INSTRUCTION - NO CHANGE ORDER; ","")&amp;IF(Q29="","NO PHOTOS LINK; ","")&amp;IF(OR(C29="",AND(D29&lt;&gt;"",E29="")),"CREW COUNT BLANK; ","")&amp;IF(G29="","NO WORK WRITTEN; ","")&amp;IF(AND(I29&lt;&gt;"",J29=""),"INSPECTION - NO RESULT; ","")&amp;IF(AND(B29&lt;&gt;"",N(A29)&gt;0,COUNTIFS($B$2:$B$1000,B29,$A$2:$A$1000,A29)&gt;1),"TWO ROWS SAME JOB SAME DAY; ","")&amp;IF(AND(N(A29)&gt;0,N(S29)&gt;0,N(S29)-N(A29)&gt;N('Settings'!$B$11)),"WRITTEN LATE; ","")="","",LEFT(IF(N(A29)=0,"NO DATE; ","")&amp;IF(B29="","NO JOB; ",IF(COUNTIF('Jobs'!$A$2:$A$21,B29)=0,"JOB NOT ON JOBS SHEET; ",""))&amp;IF(AND(L29="Yes",M29=""),"DELAY - NO CAUSE; ","")&amp;IF(AND(N29&lt;&gt;"",O29&lt;&gt;"Yes",O29&lt;&gt;"Not needed"),"CLIENT INSTRUCTION - NO CHANGE ORDER; ","")&amp;IF(Q29="","NO PHOTOS LINK; ","")&amp;IF(OR(C29="",AND(D29&lt;&gt;"",E29="")),"CREW COUNT BLANK; ","")&amp;IF(G29="","NO WORK WRITTEN; ","")&amp;IF(AND(I29&lt;&gt;"",J29=""),"INSPECTION - NO RESULT; ","")&amp;IF(AND(B29&lt;&gt;"",N(A29)&gt;0,COUNTIFS($B$2:$B$1000,B29,$A$2:$A$1000,A29)&gt;1),"TWO ROWS SAME JOB SAME DAY; ","")&amp;IF(AND(N(A29)&gt;0,N(S29)&gt;0,N(S29)-N(A29)&gt;N('Settings'!$B$11)),"WRITTEN LATE; ",""),LEN(IF(N(A29)=0,"NO DATE; ","")&amp;IF(B29="","NO JOB; ",IF(COUNTIF('Jobs'!$A$2:$A$21,B29)=0,"JOB NOT ON JOBS SHEET; ",""))&amp;IF(AND(L29="Yes",M29=""),"DELAY - NO CAUSE; ","")&amp;IF(AND(N29&lt;&gt;"",O29&lt;&gt;"Yes",O29&lt;&gt;"Not needed"),"CLIENT INSTRUCTION - NO CHANGE ORDER; ","")&amp;IF(Q29="","NO PHOTOS LINK; ","")&amp;IF(OR(C29="",AND(D29&lt;&gt;"",E29="")),"CREW COUNT BLANK; ","")&amp;IF(G29="","NO WORK WRITTEN; ","")&amp;IF(AND(I29&lt;&gt;"",J29=""),"INSPECTION - NO RESULT; ","")&amp;IF(AND(B29&lt;&gt;"",N(A29)&gt;0,COUNTIFS($B$2:$B$1000,B29,$A$2:$A$1000,A29)&gt;1),"TWO ROWS SAME JOB SAME DAY; ","")&amp;IF(AND(N(A29)&gt;0,N(S29)&gt;0,N(S29)-N(A29)&gt;N('Settings'!$B$11)),"WRITTEN LATE; ",""))-2)))</f>
        <v/>
      </c>
    </row>
    <row r="30">
      <c r="A30" s="6" t="n"/>
      <c r="G30" s="7" t="n"/>
      <c r="H30" s="7" t="n"/>
      <c r="K30" s="7" t="n"/>
      <c r="M30" s="7" t="n"/>
      <c r="N30" s="7" t="n"/>
      <c r="P30" s="7" t="n"/>
      <c r="S30" s="6" t="n"/>
      <c r="T30">
        <f>IF(NOT(OR(A30&lt;&gt;"",B30&lt;&gt;"",G30&lt;&gt;"")),"",IF(IF(N(A30)=0,"NO DATE; ","")&amp;IF(B30="","NO JOB; ",IF(COUNTIF('Jobs'!$A$2:$A$21,B30)=0,"JOB NOT ON JOBS SHEET; ",""))&amp;IF(AND(L30="Yes",M30=""),"DELAY - NO CAUSE; ","")&amp;IF(AND(N30&lt;&gt;"",O30&lt;&gt;"Yes",O30&lt;&gt;"Not needed"),"CLIENT INSTRUCTION - NO CHANGE ORDER; ","")&amp;IF(Q30="","NO PHOTOS LINK; ","")&amp;IF(OR(C30="",AND(D30&lt;&gt;"",E30="")),"CREW COUNT BLANK; ","")&amp;IF(G30="","NO WORK WRITTEN; ","")&amp;IF(AND(I30&lt;&gt;"",J30=""),"INSPECTION - NO RESULT; ","")&amp;IF(AND(B30&lt;&gt;"",N(A30)&gt;0,COUNTIFS($B$2:$B$1000,B30,$A$2:$A$1000,A30)&gt;1),"TWO ROWS SAME JOB SAME DAY; ","")&amp;IF(AND(N(A30)&gt;0,N(S30)&gt;0,N(S30)-N(A30)&gt;N('Settings'!$B$11)),"WRITTEN LATE; ","")="","",LEFT(IF(N(A30)=0,"NO DATE; ","")&amp;IF(B30="","NO JOB; ",IF(COUNTIF('Jobs'!$A$2:$A$21,B30)=0,"JOB NOT ON JOBS SHEET; ",""))&amp;IF(AND(L30="Yes",M30=""),"DELAY - NO CAUSE; ","")&amp;IF(AND(N30&lt;&gt;"",O30&lt;&gt;"Yes",O30&lt;&gt;"Not needed"),"CLIENT INSTRUCTION - NO CHANGE ORDER; ","")&amp;IF(Q30="","NO PHOTOS LINK; ","")&amp;IF(OR(C30="",AND(D30&lt;&gt;"",E30="")),"CREW COUNT BLANK; ","")&amp;IF(G30="","NO WORK WRITTEN; ","")&amp;IF(AND(I30&lt;&gt;"",J30=""),"INSPECTION - NO RESULT; ","")&amp;IF(AND(B30&lt;&gt;"",N(A30)&gt;0,COUNTIFS($B$2:$B$1000,B30,$A$2:$A$1000,A30)&gt;1),"TWO ROWS SAME JOB SAME DAY; ","")&amp;IF(AND(N(A30)&gt;0,N(S30)&gt;0,N(S30)-N(A30)&gt;N('Settings'!$B$11)),"WRITTEN LATE; ",""),LEN(IF(N(A30)=0,"NO DATE; ","")&amp;IF(B30="","NO JOB; ",IF(COUNTIF('Jobs'!$A$2:$A$21,B30)=0,"JOB NOT ON JOBS SHEET; ",""))&amp;IF(AND(L30="Yes",M30=""),"DELAY - NO CAUSE; ","")&amp;IF(AND(N30&lt;&gt;"",O30&lt;&gt;"Yes",O30&lt;&gt;"Not needed"),"CLIENT INSTRUCTION - NO CHANGE ORDER; ","")&amp;IF(Q30="","NO PHOTOS LINK; ","")&amp;IF(OR(C30="",AND(D30&lt;&gt;"",E30="")),"CREW COUNT BLANK; ","")&amp;IF(G30="","NO WORK WRITTEN; ","")&amp;IF(AND(I30&lt;&gt;"",J30=""),"INSPECTION - NO RESULT; ","")&amp;IF(AND(B30&lt;&gt;"",N(A30)&gt;0,COUNTIFS($B$2:$B$1000,B30,$A$2:$A$1000,A30)&gt;1),"TWO ROWS SAME JOB SAME DAY; ","")&amp;IF(AND(N(A30)&gt;0,N(S30)&gt;0,N(S30)-N(A30)&gt;N('Settings'!$B$11)),"WRITTEN LATE; ",""))-2)))</f>
        <v/>
      </c>
    </row>
    <row r="31">
      <c r="A31" s="6" t="n"/>
      <c r="G31" s="7" t="n"/>
      <c r="H31" s="7" t="n"/>
      <c r="K31" s="7" t="n"/>
      <c r="M31" s="7" t="n"/>
      <c r="N31" s="7" t="n"/>
      <c r="P31" s="7" t="n"/>
      <c r="S31" s="6" t="n"/>
      <c r="T31">
        <f>IF(NOT(OR(A31&lt;&gt;"",B31&lt;&gt;"",G31&lt;&gt;"")),"",IF(IF(N(A31)=0,"NO DATE; ","")&amp;IF(B31="","NO JOB; ",IF(COUNTIF('Jobs'!$A$2:$A$21,B31)=0,"JOB NOT ON JOBS SHEET; ",""))&amp;IF(AND(L31="Yes",M31=""),"DELAY - NO CAUSE; ","")&amp;IF(AND(N31&lt;&gt;"",O31&lt;&gt;"Yes",O31&lt;&gt;"Not needed"),"CLIENT INSTRUCTION - NO CHANGE ORDER; ","")&amp;IF(Q31="","NO PHOTOS LINK; ","")&amp;IF(OR(C31="",AND(D31&lt;&gt;"",E31="")),"CREW COUNT BLANK; ","")&amp;IF(G31="","NO WORK WRITTEN; ","")&amp;IF(AND(I31&lt;&gt;"",J31=""),"INSPECTION - NO RESULT; ","")&amp;IF(AND(B31&lt;&gt;"",N(A31)&gt;0,COUNTIFS($B$2:$B$1000,B31,$A$2:$A$1000,A31)&gt;1),"TWO ROWS SAME JOB SAME DAY; ","")&amp;IF(AND(N(A31)&gt;0,N(S31)&gt;0,N(S31)-N(A31)&gt;N('Settings'!$B$11)),"WRITTEN LATE; ","")="","",LEFT(IF(N(A31)=0,"NO DATE; ","")&amp;IF(B31="","NO JOB; ",IF(COUNTIF('Jobs'!$A$2:$A$21,B31)=0,"JOB NOT ON JOBS SHEET; ",""))&amp;IF(AND(L31="Yes",M31=""),"DELAY - NO CAUSE; ","")&amp;IF(AND(N31&lt;&gt;"",O31&lt;&gt;"Yes",O31&lt;&gt;"Not needed"),"CLIENT INSTRUCTION - NO CHANGE ORDER; ","")&amp;IF(Q31="","NO PHOTOS LINK; ","")&amp;IF(OR(C31="",AND(D31&lt;&gt;"",E31="")),"CREW COUNT BLANK; ","")&amp;IF(G31="","NO WORK WRITTEN; ","")&amp;IF(AND(I31&lt;&gt;"",J31=""),"INSPECTION - NO RESULT; ","")&amp;IF(AND(B31&lt;&gt;"",N(A31)&gt;0,COUNTIFS($B$2:$B$1000,B31,$A$2:$A$1000,A31)&gt;1),"TWO ROWS SAME JOB SAME DAY; ","")&amp;IF(AND(N(A31)&gt;0,N(S31)&gt;0,N(S31)-N(A31)&gt;N('Settings'!$B$11)),"WRITTEN LATE; ",""),LEN(IF(N(A31)=0,"NO DATE; ","")&amp;IF(B31="","NO JOB; ",IF(COUNTIF('Jobs'!$A$2:$A$21,B31)=0,"JOB NOT ON JOBS SHEET; ",""))&amp;IF(AND(L31="Yes",M31=""),"DELAY - NO CAUSE; ","")&amp;IF(AND(N31&lt;&gt;"",O31&lt;&gt;"Yes",O31&lt;&gt;"Not needed"),"CLIENT INSTRUCTION - NO CHANGE ORDER; ","")&amp;IF(Q31="","NO PHOTOS LINK; ","")&amp;IF(OR(C31="",AND(D31&lt;&gt;"",E31="")),"CREW COUNT BLANK; ","")&amp;IF(G31="","NO WORK WRITTEN; ","")&amp;IF(AND(I31&lt;&gt;"",J31=""),"INSPECTION - NO RESULT; ","")&amp;IF(AND(B31&lt;&gt;"",N(A31)&gt;0,COUNTIFS($B$2:$B$1000,B31,$A$2:$A$1000,A31)&gt;1),"TWO ROWS SAME JOB SAME DAY; ","")&amp;IF(AND(N(A31)&gt;0,N(S31)&gt;0,N(S31)-N(A31)&gt;N('Settings'!$B$11)),"WRITTEN LATE; ",""))-2)))</f>
        <v/>
      </c>
    </row>
    <row r="32">
      <c r="A32" s="6" t="n"/>
      <c r="G32" s="7" t="n"/>
      <c r="H32" s="7" t="n"/>
      <c r="K32" s="7" t="n"/>
      <c r="M32" s="7" t="n"/>
      <c r="N32" s="7" t="n"/>
      <c r="P32" s="7" t="n"/>
      <c r="S32" s="6" t="n"/>
      <c r="T32">
        <f>IF(NOT(OR(A32&lt;&gt;"",B32&lt;&gt;"",G32&lt;&gt;"")),"",IF(IF(N(A32)=0,"NO DATE; ","")&amp;IF(B32="","NO JOB; ",IF(COUNTIF('Jobs'!$A$2:$A$21,B32)=0,"JOB NOT ON JOBS SHEET; ",""))&amp;IF(AND(L32="Yes",M32=""),"DELAY - NO CAUSE; ","")&amp;IF(AND(N32&lt;&gt;"",O32&lt;&gt;"Yes",O32&lt;&gt;"Not needed"),"CLIENT INSTRUCTION - NO CHANGE ORDER; ","")&amp;IF(Q32="","NO PHOTOS LINK; ","")&amp;IF(OR(C32="",AND(D32&lt;&gt;"",E32="")),"CREW COUNT BLANK; ","")&amp;IF(G32="","NO WORK WRITTEN; ","")&amp;IF(AND(I32&lt;&gt;"",J32=""),"INSPECTION - NO RESULT; ","")&amp;IF(AND(B32&lt;&gt;"",N(A32)&gt;0,COUNTIFS($B$2:$B$1000,B32,$A$2:$A$1000,A32)&gt;1),"TWO ROWS SAME JOB SAME DAY; ","")&amp;IF(AND(N(A32)&gt;0,N(S32)&gt;0,N(S32)-N(A32)&gt;N('Settings'!$B$11)),"WRITTEN LATE; ","")="","",LEFT(IF(N(A32)=0,"NO DATE; ","")&amp;IF(B32="","NO JOB; ",IF(COUNTIF('Jobs'!$A$2:$A$21,B32)=0,"JOB NOT ON JOBS SHEET; ",""))&amp;IF(AND(L32="Yes",M32=""),"DELAY - NO CAUSE; ","")&amp;IF(AND(N32&lt;&gt;"",O32&lt;&gt;"Yes",O32&lt;&gt;"Not needed"),"CLIENT INSTRUCTION - NO CHANGE ORDER; ","")&amp;IF(Q32="","NO PHOTOS LINK; ","")&amp;IF(OR(C32="",AND(D32&lt;&gt;"",E32="")),"CREW COUNT BLANK; ","")&amp;IF(G32="","NO WORK WRITTEN; ","")&amp;IF(AND(I32&lt;&gt;"",J32=""),"INSPECTION - NO RESULT; ","")&amp;IF(AND(B32&lt;&gt;"",N(A32)&gt;0,COUNTIFS($B$2:$B$1000,B32,$A$2:$A$1000,A32)&gt;1),"TWO ROWS SAME JOB SAME DAY; ","")&amp;IF(AND(N(A32)&gt;0,N(S32)&gt;0,N(S32)-N(A32)&gt;N('Settings'!$B$11)),"WRITTEN LATE; ",""),LEN(IF(N(A32)=0,"NO DATE; ","")&amp;IF(B32="","NO JOB; ",IF(COUNTIF('Jobs'!$A$2:$A$21,B32)=0,"JOB NOT ON JOBS SHEET; ",""))&amp;IF(AND(L32="Yes",M32=""),"DELAY - NO CAUSE; ","")&amp;IF(AND(N32&lt;&gt;"",O32&lt;&gt;"Yes",O32&lt;&gt;"Not needed"),"CLIENT INSTRUCTION - NO CHANGE ORDER; ","")&amp;IF(Q32="","NO PHOTOS LINK; ","")&amp;IF(OR(C32="",AND(D32&lt;&gt;"",E32="")),"CREW COUNT BLANK; ","")&amp;IF(G32="","NO WORK WRITTEN; ","")&amp;IF(AND(I32&lt;&gt;"",J32=""),"INSPECTION - NO RESULT; ","")&amp;IF(AND(B32&lt;&gt;"",N(A32)&gt;0,COUNTIFS($B$2:$B$1000,B32,$A$2:$A$1000,A32)&gt;1),"TWO ROWS SAME JOB SAME DAY; ","")&amp;IF(AND(N(A32)&gt;0,N(S32)&gt;0,N(S32)-N(A32)&gt;N('Settings'!$B$11)),"WRITTEN LATE; ",""))-2)))</f>
        <v/>
      </c>
    </row>
    <row r="33">
      <c r="A33" s="6" t="n"/>
      <c r="G33" s="7" t="n"/>
      <c r="H33" s="7" t="n"/>
      <c r="K33" s="7" t="n"/>
      <c r="M33" s="7" t="n"/>
      <c r="N33" s="7" t="n"/>
      <c r="P33" s="7" t="n"/>
      <c r="S33" s="6" t="n"/>
      <c r="T33">
        <f>IF(NOT(OR(A33&lt;&gt;"",B33&lt;&gt;"",G33&lt;&gt;"")),"",IF(IF(N(A33)=0,"NO DATE; ","")&amp;IF(B33="","NO JOB; ",IF(COUNTIF('Jobs'!$A$2:$A$21,B33)=0,"JOB NOT ON JOBS SHEET; ",""))&amp;IF(AND(L33="Yes",M33=""),"DELAY - NO CAUSE; ","")&amp;IF(AND(N33&lt;&gt;"",O33&lt;&gt;"Yes",O33&lt;&gt;"Not needed"),"CLIENT INSTRUCTION - NO CHANGE ORDER; ","")&amp;IF(Q33="","NO PHOTOS LINK; ","")&amp;IF(OR(C33="",AND(D33&lt;&gt;"",E33="")),"CREW COUNT BLANK; ","")&amp;IF(G33="","NO WORK WRITTEN; ","")&amp;IF(AND(I33&lt;&gt;"",J33=""),"INSPECTION - NO RESULT; ","")&amp;IF(AND(B33&lt;&gt;"",N(A33)&gt;0,COUNTIFS($B$2:$B$1000,B33,$A$2:$A$1000,A33)&gt;1),"TWO ROWS SAME JOB SAME DAY; ","")&amp;IF(AND(N(A33)&gt;0,N(S33)&gt;0,N(S33)-N(A33)&gt;N('Settings'!$B$11)),"WRITTEN LATE; ","")="","",LEFT(IF(N(A33)=0,"NO DATE; ","")&amp;IF(B33="","NO JOB; ",IF(COUNTIF('Jobs'!$A$2:$A$21,B33)=0,"JOB NOT ON JOBS SHEET; ",""))&amp;IF(AND(L33="Yes",M33=""),"DELAY - NO CAUSE; ","")&amp;IF(AND(N33&lt;&gt;"",O33&lt;&gt;"Yes",O33&lt;&gt;"Not needed"),"CLIENT INSTRUCTION - NO CHANGE ORDER; ","")&amp;IF(Q33="","NO PHOTOS LINK; ","")&amp;IF(OR(C33="",AND(D33&lt;&gt;"",E33="")),"CREW COUNT BLANK; ","")&amp;IF(G33="","NO WORK WRITTEN; ","")&amp;IF(AND(I33&lt;&gt;"",J33=""),"INSPECTION - NO RESULT; ","")&amp;IF(AND(B33&lt;&gt;"",N(A33)&gt;0,COUNTIFS($B$2:$B$1000,B33,$A$2:$A$1000,A33)&gt;1),"TWO ROWS SAME JOB SAME DAY; ","")&amp;IF(AND(N(A33)&gt;0,N(S33)&gt;0,N(S33)-N(A33)&gt;N('Settings'!$B$11)),"WRITTEN LATE; ",""),LEN(IF(N(A33)=0,"NO DATE; ","")&amp;IF(B33="","NO JOB; ",IF(COUNTIF('Jobs'!$A$2:$A$21,B33)=0,"JOB NOT ON JOBS SHEET; ",""))&amp;IF(AND(L33="Yes",M33=""),"DELAY - NO CAUSE; ","")&amp;IF(AND(N33&lt;&gt;"",O33&lt;&gt;"Yes",O33&lt;&gt;"Not needed"),"CLIENT INSTRUCTION - NO CHANGE ORDER; ","")&amp;IF(Q33="","NO PHOTOS LINK; ","")&amp;IF(OR(C33="",AND(D33&lt;&gt;"",E33="")),"CREW COUNT BLANK; ","")&amp;IF(G33="","NO WORK WRITTEN; ","")&amp;IF(AND(I33&lt;&gt;"",J33=""),"INSPECTION - NO RESULT; ","")&amp;IF(AND(B33&lt;&gt;"",N(A33)&gt;0,COUNTIFS($B$2:$B$1000,B33,$A$2:$A$1000,A33)&gt;1),"TWO ROWS SAME JOB SAME DAY; ","")&amp;IF(AND(N(A33)&gt;0,N(S33)&gt;0,N(S33)-N(A33)&gt;N('Settings'!$B$11)),"WRITTEN LATE; ",""))-2)))</f>
        <v/>
      </c>
    </row>
    <row r="34">
      <c r="A34" s="6" t="n"/>
      <c r="G34" s="7" t="n"/>
      <c r="H34" s="7" t="n"/>
      <c r="K34" s="7" t="n"/>
      <c r="M34" s="7" t="n"/>
      <c r="N34" s="7" t="n"/>
      <c r="P34" s="7" t="n"/>
      <c r="S34" s="6" t="n"/>
      <c r="T34">
        <f>IF(NOT(OR(A34&lt;&gt;"",B34&lt;&gt;"",G34&lt;&gt;"")),"",IF(IF(N(A34)=0,"NO DATE; ","")&amp;IF(B34="","NO JOB; ",IF(COUNTIF('Jobs'!$A$2:$A$21,B34)=0,"JOB NOT ON JOBS SHEET; ",""))&amp;IF(AND(L34="Yes",M34=""),"DELAY - NO CAUSE; ","")&amp;IF(AND(N34&lt;&gt;"",O34&lt;&gt;"Yes",O34&lt;&gt;"Not needed"),"CLIENT INSTRUCTION - NO CHANGE ORDER; ","")&amp;IF(Q34="","NO PHOTOS LINK; ","")&amp;IF(OR(C34="",AND(D34&lt;&gt;"",E34="")),"CREW COUNT BLANK; ","")&amp;IF(G34="","NO WORK WRITTEN; ","")&amp;IF(AND(I34&lt;&gt;"",J34=""),"INSPECTION - NO RESULT; ","")&amp;IF(AND(B34&lt;&gt;"",N(A34)&gt;0,COUNTIFS($B$2:$B$1000,B34,$A$2:$A$1000,A34)&gt;1),"TWO ROWS SAME JOB SAME DAY; ","")&amp;IF(AND(N(A34)&gt;0,N(S34)&gt;0,N(S34)-N(A34)&gt;N('Settings'!$B$11)),"WRITTEN LATE; ","")="","",LEFT(IF(N(A34)=0,"NO DATE; ","")&amp;IF(B34="","NO JOB; ",IF(COUNTIF('Jobs'!$A$2:$A$21,B34)=0,"JOB NOT ON JOBS SHEET; ",""))&amp;IF(AND(L34="Yes",M34=""),"DELAY - NO CAUSE; ","")&amp;IF(AND(N34&lt;&gt;"",O34&lt;&gt;"Yes",O34&lt;&gt;"Not needed"),"CLIENT INSTRUCTION - NO CHANGE ORDER; ","")&amp;IF(Q34="","NO PHOTOS LINK; ","")&amp;IF(OR(C34="",AND(D34&lt;&gt;"",E34="")),"CREW COUNT BLANK; ","")&amp;IF(G34="","NO WORK WRITTEN; ","")&amp;IF(AND(I34&lt;&gt;"",J34=""),"INSPECTION - NO RESULT; ","")&amp;IF(AND(B34&lt;&gt;"",N(A34)&gt;0,COUNTIFS($B$2:$B$1000,B34,$A$2:$A$1000,A34)&gt;1),"TWO ROWS SAME JOB SAME DAY; ","")&amp;IF(AND(N(A34)&gt;0,N(S34)&gt;0,N(S34)-N(A34)&gt;N('Settings'!$B$11)),"WRITTEN LATE; ",""),LEN(IF(N(A34)=0,"NO DATE; ","")&amp;IF(B34="","NO JOB; ",IF(COUNTIF('Jobs'!$A$2:$A$21,B34)=0,"JOB NOT ON JOBS SHEET; ",""))&amp;IF(AND(L34="Yes",M34=""),"DELAY - NO CAUSE; ","")&amp;IF(AND(N34&lt;&gt;"",O34&lt;&gt;"Yes",O34&lt;&gt;"Not needed"),"CLIENT INSTRUCTION - NO CHANGE ORDER; ","")&amp;IF(Q34="","NO PHOTOS LINK; ","")&amp;IF(OR(C34="",AND(D34&lt;&gt;"",E34="")),"CREW COUNT BLANK; ","")&amp;IF(G34="","NO WORK WRITTEN; ","")&amp;IF(AND(I34&lt;&gt;"",J34=""),"INSPECTION - NO RESULT; ","")&amp;IF(AND(B34&lt;&gt;"",N(A34)&gt;0,COUNTIFS($B$2:$B$1000,B34,$A$2:$A$1000,A34)&gt;1),"TWO ROWS SAME JOB SAME DAY; ","")&amp;IF(AND(N(A34)&gt;0,N(S34)&gt;0,N(S34)-N(A34)&gt;N('Settings'!$B$11)),"WRITTEN LATE; ",""))-2)))</f>
        <v/>
      </c>
    </row>
    <row r="35">
      <c r="A35" s="6" t="n"/>
      <c r="G35" s="7" t="n"/>
      <c r="H35" s="7" t="n"/>
      <c r="K35" s="7" t="n"/>
      <c r="M35" s="7" t="n"/>
      <c r="N35" s="7" t="n"/>
      <c r="P35" s="7" t="n"/>
      <c r="S35" s="6" t="n"/>
      <c r="T35">
        <f>IF(NOT(OR(A35&lt;&gt;"",B35&lt;&gt;"",G35&lt;&gt;"")),"",IF(IF(N(A35)=0,"NO DATE; ","")&amp;IF(B35="","NO JOB; ",IF(COUNTIF('Jobs'!$A$2:$A$21,B35)=0,"JOB NOT ON JOBS SHEET; ",""))&amp;IF(AND(L35="Yes",M35=""),"DELAY - NO CAUSE; ","")&amp;IF(AND(N35&lt;&gt;"",O35&lt;&gt;"Yes",O35&lt;&gt;"Not needed"),"CLIENT INSTRUCTION - NO CHANGE ORDER; ","")&amp;IF(Q35="","NO PHOTOS LINK; ","")&amp;IF(OR(C35="",AND(D35&lt;&gt;"",E35="")),"CREW COUNT BLANK; ","")&amp;IF(G35="","NO WORK WRITTEN; ","")&amp;IF(AND(I35&lt;&gt;"",J35=""),"INSPECTION - NO RESULT; ","")&amp;IF(AND(B35&lt;&gt;"",N(A35)&gt;0,COUNTIFS($B$2:$B$1000,B35,$A$2:$A$1000,A35)&gt;1),"TWO ROWS SAME JOB SAME DAY; ","")&amp;IF(AND(N(A35)&gt;0,N(S35)&gt;0,N(S35)-N(A35)&gt;N('Settings'!$B$11)),"WRITTEN LATE; ","")="","",LEFT(IF(N(A35)=0,"NO DATE; ","")&amp;IF(B35="","NO JOB; ",IF(COUNTIF('Jobs'!$A$2:$A$21,B35)=0,"JOB NOT ON JOBS SHEET; ",""))&amp;IF(AND(L35="Yes",M35=""),"DELAY - NO CAUSE; ","")&amp;IF(AND(N35&lt;&gt;"",O35&lt;&gt;"Yes",O35&lt;&gt;"Not needed"),"CLIENT INSTRUCTION - NO CHANGE ORDER; ","")&amp;IF(Q35="","NO PHOTOS LINK; ","")&amp;IF(OR(C35="",AND(D35&lt;&gt;"",E35="")),"CREW COUNT BLANK; ","")&amp;IF(G35="","NO WORK WRITTEN; ","")&amp;IF(AND(I35&lt;&gt;"",J35=""),"INSPECTION - NO RESULT; ","")&amp;IF(AND(B35&lt;&gt;"",N(A35)&gt;0,COUNTIFS($B$2:$B$1000,B35,$A$2:$A$1000,A35)&gt;1),"TWO ROWS SAME JOB SAME DAY; ","")&amp;IF(AND(N(A35)&gt;0,N(S35)&gt;0,N(S35)-N(A35)&gt;N('Settings'!$B$11)),"WRITTEN LATE; ",""),LEN(IF(N(A35)=0,"NO DATE; ","")&amp;IF(B35="","NO JOB; ",IF(COUNTIF('Jobs'!$A$2:$A$21,B35)=0,"JOB NOT ON JOBS SHEET; ",""))&amp;IF(AND(L35="Yes",M35=""),"DELAY - NO CAUSE; ","")&amp;IF(AND(N35&lt;&gt;"",O35&lt;&gt;"Yes",O35&lt;&gt;"Not needed"),"CLIENT INSTRUCTION - NO CHANGE ORDER; ","")&amp;IF(Q35="","NO PHOTOS LINK; ","")&amp;IF(OR(C35="",AND(D35&lt;&gt;"",E35="")),"CREW COUNT BLANK; ","")&amp;IF(G35="","NO WORK WRITTEN; ","")&amp;IF(AND(I35&lt;&gt;"",J35=""),"INSPECTION - NO RESULT; ","")&amp;IF(AND(B35&lt;&gt;"",N(A35)&gt;0,COUNTIFS($B$2:$B$1000,B35,$A$2:$A$1000,A35)&gt;1),"TWO ROWS SAME JOB SAME DAY; ","")&amp;IF(AND(N(A35)&gt;0,N(S35)&gt;0,N(S35)-N(A35)&gt;N('Settings'!$B$11)),"WRITTEN LATE; ",""))-2)))</f>
        <v/>
      </c>
    </row>
    <row r="36">
      <c r="A36" s="6" t="n"/>
      <c r="G36" s="7" t="n"/>
      <c r="H36" s="7" t="n"/>
      <c r="K36" s="7" t="n"/>
      <c r="M36" s="7" t="n"/>
      <c r="N36" s="7" t="n"/>
      <c r="P36" s="7" t="n"/>
      <c r="S36" s="6" t="n"/>
      <c r="T36">
        <f>IF(NOT(OR(A36&lt;&gt;"",B36&lt;&gt;"",G36&lt;&gt;"")),"",IF(IF(N(A36)=0,"NO DATE; ","")&amp;IF(B36="","NO JOB; ",IF(COUNTIF('Jobs'!$A$2:$A$21,B36)=0,"JOB NOT ON JOBS SHEET; ",""))&amp;IF(AND(L36="Yes",M36=""),"DELAY - NO CAUSE; ","")&amp;IF(AND(N36&lt;&gt;"",O36&lt;&gt;"Yes",O36&lt;&gt;"Not needed"),"CLIENT INSTRUCTION - NO CHANGE ORDER; ","")&amp;IF(Q36="","NO PHOTOS LINK; ","")&amp;IF(OR(C36="",AND(D36&lt;&gt;"",E36="")),"CREW COUNT BLANK; ","")&amp;IF(G36="","NO WORK WRITTEN; ","")&amp;IF(AND(I36&lt;&gt;"",J36=""),"INSPECTION - NO RESULT; ","")&amp;IF(AND(B36&lt;&gt;"",N(A36)&gt;0,COUNTIFS($B$2:$B$1000,B36,$A$2:$A$1000,A36)&gt;1),"TWO ROWS SAME JOB SAME DAY; ","")&amp;IF(AND(N(A36)&gt;0,N(S36)&gt;0,N(S36)-N(A36)&gt;N('Settings'!$B$11)),"WRITTEN LATE; ","")="","",LEFT(IF(N(A36)=0,"NO DATE; ","")&amp;IF(B36="","NO JOB; ",IF(COUNTIF('Jobs'!$A$2:$A$21,B36)=0,"JOB NOT ON JOBS SHEET; ",""))&amp;IF(AND(L36="Yes",M36=""),"DELAY - NO CAUSE; ","")&amp;IF(AND(N36&lt;&gt;"",O36&lt;&gt;"Yes",O36&lt;&gt;"Not needed"),"CLIENT INSTRUCTION - NO CHANGE ORDER; ","")&amp;IF(Q36="","NO PHOTOS LINK; ","")&amp;IF(OR(C36="",AND(D36&lt;&gt;"",E36="")),"CREW COUNT BLANK; ","")&amp;IF(G36="","NO WORK WRITTEN; ","")&amp;IF(AND(I36&lt;&gt;"",J36=""),"INSPECTION - NO RESULT; ","")&amp;IF(AND(B36&lt;&gt;"",N(A36)&gt;0,COUNTIFS($B$2:$B$1000,B36,$A$2:$A$1000,A36)&gt;1),"TWO ROWS SAME JOB SAME DAY; ","")&amp;IF(AND(N(A36)&gt;0,N(S36)&gt;0,N(S36)-N(A36)&gt;N('Settings'!$B$11)),"WRITTEN LATE; ",""),LEN(IF(N(A36)=0,"NO DATE; ","")&amp;IF(B36="","NO JOB; ",IF(COUNTIF('Jobs'!$A$2:$A$21,B36)=0,"JOB NOT ON JOBS SHEET; ",""))&amp;IF(AND(L36="Yes",M36=""),"DELAY - NO CAUSE; ","")&amp;IF(AND(N36&lt;&gt;"",O36&lt;&gt;"Yes",O36&lt;&gt;"Not needed"),"CLIENT INSTRUCTION - NO CHANGE ORDER; ","")&amp;IF(Q36="","NO PHOTOS LINK; ","")&amp;IF(OR(C36="",AND(D36&lt;&gt;"",E36="")),"CREW COUNT BLANK; ","")&amp;IF(G36="","NO WORK WRITTEN; ","")&amp;IF(AND(I36&lt;&gt;"",J36=""),"INSPECTION - NO RESULT; ","")&amp;IF(AND(B36&lt;&gt;"",N(A36)&gt;0,COUNTIFS($B$2:$B$1000,B36,$A$2:$A$1000,A36)&gt;1),"TWO ROWS SAME JOB SAME DAY; ","")&amp;IF(AND(N(A36)&gt;0,N(S36)&gt;0,N(S36)-N(A36)&gt;N('Settings'!$B$11)),"WRITTEN LATE; ",""))-2)))</f>
        <v/>
      </c>
    </row>
    <row r="37">
      <c r="A37" s="6" t="n"/>
      <c r="G37" s="7" t="n"/>
      <c r="H37" s="7" t="n"/>
      <c r="K37" s="7" t="n"/>
      <c r="M37" s="7" t="n"/>
      <c r="N37" s="7" t="n"/>
      <c r="P37" s="7" t="n"/>
      <c r="S37" s="6" t="n"/>
      <c r="T37">
        <f>IF(NOT(OR(A37&lt;&gt;"",B37&lt;&gt;"",G37&lt;&gt;"")),"",IF(IF(N(A37)=0,"NO DATE; ","")&amp;IF(B37="","NO JOB; ",IF(COUNTIF('Jobs'!$A$2:$A$21,B37)=0,"JOB NOT ON JOBS SHEET; ",""))&amp;IF(AND(L37="Yes",M37=""),"DELAY - NO CAUSE; ","")&amp;IF(AND(N37&lt;&gt;"",O37&lt;&gt;"Yes",O37&lt;&gt;"Not needed"),"CLIENT INSTRUCTION - NO CHANGE ORDER; ","")&amp;IF(Q37="","NO PHOTOS LINK; ","")&amp;IF(OR(C37="",AND(D37&lt;&gt;"",E37="")),"CREW COUNT BLANK; ","")&amp;IF(G37="","NO WORK WRITTEN; ","")&amp;IF(AND(I37&lt;&gt;"",J37=""),"INSPECTION - NO RESULT; ","")&amp;IF(AND(B37&lt;&gt;"",N(A37)&gt;0,COUNTIFS($B$2:$B$1000,B37,$A$2:$A$1000,A37)&gt;1),"TWO ROWS SAME JOB SAME DAY; ","")&amp;IF(AND(N(A37)&gt;0,N(S37)&gt;0,N(S37)-N(A37)&gt;N('Settings'!$B$11)),"WRITTEN LATE; ","")="","",LEFT(IF(N(A37)=0,"NO DATE; ","")&amp;IF(B37="","NO JOB; ",IF(COUNTIF('Jobs'!$A$2:$A$21,B37)=0,"JOB NOT ON JOBS SHEET; ",""))&amp;IF(AND(L37="Yes",M37=""),"DELAY - NO CAUSE; ","")&amp;IF(AND(N37&lt;&gt;"",O37&lt;&gt;"Yes",O37&lt;&gt;"Not needed"),"CLIENT INSTRUCTION - NO CHANGE ORDER; ","")&amp;IF(Q37="","NO PHOTOS LINK; ","")&amp;IF(OR(C37="",AND(D37&lt;&gt;"",E37="")),"CREW COUNT BLANK; ","")&amp;IF(G37="","NO WORK WRITTEN; ","")&amp;IF(AND(I37&lt;&gt;"",J37=""),"INSPECTION - NO RESULT; ","")&amp;IF(AND(B37&lt;&gt;"",N(A37)&gt;0,COUNTIFS($B$2:$B$1000,B37,$A$2:$A$1000,A37)&gt;1),"TWO ROWS SAME JOB SAME DAY; ","")&amp;IF(AND(N(A37)&gt;0,N(S37)&gt;0,N(S37)-N(A37)&gt;N('Settings'!$B$11)),"WRITTEN LATE; ",""),LEN(IF(N(A37)=0,"NO DATE; ","")&amp;IF(B37="","NO JOB; ",IF(COUNTIF('Jobs'!$A$2:$A$21,B37)=0,"JOB NOT ON JOBS SHEET; ",""))&amp;IF(AND(L37="Yes",M37=""),"DELAY - NO CAUSE; ","")&amp;IF(AND(N37&lt;&gt;"",O37&lt;&gt;"Yes",O37&lt;&gt;"Not needed"),"CLIENT INSTRUCTION - NO CHANGE ORDER; ","")&amp;IF(Q37="","NO PHOTOS LINK; ","")&amp;IF(OR(C37="",AND(D37&lt;&gt;"",E37="")),"CREW COUNT BLANK; ","")&amp;IF(G37="","NO WORK WRITTEN; ","")&amp;IF(AND(I37&lt;&gt;"",J37=""),"INSPECTION - NO RESULT; ","")&amp;IF(AND(B37&lt;&gt;"",N(A37)&gt;0,COUNTIFS($B$2:$B$1000,B37,$A$2:$A$1000,A37)&gt;1),"TWO ROWS SAME JOB SAME DAY; ","")&amp;IF(AND(N(A37)&gt;0,N(S37)&gt;0,N(S37)-N(A37)&gt;N('Settings'!$B$11)),"WRITTEN LATE; ",""))-2)))</f>
        <v/>
      </c>
    </row>
    <row r="38">
      <c r="A38" s="6" t="n"/>
      <c r="G38" s="7" t="n"/>
      <c r="H38" s="7" t="n"/>
      <c r="K38" s="7" t="n"/>
      <c r="M38" s="7" t="n"/>
      <c r="N38" s="7" t="n"/>
      <c r="P38" s="7" t="n"/>
      <c r="S38" s="6" t="n"/>
      <c r="T38">
        <f>IF(NOT(OR(A38&lt;&gt;"",B38&lt;&gt;"",G38&lt;&gt;"")),"",IF(IF(N(A38)=0,"NO DATE; ","")&amp;IF(B38="","NO JOB; ",IF(COUNTIF('Jobs'!$A$2:$A$21,B38)=0,"JOB NOT ON JOBS SHEET; ",""))&amp;IF(AND(L38="Yes",M38=""),"DELAY - NO CAUSE; ","")&amp;IF(AND(N38&lt;&gt;"",O38&lt;&gt;"Yes",O38&lt;&gt;"Not needed"),"CLIENT INSTRUCTION - NO CHANGE ORDER; ","")&amp;IF(Q38="","NO PHOTOS LINK; ","")&amp;IF(OR(C38="",AND(D38&lt;&gt;"",E38="")),"CREW COUNT BLANK; ","")&amp;IF(G38="","NO WORK WRITTEN; ","")&amp;IF(AND(I38&lt;&gt;"",J38=""),"INSPECTION - NO RESULT; ","")&amp;IF(AND(B38&lt;&gt;"",N(A38)&gt;0,COUNTIFS($B$2:$B$1000,B38,$A$2:$A$1000,A38)&gt;1),"TWO ROWS SAME JOB SAME DAY; ","")&amp;IF(AND(N(A38)&gt;0,N(S38)&gt;0,N(S38)-N(A38)&gt;N('Settings'!$B$11)),"WRITTEN LATE; ","")="","",LEFT(IF(N(A38)=0,"NO DATE; ","")&amp;IF(B38="","NO JOB; ",IF(COUNTIF('Jobs'!$A$2:$A$21,B38)=0,"JOB NOT ON JOBS SHEET; ",""))&amp;IF(AND(L38="Yes",M38=""),"DELAY - NO CAUSE; ","")&amp;IF(AND(N38&lt;&gt;"",O38&lt;&gt;"Yes",O38&lt;&gt;"Not needed"),"CLIENT INSTRUCTION - NO CHANGE ORDER; ","")&amp;IF(Q38="","NO PHOTOS LINK; ","")&amp;IF(OR(C38="",AND(D38&lt;&gt;"",E38="")),"CREW COUNT BLANK; ","")&amp;IF(G38="","NO WORK WRITTEN; ","")&amp;IF(AND(I38&lt;&gt;"",J38=""),"INSPECTION - NO RESULT; ","")&amp;IF(AND(B38&lt;&gt;"",N(A38)&gt;0,COUNTIFS($B$2:$B$1000,B38,$A$2:$A$1000,A38)&gt;1),"TWO ROWS SAME JOB SAME DAY; ","")&amp;IF(AND(N(A38)&gt;0,N(S38)&gt;0,N(S38)-N(A38)&gt;N('Settings'!$B$11)),"WRITTEN LATE; ",""),LEN(IF(N(A38)=0,"NO DATE; ","")&amp;IF(B38="","NO JOB; ",IF(COUNTIF('Jobs'!$A$2:$A$21,B38)=0,"JOB NOT ON JOBS SHEET; ",""))&amp;IF(AND(L38="Yes",M38=""),"DELAY - NO CAUSE; ","")&amp;IF(AND(N38&lt;&gt;"",O38&lt;&gt;"Yes",O38&lt;&gt;"Not needed"),"CLIENT INSTRUCTION - NO CHANGE ORDER; ","")&amp;IF(Q38="","NO PHOTOS LINK; ","")&amp;IF(OR(C38="",AND(D38&lt;&gt;"",E38="")),"CREW COUNT BLANK; ","")&amp;IF(G38="","NO WORK WRITTEN; ","")&amp;IF(AND(I38&lt;&gt;"",J38=""),"INSPECTION - NO RESULT; ","")&amp;IF(AND(B38&lt;&gt;"",N(A38)&gt;0,COUNTIFS($B$2:$B$1000,B38,$A$2:$A$1000,A38)&gt;1),"TWO ROWS SAME JOB SAME DAY; ","")&amp;IF(AND(N(A38)&gt;0,N(S38)&gt;0,N(S38)-N(A38)&gt;N('Settings'!$B$11)),"WRITTEN LATE; ",""))-2)))</f>
        <v/>
      </c>
    </row>
    <row r="39">
      <c r="A39" s="6" t="n"/>
      <c r="G39" s="7" t="n"/>
      <c r="H39" s="7" t="n"/>
      <c r="K39" s="7" t="n"/>
      <c r="M39" s="7" t="n"/>
      <c r="N39" s="7" t="n"/>
      <c r="P39" s="7" t="n"/>
      <c r="S39" s="6" t="n"/>
      <c r="T39">
        <f>IF(NOT(OR(A39&lt;&gt;"",B39&lt;&gt;"",G39&lt;&gt;"")),"",IF(IF(N(A39)=0,"NO DATE; ","")&amp;IF(B39="","NO JOB; ",IF(COUNTIF('Jobs'!$A$2:$A$21,B39)=0,"JOB NOT ON JOBS SHEET; ",""))&amp;IF(AND(L39="Yes",M39=""),"DELAY - NO CAUSE; ","")&amp;IF(AND(N39&lt;&gt;"",O39&lt;&gt;"Yes",O39&lt;&gt;"Not needed"),"CLIENT INSTRUCTION - NO CHANGE ORDER; ","")&amp;IF(Q39="","NO PHOTOS LINK; ","")&amp;IF(OR(C39="",AND(D39&lt;&gt;"",E39="")),"CREW COUNT BLANK; ","")&amp;IF(G39="","NO WORK WRITTEN; ","")&amp;IF(AND(I39&lt;&gt;"",J39=""),"INSPECTION - NO RESULT; ","")&amp;IF(AND(B39&lt;&gt;"",N(A39)&gt;0,COUNTIFS($B$2:$B$1000,B39,$A$2:$A$1000,A39)&gt;1),"TWO ROWS SAME JOB SAME DAY; ","")&amp;IF(AND(N(A39)&gt;0,N(S39)&gt;0,N(S39)-N(A39)&gt;N('Settings'!$B$11)),"WRITTEN LATE; ","")="","",LEFT(IF(N(A39)=0,"NO DATE; ","")&amp;IF(B39="","NO JOB; ",IF(COUNTIF('Jobs'!$A$2:$A$21,B39)=0,"JOB NOT ON JOBS SHEET; ",""))&amp;IF(AND(L39="Yes",M39=""),"DELAY - NO CAUSE; ","")&amp;IF(AND(N39&lt;&gt;"",O39&lt;&gt;"Yes",O39&lt;&gt;"Not needed"),"CLIENT INSTRUCTION - NO CHANGE ORDER; ","")&amp;IF(Q39="","NO PHOTOS LINK; ","")&amp;IF(OR(C39="",AND(D39&lt;&gt;"",E39="")),"CREW COUNT BLANK; ","")&amp;IF(G39="","NO WORK WRITTEN; ","")&amp;IF(AND(I39&lt;&gt;"",J39=""),"INSPECTION - NO RESULT; ","")&amp;IF(AND(B39&lt;&gt;"",N(A39)&gt;0,COUNTIFS($B$2:$B$1000,B39,$A$2:$A$1000,A39)&gt;1),"TWO ROWS SAME JOB SAME DAY; ","")&amp;IF(AND(N(A39)&gt;0,N(S39)&gt;0,N(S39)-N(A39)&gt;N('Settings'!$B$11)),"WRITTEN LATE; ",""),LEN(IF(N(A39)=0,"NO DATE; ","")&amp;IF(B39="","NO JOB; ",IF(COUNTIF('Jobs'!$A$2:$A$21,B39)=0,"JOB NOT ON JOBS SHEET; ",""))&amp;IF(AND(L39="Yes",M39=""),"DELAY - NO CAUSE; ","")&amp;IF(AND(N39&lt;&gt;"",O39&lt;&gt;"Yes",O39&lt;&gt;"Not needed"),"CLIENT INSTRUCTION - NO CHANGE ORDER; ","")&amp;IF(Q39="","NO PHOTOS LINK; ","")&amp;IF(OR(C39="",AND(D39&lt;&gt;"",E39="")),"CREW COUNT BLANK; ","")&amp;IF(G39="","NO WORK WRITTEN; ","")&amp;IF(AND(I39&lt;&gt;"",J39=""),"INSPECTION - NO RESULT; ","")&amp;IF(AND(B39&lt;&gt;"",N(A39)&gt;0,COUNTIFS($B$2:$B$1000,B39,$A$2:$A$1000,A39)&gt;1),"TWO ROWS SAME JOB SAME DAY; ","")&amp;IF(AND(N(A39)&gt;0,N(S39)&gt;0,N(S39)-N(A39)&gt;N('Settings'!$B$11)),"WRITTEN LATE; ",""))-2)))</f>
        <v/>
      </c>
    </row>
    <row r="40">
      <c r="A40" s="6" t="n"/>
      <c r="G40" s="7" t="n"/>
      <c r="H40" s="7" t="n"/>
      <c r="K40" s="7" t="n"/>
      <c r="M40" s="7" t="n"/>
      <c r="N40" s="7" t="n"/>
      <c r="P40" s="7" t="n"/>
      <c r="S40" s="6" t="n"/>
      <c r="T40">
        <f>IF(NOT(OR(A40&lt;&gt;"",B40&lt;&gt;"",G40&lt;&gt;"")),"",IF(IF(N(A40)=0,"NO DATE; ","")&amp;IF(B40="","NO JOB; ",IF(COUNTIF('Jobs'!$A$2:$A$21,B40)=0,"JOB NOT ON JOBS SHEET; ",""))&amp;IF(AND(L40="Yes",M40=""),"DELAY - NO CAUSE; ","")&amp;IF(AND(N40&lt;&gt;"",O40&lt;&gt;"Yes",O40&lt;&gt;"Not needed"),"CLIENT INSTRUCTION - NO CHANGE ORDER; ","")&amp;IF(Q40="","NO PHOTOS LINK; ","")&amp;IF(OR(C40="",AND(D40&lt;&gt;"",E40="")),"CREW COUNT BLANK; ","")&amp;IF(G40="","NO WORK WRITTEN; ","")&amp;IF(AND(I40&lt;&gt;"",J40=""),"INSPECTION - NO RESULT; ","")&amp;IF(AND(B40&lt;&gt;"",N(A40)&gt;0,COUNTIFS($B$2:$B$1000,B40,$A$2:$A$1000,A40)&gt;1),"TWO ROWS SAME JOB SAME DAY; ","")&amp;IF(AND(N(A40)&gt;0,N(S40)&gt;0,N(S40)-N(A40)&gt;N('Settings'!$B$11)),"WRITTEN LATE; ","")="","",LEFT(IF(N(A40)=0,"NO DATE; ","")&amp;IF(B40="","NO JOB; ",IF(COUNTIF('Jobs'!$A$2:$A$21,B40)=0,"JOB NOT ON JOBS SHEET; ",""))&amp;IF(AND(L40="Yes",M40=""),"DELAY - NO CAUSE; ","")&amp;IF(AND(N40&lt;&gt;"",O40&lt;&gt;"Yes",O40&lt;&gt;"Not needed"),"CLIENT INSTRUCTION - NO CHANGE ORDER; ","")&amp;IF(Q40="","NO PHOTOS LINK; ","")&amp;IF(OR(C40="",AND(D40&lt;&gt;"",E40="")),"CREW COUNT BLANK; ","")&amp;IF(G40="","NO WORK WRITTEN; ","")&amp;IF(AND(I40&lt;&gt;"",J40=""),"INSPECTION - NO RESULT; ","")&amp;IF(AND(B40&lt;&gt;"",N(A40)&gt;0,COUNTIFS($B$2:$B$1000,B40,$A$2:$A$1000,A40)&gt;1),"TWO ROWS SAME JOB SAME DAY; ","")&amp;IF(AND(N(A40)&gt;0,N(S40)&gt;0,N(S40)-N(A40)&gt;N('Settings'!$B$11)),"WRITTEN LATE; ",""),LEN(IF(N(A40)=0,"NO DATE; ","")&amp;IF(B40="","NO JOB; ",IF(COUNTIF('Jobs'!$A$2:$A$21,B40)=0,"JOB NOT ON JOBS SHEET; ",""))&amp;IF(AND(L40="Yes",M40=""),"DELAY - NO CAUSE; ","")&amp;IF(AND(N40&lt;&gt;"",O40&lt;&gt;"Yes",O40&lt;&gt;"Not needed"),"CLIENT INSTRUCTION - NO CHANGE ORDER; ","")&amp;IF(Q40="","NO PHOTOS LINK; ","")&amp;IF(OR(C40="",AND(D40&lt;&gt;"",E40="")),"CREW COUNT BLANK; ","")&amp;IF(G40="","NO WORK WRITTEN; ","")&amp;IF(AND(I40&lt;&gt;"",J40=""),"INSPECTION - NO RESULT; ","")&amp;IF(AND(B40&lt;&gt;"",N(A40)&gt;0,COUNTIFS($B$2:$B$1000,B40,$A$2:$A$1000,A40)&gt;1),"TWO ROWS SAME JOB SAME DAY; ","")&amp;IF(AND(N(A40)&gt;0,N(S40)&gt;0,N(S40)-N(A40)&gt;N('Settings'!$B$11)),"WRITTEN LATE; ",""))-2)))</f>
        <v/>
      </c>
    </row>
    <row r="41">
      <c r="A41" s="6" t="n"/>
      <c r="G41" s="7" t="n"/>
      <c r="H41" s="7" t="n"/>
      <c r="K41" s="7" t="n"/>
      <c r="M41" s="7" t="n"/>
      <c r="N41" s="7" t="n"/>
      <c r="P41" s="7" t="n"/>
      <c r="S41" s="6" t="n"/>
      <c r="T41">
        <f>IF(NOT(OR(A41&lt;&gt;"",B41&lt;&gt;"",G41&lt;&gt;"")),"",IF(IF(N(A41)=0,"NO DATE; ","")&amp;IF(B41="","NO JOB; ",IF(COUNTIF('Jobs'!$A$2:$A$21,B41)=0,"JOB NOT ON JOBS SHEET; ",""))&amp;IF(AND(L41="Yes",M41=""),"DELAY - NO CAUSE; ","")&amp;IF(AND(N41&lt;&gt;"",O41&lt;&gt;"Yes",O41&lt;&gt;"Not needed"),"CLIENT INSTRUCTION - NO CHANGE ORDER; ","")&amp;IF(Q41="","NO PHOTOS LINK; ","")&amp;IF(OR(C41="",AND(D41&lt;&gt;"",E41="")),"CREW COUNT BLANK; ","")&amp;IF(G41="","NO WORK WRITTEN; ","")&amp;IF(AND(I41&lt;&gt;"",J41=""),"INSPECTION - NO RESULT; ","")&amp;IF(AND(B41&lt;&gt;"",N(A41)&gt;0,COUNTIFS($B$2:$B$1000,B41,$A$2:$A$1000,A41)&gt;1),"TWO ROWS SAME JOB SAME DAY; ","")&amp;IF(AND(N(A41)&gt;0,N(S41)&gt;0,N(S41)-N(A41)&gt;N('Settings'!$B$11)),"WRITTEN LATE; ","")="","",LEFT(IF(N(A41)=0,"NO DATE; ","")&amp;IF(B41="","NO JOB; ",IF(COUNTIF('Jobs'!$A$2:$A$21,B41)=0,"JOB NOT ON JOBS SHEET; ",""))&amp;IF(AND(L41="Yes",M41=""),"DELAY - NO CAUSE; ","")&amp;IF(AND(N41&lt;&gt;"",O41&lt;&gt;"Yes",O41&lt;&gt;"Not needed"),"CLIENT INSTRUCTION - NO CHANGE ORDER; ","")&amp;IF(Q41="","NO PHOTOS LINK; ","")&amp;IF(OR(C41="",AND(D41&lt;&gt;"",E41="")),"CREW COUNT BLANK; ","")&amp;IF(G41="","NO WORK WRITTEN; ","")&amp;IF(AND(I41&lt;&gt;"",J41=""),"INSPECTION - NO RESULT; ","")&amp;IF(AND(B41&lt;&gt;"",N(A41)&gt;0,COUNTIFS($B$2:$B$1000,B41,$A$2:$A$1000,A41)&gt;1),"TWO ROWS SAME JOB SAME DAY; ","")&amp;IF(AND(N(A41)&gt;0,N(S41)&gt;0,N(S41)-N(A41)&gt;N('Settings'!$B$11)),"WRITTEN LATE; ",""),LEN(IF(N(A41)=0,"NO DATE; ","")&amp;IF(B41="","NO JOB; ",IF(COUNTIF('Jobs'!$A$2:$A$21,B41)=0,"JOB NOT ON JOBS SHEET; ",""))&amp;IF(AND(L41="Yes",M41=""),"DELAY - NO CAUSE; ","")&amp;IF(AND(N41&lt;&gt;"",O41&lt;&gt;"Yes",O41&lt;&gt;"Not needed"),"CLIENT INSTRUCTION - NO CHANGE ORDER; ","")&amp;IF(Q41="","NO PHOTOS LINK; ","")&amp;IF(OR(C41="",AND(D41&lt;&gt;"",E41="")),"CREW COUNT BLANK; ","")&amp;IF(G41="","NO WORK WRITTEN; ","")&amp;IF(AND(I41&lt;&gt;"",J41=""),"INSPECTION - NO RESULT; ","")&amp;IF(AND(B41&lt;&gt;"",N(A41)&gt;0,COUNTIFS($B$2:$B$1000,B41,$A$2:$A$1000,A41)&gt;1),"TWO ROWS SAME JOB SAME DAY; ","")&amp;IF(AND(N(A41)&gt;0,N(S41)&gt;0,N(S41)-N(A41)&gt;N('Settings'!$B$11)),"WRITTEN LATE; ",""))-2)))</f>
        <v/>
      </c>
    </row>
    <row r="42">
      <c r="A42" s="6" t="n"/>
      <c r="G42" s="7" t="n"/>
      <c r="H42" s="7" t="n"/>
      <c r="K42" s="7" t="n"/>
      <c r="M42" s="7" t="n"/>
      <c r="N42" s="7" t="n"/>
      <c r="P42" s="7" t="n"/>
      <c r="S42" s="6" t="n"/>
      <c r="T42">
        <f>IF(NOT(OR(A42&lt;&gt;"",B42&lt;&gt;"",G42&lt;&gt;"")),"",IF(IF(N(A42)=0,"NO DATE; ","")&amp;IF(B42="","NO JOB; ",IF(COUNTIF('Jobs'!$A$2:$A$21,B42)=0,"JOB NOT ON JOBS SHEET; ",""))&amp;IF(AND(L42="Yes",M42=""),"DELAY - NO CAUSE; ","")&amp;IF(AND(N42&lt;&gt;"",O42&lt;&gt;"Yes",O42&lt;&gt;"Not needed"),"CLIENT INSTRUCTION - NO CHANGE ORDER; ","")&amp;IF(Q42="","NO PHOTOS LINK; ","")&amp;IF(OR(C42="",AND(D42&lt;&gt;"",E42="")),"CREW COUNT BLANK; ","")&amp;IF(G42="","NO WORK WRITTEN; ","")&amp;IF(AND(I42&lt;&gt;"",J42=""),"INSPECTION - NO RESULT; ","")&amp;IF(AND(B42&lt;&gt;"",N(A42)&gt;0,COUNTIFS($B$2:$B$1000,B42,$A$2:$A$1000,A42)&gt;1),"TWO ROWS SAME JOB SAME DAY; ","")&amp;IF(AND(N(A42)&gt;0,N(S42)&gt;0,N(S42)-N(A42)&gt;N('Settings'!$B$11)),"WRITTEN LATE; ","")="","",LEFT(IF(N(A42)=0,"NO DATE; ","")&amp;IF(B42="","NO JOB; ",IF(COUNTIF('Jobs'!$A$2:$A$21,B42)=0,"JOB NOT ON JOBS SHEET; ",""))&amp;IF(AND(L42="Yes",M42=""),"DELAY - NO CAUSE; ","")&amp;IF(AND(N42&lt;&gt;"",O42&lt;&gt;"Yes",O42&lt;&gt;"Not needed"),"CLIENT INSTRUCTION - NO CHANGE ORDER; ","")&amp;IF(Q42="","NO PHOTOS LINK; ","")&amp;IF(OR(C42="",AND(D42&lt;&gt;"",E42="")),"CREW COUNT BLANK; ","")&amp;IF(G42="","NO WORK WRITTEN; ","")&amp;IF(AND(I42&lt;&gt;"",J42=""),"INSPECTION - NO RESULT; ","")&amp;IF(AND(B42&lt;&gt;"",N(A42)&gt;0,COUNTIFS($B$2:$B$1000,B42,$A$2:$A$1000,A42)&gt;1),"TWO ROWS SAME JOB SAME DAY; ","")&amp;IF(AND(N(A42)&gt;0,N(S42)&gt;0,N(S42)-N(A42)&gt;N('Settings'!$B$11)),"WRITTEN LATE; ",""),LEN(IF(N(A42)=0,"NO DATE; ","")&amp;IF(B42="","NO JOB; ",IF(COUNTIF('Jobs'!$A$2:$A$21,B42)=0,"JOB NOT ON JOBS SHEET; ",""))&amp;IF(AND(L42="Yes",M42=""),"DELAY - NO CAUSE; ","")&amp;IF(AND(N42&lt;&gt;"",O42&lt;&gt;"Yes",O42&lt;&gt;"Not needed"),"CLIENT INSTRUCTION - NO CHANGE ORDER; ","")&amp;IF(Q42="","NO PHOTOS LINK; ","")&amp;IF(OR(C42="",AND(D42&lt;&gt;"",E42="")),"CREW COUNT BLANK; ","")&amp;IF(G42="","NO WORK WRITTEN; ","")&amp;IF(AND(I42&lt;&gt;"",J42=""),"INSPECTION - NO RESULT; ","")&amp;IF(AND(B42&lt;&gt;"",N(A42)&gt;0,COUNTIFS($B$2:$B$1000,B42,$A$2:$A$1000,A42)&gt;1),"TWO ROWS SAME JOB SAME DAY; ","")&amp;IF(AND(N(A42)&gt;0,N(S42)&gt;0,N(S42)-N(A42)&gt;N('Settings'!$B$11)),"WRITTEN LATE; ",""))-2)))</f>
        <v/>
      </c>
    </row>
    <row r="43">
      <c r="A43" s="6" t="n"/>
      <c r="G43" s="7" t="n"/>
      <c r="H43" s="7" t="n"/>
      <c r="K43" s="7" t="n"/>
      <c r="M43" s="7" t="n"/>
      <c r="N43" s="7" t="n"/>
      <c r="P43" s="7" t="n"/>
      <c r="S43" s="6" t="n"/>
      <c r="T43">
        <f>IF(NOT(OR(A43&lt;&gt;"",B43&lt;&gt;"",G43&lt;&gt;"")),"",IF(IF(N(A43)=0,"NO DATE; ","")&amp;IF(B43="","NO JOB; ",IF(COUNTIF('Jobs'!$A$2:$A$21,B43)=0,"JOB NOT ON JOBS SHEET; ",""))&amp;IF(AND(L43="Yes",M43=""),"DELAY - NO CAUSE; ","")&amp;IF(AND(N43&lt;&gt;"",O43&lt;&gt;"Yes",O43&lt;&gt;"Not needed"),"CLIENT INSTRUCTION - NO CHANGE ORDER; ","")&amp;IF(Q43="","NO PHOTOS LINK; ","")&amp;IF(OR(C43="",AND(D43&lt;&gt;"",E43="")),"CREW COUNT BLANK; ","")&amp;IF(G43="","NO WORK WRITTEN; ","")&amp;IF(AND(I43&lt;&gt;"",J43=""),"INSPECTION - NO RESULT; ","")&amp;IF(AND(B43&lt;&gt;"",N(A43)&gt;0,COUNTIFS($B$2:$B$1000,B43,$A$2:$A$1000,A43)&gt;1),"TWO ROWS SAME JOB SAME DAY; ","")&amp;IF(AND(N(A43)&gt;0,N(S43)&gt;0,N(S43)-N(A43)&gt;N('Settings'!$B$11)),"WRITTEN LATE; ","")="","",LEFT(IF(N(A43)=0,"NO DATE; ","")&amp;IF(B43="","NO JOB; ",IF(COUNTIF('Jobs'!$A$2:$A$21,B43)=0,"JOB NOT ON JOBS SHEET; ",""))&amp;IF(AND(L43="Yes",M43=""),"DELAY - NO CAUSE; ","")&amp;IF(AND(N43&lt;&gt;"",O43&lt;&gt;"Yes",O43&lt;&gt;"Not needed"),"CLIENT INSTRUCTION - NO CHANGE ORDER; ","")&amp;IF(Q43="","NO PHOTOS LINK; ","")&amp;IF(OR(C43="",AND(D43&lt;&gt;"",E43="")),"CREW COUNT BLANK; ","")&amp;IF(G43="","NO WORK WRITTEN; ","")&amp;IF(AND(I43&lt;&gt;"",J43=""),"INSPECTION - NO RESULT; ","")&amp;IF(AND(B43&lt;&gt;"",N(A43)&gt;0,COUNTIFS($B$2:$B$1000,B43,$A$2:$A$1000,A43)&gt;1),"TWO ROWS SAME JOB SAME DAY; ","")&amp;IF(AND(N(A43)&gt;0,N(S43)&gt;0,N(S43)-N(A43)&gt;N('Settings'!$B$11)),"WRITTEN LATE; ",""),LEN(IF(N(A43)=0,"NO DATE; ","")&amp;IF(B43="","NO JOB; ",IF(COUNTIF('Jobs'!$A$2:$A$21,B43)=0,"JOB NOT ON JOBS SHEET; ",""))&amp;IF(AND(L43="Yes",M43=""),"DELAY - NO CAUSE; ","")&amp;IF(AND(N43&lt;&gt;"",O43&lt;&gt;"Yes",O43&lt;&gt;"Not needed"),"CLIENT INSTRUCTION - NO CHANGE ORDER; ","")&amp;IF(Q43="","NO PHOTOS LINK; ","")&amp;IF(OR(C43="",AND(D43&lt;&gt;"",E43="")),"CREW COUNT BLANK; ","")&amp;IF(G43="","NO WORK WRITTEN; ","")&amp;IF(AND(I43&lt;&gt;"",J43=""),"INSPECTION - NO RESULT; ","")&amp;IF(AND(B43&lt;&gt;"",N(A43)&gt;0,COUNTIFS($B$2:$B$1000,B43,$A$2:$A$1000,A43)&gt;1),"TWO ROWS SAME JOB SAME DAY; ","")&amp;IF(AND(N(A43)&gt;0,N(S43)&gt;0,N(S43)-N(A43)&gt;N('Settings'!$B$11)),"WRITTEN LATE; ",""))-2)))</f>
        <v/>
      </c>
    </row>
    <row r="44">
      <c r="A44" s="6" t="n"/>
      <c r="G44" s="7" t="n"/>
      <c r="H44" s="7" t="n"/>
      <c r="K44" s="7" t="n"/>
      <c r="M44" s="7" t="n"/>
      <c r="N44" s="7" t="n"/>
      <c r="P44" s="7" t="n"/>
      <c r="S44" s="6" t="n"/>
      <c r="T44">
        <f>IF(NOT(OR(A44&lt;&gt;"",B44&lt;&gt;"",G44&lt;&gt;"")),"",IF(IF(N(A44)=0,"NO DATE; ","")&amp;IF(B44="","NO JOB; ",IF(COUNTIF('Jobs'!$A$2:$A$21,B44)=0,"JOB NOT ON JOBS SHEET; ",""))&amp;IF(AND(L44="Yes",M44=""),"DELAY - NO CAUSE; ","")&amp;IF(AND(N44&lt;&gt;"",O44&lt;&gt;"Yes",O44&lt;&gt;"Not needed"),"CLIENT INSTRUCTION - NO CHANGE ORDER; ","")&amp;IF(Q44="","NO PHOTOS LINK; ","")&amp;IF(OR(C44="",AND(D44&lt;&gt;"",E44="")),"CREW COUNT BLANK; ","")&amp;IF(G44="","NO WORK WRITTEN; ","")&amp;IF(AND(I44&lt;&gt;"",J44=""),"INSPECTION - NO RESULT; ","")&amp;IF(AND(B44&lt;&gt;"",N(A44)&gt;0,COUNTIFS($B$2:$B$1000,B44,$A$2:$A$1000,A44)&gt;1),"TWO ROWS SAME JOB SAME DAY; ","")&amp;IF(AND(N(A44)&gt;0,N(S44)&gt;0,N(S44)-N(A44)&gt;N('Settings'!$B$11)),"WRITTEN LATE; ","")="","",LEFT(IF(N(A44)=0,"NO DATE; ","")&amp;IF(B44="","NO JOB; ",IF(COUNTIF('Jobs'!$A$2:$A$21,B44)=0,"JOB NOT ON JOBS SHEET; ",""))&amp;IF(AND(L44="Yes",M44=""),"DELAY - NO CAUSE; ","")&amp;IF(AND(N44&lt;&gt;"",O44&lt;&gt;"Yes",O44&lt;&gt;"Not needed"),"CLIENT INSTRUCTION - NO CHANGE ORDER; ","")&amp;IF(Q44="","NO PHOTOS LINK; ","")&amp;IF(OR(C44="",AND(D44&lt;&gt;"",E44="")),"CREW COUNT BLANK; ","")&amp;IF(G44="","NO WORK WRITTEN; ","")&amp;IF(AND(I44&lt;&gt;"",J44=""),"INSPECTION - NO RESULT; ","")&amp;IF(AND(B44&lt;&gt;"",N(A44)&gt;0,COUNTIFS($B$2:$B$1000,B44,$A$2:$A$1000,A44)&gt;1),"TWO ROWS SAME JOB SAME DAY; ","")&amp;IF(AND(N(A44)&gt;0,N(S44)&gt;0,N(S44)-N(A44)&gt;N('Settings'!$B$11)),"WRITTEN LATE; ",""),LEN(IF(N(A44)=0,"NO DATE; ","")&amp;IF(B44="","NO JOB; ",IF(COUNTIF('Jobs'!$A$2:$A$21,B44)=0,"JOB NOT ON JOBS SHEET; ",""))&amp;IF(AND(L44="Yes",M44=""),"DELAY - NO CAUSE; ","")&amp;IF(AND(N44&lt;&gt;"",O44&lt;&gt;"Yes",O44&lt;&gt;"Not needed"),"CLIENT INSTRUCTION - NO CHANGE ORDER; ","")&amp;IF(Q44="","NO PHOTOS LINK; ","")&amp;IF(OR(C44="",AND(D44&lt;&gt;"",E44="")),"CREW COUNT BLANK; ","")&amp;IF(G44="","NO WORK WRITTEN; ","")&amp;IF(AND(I44&lt;&gt;"",J44=""),"INSPECTION - NO RESULT; ","")&amp;IF(AND(B44&lt;&gt;"",N(A44)&gt;0,COUNTIFS($B$2:$B$1000,B44,$A$2:$A$1000,A44)&gt;1),"TWO ROWS SAME JOB SAME DAY; ","")&amp;IF(AND(N(A44)&gt;0,N(S44)&gt;0,N(S44)-N(A44)&gt;N('Settings'!$B$11)),"WRITTEN LATE; ",""))-2)))</f>
        <v/>
      </c>
    </row>
    <row r="45">
      <c r="A45" s="6" t="n"/>
      <c r="G45" s="7" t="n"/>
      <c r="H45" s="7" t="n"/>
      <c r="K45" s="7" t="n"/>
      <c r="M45" s="7" t="n"/>
      <c r="N45" s="7" t="n"/>
      <c r="P45" s="7" t="n"/>
      <c r="S45" s="6" t="n"/>
      <c r="T45">
        <f>IF(NOT(OR(A45&lt;&gt;"",B45&lt;&gt;"",G45&lt;&gt;"")),"",IF(IF(N(A45)=0,"NO DATE; ","")&amp;IF(B45="","NO JOB; ",IF(COUNTIF('Jobs'!$A$2:$A$21,B45)=0,"JOB NOT ON JOBS SHEET; ",""))&amp;IF(AND(L45="Yes",M45=""),"DELAY - NO CAUSE; ","")&amp;IF(AND(N45&lt;&gt;"",O45&lt;&gt;"Yes",O45&lt;&gt;"Not needed"),"CLIENT INSTRUCTION - NO CHANGE ORDER; ","")&amp;IF(Q45="","NO PHOTOS LINK; ","")&amp;IF(OR(C45="",AND(D45&lt;&gt;"",E45="")),"CREW COUNT BLANK; ","")&amp;IF(G45="","NO WORK WRITTEN; ","")&amp;IF(AND(I45&lt;&gt;"",J45=""),"INSPECTION - NO RESULT; ","")&amp;IF(AND(B45&lt;&gt;"",N(A45)&gt;0,COUNTIFS($B$2:$B$1000,B45,$A$2:$A$1000,A45)&gt;1),"TWO ROWS SAME JOB SAME DAY; ","")&amp;IF(AND(N(A45)&gt;0,N(S45)&gt;0,N(S45)-N(A45)&gt;N('Settings'!$B$11)),"WRITTEN LATE; ","")="","",LEFT(IF(N(A45)=0,"NO DATE; ","")&amp;IF(B45="","NO JOB; ",IF(COUNTIF('Jobs'!$A$2:$A$21,B45)=0,"JOB NOT ON JOBS SHEET; ",""))&amp;IF(AND(L45="Yes",M45=""),"DELAY - NO CAUSE; ","")&amp;IF(AND(N45&lt;&gt;"",O45&lt;&gt;"Yes",O45&lt;&gt;"Not needed"),"CLIENT INSTRUCTION - NO CHANGE ORDER; ","")&amp;IF(Q45="","NO PHOTOS LINK; ","")&amp;IF(OR(C45="",AND(D45&lt;&gt;"",E45="")),"CREW COUNT BLANK; ","")&amp;IF(G45="","NO WORK WRITTEN; ","")&amp;IF(AND(I45&lt;&gt;"",J45=""),"INSPECTION - NO RESULT; ","")&amp;IF(AND(B45&lt;&gt;"",N(A45)&gt;0,COUNTIFS($B$2:$B$1000,B45,$A$2:$A$1000,A45)&gt;1),"TWO ROWS SAME JOB SAME DAY; ","")&amp;IF(AND(N(A45)&gt;0,N(S45)&gt;0,N(S45)-N(A45)&gt;N('Settings'!$B$11)),"WRITTEN LATE; ",""),LEN(IF(N(A45)=0,"NO DATE; ","")&amp;IF(B45="","NO JOB; ",IF(COUNTIF('Jobs'!$A$2:$A$21,B45)=0,"JOB NOT ON JOBS SHEET; ",""))&amp;IF(AND(L45="Yes",M45=""),"DELAY - NO CAUSE; ","")&amp;IF(AND(N45&lt;&gt;"",O45&lt;&gt;"Yes",O45&lt;&gt;"Not needed"),"CLIENT INSTRUCTION - NO CHANGE ORDER; ","")&amp;IF(Q45="","NO PHOTOS LINK; ","")&amp;IF(OR(C45="",AND(D45&lt;&gt;"",E45="")),"CREW COUNT BLANK; ","")&amp;IF(G45="","NO WORK WRITTEN; ","")&amp;IF(AND(I45&lt;&gt;"",J45=""),"INSPECTION - NO RESULT; ","")&amp;IF(AND(B45&lt;&gt;"",N(A45)&gt;0,COUNTIFS($B$2:$B$1000,B45,$A$2:$A$1000,A45)&gt;1),"TWO ROWS SAME JOB SAME DAY; ","")&amp;IF(AND(N(A45)&gt;0,N(S45)&gt;0,N(S45)-N(A45)&gt;N('Settings'!$B$11)),"WRITTEN LATE; ",""))-2)))</f>
        <v/>
      </c>
    </row>
    <row r="46">
      <c r="A46" s="6" t="n"/>
      <c r="G46" s="7" t="n"/>
      <c r="H46" s="7" t="n"/>
      <c r="K46" s="7" t="n"/>
      <c r="M46" s="7" t="n"/>
      <c r="N46" s="7" t="n"/>
      <c r="P46" s="7" t="n"/>
      <c r="S46" s="6" t="n"/>
      <c r="T46">
        <f>IF(NOT(OR(A46&lt;&gt;"",B46&lt;&gt;"",G46&lt;&gt;"")),"",IF(IF(N(A46)=0,"NO DATE; ","")&amp;IF(B46="","NO JOB; ",IF(COUNTIF('Jobs'!$A$2:$A$21,B46)=0,"JOB NOT ON JOBS SHEET; ",""))&amp;IF(AND(L46="Yes",M46=""),"DELAY - NO CAUSE; ","")&amp;IF(AND(N46&lt;&gt;"",O46&lt;&gt;"Yes",O46&lt;&gt;"Not needed"),"CLIENT INSTRUCTION - NO CHANGE ORDER; ","")&amp;IF(Q46="","NO PHOTOS LINK; ","")&amp;IF(OR(C46="",AND(D46&lt;&gt;"",E46="")),"CREW COUNT BLANK; ","")&amp;IF(G46="","NO WORK WRITTEN; ","")&amp;IF(AND(I46&lt;&gt;"",J46=""),"INSPECTION - NO RESULT; ","")&amp;IF(AND(B46&lt;&gt;"",N(A46)&gt;0,COUNTIFS($B$2:$B$1000,B46,$A$2:$A$1000,A46)&gt;1),"TWO ROWS SAME JOB SAME DAY; ","")&amp;IF(AND(N(A46)&gt;0,N(S46)&gt;0,N(S46)-N(A46)&gt;N('Settings'!$B$11)),"WRITTEN LATE; ","")="","",LEFT(IF(N(A46)=0,"NO DATE; ","")&amp;IF(B46="","NO JOB; ",IF(COUNTIF('Jobs'!$A$2:$A$21,B46)=0,"JOB NOT ON JOBS SHEET; ",""))&amp;IF(AND(L46="Yes",M46=""),"DELAY - NO CAUSE; ","")&amp;IF(AND(N46&lt;&gt;"",O46&lt;&gt;"Yes",O46&lt;&gt;"Not needed"),"CLIENT INSTRUCTION - NO CHANGE ORDER; ","")&amp;IF(Q46="","NO PHOTOS LINK; ","")&amp;IF(OR(C46="",AND(D46&lt;&gt;"",E46="")),"CREW COUNT BLANK; ","")&amp;IF(G46="","NO WORK WRITTEN; ","")&amp;IF(AND(I46&lt;&gt;"",J46=""),"INSPECTION - NO RESULT; ","")&amp;IF(AND(B46&lt;&gt;"",N(A46)&gt;0,COUNTIFS($B$2:$B$1000,B46,$A$2:$A$1000,A46)&gt;1),"TWO ROWS SAME JOB SAME DAY; ","")&amp;IF(AND(N(A46)&gt;0,N(S46)&gt;0,N(S46)-N(A46)&gt;N('Settings'!$B$11)),"WRITTEN LATE; ",""),LEN(IF(N(A46)=0,"NO DATE; ","")&amp;IF(B46="","NO JOB; ",IF(COUNTIF('Jobs'!$A$2:$A$21,B46)=0,"JOB NOT ON JOBS SHEET; ",""))&amp;IF(AND(L46="Yes",M46=""),"DELAY - NO CAUSE; ","")&amp;IF(AND(N46&lt;&gt;"",O46&lt;&gt;"Yes",O46&lt;&gt;"Not needed"),"CLIENT INSTRUCTION - NO CHANGE ORDER; ","")&amp;IF(Q46="","NO PHOTOS LINK; ","")&amp;IF(OR(C46="",AND(D46&lt;&gt;"",E46="")),"CREW COUNT BLANK; ","")&amp;IF(G46="","NO WORK WRITTEN; ","")&amp;IF(AND(I46&lt;&gt;"",J46=""),"INSPECTION - NO RESULT; ","")&amp;IF(AND(B46&lt;&gt;"",N(A46)&gt;0,COUNTIFS($B$2:$B$1000,B46,$A$2:$A$1000,A46)&gt;1),"TWO ROWS SAME JOB SAME DAY; ","")&amp;IF(AND(N(A46)&gt;0,N(S46)&gt;0,N(S46)-N(A46)&gt;N('Settings'!$B$11)),"WRITTEN LATE; ",""))-2)))</f>
        <v/>
      </c>
    </row>
    <row r="47">
      <c r="A47" s="6" t="n"/>
      <c r="G47" s="7" t="n"/>
      <c r="H47" s="7" t="n"/>
      <c r="K47" s="7" t="n"/>
      <c r="M47" s="7" t="n"/>
      <c r="N47" s="7" t="n"/>
      <c r="P47" s="7" t="n"/>
      <c r="S47" s="6" t="n"/>
      <c r="T47">
        <f>IF(NOT(OR(A47&lt;&gt;"",B47&lt;&gt;"",G47&lt;&gt;"")),"",IF(IF(N(A47)=0,"NO DATE; ","")&amp;IF(B47="","NO JOB; ",IF(COUNTIF('Jobs'!$A$2:$A$21,B47)=0,"JOB NOT ON JOBS SHEET; ",""))&amp;IF(AND(L47="Yes",M47=""),"DELAY - NO CAUSE; ","")&amp;IF(AND(N47&lt;&gt;"",O47&lt;&gt;"Yes",O47&lt;&gt;"Not needed"),"CLIENT INSTRUCTION - NO CHANGE ORDER; ","")&amp;IF(Q47="","NO PHOTOS LINK; ","")&amp;IF(OR(C47="",AND(D47&lt;&gt;"",E47="")),"CREW COUNT BLANK; ","")&amp;IF(G47="","NO WORK WRITTEN; ","")&amp;IF(AND(I47&lt;&gt;"",J47=""),"INSPECTION - NO RESULT; ","")&amp;IF(AND(B47&lt;&gt;"",N(A47)&gt;0,COUNTIFS($B$2:$B$1000,B47,$A$2:$A$1000,A47)&gt;1),"TWO ROWS SAME JOB SAME DAY; ","")&amp;IF(AND(N(A47)&gt;0,N(S47)&gt;0,N(S47)-N(A47)&gt;N('Settings'!$B$11)),"WRITTEN LATE; ","")="","",LEFT(IF(N(A47)=0,"NO DATE; ","")&amp;IF(B47="","NO JOB; ",IF(COUNTIF('Jobs'!$A$2:$A$21,B47)=0,"JOB NOT ON JOBS SHEET; ",""))&amp;IF(AND(L47="Yes",M47=""),"DELAY - NO CAUSE; ","")&amp;IF(AND(N47&lt;&gt;"",O47&lt;&gt;"Yes",O47&lt;&gt;"Not needed"),"CLIENT INSTRUCTION - NO CHANGE ORDER; ","")&amp;IF(Q47="","NO PHOTOS LINK; ","")&amp;IF(OR(C47="",AND(D47&lt;&gt;"",E47="")),"CREW COUNT BLANK; ","")&amp;IF(G47="","NO WORK WRITTEN; ","")&amp;IF(AND(I47&lt;&gt;"",J47=""),"INSPECTION - NO RESULT; ","")&amp;IF(AND(B47&lt;&gt;"",N(A47)&gt;0,COUNTIFS($B$2:$B$1000,B47,$A$2:$A$1000,A47)&gt;1),"TWO ROWS SAME JOB SAME DAY; ","")&amp;IF(AND(N(A47)&gt;0,N(S47)&gt;0,N(S47)-N(A47)&gt;N('Settings'!$B$11)),"WRITTEN LATE; ",""),LEN(IF(N(A47)=0,"NO DATE; ","")&amp;IF(B47="","NO JOB; ",IF(COUNTIF('Jobs'!$A$2:$A$21,B47)=0,"JOB NOT ON JOBS SHEET; ",""))&amp;IF(AND(L47="Yes",M47=""),"DELAY - NO CAUSE; ","")&amp;IF(AND(N47&lt;&gt;"",O47&lt;&gt;"Yes",O47&lt;&gt;"Not needed"),"CLIENT INSTRUCTION - NO CHANGE ORDER; ","")&amp;IF(Q47="","NO PHOTOS LINK; ","")&amp;IF(OR(C47="",AND(D47&lt;&gt;"",E47="")),"CREW COUNT BLANK; ","")&amp;IF(G47="","NO WORK WRITTEN; ","")&amp;IF(AND(I47&lt;&gt;"",J47=""),"INSPECTION - NO RESULT; ","")&amp;IF(AND(B47&lt;&gt;"",N(A47)&gt;0,COUNTIFS($B$2:$B$1000,B47,$A$2:$A$1000,A47)&gt;1),"TWO ROWS SAME JOB SAME DAY; ","")&amp;IF(AND(N(A47)&gt;0,N(S47)&gt;0,N(S47)-N(A47)&gt;N('Settings'!$B$11)),"WRITTEN LATE; ",""))-2)))</f>
        <v/>
      </c>
    </row>
    <row r="48">
      <c r="A48" s="6" t="n"/>
      <c r="G48" s="7" t="n"/>
      <c r="H48" s="7" t="n"/>
      <c r="K48" s="7" t="n"/>
      <c r="M48" s="7" t="n"/>
      <c r="N48" s="7" t="n"/>
      <c r="P48" s="7" t="n"/>
      <c r="S48" s="6" t="n"/>
      <c r="T48">
        <f>IF(NOT(OR(A48&lt;&gt;"",B48&lt;&gt;"",G48&lt;&gt;"")),"",IF(IF(N(A48)=0,"NO DATE; ","")&amp;IF(B48="","NO JOB; ",IF(COUNTIF('Jobs'!$A$2:$A$21,B48)=0,"JOB NOT ON JOBS SHEET; ",""))&amp;IF(AND(L48="Yes",M48=""),"DELAY - NO CAUSE; ","")&amp;IF(AND(N48&lt;&gt;"",O48&lt;&gt;"Yes",O48&lt;&gt;"Not needed"),"CLIENT INSTRUCTION - NO CHANGE ORDER; ","")&amp;IF(Q48="","NO PHOTOS LINK; ","")&amp;IF(OR(C48="",AND(D48&lt;&gt;"",E48="")),"CREW COUNT BLANK; ","")&amp;IF(G48="","NO WORK WRITTEN; ","")&amp;IF(AND(I48&lt;&gt;"",J48=""),"INSPECTION - NO RESULT; ","")&amp;IF(AND(B48&lt;&gt;"",N(A48)&gt;0,COUNTIFS($B$2:$B$1000,B48,$A$2:$A$1000,A48)&gt;1),"TWO ROWS SAME JOB SAME DAY; ","")&amp;IF(AND(N(A48)&gt;0,N(S48)&gt;0,N(S48)-N(A48)&gt;N('Settings'!$B$11)),"WRITTEN LATE; ","")="","",LEFT(IF(N(A48)=0,"NO DATE; ","")&amp;IF(B48="","NO JOB; ",IF(COUNTIF('Jobs'!$A$2:$A$21,B48)=0,"JOB NOT ON JOBS SHEET; ",""))&amp;IF(AND(L48="Yes",M48=""),"DELAY - NO CAUSE; ","")&amp;IF(AND(N48&lt;&gt;"",O48&lt;&gt;"Yes",O48&lt;&gt;"Not needed"),"CLIENT INSTRUCTION - NO CHANGE ORDER; ","")&amp;IF(Q48="","NO PHOTOS LINK; ","")&amp;IF(OR(C48="",AND(D48&lt;&gt;"",E48="")),"CREW COUNT BLANK; ","")&amp;IF(G48="","NO WORK WRITTEN; ","")&amp;IF(AND(I48&lt;&gt;"",J48=""),"INSPECTION - NO RESULT; ","")&amp;IF(AND(B48&lt;&gt;"",N(A48)&gt;0,COUNTIFS($B$2:$B$1000,B48,$A$2:$A$1000,A48)&gt;1),"TWO ROWS SAME JOB SAME DAY; ","")&amp;IF(AND(N(A48)&gt;0,N(S48)&gt;0,N(S48)-N(A48)&gt;N('Settings'!$B$11)),"WRITTEN LATE; ",""),LEN(IF(N(A48)=0,"NO DATE; ","")&amp;IF(B48="","NO JOB; ",IF(COUNTIF('Jobs'!$A$2:$A$21,B48)=0,"JOB NOT ON JOBS SHEET; ",""))&amp;IF(AND(L48="Yes",M48=""),"DELAY - NO CAUSE; ","")&amp;IF(AND(N48&lt;&gt;"",O48&lt;&gt;"Yes",O48&lt;&gt;"Not needed"),"CLIENT INSTRUCTION - NO CHANGE ORDER; ","")&amp;IF(Q48="","NO PHOTOS LINK; ","")&amp;IF(OR(C48="",AND(D48&lt;&gt;"",E48="")),"CREW COUNT BLANK; ","")&amp;IF(G48="","NO WORK WRITTEN; ","")&amp;IF(AND(I48&lt;&gt;"",J48=""),"INSPECTION - NO RESULT; ","")&amp;IF(AND(B48&lt;&gt;"",N(A48)&gt;0,COUNTIFS($B$2:$B$1000,B48,$A$2:$A$1000,A48)&gt;1),"TWO ROWS SAME JOB SAME DAY; ","")&amp;IF(AND(N(A48)&gt;0,N(S48)&gt;0,N(S48)-N(A48)&gt;N('Settings'!$B$11)),"WRITTEN LATE; ",""))-2)))</f>
        <v/>
      </c>
    </row>
    <row r="49">
      <c r="A49" s="6" t="n"/>
      <c r="G49" s="7" t="n"/>
      <c r="H49" s="7" t="n"/>
      <c r="K49" s="7" t="n"/>
      <c r="M49" s="7" t="n"/>
      <c r="N49" s="7" t="n"/>
      <c r="P49" s="7" t="n"/>
      <c r="S49" s="6" t="n"/>
      <c r="T49">
        <f>IF(NOT(OR(A49&lt;&gt;"",B49&lt;&gt;"",G49&lt;&gt;"")),"",IF(IF(N(A49)=0,"NO DATE; ","")&amp;IF(B49="","NO JOB; ",IF(COUNTIF('Jobs'!$A$2:$A$21,B49)=0,"JOB NOT ON JOBS SHEET; ",""))&amp;IF(AND(L49="Yes",M49=""),"DELAY - NO CAUSE; ","")&amp;IF(AND(N49&lt;&gt;"",O49&lt;&gt;"Yes",O49&lt;&gt;"Not needed"),"CLIENT INSTRUCTION - NO CHANGE ORDER; ","")&amp;IF(Q49="","NO PHOTOS LINK; ","")&amp;IF(OR(C49="",AND(D49&lt;&gt;"",E49="")),"CREW COUNT BLANK; ","")&amp;IF(G49="","NO WORK WRITTEN; ","")&amp;IF(AND(I49&lt;&gt;"",J49=""),"INSPECTION - NO RESULT; ","")&amp;IF(AND(B49&lt;&gt;"",N(A49)&gt;0,COUNTIFS($B$2:$B$1000,B49,$A$2:$A$1000,A49)&gt;1),"TWO ROWS SAME JOB SAME DAY; ","")&amp;IF(AND(N(A49)&gt;0,N(S49)&gt;0,N(S49)-N(A49)&gt;N('Settings'!$B$11)),"WRITTEN LATE; ","")="","",LEFT(IF(N(A49)=0,"NO DATE; ","")&amp;IF(B49="","NO JOB; ",IF(COUNTIF('Jobs'!$A$2:$A$21,B49)=0,"JOB NOT ON JOBS SHEET; ",""))&amp;IF(AND(L49="Yes",M49=""),"DELAY - NO CAUSE; ","")&amp;IF(AND(N49&lt;&gt;"",O49&lt;&gt;"Yes",O49&lt;&gt;"Not needed"),"CLIENT INSTRUCTION - NO CHANGE ORDER; ","")&amp;IF(Q49="","NO PHOTOS LINK; ","")&amp;IF(OR(C49="",AND(D49&lt;&gt;"",E49="")),"CREW COUNT BLANK; ","")&amp;IF(G49="","NO WORK WRITTEN; ","")&amp;IF(AND(I49&lt;&gt;"",J49=""),"INSPECTION - NO RESULT; ","")&amp;IF(AND(B49&lt;&gt;"",N(A49)&gt;0,COUNTIFS($B$2:$B$1000,B49,$A$2:$A$1000,A49)&gt;1),"TWO ROWS SAME JOB SAME DAY; ","")&amp;IF(AND(N(A49)&gt;0,N(S49)&gt;0,N(S49)-N(A49)&gt;N('Settings'!$B$11)),"WRITTEN LATE; ",""),LEN(IF(N(A49)=0,"NO DATE; ","")&amp;IF(B49="","NO JOB; ",IF(COUNTIF('Jobs'!$A$2:$A$21,B49)=0,"JOB NOT ON JOBS SHEET; ",""))&amp;IF(AND(L49="Yes",M49=""),"DELAY - NO CAUSE; ","")&amp;IF(AND(N49&lt;&gt;"",O49&lt;&gt;"Yes",O49&lt;&gt;"Not needed"),"CLIENT INSTRUCTION - NO CHANGE ORDER; ","")&amp;IF(Q49="","NO PHOTOS LINK; ","")&amp;IF(OR(C49="",AND(D49&lt;&gt;"",E49="")),"CREW COUNT BLANK; ","")&amp;IF(G49="","NO WORK WRITTEN; ","")&amp;IF(AND(I49&lt;&gt;"",J49=""),"INSPECTION - NO RESULT; ","")&amp;IF(AND(B49&lt;&gt;"",N(A49)&gt;0,COUNTIFS($B$2:$B$1000,B49,$A$2:$A$1000,A49)&gt;1),"TWO ROWS SAME JOB SAME DAY; ","")&amp;IF(AND(N(A49)&gt;0,N(S49)&gt;0,N(S49)-N(A49)&gt;N('Settings'!$B$11)),"WRITTEN LATE; ",""))-2)))</f>
        <v/>
      </c>
    </row>
    <row r="50">
      <c r="A50" s="6" t="n"/>
      <c r="G50" s="7" t="n"/>
      <c r="H50" s="7" t="n"/>
      <c r="K50" s="7" t="n"/>
      <c r="M50" s="7" t="n"/>
      <c r="N50" s="7" t="n"/>
      <c r="P50" s="7" t="n"/>
      <c r="S50" s="6" t="n"/>
      <c r="T50">
        <f>IF(NOT(OR(A50&lt;&gt;"",B50&lt;&gt;"",G50&lt;&gt;"")),"",IF(IF(N(A50)=0,"NO DATE; ","")&amp;IF(B50="","NO JOB; ",IF(COUNTIF('Jobs'!$A$2:$A$21,B50)=0,"JOB NOT ON JOBS SHEET; ",""))&amp;IF(AND(L50="Yes",M50=""),"DELAY - NO CAUSE; ","")&amp;IF(AND(N50&lt;&gt;"",O50&lt;&gt;"Yes",O50&lt;&gt;"Not needed"),"CLIENT INSTRUCTION - NO CHANGE ORDER; ","")&amp;IF(Q50="","NO PHOTOS LINK; ","")&amp;IF(OR(C50="",AND(D50&lt;&gt;"",E50="")),"CREW COUNT BLANK; ","")&amp;IF(G50="","NO WORK WRITTEN; ","")&amp;IF(AND(I50&lt;&gt;"",J50=""),"INSPECTION - NO RESULT; ","")&amp;IF(AND(B50&lt;&gt;"",N(A50)&gt;0,COUNTIFS($B$2:$B$1000,B50,$A$2:$A$1000,A50)&gt;1),"TWO ROWS SAME JOB SAME DAY; ","")&amp;IF(AND(N(A50)&gt;0,N(S50)&gt;0,N(S50)-N(A50)&gt;N('Settings'!$B$11)),"WRITTEN LATE; ","")="","",LEFT(IF(N(A50)=0,"NO DATE; ","")&amp;IF(B50="","NO JOB; ",IF(COUNTIF('Jobs'!$A$2:$A$21,B50)=0,"JOB NOT ON JOBS SHEET; ",""))&amp;IF(AND(L50="Yes",M50=""),"DELAY - NO CAUSE; ","")&amp;IF(AND(N50&lt;&gt;"",O50&lt;&gt;"Yes",O50&lt;&gt;"Not needed"),"CLIENT INSTRUCTION - NO CHANGE ORDER; ","")&amp;IF(Q50="","NO PHOTOS LINK; ","")&amp;IF(OR(C50="",AND(D50&lt;&gt;"",E50="")),"CREW COUNT BLANK; ","")&amp;IF(G50="","NO WORK WRITTEN; ","")&amp;IF(AND(I50&lt;&gt;"",J50=""),"INSPECTION - NO RESULT; ","")&amp;IF(AND(B50&lt;&gt;"",N(A50)&gt;0,COUNTIFS($B$2:$B$1000,B50,$A$2:$A$1000,A50)&gt;1),"TWO ROWS SAME JOB SAME DAY; ","")&amp;IF(AND(N(A50)&gt;0,N(S50)&gt;0,N(S50)-N(A50)&gt;N('Settings'!$B$11)),"WRITTEN LATE; ",""),LEN(IF(N(A50)=0,"NO DATE; ","")&amp;IF(B50="","NO JOB; ",IF(COUNTIF('Jobs'!$A$2:$A$21,B50)=0,"JOB NOT ON JOBS SHEET; ",""))&amp;IF(AND(L50="Yes",M50=""),"DELAY - NO CAUSE; ","")&amp;IF(AND(N50&lt;&gt;"",O50&lt;&gt;"Yes",O50&lt;&gt;"Not needed"),"CLIENT INSTRUCTION - NO CHANGE ORDER; ","")&amp;IF(Q50="","NO PHOTOS LINK; ","")&amp;IF(OR(C50="",AND(D50&lt;&gt;"",E50="")),"CREW COUNT BLANK; ","")&amp;IF(G50="","NO WORK WRITTEN; ","")&amp;IF(AND(I50&lt;&gt;"",J50=""),"INSPECTION - NO RESULT; ","")&amp;IF(AND(B50&lt;&gt;"",N(A50)&gt;0,COUNTIFS($B$2:$B$1000,B50,$A$2:$A$1000,A50)&gt;1),"TWO ROWS SAME JOB SAME DAY; ","")&amp;IF(AND(N(A50)&gt;0,N(S50)&gt;0,N(S50)-N(A50)&gt;N('Settings'!$B$11)),"WRITTEN LATE; ",""))-2)))</f>
        <v/>
      </c>
    </row>
    <row r="51">
      <c r="A51" s="6" t="n"/>
      <c r="G51" s="7" t="n"/>
      <c r="H51" s="7" t="n"/>
      <c r="K51" s="7" t="n"/>
      <c r="M51" s="7" t="n"/>
      <c r="N51" s="7" t="n"/>
      <c r="P51" s="7" t="n"/>
      <c r="S51" s="6" t="n"/>
      <c r="T51">
        <f>IF(NOT(OR(A51&lt;&gt;"",B51&lt;&gt;"",G51&lt;&gt;"")),"",IF(IF(N(A51)=0,"NO DATE; ","")&amp;IF(B51="","NO JOB; ",IF(COUNTIF('Jobs'!$A$2:$A$21,B51)=0,"JOB NOT ON JOBS SHEET; ",""))&amp;IF(AND(L51="Yes",M51=""),"DELAY - NO CAUSE; ","")&amp;IF(AND(N51&lt;&gt;"",O51&lt;&gt;"Yes",O51&lt;&gt;"Not needed"),"CLIENT INSTRUCTION - NO CHANGE ORDER; ","")&amp;IF(Q51="","NO PHOTOS LINK; ","")&amp;IF(OR(C51="",AND(D51&lt;&gt;"",E51="")),"CREW COUNT BLANK; ","")&amp;IF(G51="","NO WORK WRITTEN; ","")&amp;IF(AND(I51&lt;&gt;"",J51=""),"INSPECTION - NO RESULT; ","")&amp;IF(AND(B51&lt;&gt;"",N(A51)&gt;0,COUNTIFS($B$2:$B$1000,B51,$A$2:$A$1000,A51)&gt;1),"TWO ROWS SAME JOB SAME DAY; ","")&amp;IF(AND(N(A51)&gt;0,N(S51)&gt;0,N(S51)-N(A51)&gt;N('Settings'!$B$11)),"WRITTEN LATE; ","")="","",LEFT(IF(N(A51)=0,"NO DATE; ","")&amp;IF(B51="","NO JOB; ",IF(COUNTIF('Jobs'!$A$2:$A$21,B51)=0,"JOB NOT ON JOBS SHEET; ",""))&amp;IF(AND(L51="Yes",M51=""),"DELAY - NO CAUSE; ","")&amp;IF(AND(N51&lt;&gt;"",O51&lt;&gt;"Yes",O51&lt;&gt;"Not needed"),"CLIENT INSTRUCTION - NO CHANGE ORDER; ","")&amp;IF(Q51="","NO PHOTOS LINK; ","")&amp;IF(OR(C51="",AND(D51&lt;&gt;"",E51="")),"CREW COUNT BLANK; ","")&amp;IF(G51="","NO WORK WRITTEN; ","")&amp;IF(AND(I51&lt;&gt;"",J51=""),"INSPECTION - NO RESULT; ","")&amp;IF(AND(B51&lt;&gt;"",N(A51)&gt;0,COUNTIFS($B$2:$B$1000,B51,$A$2:$A$1000,A51)&gt;1),"TWO ROWS SAME JOB SAME DAY; ","")&amp;IF(AND(N(A51)&gt;0,N(S51)&gt;0,N(S51)-N(A51)&gt;N('Settings'!$B$11)),"WRITTEN LATE; ",""),LEN(IF(N(A51)=0,"NO DATE; ","")&amp;IF(B51="","NO JOB; ",IF(COUNTIF('Jobs'!$A$2:$A$21,B51)=0,"JOB NOT ON JOBS SHEET; ",""))&amp;IF(AND(L51="Yes",M51=""),"DELAY - NO CAUSE; ","")&amp;IF(AND(N51&lt;&gt;"",O51&lt;&gt;"Yes",O51&lt;&gt;"Not needed"),"CLIENT INSTRUCTION - NO CHANGE ORDER; ","")&amp;IF(Q51="","NO PHOTOS LINK; ","")&amp;IF(OR(C51="",AND(D51&lt;&gt;"",E51="")),"CREW COUNT BLANK; ","")&amp;IF(G51="","NO WORK WRITTEN; ","")&amp;IF(AND(I51&lt;&gt;"",J51=""),"INSPECTION - NO RESULT; ","")&amp;IF(AND(B51&lt;&gt;"",N(A51)&gt;0,COUNTIFS($B$2:$B$1000,B51,$A$2:$A$1000,A51)&gt;1),"TWO ROWS SAME JOB SAME DAY; ","")&amp;IF(AND(N(A51)&gt;0,N(S51)&gt;0,N(S51)-N(A51)&gt;N('Settings'!$B$11)),"WRITTEN LATE; ",""))-2)))</f>
        <v/>
      </c>
    </row>
    <row r="52">
      <c r="A52" s="6" t="n"/>
      <c r="G52" s="7" t="n"/>
      <c r="H52" s="7" t="n"/>
      <c r="K52" s="7" t="n"/>
      <c r="M52" s="7" t="n"/>
      <c r="N52" s="7" t="n"/>
      <c r="P52" s="7" t="n"/>
      <c r="S52" s="6" t="n"/>
      <c r="T52">
        <f>IF(NOT(OR(A52&lt;&gt;"",B52&lt;&gt;"",G52&lt;&gt;"")),"",IF(IF(N(A52)=0,"NO DATE; ","")&amp;IF(B52="","NO JOB; ",IF(COUNTIF('Jobs'!$A$2:$A$21,B52)=0,"JOB NOT ON JOBS SHEET; ",""))&amp;IF(AND(L52="Yes",M52=""),"DELAY - NO CAUSE; ","")&amp;IF(AND(N52&lt;&gt;"",O52&lt;&gt;"Yes",O52&lt;&gt;"Not needed"),"CLIENT INSTRUCTION - NO CHANGE ORDER; ","")&amp;IF(Q52="","NO PHOTOS LINK; ","")&amp;IF(OR(C52="",AND(D52&lt;&gt;"",E52="")),"CREW COUNT BLANK; ","")&amp;IF(G52="","NO WORK WRITTEN; ","")&amp;IF(AND(I52&lt;&gt;"",J52=""),"INSPECTION - NO RESULT; ","")&amp;IF(AND(B52&lt;&gt;"",N(A52)&gt;0,COUNTIFS($B$2:$B$1000,B52,$A$2:$A$1000,A52)&gt;1),"TWO ROWS SAME JOB SAME DAY; ","")&amp;IF(AND(N(A52)&gt;0,N(S52)&gt;0,N(S52)-N(A52)&gt;N('Settings'!$B$11)),"WRITTEN LATE; ","")="","",LEFT(IF(N(A52)=0,"NO DATE; ","")&amp;IF(B52="","NO JOB; ",IF(COUNTIF('Jobs'!$A$2:$A$21,B52)=0,"JOB NOT ON JOBS SHEET; ",""))&amp;IF(AND(L52="Yes",M52=""),"DELAY - NO CAUSE; ","")&amp;IF(AND(N52&lt;&gt;"",O52&lt;&gt;"Yes",O52&lt;&gt;"Not needed"),"CLIENT INSTRUCTION - NO CHANGE ORDER; ","")&amp;IF(Q52="","NO PHOTOS LINK; ","")&amp;IF(OR(C52="",AND(D52&lt;&gt;"",E52="")),"CREW COUNT BLANK; ","")&amp;IF(G52="","NO WORK WRITTEN; ","")&amp;IF(AND(I52&lt;&gt;"",J52=""),"INSPECTION - NO RESULT; ","")&amp;IF(AND(B52&lt;&gt;"",N(A52)&gt;0,COUNTIFS($B$2:$B$1000,B52,$A$2:$A$1000,A52)&gt;1),"TWO ROWS SAME JOB SAME DAY; ","")&amp;IF(AND(N(A52)&gt;0,N(S52)&gt;0,N(S52)-N(A52)&gt;N('Settings'!$B$11)),"WRITTEN LATE; ",""),LEN(IF(N(A52)=0,"NO DATE; ","")&amp;IF(B52="","NO JOB; ",IF(COUNTIF('Jobs'!$A$2:$A$21,B52)=0,"JOB NOT ON JOBS SHEET; ",""))&amp;IF(AND(L52="Yes",M52=""),"DELAY - NO CAUSE; ","")&amp;IF(AND(N52&lt;&gt;"",O52&lt;&gt;"Yes",O52&lt;&gt;"Not needed"),"CLIENT INSTRUCTION - NO CHANGE ORDER; ","")&amp;IF(Q52="","NO PHOTOS LINK; ","")&amp;IF(OR(C52="",AND(D52&lt;&gt;"",E52="")),"CREW COUNT BLANK; ","")&amp;IF(G52="","NO WORK WRITTEN; ","")&amp;IF(AND(I52&lt;&gt;"",J52=""),"INSPECTION - NO RESULT; ","")&amp;IF(AND(B52&lt;&gt;"",N(A52)&gt;0,COUNTIFS($B$2:$B$1000,B52,$A$2:$A$1000,A52)&gt;1),"TWO ROWS SAME JOB SAME DAY; ","")&amp;IF(AND(N(A52)&gt;0,N(S52)&gt;0,N(S52)-N(A52)&gt;N('Settings'!$B$11)),"WRITTEN LATE; ",""))-2)))</f>
        <v/>
      </c>
    </row>
    <row r="53">
      <c r="A53" s="6" t="n"/>
      <c r="G53" s="7" t="n"/>
      <c r="H53" s="7" t="n"/>
      <c r="K53" s="7" t="n"/>
      <c r="M53" s="7" t="n"/>
      <c r="N53" s="7" t="n"/>
      <c r="P53" s="7" t="n"/>
      <c r="S53" s="6" t="n"/>
      <c r="T53">
        <f>IF(NOT(OR(A53&lt;&gt;"",B53&lt;&gt;"",G53&lt;&gt;"")),"",IF(IF(N(A53)=0,"NO DATE; ","")&amp;IF(B53="","NO JOB; ",IF(COUNTIF('Jobs'!$A$2:$A$21,B53)=0,"JOB NOT ON JOBS SHEET; ",""))&amp;IF(AND(L53="Yes",M53=""),"DELAY - NO CAUSE; ","")&amp;IF(AND(N53&lt;&gt;"",O53&lt;&gt;"Yes",O53&lt;&gt;"Not needed"),"CLIENT INSTRUCTION - NO CHANGE ORDER; ","")&amp;IF(Q53="","NO PHOTOS LINK; ","")&amp;IF(OR(C53="",AND(D53&lt;&gt;"",E53="")),"CREW COUNT BLANK; ","")&amp;IF(G53="","NO WORK WRITTEN; ","")&amp;IF(AND(I53&lt;&gt;"",J53=""),"INSPECTION - NO RESULT; ","")&amp;IF(AND(B53&lt;&gt;"",N(A53)&gt;0,COUNTIFS($B$2:$B$1000,B53,$A$2:$A$1000,A53)&gt;1),"TWO ROWS SAME JOB SAME DAY; ","")&amp;IF(AND(N(A53)&gt;0,N(S53)&gt;0,N(S53)-N(A53)&gt;N('Settings'!$B$11)),"WRITTEN LATE; ","")="","",LEFT(IF(N(A53)=0,"NO DATE; ","")&amp;IF(B53="","NO JOB; ",IF(COUNTIF('Jobs'!$A$2:$A$21,B53)=0,"JOB NOT ON JOBS SHEET; ",""))&amp;IF(AND(L53="Yes",M53=""),"DELAY - NO CAUSE; ","")&amp;IF(AND(N53&lt;&gt;"",O53&lt;&gt;"Yes",O53&lt;&gt;"Not needed"),"CLIENT INSTRUCTION - NO CHANGE ORDER; ","")&amp;IF(Q53="","NO PHOTOS LINK; ","")&amp;IF(OR(C53="",AND(D53&lt;&gt;"",E53="")),"CREW COUNT BLANK; ","")&amp;IF(G53="","NO WORK WRITTEN; ","")&amp;IF(AND(I53&lt;&gt;"",J53=""),"INSPECTION - NO RESULT; ","")&amp;IF(AND(B53&lt;&gt;"",N(A53)&gt;0,COUNTIFS($B$2:$B$1000,B53,$A$2:$A$1000,A53)&gt;1),"TWO ROWS SAME JOB SAME DAY; ","")&amp;IF(AND(N(A53)&gt;0,N(S53)&gt;0,N(S53)-N(A53)&gt;N('Settings'!$B$11)),"WRITTEN LATE; ",""),LEN(IF(N(A53)=0,"NO DATE; ","")&amp;IF(B53="","NO JOB; ",IF(COUNTIF('Jobs'!$A$2:$A$21,B53)=0,"JOB NOT ON JOBS SHEET; ",""))&amp;IF(AND(L53="Yes",M53=""),"DELAY - NO CAUSE; ","")&amp;IF(AND(N53&lt;&gt;"",O53&lt;&gt;"Yes",O53&lt;&gt;"Not needed"),"CLIENT INSTRUCTION - NO CHANGE ORDER; ","")&amp;IF(Q53="","NO PHOTOS LINK; ","")&amp;IF(OR(C53="",AND(D53&lt;&gt;"",E53="")),"CREW COUNT BLANK; ","")&amp;IF(G53="","NO WORK WRITTEN; ","")&amp;IF(AND(I53&lt;&gt;"",J53=""),"INSPECTION - NO RESULT; ","")&amp;IF(AND(B53&lt;&gt;"",N(A53)&gt;0,COUNTIFS($B$2:$B$1000,B53,$A$2:$A$1000,A53)&gt;1),"TWO ROWS SAME JOB SAME DAY; ","")&amp;IF(AND(N(A53)&gt;0,N(S53)&gt;0,N(S53)-N(A53)&gt;N('Settings'!$B$11)),"WRITTEN LATE; ",""))-2)))</f>
        <v/>
      </c>
    </row>
    <row r="54">
      <c r="A54" s="6" t="n"/>
      <c r="G54" s="7" t="n"/>
      <c r="H54" s="7" t="n"/>
      <c r="K54" s="7" t="n"/>
      <c r="M54" s="7" t="n"/>
      <c r="N54" s="7" t="n"/>
      <c r="P54" s="7" t="n"/>
      <c r="S54" s="6" t="n"/>
      <c r="T54">
        <f>IF(NOT(OR(A54&lt;&gt;"",B54&lt;&gt;"",G54&lt;&gt;"")),"",IF(IF(N(A54)=0,"NO DATE; ","")&amp;IF(B54="","NO JOB; ",IF(COUNTIF('Jobs'!$A$2:$A$21,B54)=0,"JOB NOT ON JOBS SHEET; ",""))&amp;IF(AND(L54="Yes",M54=""),"DELAY - NO CAUSE; ","")&amp;IF(AND(N54&lt;&gt;"",O54&lt;&gt;"Yes",O54&lt;&gt;"Not needed"),"CLIENT INSTRUCTION - NO CHANGE ORDER; ","")&amp;IF(Q54="","NO PHOTOS LINK; ","")&amp;IF(OR(C54="",AND(D54&lt;&gt;"",E54="")),"CREW COUNT BLANK; ","")&amp;IF(G54="","NO WORK WRITTEN; ","")&amp;IF(AND(I54&lt;&gt;"",J54=""),"INSPECTION - NO RESULT; ","")&amp;IF(AND(B54&lt;&gt;"",N(A54)&gt;0,COUNTIFS($B$2:$B$1000,B54,$A$2:$A$1000,A54)&gt;1),"TWO ROWS SAME JOB SAME DAY; ","")&amp;IF(AND(N(A54)&gt;0,N(S54)&gt;0,N(S54)-N(A54)&gt;N('Settings'!$B$11)),"WRITTEN LATE; ","")="","",LEFT(IF(N(A54)=0,"NO DATE; ","")&amp;IF(B54="","NO JOB; ",IF(COUNTIF('Jobs'!$A$2:$A$21,B54)=0,"JOB NOT ON JOBS SHEET; ",""))&amp;IF(AND(L54="Yes",M54=""),"DELAY - NO CAUSE; ","")&amp;IF(AND(N54&lt;&gt;"",O54&lt;&gt;"Yes",O54&lt;&gt;"Not needed"),"CLIENT INSTRUCTION - NO CHANGE ORDER; ","")&amp;IF(Q54="","NO PHOTOS LINK; ","")&amp;IF(OR(C54="",AND(D54&lt;&gt;"",E54="")),"CREW COUNT BLANK; ","")&amp;IF(G54="","NO WORK WRITTEN; ","")&amp;IF(AND(I54&lt;&gt;"",J54=""),"INSPECTION - NO RESULT; ","")&amp;IF(AND(B54&lt;&gt;"",N(A54)&gt;0,COUNTIFS($B$2:$B$1000,B54,$A$2:$A$1000,A54)&gt;1),"TWO ROWS SAME JOB SAME DAY; ","")&amp;IF(AND(N(A54)&gt;0,N(S54)&gt;0,N(S54)-N(A54)&gt;N('Settings'!$B$11)),"WRITTEN LATE; ",""),LEN(IF(N(A54)=0,"NO DATE; ","")&amp;IF(B54="","NO JOB; ",IF(COUNTIF('Jobs'!$A$2:$A$21,B54)=0,"JOB NOT ON JOBS SHEET; ",""))&amp;IF(AND(L54="Yes",M54=""),"DELAY - NO CAUSE; ","")&amp;IF(AND(N54&lt;&gt;"",O54&lt;&gt;"Yes",O54&lt;&gt;"Not needed"),"CLIENT INSTRUCTION - NO CHANGE ORDER; ","")&amp;IF(Q54="","NO PHOTOS LINK; ","")&amp;IF(OR(C54="",AND(D54&lt;&gt;"",E54="")),"CREW COUNT BLANK; ","")&amp;IF(G54="","NO WORK WRITTEN; ","")&amp;IF(AND(I54&lt;&gt;"",J54=""),"INSPECTION - NO RESULT; ","")&amp;IF(AND(B54&lt;&gt;"",N(A54)&gt;0,COUNTIFS($B$2:$B$1000,B54,$A$2:$A$1000,A54)&gt;1),"TWO ROWS SAME JOB SAME DAY; ","")&amp;IF(AND(N(A54)&gt;0,N(S54)&gt;0,N(S54)-N(A54)&gt;N('Settings'!$B$11)),"WRITTEN LATE; ",""))-2)))</f>
        <v/>
      </c>
    </row>
    <row r="55">
      <c r="A55" s="6" t="n"/>
      <c r="G55" s="7" t="n"/>
      <c r="H55" s="7" t="n"/>
      <c r="K55" s="7" t="n"/>
      <c r="M55" s="7" t="n"/>
      <c r="N55" s="7" t="n"/>
      <c r="P55" s="7" t="n"/>
      <c r="S55" s="6" t="n"/>
      <c r="T55">
        <f>IF(NOT(OR(A55&lt;&gt;"",B55&lt;&gt;"",G55&lt;&gt;"")),"",IF(IF(N(A55)=0,"NO DATE; ","")&amp;IF(B55="","NO JOB; ",IF(COUNTIF('Jobs'!$A$2:$A$21,B55)=0,"JOB NOT ON JOBS SHEET; ",""))&amp;IF(AND(L55="Yes",M55=""),"DELAY - NO CAUSE; ","")&amp;IF(AND(N55&lt;&gt;"",O55&lt;&gt;"Yes",O55&lt;&gt;"Not needed"),"CLIENT INSTRUCTION - NO CHANGE ORDER; ","")&amp;IF(Q55="","NO PHOTOS LINK; ","")&amp;IF(OR(C55="",AND(D55&lt;&gt;"",E55="")),"CREW COUNT BLANK; ","")&amp;IF(G55="","NO WORK WRITTEN; ","")&amp;IF(AND(I55&lt;&gt;"",J55=""),"INSPECTION - NO RESULT; ","")&amp;IF(AND(B55&lt;&gt;"",N(A55)&gt;0,COUNTIFS($B$2:$B$1000,B55,$A$2:$A$1000,A55)&gt;1),"TWO ROWS SAME JOB SAME DAY; ","")&amp;IF(AND(N(A55)&gt;0,N(S55)&gt;0,N(S55)-N(A55)&gt;N('Settings'!$B$11)),"WRITTEN LATE; ","")="","",LEFT(IF(N(A55)=0,"NO DATE; ","")&amp;IF(B55="","NO JOB; ",IF(COUNTIF('Jobs'!$A$2:$A$21,B55)=0,"JOB NOT ON JOBS SHEET; ",""))&amp;IF(AND(L55="Yes",M55=""),"DELAY - NO CAUSE; ","")&amp;IF(AND(N55&lt;&gt;"",O55&lt;&gt;"Yes",O55&lt;&gt;"Not needed"),"CLIENT INSTRUCTION - NO CHANGE ORDER; ","")&amp;IF(Q55="","NO PHOTOS LINK; ","")&amp;IF(OR(C55="",AND(D55&lt;&gt;"",E55="")),"CREW COUNT BLANK; ","")&amp;IF(G55="","NO WORK WRITTEN; ","")&amp;IF(AND(I55&lt;&gt;"",J55=""),"INSPECTION - NO RESULT; ","")&amp;IF(AND(B55&lt;&gt;"",N(A55)&gt;0,COUNTIFS($B$2:$B$1000,B55,$A$2:$A$1000,A55)&gt;1),"TWO ROWS SAME JOB SAME DAY; ","")&amp;IF(AND(N(A55)&gt;0,N(S55)&gt;0,N(S55)-N(A55)&gt;N('Settings'!$B$11)),"WRITTEN LATE; ",""),LEN(IF(N(A55)=0,"NO DATE; ","")&amp;IF(B55="","NO JOB; ",IF(COUNTIF('Jobs'!$A$2:$A$21,B55)=0,"JOB NOT ON JOBS SHEET; ",""))&amp;IF(AND(L55="Yes",M55=""),"DELAY - NO CAUSE; ","")&amp;IF(AND(N55&lt;&gt;"",O55&lt;&gt;"Yes",O55&lt;&gt;"Not needed"),"CLIENT INSTRUCTION - NO CHANGE ORDER; ","")&amp;IF(Q55="","NO PHOTOS LINK; ","")&amp;IF(OR(C55="",AND(D55&lt;&gt;"",E55="")),"CREW COUNT BLANK; ","")&amp;IF(G55="","NO WORK WRITTEN; ","")&amp;IF(AND(I55&lt;&gt;"",J55=""),"INSPECTION - NO RESULT; ","")&amp;IF(AND(B55&lt;&gt;"",N(A55)&gt;0,COUNTIFS($B$2:$B$1000,B55,$A$2:$A$1000,A55)&gt;1),"TWO ROWS SAME JOB SAME DAY; ","")&amp;IF(AND(N(A55)&gt;0,N(S55)&gt;0,N(S55)-N(A55)&gt;N('Settings'!$B$11)),"WRITTEN LATE; ",""))-2)))</f>
        <v/>
      </c>
    </row>
    <row r="56">
      <c r="A56" s="6" t="n"/>
      <c r="G56" s="7" t="n"/>
      <c r="H56" s="7" t="n"/>
      <c r="K56" s="7" t="n"/>
      <c r="M56" s="7" t="n"/>
      <c r="N56" s="7" t="n"/>
      <c r="P56" s="7" t="n"/>
      <c r="S56" s="6" t="n"/>
      <c r="T56">
        <f>IF(NOT(OR(A56&lt;&gt;"",B56&lt;&gt;"",G56&lt;&gt;"")),"",IF(IF(N(A56)=0,"NO DATE; ","")&amp;IF(B56="","NO JOB; ",IF(COUNTIF('Jobs'!$A$2:$A$21,B56)=0,"JOB NOT ON JOBS SHEET; ",""))&amp;IF(AND(L56="Yes",M56=""),"DELAY - NO CAUSE; ","")&amp;IF(AND(N56&lt;&gt;"",O56&lt;&gt;"Yes",O56&lt;&gt;"Not needed"),"CLIENT INSTRUCTION - NO CHANGE ORDER; ","")&amp;IF(Q56="","NO PHOTOS LINK; ","")&amp;IF(OR(C56="",AND(D56&lt;&gt;"",E56="")),"CREW COUNT BLANK; ","")&amp;IF(G56="","NO WORK WRITTEN; ","")&amp;IF(AND(I56&lt;&gt;"",J56=""),"INSPECTION - NO RESULT; ","")&amp;IF(AND(B56&lt;&gt;"",N(A56)&gt;0,COUNTIFS($B$2:$B$1000,B56,$A$2:$A$1000,A56)&gt;1),"TWO ROWS SAME JOB SAME DAY; ","")&amp;IF(AND(N(A56)&gt;0,N(S56)&gt;0,N(S56)-N(A56)&gt;N('Settings'!$B$11)),"WRITTEN LATE; ","")="","",LEFT(IF(N(A56)=0,"NO DATE; ","")&amp;IF(B56="","NO JOB; ",IF(COUNTIF('Jobs'!$A$2:$A$21,B56)=0,"JOB NOT ON JOBS SHEET; ",""))&amp;IF(AND(L56="Yes",M56=""),"DELAY - NO CAUSE; ","")&amp;IF(AND(N56&lt;&gt;"",O56&lt;&gt;"Yes",O56&lt;&gt;"Not needed"),"CLIENT INSTRUCTION - NO CHANGE ORDER; ","")&amp;IF(Q56="","NO PHOTOS LINK; ","")&amp;IF(OR(C56="",AND(D56&lt;&gt;"",E56="")),"CREW COUNT BLANK; ","")&amp;IF(G56="","NO WORK WRITTEN; ","")&amp;IF(AND(I56&lt;&gt;"",J56=""),"INSPECTION - NO RESULT; ","")&amp;IF(AND(B56&lt;&gt;"",N(A56)&gt;0,COUNTIFS($B$2:$B$1000,B56,$A$2:$A$1000,A56)&gt;1),"TWO ROWS SAME JOB SAME DAY; ","")&amp;IF(AND(N(A56)&gt;0,N(S56)&gt;0,N(S56)-N(A56)&gt;N('Settings'!$B$11)),"WRITTEN LATE; ",""),LEN(IF(N(A56)=0,"NO DATE; ","")&amp;IF(B56="","NO JOB; ",IF(COUNTIF('Jobs'!$A$2:$A$21,B56)=0,"JOB NOT ON JOBS SHEET; ",""))&amp;IF(AND(L56="Yes",M56=""),"DELAY - NO CAUSE; ","")&amp;IF(AND(N56&lt;&gt;"",O56&lt;&gt;"Yes",O56&lt;&gt;"Not needed"),"CLIENT INSTRUCTION - NO CHANGE ORDER; ","")&amp;IF(Q56="","NO PHOTOS LINK; ","")&amp;IF(OR(C56="",AND(D56&lt;&gt;"",E56="")),"CREW COUNT BLANK; ","")&amp;IF(G56="","NO WORK WRITTEN; ","")&amp;IF(AND(I56&lt;&gt;"",J56=""),"INSPECTION - NO RESULT; ","")&amp;IF(AND(B56&lt;&gt;"",N(A56)&gt;0,COUNTIFS($B$2:$B$1000,B56,$A$2:$A$1000,A56)&gt;1),"TWO ROWS SAME JOB SAME DAY; ","")&amp;IF(AND(N(A56)&gt;0,N(S56)&gt;0,N(S56)-N(A56)&gt;N('Settings'!$B$11)),"WRITTEN LATE; ",""))-2)))</f>
        <v/>
      </c>
    </row>
    <row r="57">
      <c r="A57" s="6" t="n"/>
      <c r="G57" s="7" t="n"/>
      <c r="H57" s="7" t="n"/>
      <c r="K57" s="7" t="n"/>
      <c r="M57" s="7" t="n"/>
      <c r="N57" s="7" t="n"/>
      <c r="P57" s="7" t="n"/>
      <c r="S57" s="6" t="n"/>
      <c r="T57">
        <f>IF(NOT(OR(A57&lt;&gt;"",B57&lt;&gt;"",G57&lt;&gt;"")),"",IF(IF(N(A57)=0,"NO DATE; ","")&amp;IF(B57="","NO JOB; ",IF(COUNTIF('Jobs'!$A$2:$A$21,B57)=0,"JOB NOT ON JOBS SHEET; ",""))&amp;IF(AND(L57="Yes",M57=""),"DELAY - NO CAUSE; ","")&amp;IF(AND(N57&lt;&gt;"",O57&lt;&gt;"Yes",O57&lt;&gt;"Not needed"),"CLIENT INSTRUCTION - NO CHANGE ORDER; ","")&amp;IF(Q57="","NO PHOTOS LINK; ","")&amp;IF(OR(C57="",AND(D57&lt;&gt;"",E57="")),"CREW COUNT BLANK; ","")&amp;IF(G57="","NO WORK WRITTEN; ","")&amp;IF(AND(I57&lt;&gt;"",J57=""),"INSPECTION - NO RESULT; ","")&amp;IF(AND(B57&lt;&gt;"",N(A57)&gt;0,COUNTIFS($B$2:$B$1000,B57,$A$2:$A$1000,A57)&gt;1),"TWO ROWS SAME JOB SAME DAY; ","")&amp;IF(AND(N(A57)&gt;0,N(S57)&gt;0,N(S57)-N(A57)&gt;N('Settings'!$B$11)),"WRITTEN LATE; ","")="","",LEFT(IF(N(A57)=0,"NO DATE; ","")&amp;IF(B57="","NO JOB; ",IF(COUNTIF('Jobs'!$A$2:$A$21,B57)=0,"JOB NOT ON JOBS SHEET; ",""))&amp;IF(AND(L57="Yes",M57=""),"DELAY - NO CAUSE; ","")&amp;IF(AND(N57&lt;&gt;"",O57&lt;&gt;"Yes",O57&lt;&gt;"Not needed"),"CLIENT INSTRUCTION - NO CHANGE ORDER; ","")&amp;IF(Q57="","NO PHOTOS LINK; ","")&amp;IF(OR(C57="",AND(D57&lt;&gt;"",E57="")),"CREW COUNT BLANK; ","")&amp;IF(G57="","NO WORK WRITTEN; ","")&amp;IF(AND(I57&lt;&gt;"",J57=""),"INSPECTION - NO RESULT; ","")&amp;IF(AND(B57&lt;&gt;"",N(A57)&gt;0,COUNTIFS($B$2:$B$1000,B57,$A$2:$A$1000,A57)&gt;1),"TWO ROWS SAME JOB SAME DAY; ","")&amp;IF(AND(N(A57)&gt;0,N(S57)&gt;0,N(S57)-N(A57)&gt;N('Settings'!$B$11)),"WRITTEN LATE; ",""),LEN(IF(N(A57)=0,"NO DATE; ","")&amp;IF(B57="","NO JOB; ",IF(COUNTIF('Jobs'!$A$2:$A$21,B57)=0,"JOB NOT ON JOBS SHEET; ",""))&amp;IF(AND(L57="Yes",M57=""),"DELAY - NO CAUSE; ","")&amp;IF(AND(N57&lt;&gt;"",O57&lt;&gt;"Yes",O57&lt;&gt;"Not needed"),"CLIENT INSTRUCTION - NO CHANGE ORDER; ","")&amp;IF(Q57="","NO PHOTOS LINK; ","")&amp;IF(OR(C57="",AND(D57&lt;&gt;"",E57="")),"CREW COUNT BLANK; ","")&amp;IF(G57="","NO WORK WRITTEN; ","")&amp;IF(AND(I57&lt;&gt;"",J57=""),"INSPECTION - NO RESULT; ","")&amp;IF(AND(B57&lt;&gt;"",N(A57)&gt;0,COUNTIFS($B$2:$B$1000,B57,$A$2:$A$1000,A57)&gt;1),"TWO ROWS SAME JOB SAME DAY; ","")&amp;IF(AND(N(A57)&gt;0,N(S57)&gt;0,N(S57)-N(A57)&gt;N('Settings'!$B$11)),"WRITTEN LATE; ",""))-2)))</f>
        <v/>
      </c>
    </row>
    <row r="58">
      <c r="A58" s="6" t="n"/>
      <c r="G58" s="7" t="n"/>
      <c r="H58" s="7" t="n"/>
      <c r="K58" s="7" t="n"/>
      <c r="M58" s="7" t="n"/>
      <c r="N58" s="7" t="n"/>
      <c r="P58" s="7" t="n"/>
      <c r="S58" s="6" t="n"/>
      <c r="T58">
        <f>IF(NOT(OR(A58&lt;&gt;"",B58&lt;&gt;"",G58&lt;&gt;"")),"",IF(IF(N(A58)=0,"NO DATE; ","")&amp;IF(B58="","NO JOB; ",IF(COUNTIF('Jobs'!$A$2:$A$21,B58)=0,"JOB NOT ON JOBS SHEET; ",""))&amp;IF(AND(L58="Yes",M58=""),"DELAY - NO CAUSE; ","")&amp;IF(AND(N58&lt;&gt;"",O58&lt;&gt;"Yes",O58&lt;&gt;"Not needed"),"CLIENT INSTRUCTION - NO CHANGE ORDER; ","")&amp;IF(Q58="","NO PHOTOS LINK; ","")&amp;IF(OR(C58="",AND(D58&lt;&gt;"",E58="")),"CREW COUNT BLANK; ","")&amp;IF(G58="","NO WORK WRITTEN; ","")&amp;IF(AND(I58&lt;&gt;"",J58=""),"INSPECTION - NO RESULT; ","")&amp;IF(AND(B58&lt;&gt;"",N(A58)&gt;0,COUNTIFS($B$2:$B$1000,B58,$A$2:$A$1000,A58)&gt;1),"TWO ROWS SAME JOB SAME DAY; ","")&amp;IF(AND(N(A58)&gt;0,N(S58)&gt;0,N(S58)-N(A58)&gt;N('Settings'!$B$11)),"WRITTEN LATE; ","")="","",LEFT(IF(N(A58)=0,"NO DATE; ","")&amp;IF(B58="","NO JOB; ",IF(COUNTIF('Jobs'!$A$2:$A$21,B58)=0,"JOB NOT ON JOBS SHEET; ",""))&amp;IF(AND(L58="Yes",M58=""),"DELAY - NO CAUSE; ","")&amp;IF(AND(N58&lt;&gt;"",O58&lt;&gt;"Yes",O58&lt;&gt;"Not needed"),"CLIENT INSTRUCTION - NO CHANGE ORDER; ","")&amp;IF(Q58="","NO PHOTOS LINK; ","")&amp;IF(OR(C58="",AND(D58&lt;&gt;"",E58="")),"CREW COUNT BLANK; ","")&amp;IF(G58="","NO WORK WRITTEN; ","")&amp;IF(AND(I58&lt;&gt;"",J58=""),"INSPECTION - NO RESULT; ","")&amp;IF(AND(B58&lt;&gt;"",N(A58)&gt;0,COUNTIFS($B$2:$B$1000,B58,$A$2:$A$1000,A58)&gt;1),"TWO ROWS SAME JOB SAME DAY; ","")&amp;IF(AND(N(A58)&gt;0,N(S58)&gt;0,N(S58)-N(A58)&gt;N('Settings'!$B$11)),"WRITTEN LATE; ",""),LEN(IF(N(A58)=0,"NO DATE; ","")&amp;IF(B58="","NO JOB; ",IF(COUNTIF('Jobs'!$A$2:$A$21,B58)=0,"JOB NOT ON JOBS SHEET; ",""))&amp;IF(AND(L58="Yes",M58=""),"DELAY - NO CAUSE; ","")&amp;IF(AND(N58&lt;&gt;"",O58&lt;&gt;"Yes",O58&lt;&gt;"Not needed"),"CLIENT INSTRUCTION - NO CHANGE ORDER; ","")&amp;IF(Q58="","NO PHOTOS LINK; ","")&amp;IF(OR(C58="",AND(D58&lt;&gt;"",E58="")),"CREW COUNT BLANK; ","")&amp;IF(G58="","NO WORK WRITTEN; ","")&amp;IF(AND(I58&lt;&gt;"",J58=""),"INSPECTION - NO RESULT; ","")&amp;IF(AND(B58&lt;&gt;"",N(A58)&gt;0,COUNTIFS($B$2:$B$1000,B58,$A$2:$A$1000,A58)&gt;1),"TWO ROWS SAME JOB SAME DAY; ","")&amp;IF(AND(N(A58)&gt;0,N(S58)&gt;0,N(S58)-N(A58)&gt;N('Settings'!$B$11)),"WRITTEN LATE; ",""))-2)))</f>
        <v/>
      </c>
    </row>
    <row r="59">
      <c r="A59" s="6" t="n"/>
      <c r="G59" s="7" t="n"/>
      <c r="H59" s="7" t="n"/>
      <c r="K59" s="7" t="n"/>
      <c r="M59" s="7" t="n"/>
      <c r="N59" s="7" t="n"/>
      <c r="P59" s="7" t="n"/>
      <c r="S59" s="6" t="n"/>
      <c r="T59">
        <f>IF(NOT(OR(A59&lt;&gt;"",B59&lt;&gt;"",G59&lt;&gt;"")),"",IF(IF(N(A59)=0,"NO DATE; ","")&amp;IF(B59="","NO JOB; ",IF(COUNTIF('Jobs'!$A$2:$A$21,B59)=0,"JOB NOT ON JOBS SHEET; ",""))&amp;IF(AND(L59="Yes",M59=""),"DELAY - NO CAUSE; ","")&amp;IF(AND(N59&lt;&gt;"",O59&lt;&gt;"Yes",O59&lt;&gt;"Not needed"),"CLIENT INSTRUCTION - NO CHANGE ORDER; ","")&amp;IF(Q59="","NO PHOTOS LINK; ","")&amp;IF(OR(C59="",AND(D59&lt;&gt;"",E59="")),"CREW COUNT BLANK; ","")&amp;IF(G59="","NO WORK WRITTEN; ","")&amp;IF(AND(I59&lt;&gt;"",J59=""),"INSPECTION - NO RESULT; ","")&amp;IF(AND(B59&lt;&gt;"",N(A59)&gt;0,COUNTIFS($B$2:$B$1000,B59,$A$2:$A$1000,A59)&gt;1),"TWO ROWS SAME JOB SAME DAY; ","")&amp;IF(AND(N(A59)&gt;0,N(S59)&gt;0,N(S59)-N(A59)&gt;N('Settings'!$B$11)),"WRITTEN LATE; ","")="","",LEFT(IF(N(A59)=0,"NO DATE; ","")&amp;IF(B59="","NO JOB; ",IF(COUNTIF('Jobs'!$A$2:$A$21,B59)=0,"JOB NOT ON JOBS SHEET; ",""))&amp;IF(AND(L59="Yes",M59=""),"DELAY - NO CAUSE; ","")&amp;IF(AND(N59&lt;&gt;"",O59&lt;&gt;"Yes",O59&lt;&gt;"Not needed"),"CLIENT INSTRUCTION - NO CHANGE ORDER; ","")&amp;IF(Q59="","NO PHOTOS LINK; ","")&amp;IF(OR(C59="",AND(D59&lt;&gt;"",E59="")),"CREW COUNT BLANK; ","")&amp;IF(G59="","NO WORK WRITTEN; ","")&amp;IF(AND(I59&lt;&gt;"",J59=""),"INSPECTION - NO RESULT; ","")&amp;IF(AND(B59&lt;&gt;"",N(A59)&gt;0,COUNTIFS($B$2:$B$1000,B59,$A$2:$A$1000,A59)&gt;1),"TWO ROWS SAME JOB SAME DAY; ","")&amp;IF(AND(N(A59)&gt;0,N(S59)&gt;0,N(S59)-N(A59)&gt;N('Settings'!$B$11)),"WRITTEN LATE; ",""),LEN(IF(N(A59)=0,"NO DATE; ","")&amp;IF(B59="","NO JOB; ",IF(COUNTIF('Jobs'!$A$2:$A$21,B59)=0,"JOB NOT ON JOBS SHEET; ",""))&amp;IF(AND(L59="Yes",M59=""),"DELAY - NO CAUSE; ","")&amp;IF(AND(N59&lt;&gt;"",O59&lt;&gt;"Yes",O59&lt;&gt;"Not needed"),"CLIENT INSTRUCTION - NO CHANGE ORDER; ","")&amp;IF(Q59="","NO PHOTOS LINK; ","")&amp;IF(OR(C59="",AND(D59&lt;&gt;"",E59="")),"CREW COUNT BLANK; ","")&amp;IF(G59="","NO WORK WRITTEN; ","")&amp;IF(AND(I59&lt;&gt;"",J59=""),"INSPECTION - NO RESULT; ","")&amp;IF(AND(B59&lt;&gt;"",N(A59)&gt;0,COUNTIFS($B$2:$B$1000,B59,$A$2:$A$1000,A59)&gt;1),"TWO ROWS SAME JOB SAME DAY; ","")&amp;IF(AND(N(A59)&gt;0,N(S59)&gt;0,N(S59)-N(A59)&gt;N('Settings'!$B$11)),"WRITTEN LATE; ",""))-2)))</f>
        <v/>
      </c>
    </row>
    <row r="60">
      <c r="A60" s="6" t="n"/>
      <c r="G60" s="7" t="n"/>
      <c r="H60" s="7" t="n"/>
      <c r="K60" s="7" t="n"/>
      <c r="M60" s="7" t="n"/>
      <c r="N60" s="7" t="n"/>
      <c r="P60" s="7" t="n"/>
      <c r="S60" s="6" t="n"/>
      <c r="T60">
        <f>IF(NOT(OR(A60&lt;&gt;"",B60&lt;&gt;"",G60&lt;&gt;"")),"",IF(IF(N(A60)=0,"NO DATE; ","")&amp;IF(B60="","NO JOB; ",IF(COUNTIF('Jobs'!$A$2:$A$21,B60)=0,"JOB NOT ON JOBS SHEET; ",""))&amp;IF(AND(L60="Yes",M60=""),"DELAY - NO CAUSE; ","")&amp;IF(AND(N60&lt;&gt;"",O60&lt;&gt;"Yes",O60&lt;&gt;"Not needed"),"CLIENT INSTRUCTION - NO CHANGE ORDER; ","")&amp;IF(Q60="","NO PHOTOS LINK; ","")&amp;IF(OR(C60="",AND(D60&lt;&gt;"",E60="")),"CREW COUNT BLANK; ","")&amp;IF(G60="","NO WORK WRITTEN; ","")&amp;IF(AND(I60&lt;&gt;"",J60=""),"INSPECTION - NO RESULT; ","")&amp;IF(AND(B60&lt;&gt;"",N(A60)&gt;0,COUNTIFS($B$2:$B$1000,B60,$A$2:$A$1000,A60)&gt;1),"TWO ROWS SAME JOB SAME DAY; ","")&amp;IF(AND(N(A60)&gt;0,N(S60)&gt;0,N(S60)-N(A60)&gt;N('Settings'!$B$11)),"WRITTEN LATE; ","")="","",LEFT(IF(N(A60)=0,"NO DATE; ","")&amp;IF(B60="","NO JOB; ",IF(COUNTIF('Jobs'!$A$2:$A$21,B60)=0,"JOB NOT ON JOBS SHEET; ",""))&amp;IF(AND(L60="Yes",M60=""),"DELAY - NO CAUSE; ","")&amp;IF(AND(N60&lt;&gt;"",O60&lt;&gt;"Yes",O60&lt;&gt;"Not needed"),"CLIENT INSTRUCTION - NO CHANGE ORDER; ","")&amp;IF(Q60="","NO PHOTOS LINK; ","")&amp;IF(OR(C60="",AND(D60&lt;&gt;"",E60="")),"CREW COUNT BLANK; ","")&amp;IF(G60="","NO WORK WRITTEN; ","")&amp;IF(AND(I60&lt;&gt;"",J60=""),"INSPECTION - NO RESULT; ","")&amp;IF(AND(B60&lt;&gt;"",N(A60)&gt;0,COUNTIFS($B$2:$B$1000,B60,$A$2:$A$1000,A60)&gt;1),"TWO ROWS SAME JOB SAME DAY; ","")&amp;IF(AND(N(A60)&gt;0,N(S60)&gt;0,N(S60)-N(A60)&gt;N('Settings'!$B$11)),"WRITTEN LATE; ",""),LEN(IF(N(A60)=0,"NO DATE; ","")&amp;IF(B60="","NO JOB; ",IF(COUNTIF('Jobs'!$A$2:$A$21,B60)=0,"JOB NOT ON JOBS SHEET; ",""))&amp;IF(AND(L60="Yes",M60=""),"DELAY - NO CAUSE; ","")&amp;IF(AND(N60&lt;&gt;"",O60&lt;&gt;"Yes",O60&lt;&gt;"Not needed"),"CLIENT INSTRUCTION - NO CHANGE ORDER; ","")&amp;IF(Q60="","NO PHOTOS LINK; ","")&amp;IF(OR(C60="",AND(D60&lt;&gt;"",E60="")),"CREW COUNT BLANK; ","")&amp;IF(G60="","NO WORK WRITTEN; ","")&amp;IF(AND(I60&lt;&gt;"",J60=""),"INSPECTION - NO RESULT; ","")&amp;IF(AND(B60&lt;&gt;"",N(A60)&gt;0,COUNTIFS($B$2:$B$1000,B60,$A$2:$A$1000,A60)&gt;1),"TWO ROWS SAME JOB SAME DAY; ","")&amp;IF(AND(N(A60)&gt;0,N(S60)&gt;0,N(S60)-N(A60)&gt;N('Settings'!$B$11)),"WRITTEN LATE; ",""))-2)))</f>
        <v/>
      </c>
    </row>
    <row r="61">
      <c r="A61" s="6" t="n"/>
      <c r="G61" s="7" t="n"/>
      <c r="H61" s="7" t="n"/>
      <c r="K61" s="7" t="n"/>
      <c r="M61" s="7" t="n"/>
      <c r="N61" s="7" t="n"/>
      <c r="P61" s="7" t="n"/>
      <c r="S61" s="6" t="n"/>
      <c r="T61">
        <f>IF(NOT(OR(A61&lt;&gt;"",B61&lt;&gt;"",G61&lt;&gt;"")),"",IF(IF(N(A61)=0,"NO DATE; ","")&amp;IF(B61="","NO JOB; ",IF(COUNTIF('Jobs'!$A$2:$A$21,B61)=0,"JOB NOT ON JOBS SHEET; ",""))&amp;IF(AND(L61="Yes",M61=""),"DELAY - NO CAUSE; ","")&amp;IF(AND(N61&lt;&gt;"",O61&lt;&gt;"Yes",O61&lt;&gt;"Not needed"),"CLIENT INSTRUCTION - NO CHANGE ORDER; ","")&amp;IF(Q61="","NO PHOTOS LINK; ","")&amp;IF(OR(C61="",AND(D61&lt;&gt;"",E61="")),"CREW COUNT BLANK; ","")&amp;IF(G61="","NO WORK WRITTEN; ","")&amp;IF(AND(I61&lt;&gt;"",J61=""),"INSPECTION - NO RESULT; ","")&amp;IF(AND(B61&lt;&gt;"",N(A61)&gt;0,COUNTIFS($B$2:$B$1000,B61,$A$2:$A$1000,A61)&gt;1),"TWO ROWS SAME JOB SAME DAY; ","")&amp;IF(AND(N(A61)&gt;0,N(S61)&gt;0,N(S61)-N(A61)&gt;N('Settings'!$B$11)),"WRITTEN LATE; ","")="","",LEFT(IF(N(A61)=0,"NO DATE; ","")&amp;IF(B61="","NO JOB; ",IF(COUNTIF('Jobs'!$A$2:$A$21,B61)=0,"JOB NOT ON JOBS SHEET; ",""))&amp;IF(AND(L61="Yes",M61=""),"DELAY - NO CAUSE; ","")&amp;IF(AND(N61&lt;&gt;"",O61&lt;&gt;"Yes",O61&lt;&gt;"Not needed"),"CLIENT INSTRUCTION - NO CHANGE ORDER; ","")&amp;IF(Q61="","NO PHOTOS LINK; ","")&amp;IF(OR(C61="",AND(D61&lt;&gt;"",E61="")),"CREW COUNT BLANK; ","")&amp;IF(G61="","NO WORK WRITTEN; ","")&amp;IF(AND(I61&lt;&gt;"",J61=""),"INSPECTION - NO RESULT; ","")&amp;IF(AND(B61&lt;&gt;"",N(A61)&gt;0,COUNTIFS($B$2:$B$1000,B61,$A$2:$A$1000,A61)&gt;1),"TWO ROWS SAME JOB SAME DAY; ","")&amp;IF(AND(N(A61)&gt;0,N(S61)&gt;0,N(S61)-N(A61)&gt;N('Settings'!$B$11)),"WRITTEN LATE; ",""),LEN(IF(N(A61)=0,"NO DATE; ","")&amp;IF(B61="","NO JOB; ",IF(COUNTIF('Jobs'!$A$2:$A$21,B61)=0,"JOB NOT ON JOBS SHEET; ",""))&amp;IF(AND(L61="Yes",M61=""),"DELAY - NO CAUSE; ","")&amp;IF(AND(N61&lt;&gt;"",O61&lt;&gt;"Yes",O61&lt;&gt;"Not needed"),"CLIENT INSTRUCTION - NO CHANGE ORDER; ","")&amp;IF(Q61="","NO PHOTOS LINK; ","")&amp;IF(OR(C61="",AND(D61&lt;&gt;"",E61="")),"CREW COUNT BLANK; ","")&amp;IF(G61="","NO WORK WRITTEN; ","")&amp;IF(AND(I61&lt;&gt;"",J61=""),"INSPECTION - NO RESULT; ","")&amp;IF(AND(B61&lt;&gt;"",N(A61)&gt;0,COUNTIFS($B$2:$B$1000,B61,$A$2:$A$1000,A61)&gt;1),"TWO ROWS SAME JOB SAME DAY; ","")&amp;IF(AND(N(A61)&gt;0,N(S61)&gt;0,N(S61)-N(A61)&gt;N('Settings'!$B$11)),"WRITTEN LATE; ",""))-2)))</f>
        <v/>
      </c>
    </row>
    <row r="62">
      <c r="A62" s="6" t="n"/>
      <c r="G62" s="7" t="n"/>
      <c r="H62" s="7" t="n"/>
      <c r="K62" s="7" t="n"/>
      <c r="M62" s="7" t="n"/>
      <c r="N62" s="7" t="n"/>
      <c r="P62" s="7" t="n"/>
      <c r="S62" s="6" t="n"/>
      <c r="T62">
        <f>IF(NOT(OR(A62&lt;&gt;"",B62&lt;&gt;"",G62&lt;&gt;"")),"",IF(IF(N(A62)=0,"NO DATE; ","")&amp;IF(B62="","NO JOB; ",IF(COUNTIF('Jobs'!$A$2:$A$21,B62)=0,"JOB NOT ON JOBS SHEET; ",""))&amp;IF(AND(L62="Yes",M62=""),"DELAY - NO CAUSE; ","")&amp;IF(AND(N62&lt;&gt;"",O62&lt;&gt;"Yes",O62&lt;&gt;"Not needed"),"CLIENT INSTRUCTION - NO CHANGE ORDER; ","")&amp;IF(Q62="","NO PHOTOS LINK; ","")&amp;IF(OR(C62="",AND(D62&lt;&gt;"",E62="")),"CREW COUNT BLANK; ","")&amp;IF(G62="","NO WORK WRITTEN; ","")&amp;IF(AND(I62&lt;&gt;"",J62=""),"INSPECTION - NO RESULT; ","")&amp;IF(AND(B62&lt;&gt;"",N(A62)&gt;0,COUNTIFS($B$2:$B$1000,B62,$A$2:$A$1000,A62)&gt;1),"TWO ROWS SAME JOB SAME DAY; ","")&amp;IF(AND(N(A62)&gt;0,N(S62)&gt;0,N(S62)-N(A62)&gt;N('Settings'!$B$11)),"WRITTEN LATE; ","")="","",LEFT(IF(N(A62)=0,"NO DATE; ","")&amp;IF(B62="","NO JOB; ",IF(COUNTIF('Jobs'!$A$2:$A$21,B62)=0,"JOB NOT ON JOBS SHEET; ",""))&amp;IF(AND(L62="Yes",M62=""),"DELAY - NO CAUSE; ","")&amp;IF(AND(N62&lt;&gt;"",O62&lt;&gt;"Yes",O62&lt;&gt;"Not needed"),"CLIENT INSTRUCTION - NO CHANGE ORDER; ","")&amp;IF(Q62="","NO PHOTOS LINK; ","")&amp;IF(OR(C62="",AND(D62&lt;&gt;"",E62="")),"CREW COUNT BLANK; ","")&amp;IF(G62="","NO WORK WRITTEN; ","")&amp;IF(AND(I62&lt;&gt;"",J62=""),"INSPECTION - NO RESULT; ","")&amp;IF(AND(B62&lt;&gt;"",N(A62)&gt;0,COUNTIFS($B$2:$B$1000,B62,$A$2:$A$1000,A62)&gt;1),"TWO ROWS SAME JOB SAME DAY; ","")&amp;IF(AND(N(A62)&gt;0,N(S62)&gt;0,N(S62)-N(A62)&gt;N('Settings'!$B$11)),"WRITTEN LATE; ",""),LEN(IF(N(A62)=0,"NO DATE; ","")&amp;IF(B62="","NO JOB; ",IF(COUNTIF('Jobs'!$A$2:$A$21,B62)=0,"JOB NOT ON JOBS SHEET; ",""))&amp;IF(AND(L62="Yes",M62=""),"DELAY - NO CAUSE; ","")&amp;IF(AND(N62&lt;&gt;"",O62&lt;&gt;"Yes",O62&lt;&gt;"Not needed"),"CLIENT INSTRUCTION - NO CHANGE ORDER; ","")&amp;IF(Q62="","NO PHOTOS LINK; ","")&amp;IF(OR(C62="",AND(D62&lt;&gt;"",E62="")),"CREW COUNT BLANK; ","")&amp;IF(G62="","NO WORK WRITTEN; ","")&amp;IF(AND(I62&lt;&gt;"",J62=""),"INSPECTION - NO RESULT; ","")&amp;IF(AND(B62&lt;&gt;"",N(A62)&gt;0,COUNTIFS($B$2:$B$1000,B62,$A$2:$A$1000,A62)&gt;1),"TWO ROWS SAME JOB SAME DAY; ","")&amp;IF(AND(N(A62)&gt;0,N(S62)&gt;0,N(S62)-N(A62)&gt;N('Settings'!$B$11)),"WRITTEN LATE; ",""))-2)))</f>
        <v/>
      </c>
    </row>
    <row r="63">
      <c r="A63" s="6" t="n"/>
      <c r="G63" s="7" t="n"/>
      <c r="H63" s="7" t="n"/>
      <c r="K63" s="7" t="n"/>
      <c r="M63" s="7" t="n"/>
      <c r="N63" s="7" t="n"/>
      <c r="P63" s="7" t="n"/>
      <c r="S63" s="6" t="n"/>
      <c r="T63">
        <f>IF(NOT(OR(A63&lt;&gt;"",B63&lt;&gt;"",G63&lt;&gt;"")),"",IF(IF(N(A63)=0,"NO DATE; ","")&amp;IF(B63="","NO JOB; ",IF(COUNTIF('Jobs'!$A$2:$A$21,B63)=0,"JOB NOT ON JOBS SHEET; ",""))&amp;IF(AND(L63="Yes",M63=""),"DELAY - NO CAUSE; ","")&amp;IF(AND(N63&lt;&gt;"",O63&lt;&gt;"Yes",O63&lt;&gt;"Not needed"),"CLIENT INSTRUCTION - NO CHANGE ORDER; ","")&amp;IF(Q63="","NO PHOTOS LINK; ","")&amp;IF(OR(C63="",AND(D63&lt;&gt;"",E63="")),"CREW COUNT BLANK; ","")&amp;IF(G63="","NO WORK WRITTEN; ","")&amp;IF(AND(I63&lt;&gt;"",J63=""),"INSPECTION - NO RESULT; ","")&amp;IF(AND(B63&lt;&gt;"",N(A63)&gt;0,COUNTIFS($B$2:$B$1000,B63,$A$2:$A$1000,A63)&gt;1),"TWO ROWS SAME JOB SAME DAY; ","")&amp;IF(AND(N(A63)&gt;0,N(S63)&gt;0,N(S63)-N(A63)&gt;N('Settings'!$B$11)),"WRITTEN LATE; ","")="","",LEFT(IF(N(A63)=0,"NO DATE; ","")&amp;IF(B63="","NO JOB; ",IF(COUNTIF('Jobs'!$A$2:$A$21,B63)=0,"JOB NOT ON JOBS SHEET; ",""))&amp;IF(AND(L63="Yes",M63=""),"DELAY - NO CAUSE; ","")&amp;IF(AND(N63&lt;&gt;"",O63&lt;&gt;"Yes",O63&lt;&gt;"Not needed"),"CLIENT INSTRUCTION - NO CHANGE ORDER; ","")&amp;IF(Q63="","NO PHOTOS LINK; ","")&amp;IF(OR(C63="",AND(D63&lt;&gt;"",E63="")),"CREW COUNT BLANK; ","")&amp;IF(G63="","NO WORK WRITTEN; ","")&amp;IF(AND(I63&lt;&gt;"",J63=""),"INSPECTION - NO RESULT; ","")&amp;IF(AND(B63&lt;&gt;"",N(A63)&gt;0,COUNTIFS($B$2:$B$1000,B63,$A$2:$A$1000,A63)&gt;1),"TWO ROWS SAME JOB SAME DAY; ","")&amp;IF(AND(N(A63)&gt;0,N(S63)&gt;0,N(S63)-N(A63)&gt;N('Settings'!$B$11)),"WRITTEN LATE; ",""),LEN(IF(N(A63)=0,"NO DATE; ","")&amp;IF(B63="","NO JOB; ",IF(COUNTIF('Jobs'!$A$2:$A$21,B63)=0,"JOB NOT ON JOBS SHEET; ",""))&amp;IF(AND(L63="Yes",M63=""),"DELAY - NO CAUSE; ","")&amp;IF(AND(N63&lt;&gt;"",O63&lt;&gt;"Yes",O63&lt;&gt;"Not needed"),"CLIENT INSTRUCTION - NO CHANGE ORDER; ","")&amp;IF(Q63="","NO PHOTOS LINK; ","")&amp;IF(OR(C63="",AND(D63&lt;&gt;"",E63="")),"CREW COUNT BLANK; ","")&amp;IF(G63="","NO WORK WRITTEN; ","")&amp;IF(AND(I63&lt;&gt;"",J63=""),"INSPECTION - NO RESULT; ","")&amp;IF(AND(B63&lt;&gt;"",N(A63)&gt;0,COUNTIFS($B$2:$B$1000,B63,$A$2:$A$1000,A63)&gt;1),"TWO ROWS SAME JOB SAME DAY; ","")&amp;IF(AND(N(A63)&gt;0,N(S63)&gt;0,N(S63)-N(A63)&gt;N('Settings'!$B$11)),"WRITTEN LATE; ",""))-2)))</f>
        <v/>
      </c>
    </row>
    <row r="64">
      <c r="A64" s="6" t="n"/>
      <c r="G64" s="7" t="n"/>
      <c r="H64" s="7" t="n"/>
      <c r="K64" s="7" t="n"/>
      <c r="M64" s="7" t="n"/>
      <c r="N64" s="7" t="n"/>
      <c r="P64" s="7" t="n"/>
      <c r="S64" s="6" t="n"/>
      <c r="T64">
        <f>IF(NOT(OR(A64&lt;&gt;"",B64&lt;&gt;"",G64&lt;&gt;"")),"",IF(IF(N(A64)=0,"NO DATE; ","")&amp;IF(B64="","NO JOB; ",IF(COUNTIF('Jobs'!$A$2:$A$21,B64)=0,"JOB NOT ON JOBS SHEET; ",""))&amp;IF(AND(L64="Yes",M64=""),"DELAY - NO CAUSE; ","")&amp;IF(AND(N64&lt;&gt;"",O64&lt;&gt;"Yes",O64&lt;&gt;"Not needed"),"CLIENT INSTRUCTION - NO CHANGE ORDER; ","")&amp;IF(Q64="","NO PHOTOS LINK; ","")&amp;IF(OR(C64="",AND(D64&lt;&gt;"",E64="")),"CREW COUNT BLANK; ","")&amp;IF(G64="","NO WORK WRITTEN; ","")&amp;IF(AND(I64&lt;&gt;"",J64=""),"INSPECTION - NO RESULT; ","")&amp;IF(AND(B64&lt;&gt;"",N(A64)&gt;0,COUNTIFS($B$2:$B$1000,B64,$A$2:$A$1000,A64)&gt;1),"TWO ROWS SAME JOB SAME DAY; ","")&amp;IF(AND(N(A64)&gt;0,N(S64)&gt;0,N(S64)-N(A64)&gt;N('Settings'!$B$11)),"WRITTEN LATE; ","")="","",LEFT(IF(N(A64)=0,"NO DATE; ","")&amp;IF(B64="","NO JOB; ",IF(COUNTIF('Jobs'!$A$2:$A$21,B64)=0,"JOB NOT ON JOBS SHEET; ",""))&amp;IF(AND(L64="Yes",M64=""),"DELAY - NO CAUSE; ","")&amp;IF(AND(N64&lt;&gt;"",O64&lt;&gt;"Yes",O64&lt;&gt;"Not needed"),"CLIENT INSTRUCTION - NO CHANGE ORDER; ","")&amp;IF(Q64="","NO PHOTOS LINK; ","")&amp;IF(OR(C64="",AND(D64&lt;&gt;"",E64="")),"CREW COUNT BLANK; ","")&amp;IF(G64="","NO WORK WRITTEN; ","")&amp;IF(AND(I64&lt;&gt;"",J64=""),"INSPECTION - NO RESULT; ","")&amp;IF(AND(B64&lt;&gt;"",N(A64)&gt;0,COUNTIFS($B$2:$B$1000,B64,$A$2:$A$1000,A64)&gt;1),"TWO ROWS SAME JOB SAME DAY; ","")&amp;IF(AND(N(A64)&gt;0,N(S64)&gt;0,N(S64)-N(A64)&gt;N('Settings'!$B$11)),"WRITTEN LATE; ",""),LEN(IF(N(A64)=0,"NO DATE; ","")&amp;IF(B64="","NO JOB; ",IF(COUNTIF('Jobs'!$A$2:$A$21,B64)=0,"JOB NOT ON JOBS SHEET; ",""))&amp;IF(AND(L64="Yes",M64=""),"DELAY - NO CAUSE; ","")&amp;IF(AND(N64&lt;&gt;"",O64&lt;&gt;"Yes",O64&lt;&gt;"Not needed"),"CLIENT INSTRUCTION - NO CHANGE ORDER; ","")&amp;IF(Q64="","NO PHOTOS LINK; ","")&amp;IF(OR(C64="",AND(D64&lt;&gt;"",E64="")),"CREW COUNT BLANK; ","")&amp;IF(G64="","NO WORK WRITTEN; ","")&amp;IF(AND(I64&lt;&gt;"",J64=""),"INSPECTION - NO RESULT; ","")&amp;IF(AND(B64&lt;&gt;"",N(A64)&gt;0,COUNTIFS($B$2:$B$1000,B64,$A$2:$A$1000,A64)&gt;1),"TWO ROWS SAME JOB SAME DAY; ","")&amp;IF(AND(N(A64)&gt;0,N(S64)&gt;0,N(S64)-N(A64)&gt;N('Settings'!$B$11)),"WRITTEN LATE; ",""))-2)))</f>
        <v/>
      </c>
    </row>
    <row r="65">
      <c r="A65" s="6" t="n"/>
      <c r="G65" s="7" t="n"/>
      <c r="H65" s="7" t="n"/>
      <c r="K65" s="7" t="n"/>
      <c r="M65" s="7" t="n"/>
      <c r="N65" s="7" t="n"/>
      <c r="P65" s="7" t="n"/>
      <c r="S65" s="6" t="n"/>
      <c r="T65">
        <f>IF(NOT(OR(A65&lt;&gt;"",B65&lt;&gt;"",G65&lt;&gt;"")),"",IF(IF(N(A65)=0,"NO DATE; ","")&amp;IF(B65="","NO JOB; ",IF(COUNTIF('Jobs'!$A$2:$A$21,B65)=0,"JOB NOT ON JOBS SHEET; ",""))&amp;IF(AND(L65="Yes",M65=""),"DELAY - NO CAUSE; ","")&amp;IF(AND(N65&lt;&gt;"",O65&lt;&gt;"Yes",O65&lt;&gt;"Not needed"),"CLIENT INSTRUCTION - NO CHANGE ORDER; ","")&amp;IF(Q65="","NO PHOTOS LINK; ","")&amp;IF(OR(C65="",AND(D65&lt;&gt;"",E65="")),"CREW COUNT BLANK; ","")&amp;IF(G65="","NO WORK WRITTEN; ","")&amp;IF(AND(I65&lt;&gt;"",J65=""),"INSPECTION - NO RESULT; ","")&amp;IF(AND(B65&lt;&gt;"",N(A65)&gt;0,COUNTIFS($B$2:$B$1000,B65,$A$2:$A$1000,A65)&gt;1),"TWO ROWS SAME JOB SAME DAY; ","")&amp;IF(AND(N(A65)&gt;0,N(S65)&gt;0,N(S65)-N(A65)&gt;N('Settings'!$B$11)),"WRITTEN LATE; ","")="","",LEFT(IF(N(A65)=0,"NO DATE; ","")&amp;IF(B65="","NO JOB; ",IF(COUNTIF('Jobs'!$A$2:$A$21,B65)=0,"JOB NOT ON JOBS SHEET; ",""))&amp;IF(AND(L65="Yes",M65=""),"DELAY - NO CAUSE; ","")&amp;IF(AND(N65&lt;&gt;"",O65&lt;&gt;"Yes",O65&lt;&gt;"Not needed"),"CLIENT INSTRUCTION - NO CHANGE ORDER; ","")&amp;IF(Q65="","NO PHOTOS LINK; ","")&amp;IF(OR(C65="",AND(D65&lt;&gt;"",E65="")),"CREW COUNT BLANK; ","")&amp;IF(G65="","NO WORK WRITTEN; ","")&amp;IF(AND(I65&lt;&gt;"",J65=""),"INSPECTION - NO RESULT; ","")&amp;IF(AND(B65&lt;&gt;"",N(A65)&gt;0,COUNTIFS($B$2:$B$1000,B65,$A$2:$A$1000,A65)&gt;1),"TWO ROWS SAME JOB SAME DAY; ","")&amp;IF(AND(N(A65)&gt;0,N(S65)&gt;0,N(S65)-N(A65)&gt;N('Settings'!$B$11)),"WRITTEN LATE; ",""),LEN(IF(N(A65)=0,"NO DATE; ","")&amp;IF(B65="","NO JOB; ",IF(COUNTIF('Jobs'!$A$2:$A$21,B65)=0,"JOB NOT ON JOBS SHEET; ",""))&amp;IF(AND(L65="Yes",M65=""),"DELAY - NO CAUSE; ","")&amp;IF(AND(N65&lt;&gt;"",O65&lt;&gt;"Yes",O65&lt;&gt;"Not needed"),"CLIENT INSTRUCTION - NO CHANGE ORDER; ","")&amp;IF(Q65="","NO PHOTOS LINK; ","")&amp;IF(OR(C65="",AND(D65&lt;&gt;"",E65="")),"CREW COUNT BLANK; ","")&amp;IF(G65="","NO WORK WRITTEN; ","")&amp;IF(AND(I65&lt;&gt;"",J65=""),"INSPECTION - NO RESULT; ","")&amp;IF(AND(B65&lt;&gt;"",N(A65)&gt;0,COUNTIFS($B$2:$B$1000,B65,$A$2:$A$1000,A65)&gt;1),"TWO ROWS SAME JOB SAME DAY; ","")&amp;IF(AND(N(A65)&gt;0,N(S65)&gt;0,N(S65)-N(A65)&gt;N('Settings'!$B$11)),"WRITTEN LATE; ",""))-2)))</f>
        <v/>
      </c>
    </row>
    <row r="66">
      <c r="A66" s="6" t="n"/>
      <c r="G66" s="7" t="n"/>
      <c r="H66" s="7" t="n"/>
      <c r="K66" s="7" t="n"/>
      <c r="M66" s="7" t="n"/>
      <c r="N66" s="7" t="n"/>
      <c r="P66" s="7" t="n"/>
      <c r="S66" s="6" t="n"/>
      <c r="T66">
        <f>IF(NOT(OR(A66&lt;&gt;"",B66&lt;&gt;"",G66&lt;&gt;"")),"",IF(IF(N(A66)=0,"NO DATE; ","")&amp;IF(B66="","NO JOB; ",IF(COUNTIF('Jobs'!$A$2:$A$21,B66)=0,"JOB NOT ON JOBS SHEET; ",""))&amp;IF(AND(L66="Yes",M66=""),"DELAY - NO CAUSE; ","")&amp;IF(AND(N66&lt;&gt;"",O66&lt;&gt;"Yes",O66&lt;&gt;"Not needed"),"CLIENT INSTRUCTION - NO CHANGE ORDER; ","")&amp;IF(Q66="","NO PHOTOS LINK; ","")&amp;IF(OR(C66="",AND(D66&lt;&gt;"",E66="")),"CREW COUNT BLANK; ","")&amp;IF(G66="","NO WORK WRITTEN; ","")&amp;IF(AND(I66&lt;&gt;"",J66=""),"INSPECTION - NO RESULT; ","")&amp;IF(AND(B66&lt;&gt;"",N(A66)&gt;0,COUNTIFS($B$2:$B$1000,B66,$A$2:$A$1000,A66)&gt;1),"TWO ROWS SAME JOB SAME DAY; ","")&amp;IF(AND(N(A66)&gt;0,N(S66)&gt;0,N(S66)-N(A66)&gt;N('Settings'!$B$11)),"WRITTEN LATE; ","")="","",LEFT(IF(N(A66)=0,"NO DATE; ","")&amp;IF(B66="","NO JOB; ",IF(COUNTIF('Jobs'!$A$2:$A$21,B66)=0,"JOB NOT ON JOBS SHEET; ",""))&amp;IF(AND(L66="Yes",M66=""),"DELAY - NO CAUSE; ","")&amp;IF(AND(N66&lt;&gt;"",O66&lt;&gt;"Yes",O66&lt;&gt;"Not needed"),"CLIENT INSTRUCTION - NO CHANGE ORDER; ","")&amp;IF(Q66="","NO PHOTOS LINK; ","")&amp;IF(OR(C66="",AND(D66&lt;&gt;"",E66="")),"CREW COUNT BLANK; ","")&amp;IF(G66="","NO WORK WRITTEN; ","")&amp;IF(AND(I66&lt;&gt;"",J66=""),"INSPECTION - NO RESULT; ","")&amp;IF(AND(B66&lt;&gt;"",N(A66)&gt;0,COUNTIFS($B$2:$B$1000,B66,$A$2:$A$1000,A66)&gt;1),"TWO ROWS SAME JOB SAME DAY; ","")&amp;IF(AND(N(A66)&gt;0,N(S66)&gt;0,N(S66)-N(A66)&gt;N('Settings'!$B$11)),"WRITTEN LATE; ",""),LEN(IF(N(A66)=0,"NO DATE; ","")&amp;IF(B66="","NO JOB; ",IF(COUNTIF('Jobs'!$A$2:$A$21,B66)=0,"JOB NOT ON JOBS SHEET; ",""))&amp;IF(AND(L66="Yes",M66=""),"DELAY - NO CAUSE; ","")&amp;IF(AND(N66&lt;&gt;"",O66&lt;&gt;"Yes",O66&lt;&gt;"Not needed"),"CLIENT INSTRUCTION - NO CHANGE ORDER; ","")&amp;IF(Q66="","NO PHOTOS LINK; ","")&amp;IF(OR(C66="",AND(D66&lt;&gt;"",E66="")),"CREW COUNT BLANK; ","")&amp;IF(G66="","NO WORK WRITTEN; ","")&amp;IF(AND(I66&lt;&gt;"",J66=""),"INSPECTION - NO RESULT; ","")&amp;IF(AND(B66&lt;&gt;"",N(A66)&gt;0,COUNTIFS($B$2:$B$1000,B66,$A$2:$A$1000,A66)&gt;1),"TWO ROWS SAME JOB SAME DAY; ","")&amp;IF(AND(N(A66)&gt;0,N(S66)&gt;0,N(S66)-N(A66)&gt;N('Settings'!$B$11)),"WRITTEN LATE; ",""))-2)))</f>
        <v/>
      </c>
    </row>
    <row r="67">
      <c r="A67" s="6" t="n"/>
      <c r="G67" s="7" t="n"/>
      <c r="H67" s="7" t="n"/>
      <c r="K67" s="7" t="n"/>
      <c r="M67" s="7" t="n"/>
      <c r="N67" s="7" t="n"/>
      <c r="P67" s="7" t="n"/>
      <c r="S67" s="6" t="n"/>
      <c r="T67">
        <f>IF(NOT(OR(A67&lt;&gt;"",B67&lt;&gt;"",G67&lt;&gt;"")),"",IF(IF(N(A67)=0,"NO DATE; ","")&amp;IF(B67="","NO JOB; ",IF(COUNTIF('Jobs'!$A$2:$A$21,B67)=0,"JOB NOT ON JOBS SHEET; ",""))&amp;IF(AND(L67="Yes",M67=""),"DELAY - NO CAUSE; ","")&amp;IF(AND(N67&lt;&gt;"",O67&lt;&gt;"Yes",O67&lt;&gt;"Not needed"),"CLIENT INSTRUCTION - NO CHANGE ORDER; ","")&amp;IF(Q67="","NO PHOTOS LINK; ","")&amp;IF(OR(C67="",AND(D67&lt;&gt;"",E67="")),"CREW COUNT BLANK; ","")&amp;IF(G67="","NO WORK WRITTEN; ","")&amp;IF(AND(I67&lt;&gt;"",J67=""),"INSPECTION - NO RESULT; ","")&amp;IF(AND(B67&lt;&gt;"",N(A67)&gt;0,COUNTIFS($B$2:$B$1000,B67,$A$2:$A$1000,A67)&gt;1),"TWO ROWS SAME JOB SAME DAY; ","")&amp;IF(AND(N(A67)&gt;0,N(S67)&gt;0,N(S67)-N(A67)&gt;N('Settings'!$B$11)),"WRITTEN LATE; ","")="","",LEFT(IF(N(A67)=0,"NO DATE; ","")&amp;IF(B67="","NO JOB; ",IF(COUNTIF('Jobs'!$A$2:$A$21,B67)=0,"JOB NOT ON JOBS SHEET; ",""))&amp;IF(AND(L67="Yes",M67=""),"DELAY - NO CAUSE; ","")&amp;IF(AND(N67&lt;&gt;"",O67&lt;&gt;"Yes",O67&lt;&gt;"Not needed"),"CLIENT INSTRUCTION - NO CHANGE ORDER; ","")&amp;IF(Q67="","NO PHOTOS LINK; ","")&amp;IF(OR(C67="",AND(D67&lt;&gt;"",E67="")),"CREW COUNT BLANK; ","")&amp;IF(G67="","NO WORK WRITTEN; ","")&amp;IF(AND(I67&lt;&gt;"",J67=""),"INSPECTION - NO RESULT; ","")&amp;IF(AND(B67&lt;&gt;"",N(A67)&gt;0,COUNTIFS($B$2:$B$1000,B67,$A$2:$A$1000,A67)&gt;1),"TWO ROWS SAME JOB SAME DAY; ","")&amp;IF(AND(N(A67)&gt;0,N(S67)&gt;0,N(S67)-N(A67)&gt;N('Settings'!$B$11)),"WRITTEN LATE; ",""),LEN(IF(N(A67)=0,"NO DATE; ","")&amp;IF(B67="","NO JOB; ",IF(COUNTIF('Jobs'!$A$2:$A$21,B67)=0,"JOB NOT ON JOBS SHEET; ",""))&amp;IF(AND(L67="Yes",M67=""),"DELAY - NO CAUSE; ","")&amp;IF(AND(N67&lt;&gt;"",O67&lt;&gt;"Yes",O67&lt;&gt;"Not needed"),"CLIENT INSTRUCTION - NO CHANGE ORDER; ","")&amp;IF(Q67="","NO PHOTOS LINK; ","")&amp;IF(OR(C67="",AND(D67&lt;&gt;"",E67="")),"CREW COUNT BLANK; ","")&amp;IF(G67="","NO WORK WRITTEN; ","")&amp;IF(AND(I67&lt;&gt;"",J67=""),"INSPECTION - NO RESULT; ","")&amp;IF(AND(B67&lt;&gt;"",N(A67)&gt;0,COUNTIFS($B$2:$B$1000,B67,$A$2:$A$1000,A67)&gt;1),"TWO ROWS SAME JOB SAME DAY; ","")&amp;IF(AND(N(A67)&gt;0,N(S67)&gt;0,N(S67)-N(A67)&gt;N('Settings'!$B$11)),"WRITTEN LATE; ",""))-2)))</f>
        <v/>
      </c>
    </row>
    <row r="68">
      <c r="A68" s="6" t="n"/>
      <c r="G68" s="7" t="n"/>
      <c r="H68" s="7" t="n"/>
      <c r="K68" s="7" t="n"/>
      <c r="M68" s="7" t="n"/>
      <c r="N68" s="7" t="n"/>
      <c r="P68" s="7" t="n"/>
      <c r="S68" s="6" t="n"/>
      <c r="T68">
        <f>IF(NOT(OR(A68&lt;&gt;"",B68&lt;&gt;"",G68&lt;&gt;"")),"",IF(IF(N(A68)=0,"NO DATE; ","")&amp;IF(B68="","NO JOB; ",IF(COUNTIF('Jobs'!$A$2:$A$21,B68)=0,"JOB NOT ON JOBS SHEET; ",""))&amp;IF(AND(L68="Yes",M68=""),"DELAY - NO CAUSE; ","")&amp;IF(AND(N68&lt;&gt;"",O68&lt;&gt;"Yes",O68&lt;&gt;"Not needed"),"CLIENT INSTRUCTION - NO CHANGE ORDER; ","")&amp;IF(Q68="","NO PHOTOS LINK; ","")&amp;IF(OR(C68="",AND(D68&lt;&gt;"",E68="")),"CREW COUNT BLANK; ","")&amp;IF(G68="","NO WORK WRITTEN; ","")&amp;IF(AND(I68&lt;&gt;"",J68=""),"INSPECTION - NO RESULT; ","")&amp;IF(AND(B68&lt;&gt;"",N(A68)&gt;0,COUNTIFS($B$2:$B$1000,B68,$A$2:$A$1000,A68)&gt;1),"TWO ROWS SAME JOB SAME DAY; ","")&amp;IF(AND(N(A68)&gt;0,N(S68)&gt;0,N(S68)-N(A68)&gt;N('Settings'!$B$11)),"WRITTEN LATE; ","")="","",LEFT(IF(N(A68)=0,"NO DATE; ","")&amp;IF(B68="","NO JOB; ",IF(COUNTIF('Jobs'!$A$2:$A$21,B68)=0,"JOB NOT ON JOBS SHEET; ",""))&amp;IF(AND(L68="Yes",M68=""),"DELAY - NO CAUSE; ","")&amp;IF(AND(N68&lt;&gt;"",O68&lt;&gt;"Yes",O68&lt;&gt;"Not needed"),"CLIENT INSTRUCTION - NO CHANGE ORDER; ","")&amp;IF(Q68="","NO PHOTOS LINK; ","")&amp;IF(OR(C68="",AND(D68&lt;&gt;"",E68="")),"CREW COUNT BLANK; ","")&amp;IF(G68="","NO WORK WRITTEN; ","")&amp;IF(AND(I68&lt;&gt;"",J68=""),"INSPECTION - NO RESULT; ","")&amp;IF(AND(B68&lt;&gt;"",N(A68)&gt;0,COUNTIFS($B$2:$B$1000,B68,$A$2:$A$1000,A68)&gt;1),"TWO ROWS SAME JOB SAME DAY; ","")&amp;IF(AND(N(A68)&gt;0,N(S68)&gt;0,N(S68)-N(A68)&gt;N('Settings'!$B$11)),"WRITTEN LATE; ",""),LEN(IF(N(A68)=0,"NO DATE; ","")&amp;IF(B68="","NO JOB; ",IF(COUNTIF('Jobs'!$A$2:$A$21,B68)=0,"JOB NOT ON JOBS SHEET; ",""))&amp;IF(AND(L68="Yes",M68=""),"DELAY - NO CAUSE; ","")&amp;IF(AND(N68&lt;&gt;"",O68&lt;&gt;"Yes",O68&lt;&gt;"Not needed"),"CLIENT INSTRUCTION - NO CHANGE ORDER; ","")&amp;IF(Q68="","NO PHOTOS LINK; ","")&amp;IF(OR(C68="",AND(D68&lt;&gt;"",E68="")),"CREW COUNT BLANK; ","")&amp;IF(G68="","NO WORK WRITTEN; ","")&amp;IF(AND(I68&lt;&gt;"",J68=""),"INSPECTION - NO RESULT; ","")&amp;IF(AND(B68&lt;&gt;"",N(A68)&gt;0,COUNTIFS($B$2:$B$1000,B68,$A$2:$A$1000,A68)&gt;1),"TWO ROWS SAME JOB SAME DAY; ","")&amp;IF(AND(N(A68)&gt;0,N(S68)&gt;0,N(S68)-N(A68)&gt;N('Settings'!$B$11)),"WRITTEN LATE; ",""))-2)))</f>
        <v/>
      </c>
    </row>
    <row r="69">
      <c r="A69" s="6" t="n"/>
      <c r="G69" s="7" t="n"/>
      <c r="H69" s="7" t="n"/>
      <c r="K69" s="7" t="n"/>
      <c r="M69" s="7" t="n"/>
      <c r="N69" s="7" t="n"/>
      <c r="P69" s="7" t="n"/>
      <c r="S69" s="6" t="n"/>
      <c r="T69">
        <f>IF(NOT(OR(A69&lt;&gt;"",B69&lt;&gt;"",G69&lt;&gt;"")),"",IF(IF(N(A69)=0,"NO DATE; ","")&amp;IF(B69="","NO JOB; ",IF(COUNTIF('Jobs'!$A$2:$A$21,B69)=0,"JOB NOT ON JOBS SHEET; ",""))&amp;IF(AND(L69="Yes",M69=""),"DELAY - NO CAUSE; ","")&amp;IF(AND(N69&lt;&gt;"",O69&lt;&gt;"Yes",O69&lt;&gt;"Not needed"),"CLIENT INSTRUCTION - NO CHANGE ORDER; ","")&amp;IF(Q69="","NO PHOTOS LINK; ","")&amp;IF(OR(C69="",AND(D69&lt;&gt;"",E69="")),"CREW COUNT BLANK; ","")&amp;IF(G69="","NO WORK WRITTEN; ","")&amp;IF(AND(I69&lt;&gt;"",J69=""),"INSPECTION - NO RESULT; ","")&amp;IF(AND(B69&lt;&gt;"",N(A69)&gt;0,COUNTIFS($B$2:$B$1000,B69,$A$2:$A$1000,A69)&gt;1),"TWO ROWS SAME JOB SAME DAY; ","")&amp;IF(AND(N(A69)&gt;0,N(S69)&gt;0,N(S69)-N(A69)&gt;N('Settings'!$B$11)),"WRITTEN LATE; ","")="","",LEFT(IF(N(A69)=0,"NO DATE; ","")&amp;IF(B69="","NO JOB; ",IF(COUNTIF('Jobs'!$A$2:$A$21,B69)=0,"JOB NOT ON JOBS SHEET; ",""))&amp;IF(AND(L69="Yes",M69=""),"DELAY - NO CAUSE; ","")&amp;IF(AND(N69&lt;&gt;"",O69&lt;&gt;"Yes",O69&lt;&gt;"Not needed"),"CLIENT INSTRUCTION - NO CHANGE ORDER; ","")&amp;IF(Q69="","NO PHOTOS LINK; ","")&amp;IF(OR(C69="",AND(D69&lt;&gt;"",E69="")),"CREW COUNT BLANK; ","")&amp;IF(G69="","NO WORK WRITTEN; ","")&amp;IF(AND(I69&lt;&gt;"",J69=""),"INSPECTION - NO RESULT; ","")&amp;IF(AND(B69&lt;&gt;"",N(A69)&gt;0,COUNTIFS($B$2:$B$1000,B69,$A$2:$A$1000,A69)&gt;1),"TWO ROWS SAME JOB SAME DAY; ","")&amp;IF(AND(N(A69)&gt;0,N(S69)&gt;0,N(S69)-N(A69)&gt;N('Settings'!$B$11)),"WRITTEN LATE; ",""),LEN(IF(N(A69)=0,"NO DATE; ","")&amp;IF(B69="","NO JOB; ",IF(COUNTIF('Jobs'!$A$2:$A$21,B69)=0,"JOB NOT ON JOBS SHEET; ",""))&amp;IF(AND(L69="Yes",M69=""),"DELAY - NO CAUSE; ","")&amp;IF(AND(N69&lt;&gt;"",O69&lt;&gt;"Yes",O69&lt;&gt;"Not needed"),"CLIENT INSTRUCTION - NO CHANGE ORDER; ","")&amp;IF(Q69="","NO PHOTOS LINK; ","")&amp;IF(OR(C69="",AND(D69&lt;&gt;"",E69="")),"CREW COUNT BLANK; ","")&amp;IF(G69="","NO WORK WRITTEN; ","")&amp;IF(AND(I69&lt;&gt;"",J69=""),"INSPECTION - NO RESULT; ","")&amp;IF(AND(B69&lt;&gt;"",N(A69)&gt;0,COUNTIFS($B$2:$B$1000,B69,$A$2:$A$1000,A69)&gt;1),"TWO ROWS SAME JOB SAME DAY; ","")&amp;IF(AND(N(A69)&gt;0,N(S69)&gt;0,N(S69)-N(A69)&gt;N('Settings'!$B$11)),"WRITTEN LATE; ",""))-2)))</f>
        <v/>
      </c>
    </row>
    <row r="70">
      <c r="A70" s="6" t="n"/>
      <c r="G70" s="7" t="n"/>
      <c r="H70" s="7" t="n"/>
      <c r="K70" s="7" t="n"/>
      <c r="M70" s="7" t="n"/>
      <c r="N70" s="7" t="n"/>
      <c r="P70" s="7" t="n"/>
      <c r="S70" s="6" t="n"/>
      <c r="T70">
        <f>IF(NOT(OR(A70&lt;&gt;"",B70&lt;&gt;"",G70&lt;&gt;"")),"",IF(IF(N(A70)=0,"NO DATE; ","")&amp;IF(B70="","NO JOB; ",IF(COUNTIF('Jobs'!$A$2:$A$21,B70)=0,"JOB NOT ON JOBS SHEET; ",""))&amp;IF(AND(L70="Yes",M70=""),"DELAY - NO CAUSE; ","")&amp;IF(AND(N70&lt;&gt;"",O70&lt;&gt;"Yes",O70&lt;&gt;"Not needed"),"CLIENT INSTRUCTION - NO CHANGE ORDER; ","")&amp;IF(Q70="","NO PHOTOS LINK; ","")&amp;IF(OR(C70="",AND(D70&lt;&gt;"",E70="")),"CREW COUNT BLANK; ","")&amp;IF(G70="","NO WORK WRITTEN; ","")&amp;IF(AND(I70&lt;&gt;"",J70=""),"INSPECTION - NO RESULT; ","")&amp;IF(AND(B70&lt;&gt;"",N(A70)&gt;0,COUNTIFS($B$2:$B$1000,B70,$A$2:$A$1000,A70)&gt;1),"TWO ROWS SAME JOB SAME DAY; ","")&amp;IF(AND(N(A70)&gt;0,N(S70)&gt;0,N(S70)-N(A70)&gt;N('Settings'!$B$11)),"WRITTEN LATE; ","")="","",LEFT(IF(N(A70)=0,"NO DATE; ","")&amp;IF(B70="","NO JOB; ",IF(COUNTIF('Jobs'!$A$2:$A$21,B70)=0,"JOB NOT ON JOBS SHEET; ",""))&amp;IF(AND(L70="Yes",M70=""),"DELAY - NO CAUSE; ","")&amp;IF(AND(N70&lt;&gt;"",O70&lt;&gt;"Yes",O70&lt;&gt;"Not needed"),"CLIENT INSTRUCTION - NO CHANGE ORDER; ","")&amp;IF(Q70="","NO PHOTOS LINK; ","")&amp;IF(OR(C70="",AND(D70&lt;&gt;"",E70="")),"CREW COUNT BLANK; ","")&amp;IF(G70="","NO WORK WRITTEN; ","")&amp;IF(AND(I70&lt;&gt;"",J70=""),"INSPECTION - NO RESULT; ","")&amp;IF(AND(B70&lt;&gt;"",N(A70)&gt;0,COUNTIFS($B$2:$B$1000,B70,$A$2:$A$1000,A70)&gt;1),"TWO ROWS SAME JOB SAME DAY; ","")&amp;IF(AND(N(A70)&gt;0,N(S70)&gt;0,N(S70)-N(A70)&gt;N('Settings'!$B$11)),"WRITTEN LATE; ",""),LEN(IF(N(A70)=0,"NO DATE; ","")&amp;IF(B70="","NO JOB; ",IF(COUNTIF('Jobs'!$A$2:$A$21,B70)=0,"JOB NOT ON JOBS SHEET; ",""))&amp;IF(AND(L70="Yes",M70=""),"DELAY - NO CAUSE; ","")&amp;IF(AND(N70&lt;&gt;"",O70&lt;&gt;"Yes",O70&lt;&gt;"Not needed"),"CLIENT INSTRUCTION - NO CHANGE ORDER; ","")&amp;IF(Q70="","NO PHOTOS LINK; ","")&amp;IF(OR(C70="",AND(D70&lt;&gt;"",E70="")),"CREW COUNT BLANK; ","")&amp;IF(G70="","NO WORK WRITTEN; ","")&amp;IF(AND(I70&lt;&gt;"",J70=""),"INSPECTION - NO RESULT; ","")&amp;IF(AND(B70&lt;&gt;"",N(A70)&gt;0,COUNTIFS($B$2:$B$1000,B70,$A$2:$A$1000,A70)&gt;1),"TWO ROWS SAME JOB SAME DAY; ","")&amp;IF(AND(N(A70)&gt;0,N(S70)&gt;0,N(S70)-N(A70)&gt;N('Settings'!$B$11)),"WRITTEN LATE; ",""))-2)))</f>
        <v/>
      </c>
    </row>
    <row r="71">
      <c r="A71" s="6" t="n"/>
      <c r="G71" s="7" t="n"/>
      <c r="H71" s="7" t="n"/>
      <c r="K71" s="7" t="n"/>
      <c r="M71" s="7" t="n"/>
      <c r="N71" s="7" t="n"/>
      <c r="P71" s="7" t="n"/>
      <c r="S71" s="6" t="n"/>
      <c r="T71">
        <f>IF(NOT(OR(A71&lt;&gt;"",B71&lt;&gt;"",G71&lt;&gt;"")),"",IF(IF(N(A71)=0,"NO DATE; ","")&amp;IF(B71="","NO JOB; ",IF(COUNTIF('Jobs'!$A$2:$A$21,B71)=0,"JOB NOT ON JOBS SHEET; ",""))&amp;IF(AND(L71="Yes",M71=""),"DELAY - NO CAUSE; ","")&amp;IF(AND(N71&lt;&gt;"",O71&lt;&gt;"Yes",O71&lt;&gt;"Not needed"),"CLIENT INSTRUCTION - NO CHANGE ORDER; ","")&amp;IF(Q71="","NO PHOTOS LINK; ","")&amp;IF(OR(C71="",AND(D71&lt;&gt;"",E71="")),"CREW COUNT BLANK; ","")&amp;IF(G71="","NO WORK WRITTEN; ","")&amp;IF(AND(I71&lt;&gt;"",J71=""),"INSPECTION - NO RESULT; ","")&amp;IF(AND(B71&lt;&gt;"",N(A71)&gt;0,COUNTIFS($B$2:$B$1000,B71,$A$2:$A$1000,A71)&gt;1),"TWO ROWS SAME JOB SAME DAY; ","")&amp;IF(AND(N(A71)&gt;0,N(S71)&gt;0,N(S71)-N(A71)&gt;N('Settings'!$B$11)),"WRITTEN LATE; ","")="","",LEFT(IF(N(A71)=0,"NO DATE; ","")&amp;IF(B71="","NO JOB; ",IF(COUNTIF('Jobs'!$A$2:$A$21,B71)=0,"JOB NOT ON JOBS SHEET; ",""))&amp;IF(AND(L71="Yes",M71=""),"DELAY - NO CAUSE; ","")&amp;IF(AND(N71&lt;&gt;"",O71&lt;&gt;"Yes",O71&lt;&gt;"Not needed"),"CLIENT INSTRUCTION - NO CHANGE ORDER; ","")&amp;IF(Q71="","NO PHOTOS LINK; ","")&amp;IF(OR(C71="",AND(D71&lt;&gt;"",E71="")),"CREW COUNT BLANK; ","")&amp;IF(G71="","NO WORK WRITTEN; ","")&amp;IF(AND(I71&lt;&gt;"",J71=""),"INSPECTION - NO RESULT; ","")&amp;IF(AND(B71&lt;&gt;"",N(A71)&gt;0,COUNTIFS($B$2:$B$1000,B71,$A$2:$A$1000,A71)&gt;1),"TWO ROWS SAME JOB SAME DAY; ","")&amp;IF(AND(N(A71)&gt;0,N(S71)&gt;0,N(S71)-N(A71)&gt;N('Settings'!$B$11)),"WRITTEN LATE; ",""),LEN(IF(N(A71)=0,"NO DATE; ","")&amp;IF(B71="","NO JOB; ",IF(COUNTIF('Jobs'!$A$2:$A$21,B71)=0,"JOB NOT ON JOBS SHEET; ",""))&amp;IF(AND(L71="Yes",M71=""),"DELAY - NO CAUSE; ","")&amp;IF(AND(N71&lt;&gt;"",O71&lt;&gt;"Yes",O71&lt;&gt;"Not needed"),"CLIENT INSTRUCTION - NO CHANGE ORDER; ","")&amp;IF(Q71="","NO PHOTOS LINK; ","")&amp;IF(OR(C71="",AND(D71&lt;&gt;"",E71="")),"CREW COUNT BLANK; ","")&amp;IF(G71="","NO WORK WRITTEN; ","")&amp;IF(AND(I71&lt;&gt;"",J71=""),"INSPECTION - NO RESULT; ","")&amp;IF(AND(B71&lt;&gt;"",N(A71)&gt;0,COUNTIFS($B$2:$B$1000,B71,$A$2:$A$1000,A71)&gt;1),"TWO ROWS SAME JOB SAME DAY; ","")&amp;IF(AND(N(A71)&gt;0,N(S71)&gt;0,N(S71)-N(A71)&gt;N('Settings'!$B$11)),"WRITTEN LATE; ",""))-2)))</f>
        <v/>
      </c>
    </row>
    <row r="72">
      <c r="A72" s="6" t="n"/>
      <c r="G72" s="7" t="n"/>
      <c r="H72" s="7" t="n"/>
      <c r="K72" s="7" t="n"/>
      <c r="M72" s="7" t="n"/>
      <c r="N72" s="7" t="n"/>
      <c r="P72" s="7" t="n"/>
      <c r="S72" s="6" t="n"/>
      <c r="T72">
        <f>IF(NOT(OR(A72&lt;&gt;"",B72&lt;&gt;"",G72&lt;&gt;"")),"",IF(IF(N(A72)=0,"NO DATE; ","")&amp;IF(B72="","NO JOB; ",IF(COUNTIF('Jobs'!$A$2:$A$21,B72)=0,"JOB NOT ON JOBS SHEET; ",""))&amp;IF(AND(L72="Yes",M72=""),"DELAY - NO CAUSE; ","")&amp;IF(AND(N72&lt;&gt;"",O72&lt;&gt;"Yes",O72&lt;&gt;"Not needed"),"CLIENT INSTRUCTION - NO CHANGE ORDER; ","")&amp;IF(Q72="","NO PHOTOS LINK; ","")&amp;IF(OR(C72="",AND(D72&lt;&gt;"",E72="")),"CREW COUNT BLANK; ","")&amp;IF(G72="","NO WORK WRITTEN; ","")&amp;IF(AND(I72&lt;&gt;"",J72=""),"INSPECTION - NO RESULT; ","")&amp;IF(AND(B72&lt;&gt;"",N(A72)&gt;0,COUNTIFS($B$2:$B$1000,B72,$A$2:$A$1000,A72)&gt;1),"TWO ROWS SAME JOB SAME DAY; ","")&amp;IF(AND(N(A72)&gt;0,N(S72)&gt;0,N(S72)-N(A72)&gt;N('Settings'!$B$11)),"WRITTEN LATE; ","")="","",LEFT(IF(N(A72)=0,"NO DATE; ","")&amp;IF(B72="","NO JOB; ",IF(COUNTIF('Jobs'!$A$2:$A$21,B72)=0,"JOB NOT ON JOBS SHEET; ",""))&amp;IF(AND(L72="Yes",M72=""),"DELAY - NO CAUSE; ","")&amp;IF(AND(N72&lt;&gt;"",O72&lt;&gt;"Yes",O72&lt;&gt;"Not needed"),"CLIENT INSTRUCTION - NO CHANGE ORDER; ","")&amp;IF(Q72="","NO PHOTOS LINK; ","")&amp;IF(OR(C72="",AND(D72&lt;&gt;"",E72="")),"CREW COUNT BLANK; ","")&amp;IF(G72="","NO WORK WRITTEN; ","")&amp;IF(AND(I72&lt;&gt;"",J72=""),"INSPECTION - NO RESULT; ","")&amp;IF(AND(B72&lt;&gt;"",N(A72)&gt;0,COUNTIFS($B$2:$B$1000,B72,$A$2:$A$1000,A72)&gt;1),"TWO ROWS SAME JOB SAME DAY; ","")&amp;IF(AND(N(A72)&gt;0,N(S72)&gt;0,N(S72)-N(A72)&gt;N('Settings'!$B$11)),"WRITTEN LATE; ",""),LEN(IF(N(A72)=0,"NO DATE; ","")&amp;IF(B72="","NO JOB; ",IF(COUNTIF('Jobs'!$A$2:$A$21,B72)=0,"JOB NOT ON JOBS SHEET; ",""))&amp;IF(AND(L72="Yes",M72=""),"DELAY - NO CAUSE; ","")&amp;IF(AND(N72&lt;&gt;"",O72&lt;&gt;"Yes",O72&lt;&gt;"Not needed"),"CLIENT INSTRUCTION - NO CHANGE ORDER; ","")&amp;IF(Q72="","NO PHOTOS LINK; ","")&amp;IF(OR(C72="",AND(D72&lt;&gt;"",E72="")),"CREW COUNT BLANK; ","")&amp;IF(G72="","NO WORK WRITTEN; ","")&amp;IF(AND(I72&lt;&gt;"",J72=""),"INSPECTION - NO RESULT; ","")&amp;IF(AND(B72&lt;&gt;"",N(A72)&gt;0,COUNTIFS($B$2:$B$1000,B72,$A$2:$A$1000,A72)&gt;1),"TWO ROWS SAME JOB SAME DAY; ","")&amp;IF(AND(N(A72)&gt;0,N(S72)&gt;0,N(S72)-N(A72)&gt;N('Settings'!$B$11)),"WRITTEN LATE; ",""))-2)))</f>
        <v/>
      </c>
    </row>
    <row r="73">
      <c r="A73" s="6" t="n"/>
      <c r="G73" s="7" t="n"/>
      <c r="H73" s="7" t="n"/>
      <c r="K73" s="7" t="n"/>
      <c r="M73" s="7" t="n"/>
      <c r="N73" s="7" t="n"/>
      <c r="P73" s="7" t="n"/>
      <c r="S73" s="6" t="n"/>
      <c r="T73">
        <f>IF(NOT(OR(A73&lt;&gt;"",B73&lt;&gt;"",G73&lt;&gt;"")),"",IF(IF(N(A73)=0,"NO DATE; ","")&amp;IF(B73="","NO JOB; ",IF(COUNTIF('Jobs'!$A$2:$A$21,B73)=0,"JOB NOT ON JOBS SHEET; ",""))&amp;IF(AND(L73="Yes",M73=""),"DELAY - NO CAUSE; ","")&amp;IF(AND(N73&lt;&gt;"",O73&lt;&gt;"Yes",O73&lt;&gt;"Not needed"),"CLIENT INSTRUCTION - NO CHANGE ORDER; ","")&amp;IF(Q73="","NO PHOTOS LINK; ","")&amp;IF(OR(C73="",AND(D73&lt;&gt;"",E73="")),"CREW COUNT BLANK; ","")&amp;IF(G73="","NO WORK WRITTEN; ","")&amp;IF(AND(I73&lt;&gt;"",J73=""),"INSPECTION - NO RESULT; ","")&amp;IF(AND(B73&lt;&gt;"",N(A73)&gt;0,COUNTIFS($B$2:$B$1000,B73,$A$2:$A$1000,A73)&gt;1),"TWO ROWS SAME JOB SAME DAY; ","")&amp;IF(AND(N(A73)&gt;0,N(S73)&gt;0,N(S73)-N(A73)&gt;N('Settings'!$B$11)),"WRITTEN LATE; ","")="","",LEFT(IF(N(A73)=0,"NO DATE; ","")&amp;IF(B73="","NO JOB; ",IF(COUNTIF('Jobs'!$A$2:$A$21,B73)=0,"JOB NOT ON JOBS SHEET; ",""))&amp;IF(AND(L73="Yes",M73=""),"DELAY - NO CAUSE; ","")&amp;IF(AND(N73&lt;&gt;"",O73&lt;&gt;"Yes",O73&lt;&gt;"Not needed"),"CLIENT INSTRUCTION - NO CHANGE ORDER; ","")&amp;IF(Q73="","NO PHOTOS LINK; ","")&amp;IF(OR(C73="",AND(D73&lt;&gt;"",E73="")),"CREW COUNT BLANK; ","")&amp;IF(G73="","NO WORK WRITTEN; ","")&amp;IF(AND(I73&lt;&gt;"",J73=""),"INSPECTION - NO RESULT; ","")&amp;IF(AND(B73&lt;&gt;"",N(A73)&gt;0,COUNTIFS($B$2:$B$1000,B73,$A$2:$A$1000,A73)&gt;1),"TWO ROWS SAME JOB SAME DAY; ","")&amp;IF(AND(N(A73)&gt;0,N(S73)&gt;0,N(S73)-N(A73)&gt;N('Settings'!$B$11)),"WRITTEN LATE; ",""),LEN(IF(N(A73)=0,"NO DATE; ","")&amp;IF(B73="","NO JOB; ",IF(COUNTIF('Jobs'!$A$2:$A$21,B73)=0,"JOB NOT ON JOBS SHEET; ",""))&amp;IF(AND(L73="Yes",M73=""),"DELAY - NO CAUSE; ","")&amp;IF(AND(N73&lt;&gt;"",O73&lt;&gt;"Yes",O73&lt;&gt;"Not needed"),"CLIENT INSTRUCTION - NO CHANGE ORDER; ","")&amp;IF(Q73="","NO PHOTOS LINK; ","")&amp;IF(OR(C73="",AND(D73&lt;&gt;"",E73="")),"CREW COUNT BLANK; ","")&amp;IF(G73="","NO WORK WRITTEN; ","")&amp;IF(AND(I73&lt;&gt;"",J73=""),"INSPECTION - NO RESULT; ","")&amp;IF(AND(B73&lt;&gt;"",N(A73)&gt;0,COUNTIFS($B$2:$B$1000,B73,$A$2:$A$1000,A73)&gt;1),"TWO ROWS SAME JOB SAME DAY; ","")&amp;IF(AND(N(A73)&gt;0,N(S73)&gt;0,N(S73)-N(A73)&gt;N('Settings'!$B$11)),"WRITTEN LATE; ",""))-2)))</f>
        <v/>
      </c>
    </row>
    <row r="74">
      <c r="A74" s="6" t="n"/>
      <c r="G74" s="7" t="n"/>
      <c r="H74" s="7" t="n"/>
      <c r="K74" s="7" t="n"/>
      <c r="M74" s="7" t="n"/>
      <c r="N74" s="7" t="n"/>
      <c r="P74" s="7" t="n"/>
      <c r="S74" s="6" t="n"/>
      <c r="T74">
        <f>IF(NOT(OR(A74&lt;&gt;"",B74&lt;&gt;"",G74&lt;&gt;"")),"",IF(IF(N(A74)=0,"NO DATE; ","")&amp;IF(B74="","NO JOB; ",IF(COUNTIF('Jobs'!$A$2:$A$21,B74)=0,"JOB NOT ON JOBS SHEET; ",""))&amp;IF(AND(L74="Yes",M74=""),"DELAY - NO CAUSE; ","")&amp;IF(AND(N74&lt;&gt;"",O74&lt;&gt;"Yes",O74&lt;&gt;"Not needed"),"CLIENT INSTRUCTION - NO CHANGE ORDER; ","")&amp;IF(Q74="","NO PHOTOS LINK; ","")&amp;IF(OR(C74="",AND(D74&lt;&gt;"",E74="")),"CREW COUNT BLANK; ","")&amp;IF(G74="","NO WORK WRITTEN; ","")&amp;IF(AND(I74&lt;&gt;"",J74=""),"INSPECTION - NO RESULT; ","")&amp;IF(AND(B74&lt;&gt;"",N(A74)&gt;0,COUNTIFS($B$2:$B$1000,B74,$A$2:$A$1000,A74)&gt;1),"TWO ROWS SAME JOB SAME DAY; ","")&amp;IF(AND(N(A74)&gt;0,N(S74)&gt;0,N(S74)-N(A74)&gt;N('Settings'!$B$11)),"WRITTEN LATE; ","")="","",LEFT(IF(N(A74)=0,"NO DATE; ","")&amp;IF(B74="","NO JOB; ",IF(COUNTIF('Jobs'!$A$2:$A$21,B74)=0,"JOB NOT ON JOBS SHEET; ",""))&amp;IF(AND(L74="Yes",M74=""),"DELAY - NO CAUSE; ","")&amp;IF(AND(N74&lt;&gt;"",O74&lt;&gt;"Yes",O74&lt;&gt;"Not needed"),"CLIENT INSTRUCTION - NO CHANGE ORDER; ","")&amp;IF(Q74="","NO PHOTOS LINK; ","")&amp;IF(OR(C74="",AND(D74&lt;&gt;"",E74="")),"CREW COUNT BLANK; ","")&amp;IF(G74="","NO WORK WRITTEN; ","")&amp;IF(AND(I74&lt;&gt;"",J74=""),"INSPECTION - NO RESULT; ","")&amp;IF(AND(B74&lt;&gt;"",N(A74)&gt;0,COUNTIFS($B$2:$B$1000,B74,$A$2:$A$1000,A74)&gt;1),"TWO ROWS SAME JOB SAME DAY; ","")&amp;IF(AND(N(A74)&gt;0,N(S74)&gt;0,N(S74)-N(A74)&gt;N('Settings'!$B$11)),"WRITTEN LATE; ",""),LEN(IF(N(A74)=0,"NO DATE; ","")&amp;IF(B74="","NO JOB; ",IF(COUNTIF('Jobs'!$A$2:$A$21,B74)=0,"JOB NOT ON JOBS SHEET; ",""))&amp;IF(AND(L74="Yes",M74=""),"DELAY - NO CAUSE; ","")&amp;IF(AND(N74&lt;&gt;"",O74&lt;&gt;"Yes",O74&lt;&gt;"Not needed"),"CLIENT INSTRUCTION - NO CHANGE ORDER; ","")&amp;IF(Q74="","NO PHOTOS LINK; ","")&amp;IF(OR(C74="",AND(D74&lt;&gt;"",E74="")),"CREW COUNT BLANK; ","")&amp;IF(G74="","NO WORK WRITTEN; ","")&amp;IF(AND(I74&lt;&gt;"",J74=""),"INSPECTION - NO RESULT; ","")&amp;IF(AND(B74&lt;&gt;"",N(A74)&gt;0,COUNTIFS($B$2:$B$1000,B74,$A$2:$A$1000,A74)&gt;1),"TWO ROWS SAME JOB SAME DAY; ","")&amp;IF(AND(N(A74)&gt;0,N(S74)&gt;0,N(S74)-N(A74)&gt;N('Settings'!$B$11)),"WRITTEN LATE; ",""))-2)))</f>
        <v/>
      </c>
    </row>
    <row r="75">
      <c r="A75" s="6" t="n"/>
      <c r="G75" s="7" t="n"/>
      <c r="H75" s="7" t="n"/>
      <c r="K75" s="7" t="n"/>
      <c r="M75" s="7" t="n"/>
      <c r="N75" s="7" t="n"/>
      <c r="P75" s="7" t="n"/>
      <c r="S75" s="6" t="n"/>
      <c r="T75">
        <f>IF(NOT(OR(A75&lt;&gt;"",B75&lt;&gt;"",G75&lt;&gt;"")),"",IF(IF(N(A75)=0,"NO DATE; ","")&amp;IF(B75="","NO JOB; ",IF(COUNTIF('Jobs'!$A$2:$A$21,B75)=0,"JOB NOT ON JOBS SHEET; ",""))&amp;IF(AND(L75="Yes",M75=""),"DELAY - NO CAUSE; ","")&amp;IF(AND(N75&lt;&gt;"",O75&lt;&gt;"Yes",O75&lt;&gt;"Not needed"),"CLIENT INSTRUCTION - NO CHANGE ORDER; ","")&amp;IF(Q75="","NO PHOTOS LINK; ","")&amp;IF(OR(C75="",AND(D75&lt;&gt;"",E75="")),"CREW COUNT BLANK; ","")&amp;IF(G75="","NO WORK WRITTEN; ","")&amp;IF(AND(I75&lt;&gt;"",J75=""),"INSPECTION - NO RESULT; ","")&amp;IF(AND(B75&lt;&gt;"",N(A75)&gt;0,COUNTIFS($B$2:$B$1000,B75,$A$2:$A$1000,A75)&gt;1),"TWO ROWS SAME JOB SAME DAY; ","")&amp;IF(AND(N(A75)&gt;0,N(S75)&gt;0,N(S75)-N(A75)&gt;N('Settings'!$B$11)),"WRITTEN LATE; ","")="","",LEFT(IF(N(A75)=0,"NO DATE; ","")&amp;IF(B75="","NO JOB; ",IF(COUNTIF('Jobs'!$A$2:$A$21,B75)=0,"JOB NOT ON JOBS SHEET; ",""))&amp;IF(AND(L75="Yes",M75=""),"DELAY - NO CAUSE; ","")&amp;IF(AND(N75&lt;&gt;"",O75&lt;&gt;"Yes",O75&lt;&gt;"Not needed"),"CLIENT INSTRUCTION - NO CHANGE ORDER; ","")&amp;IF(Q75="","NO PHOTOS LINK; ","")&amp;IF(OR(C75="",AND(D75&lt;&gt;"",E75="")),"CREW COUNT BLANK; ","")&amp;IF(G75="","NO WORK WRITTEN; ","")&amp;IF(AND(I75&lt;&gt;"",J75=""),"INSPECTION - NO RESULT; ","")&amp;IF(AND(B75&lt;&gt;"",N(A75)&gt;0,COUNTIFS($B$2:$B$1000,B75,$A$2:$A$1000,A75)&gt;1),"TWO ROWS SAME JOB SAME DAY; ","")&amp;IF(AND(N(A75)&gt;0,N(S75)&gt;0,N(S75)-N(A75)&gt;N('Settings'!$B$11)),"WRITTEN LATE; ",""),LEN(IF(N(A75)=0,"NO DATE; ","")&amp;IF(B75="","NO JOB; ",IF(COUNTIF('Jobs'!$A$2:$A$21,B75)=0,"JOB NOT ON JOBS SHEET; ",""))&amp;IF(AND(L75="Yes",M75=""),"DELAY - NO CAUSE; ","")&amp;IF(AND(N75&lt;&gt;"",O75&lt;&gt;"Yes",O75&lt;&gt;"Not needed"),"CLIENT INSTRUCTION - NO CHANGE ORDER; ","")&amp;IF(Q75="","NO PHOTOS LINK; ","")&amp;IF(OR(C75="",AND(D75&lt;&gt;"",E75="")),"CREW COUNT BLANK; ","")&amp;IF(G75="","NO WORK WRITTEN; ","")&amp;IF(AND(I75&lt;&gt;"",J75=""),"INSPECTION - NO RESULT; ","")&amp;IF(AND(B75&lt;&gt;"",N(A75)&gt;0,COUNTIFS($B$2:$B$1000,B75,$A$2:$A$1000,A75)&gt;1),"TWO ROWS SAME JOB SAME DAY; ","")&amp;IF(AND(N(A75)&gt;0,N(S75)&gt;0,N(S75)-N(A75)&gt;N('Settings'!$B$11)),"WRITTEN LATE; ",""))-2)))</f>
        <v/>
      </c>
    </row>
    <row r="76">
      <c r="A76" s="6" t="n"/>
      <c r="G76" s="7" t="n"/>
      <c r="H76" s="7" t="n"/>
      <c r="K76" s="7" t="n"/>
      <c r="M76" s="7" t="n"/>
      <c r="N76" s="7" t="n"/>
      <c r="P76" s="7" t="n"/>
      <c r="S76" s="6" t="n"/>
      <c r="T76">
        <f>IF(NOT(OR(A76&lt;&gt;"",B76&lt;&gt;"",G76&lt;&gt;"")),"",IF(IF(N(A76)=0,"NO DATE; ","")&amp;IF(B76="","NO JOB; ",IF(COUNTIF('Jobs'!$A$2:$A$21,B76)=0,"JOB NOT ON JOBS SHEET; ",""))&amp;IF(AND(L76="Yes",M76=""),"DELAY - NO CAUSE; ","")&amp;IF(AND(N76&lt;&gt;"",O76&lt;&gt;"Yes",O76&lt;&gt;"Not needed"),"CLIENT INSTRUCTION - NO CHANGE ORDER; ","")&amp;IF(Q76="","NO PHOTOS LINK; ","")&amp;IF(OR(C76="",AND(D76&lt;&gt;"",E76="")),"CREW COUNT BLANK; ","")&amp;IF(G76="","NO WORK WRITTEN; ","")&amp;IF(AND(I76&lt;&gt;"",J76=""),"INSPECTION - NO RESULT; ","")&amp;IF(AND(B76&lt;&gt;"",N(A76)&gt;0,COUNTIFS($B$2:$B$1000,B76,$A$2:$A$1000,A76)&gt;1),"TWO ROWS SAME JOB SAME DAY; ","")&amp;IF(AND(N(A76)&gt;0,N(S76)&gt;0,N(S76)-N(A76)&gt;N('Settings'!$B$11)),"WRITTEN LATE; ","")="","",LEFT(IF(N(A76)=0,"NO DATE; ","")&amp;IF(B76="","NO JOB; ",IF(COUNTIF('Jobs'!$A$2:$A$21,B76)=0,"JOB NOT ON JOBS SHEET; ",""))&amp;IF(AND(L76="Yes",M76=""),"DELAY - NO CAUSE; ","")&amp;IF(AND(N76&lt;&gt;"",O76&lt;&gt;"Yes",O76&lt;&gt;"Not needed"),"CLIENT INSTRUCTION - NO CHANGE ORDER; ","")&amp;IF(Q76="","NO PHOTOS LINK; ","")&amp;IF(OR(C76="",AND(D76&lt;&gt;"",E76="")),"CREW COUNT BLANK; ","")&amp;IF(G76="","NO WORK WRITTEN; ","")&amp;IF(AND(I76&lt;&gt;"",J76=""),"INSPECTION - NO RESULT; ","")&amp;IF(AND(B76&lt;&gt;"",N(A76)&gt;0,COUNTIFS($B$2:$B$1000,B76,$A$2:$A$1000,A76)&gt;1),"TWO ROWS SAME JOB SAME DAY; ","")&amp;IF(AND(N(A76)&gt;0,N(S76)&gt;0,N(S76)-N(A76)&gt;N('Settings'!$B$11)),"WRITTEN LATE; ",""),LEN(IF(N(A76)=0,"NO DATE; ","")&amp;IF(B76="","NO JOB; ",IF(COUNTIF('Jobs'!$A$2:$A$21,B76)=0,"JOB NOT ON JOBS SHEET; ",""))&amp;IF(AND(L76="Yes",M76=""),"DELAY - NO CAUSE; ","")&amp;IF(AND(N76&lt;&gt;"",O76&lt;&gt;"Yes",O76&lt;&gt;"Not needed"),"CLIENT INSTRUCTION - NO CHANGE ORDER; ","")&amp;IF(Q76="","NO PHOTOS LINK; ","")&amp;IF(OR(C76="",AND(D76&lt;&gt;"",E76="")),"CREW COUNT BLANK; ","")&amp;IF(G76="","NO WORK WRITTEN; ","")&amp;IF(AND(I76&lt;&gt;"",J76=""),"INSPECTION - NO RESULT; ","")&amp;IF(AND(B76&lt;&gt;"",N(A76)&gt;0,COUNTIFS($B$2:$B$1000,B76,$A$2:$A$1000,A76)&gt;1),"TWO ROWS SAME JOB SAME DAY; ","")&amp;IF(AND(N(A76)&gt;0,N(S76)&gt;0,N(S76)-N(A76)&gt;N('Settings'!$B$11)),"WRITTEN LATE; ",""))-2)))</f>
        <v/>
      </c>
    </row>
    <row r="77">
      <c r="A77" s="6" t="n"/>
      <c r="G77" s="7" t="n"/>
      <c r="H77" s="7" t="n"/>
      <c r="K77" s="7" t="n"/>
      <c r="M77" s="7" t="n"/>
      <c r="N77" s="7" t="n"/>
      <c r="P77" s="7" t="n"/>
      <c r="S77" s="6" t="n"/>
      <c r="T77">
        <f>IF(NOT(OR(A77&lt;&gt;"",B77&lt;&gt;"",G77&lt;&gt;"")),"",IF(IF(N(A77)=0,"NO DATE; ","")&amp;IF(B77="","NO JOB; ",IF(COUNTIF('Jobs'!$A$2:$A$21,B77)=0,"JOB NOT ON JOBS SHEET; ",""))&amp;IF(AND(L77="Yes",M77=""),"DELAY - NO CAUSE; ","")&amp;IF(AND(N77&lt;&gt;"",O77&lt;&gt;"Yes",O77&lt;&gt;"Not needed"),"CLIENT INSTRUCTION - NO CHANGE ORDER; ","")&amp;IF(Q77="","NO PHOTOS LINK; ","")&amp;IF(OR(C77="",AND(D77&lt;&gt;"",E77="")),"CREW COUNT BLANK; ","")&amp;IF(G77="","NO WORK WRITTEN; ","")&amp;IF(AND(I77&lt;&gt;"",J77=""),"INSPECTION - NO RESULT; ","")&amp;IF(AND(B77&lt;&gt;"",N(A77)&gt;0,COUNTIFS($B$2:$B$1000,B77,$A$2:$A$1000,A77)&gt;1),"TWO ROWS SAME JOB SAME DAY; ","")&amp;IF(AND(N(A77)&gt;0,N(S77)&gt;0,N(S77)-N(A77)&gt;N('Settings'!$B$11)),"WRITTEN LATE; ","")="","",LEFT(IF(N(A77)=0,"NO DATE; ","")&amp;IF(B77="","NO JOB; ",IF(COUNTIF('Jobs'!$A$2:$A$21,B77)=0,"JOB NOT ON JOBS SHEET; ",""))&amp;IF(AND(L77="Yes",M77=""),"DELAY - NO CAUSE; ","")&amp;IF(AND(N77&lt;&gt;"",O77&lt;&gt;"Yes",O77&lt;&gt;"Not needed"),"CLIENT INSTRUCTION - NO CHANGE ORDER; ","")&amp;IF(Q77="","NO PHOTOS LINK; ","")&amp;IF(OR(C77="",AND(D77&lt;&gt;"",E77="")),"CREW COUNT BLANK; ","")&amp;IF(G77="","NO WORK WRITTEN; ","")&amp;IF(AND(I77&lt;&gt;"",J77=""),"INSPECTION - NO RESULT; ","")&amp;IF(AND(B77&lt;&gt;"",N(A77)&gt;0,COUNTIFS($B$2:$B$1000,B77,$A$2:$A$1000,A77)&gt;1),"TWO ROWS SAME JOB SAME DAY; ","")&amp;IF(AND(N(A77)&gt;0,N(S77)&gt;0,N(S77)-N(A77)&gt;N('Settings'!$B$11)),"WRITTEN LATE; ",""),LEN(IF(N(A77)=0,"NO DATE; ","")&amp;IF(B77="","NO JOB; ",IF(COUNTIF('Jobs'!$A$2:$A$21,B77)=0,"JOB NOT ON JOBS SHEET; ",""))&amp;IF(AND(L77="Yes",M77=""),"DELAY - NO CAUSE; ","")&amp;IF(AND(N77&lt;&gt;"",O77&lt;&gt;"Yes",O77&lt;&gt;"Not needed"),"CLIENT INSTRUCTION - NO CHANGE ORDER; ","")&amp;IF(Q77="","NO PHOTOS LINK; ","")&amp;IF(OR(C77="",AND(D77&lt;&gt;"",E77="")),"CREW COUNT BLANK; ","")&amp;IF(G77="","NO WORK WRITTEN; ","")&amp;IF(AND(I77&lt;&gt;"",J77=""),"INSPECTION - NO RESULT; ","")&amp;IF(AND(B77&lt;&gt;"",N(A77)&gt;0,COUNTIFS($B$2:$B$1000,B77,$A$2:$A$1000,A77)&gt;1),"TWO ROWS SAME JOB SAME DAY; ","")&amp;IF(AND(N(A77)&gt;0,N(S77)&gt;0,N(S77)-N(A77)&gt;N('Settings'!$B$11)),"WRITTEN LATE; ",""))-2)))</f>
        <v/>
      </c>
    </row>
    <row r="78">
      <c r="A78" s="6" t="n"/>
      <c r="G78" s="7" t="n"/>
      <c r="H78" s="7" t="n"/>
      <c r="K78" s="7" t="n"/>
      <c r="M78" s="7" t="n"/>
      <c r="N78" s="7" t="n"/>
      <c r="P78" s="7" t="n"/>
      <c r="S78" s="6" t="n"/>
      <c r="T78">
        <f>IF(NOT(OR(A78&lt;&gt;"",B78&lt;&gt;"",G78&lt;&gt;"")),"",IF(IF(N(A78)=0,"NO DATE; ","")&amp;IF(B78="","NO JOB; ",IF(COUNTIF('Jobs'!$A$2:$A$21,B78)=0,"JOB NOT ON JOBS SHEET; ",""))&amp;IF(AND(L78="Yes",M78=""),"DELAY - NO CAUSE; ","")&amp;IF(AND(N78&lt;&gt;"",O78&lt;&gt;"Yes",O78&lt;&gt;"Not needed"),"CLIENT INSTRUCTION - NO CHANGE ORDER; ","")&amp;IF(Q78="","NO PHOTOS LINK; ","")&amp;IF(OR(C78="",AND(D78&lt;&gt;"",E78="")),"CREW COUNT BLANK; ","")&amp;IF(G78="","NO WORK WRITTEN; ","")&amp;IF(AND(I78&lt;&gt;"",J78=""),"INSPECTION - NO RESULT; ","")&amp;IF(AND(B78&lt;&gt;"",N(A78)&gt;0,COUNTIFS($B$2:$B$1000,B78,$A$2:$A$1000,A78)&gt;1),"TWO ROWS SAME JOB SAME DAY; ","")&amp;IF(AND(N(A78)&gt;0,N(S78)&gt;0,N(S78)-N(A78)&gt;N('Settings'!$B$11)),"WRITTEN LATE; ","")="","",LEFT(IF(N(A78)=0,"NO DATE; ","")&amp;IF(B78="","NO JOB; ",IF(COUNTIF('Jobs'!$A$2:$A$21,B78)=0,"JOB NOT ON JOBS SHEET; ",""))&amp;IF(AND(L78="Yes",M78=""),"DELAY - NO CAUSE; ","")&amp;IF(AND(N78&lt;&gt;"",O78&lt;&gt;"Yes",O78&lt;&gt;"Not needed"),"CLIENT INSTRUCTION - NO CHANGE ORDER; ","")&amp;IF(Q78="","NO PHOTOS LINK; ","")&amp;IF(OR(C78="",AND(D78&lt;&gt;"",E78="")),"CREW COUNT BLANK; ","")&amp;IF(G78="","NO WORK WRITTEN; ","")&amp;IF(AND(I78&lt;&gt;"",J78=""),"INSPECTION - NO RESULT; ","")&amp;IF(AND(B78&lt;&gt;"",N(A78)&gt;0,COUNTIFS($B$2:$B$1000,B78,$A$2:$A$1000,A78)&gt;1),"TWO ROWS SAME JOB SAME DAY; ","")&amp;IF(AND(N(A78)&gt;0,N(S78)&gt;0,N(S78)-N(A78)&gt;N('Settings'!$B$11)),"WRITTEN LATE; ",""),LEN(IF(N(A78)=0,"NO DATE; ","")&amp;IF(B78="","NO JOB; ",IF(COUNTIF('Jobs'!$A$2:$A$21,B78)=0,"JOB NOT ON JOBS SHEET; ",""))&amp;IF(AND(L78="Yes",M78=""),"DELAY - NO CAUSE; ","")&amp;IF(AND(N78&lt;&gt;"",O78&lt;&gt;"Yes",O78&lt;&gt;"Not needed"),"CLIENT INSTRUCTION - NO CHANGE ORDER; ","")&amp;IF(Q78="","NO PHOTOS LINK; ","")&amp;IF(OR(C78="",AND(D78&lt;&gt;"",E78="")),"CREW COUNT BLANK; ","")&amp;IF(G78="","NO WORK WRITTEN; ","")&amp;IF(AND(I78&lt;&gt;"",J78=""),"INSPECTION - NO RESULT; ","")&amp;IF(AND(B78&lt;&gt;"",N(A78)&gt;0,COUNTIFS($B$2:$B$1000,B78,$A$2:$A$1000,A78)&gt;1),"TWO ROWS SAME JOB SAME DAY; ","")&amp;IF(AND(N(A78)&gt;0,N(S78)&gt;0,N(S78)-N(A78)&gt;N('Settings'!$B$11)),"WRITTEN LATE; ",""))-2)))</f>
        <v/>
      </c>
    </row>
    <row r="79">
      <c r="A79" s="6" t="n"/>
      <c r="G79" s="7" t="n"/>
      <c r="H79" s="7" t="n"/>
      <c r="K79" s="7" t="n"/>
      <c r="M79" s="7" t="n"/>
      <c r="N79" s="7" t="n"/>
      <c r="P79" s="7" t="n"/>
      <c r="S79" s="6" t="n"/>
      <c r="T79">
        <f>IF(NOT(OR(A79&lt;&gt;"",B79&lt;&gt;"",G79&lt;&gt;"")),"",IF(IF(N(A79)=0,"NO DATE; ","")&amp;IF(B79="","NO JOB; ",IF(COUNTIF('Jobs'!$A$2:$A$21,B79)=0,"JOB NOT ON JOBS SHEET; ",""))&amp;IF(AND(L79="Yes",M79=""),"DELAY - NO CAUSE; ","")&amp;IF(AND(N79&lt;&gt;"",O79&lt;&gt;"Yes",O79&lt;&gt;"Not needed"),"CLIENT INSTRUCTION - NO CHANGE ORDER; ","")&amp;IF(Q79="","NO PHOTOS LINK; ","")&amp;IF(OR(C79="",AND(D79&lt;&gt;"",E79="")),"CREW COUNT BLANK; ","")&amp;IF(G79="","NO WORK WRITTEN; ","")&amp;IF(AND(I79&lt;&gt;"",J79=""),"INSPECTION - NO RESULT; ","")&amp;IF(AND(B79&lt;&gt;"",N(A79)&gt;0,COUNTIFS($B$2:$B$1000,B79,$A$2:$A$1000,A79)&gt;1),"TWO ROWS SAME JOB SAME DAY; ","")&amp;IF(AND(N(A79)&gt;0,N(S79)&gt;0,N(S79)-N(A79)&gt;N('Settings'!$B$11)),"WRITTEN LATE; ","")="","",LEFT(IF(N(A79)=0,"NO DATE; ","")&amp;IF(B79="","NO JOB; ",IF(COUNTIF('Jobs'!$A$2:$A$21,B79)=0,"JOB NOT ON JOBS SHEET; ",""))&amp;IF(AND(L79="Yes",M79=""),"DELAY - NO CAUSE; ","")&amp;IF(AND(N79&lt;&gt;"",O79&lt;&gt;"Yes",O79&lt;&gt;"Not needed"),"CLIENT INSTRUCTION - NO CHANGE ORDER; ","")&amp;IF(Q79="","NO PHOTOS LINK; ","")&amp;IF(OR(C79="",AND(D79&lt;&gt;"",E79="")),"CREW COUNT BLANK; ","")&amp;IF(G79="","NO WORK WRITTEN; ","")&amp;IF(AND(I79&lt;&gt;"",J79=""),"INSPECTION - NO RESULT; ","")&amp;IF(AND(B79&lt;&gt;"",N(A79)&gt;0,COUNTIFS($B$2:$B$1000,B79,$A$2:$A$1000,A79)&gt;1),"TWO ROWS SAME JOB SAME DAY; ","")&amp;IF(AND(N(A79)&gt;0,N(S79)&gt;0,N(S79)-N(A79)&gt;N('Settings'!$B$11)),"WRITTEN LATE; ",""),LEN(IF(N(A79)=0,"NO DATE; ","")&amp;IF(B79="","NO JOB; ",IF(COUNTIF('Jobs'!$A$2:$A$21,B79)=0,"JOB NOT ON JOBS SHEET; ",""))&amp;IF(AND(L79="Yes",M79=""),"DELAY - NO CAUSE; ","")&amp;IF(AND(N79&lt;&gt;"",O79&lt;&gt;"Yes",O79&lt;&gt;"Not needed"),"CLIENT INSTRUCTION - NO CHANGE ORDER; ","")&amp;IF(Q79="","NO PHOTOS LINK; ","")&amp;IF(OR(C79="",AND(D79&lt;&gt;"",E79="")),"CREW COUNT BLANK; ","")&amp;IF(G79="","NO WORK WRITTEN; ","")&amp;IF(AND(I79&lt;&gt;"",J79=""),"INSPECTION - NO RESULT; ","")&amp;IF(AND(B79&lt;&gt;"",N(A79)&gt;0,COUNTIFS($B$2:$B$1000,B79,$A$2:$A$1000,A79)&gt;1),"TWO ROWS SAME JOB SAME DAY; ","")&amp;IF(AND(N(A79)&gt;0,N(S79)&gt;0,N(S79)-N(A79)&gt;N('Settings'!$B$11)),"WRITTEN LATE; ",""))-2)))</f>
        <v/>
      </c>
    </row>
    <row r="80">
      <c r="A80" s="6" t="n"/>
      <c r="G80" s="7" t="n"/>
      <c r="H80" s="7" t="n"/>
      <c r="K80" s="7" t="n"/>
      <c r="M80" s="7" t="n"/>
      <c r="N80" s="7" t="n"/>
      <c r="P80" s="7" t="n"/>
      <c r="S80" s="6" t="n"/>
      <c r="T80">
        <f>IF(NOT(OR(A80&lt;&gt;"",B80&lt;&gt;"",G80&lt;&gt;"")),"",IF(IF(N(A80)=0,"NO DATE; ","")&amp;IF(B80="","NO JOB; ",IF(COUNTIF('Jobs'!$A$2:$A$21,B80)=0,"JOB NOT ON JOBS SHEET; ",""))&amp;IF(AND(L80="Yes",M80=""),"DELAY - NO CAUSE; ","")&amp;IF(AND(N80&lt;&gt;"",O80&lt;&gt;"Yes",O80&lt;&gt;"Not needed"),"CLIENT INSTRUCTION - NO CHANGE ORDER; ","")&amp;IF(Q80="","NO PHOTOS LINK; ","")&amp;IF(OR(C80="",AND(D80&lt;&gt;"",E80="")),"CREW COUNT BLANK; ","")&amp;IF(G80="","NO WORK WRITTEN; ","")&amp;IF(AND(I80&lt;&gt;"",J80=""),"INSPECTION - NO RESULT; ","")&amp;IF(AND(B80&lt;&gt;"",N(A80)&gt;0,COUNTIFS($B$2:$B$1000,B80,$A$2:$A$1000,A80)&gt;1),"TWO ROWS SAME JOB SAME DAY; ","")&amp;IF(AND(N(A80)&gt;0,N(S80)&gt;0,N(S80)-N(A80)&gt;N('Settings'!$B$11)),"WRITTEN LATE; ","")="","",LEFT(IF(N(A80)=0,"NO DATE; ","")&amp;IF(B80="","NO JOB; ",IF(COUNTIF('Jobs'!$A$2:$A$21,B80)=0,"JOB NOT ON JOBS SHEET; ",""))&amp;IF(AND(L80="Yes",M80=""),"DELAY - NO CAUSE; ","")&amp;IF(AND(N80&lt;&gt;"",O80&lt;&gt;"Yes",O80&lt;&gt;"Not needed"),"CLIENT INSTRUCTION - NO CHANGE ORDER; ","")&amp;IF(Q80="","NO PHOTOS LINK; ","")&amp;IF(OR(C80="",AND(D80&lt;&gt;"",E80="")),"CREW COUNT BLANK; ","")&amp;IF(G80="","NO WORK WRITTEN; ","")&amp;IF(AND(I80&lt;&gt;"",J80=""),"INSPECTION - NO RESULT; ","")&amp;IF(AND(B80&lt;&gt;"",N(A80)&gt;0,COUNTIFS($B$2:$B$1000,B80,$A$2:$A$1000,A80)&gt;1),"TWO ROWS SAME JOB SAME DAY; ","")&amp;IF(AND(N(A80)&gt;0,N(S80)&gt;0,N(S80)-N(A80)&gt;N('Settings'!$B$11)),"WRITTEN LATE; ",""),LEN(IF(N(A80)=0,"NO DATE; ","")&amp;IF(B80="","NO JOB; ",IF(COUNTIF('Jobs'!$A$2:$A$21,B80)=0,"JOB NOT ON JOBS SHEET; ",""))&amp;IF(AND(L80="Yes",M80=""),"DELAY - NO CAUSE; ","")&amp;IF(AND(N80&lt;&gt;"",O80&lt;&gt;"Yes",O80&lt;&gt;"Not needed"),"CLIENT INSTRUCTION - NO CHANGE ORDER; ","")&amp;IF(Q80="","NO PHOTOS LINK; ","")&amp;IF(OR(C80="",AND(D80&lt;&gt;"",E80="")),"CREW COUNT BLANK; ","")&amp;IF(G80="","NO WORK WRITTEN; ","")&amp;IF(AND(I80&lt;&gt;"",J80=""),"INSPECTION - NO RESULT; ","")&amp;IF(AND(B80&lt;&gt;"",N(A80)&gt;0,COUNTIFS($B$2:$B$1000,B80,$A$2:$A$1000,A80)&gt;1),"TWO ROWS SAME JOB SAME DAY; ","")&amp;IF(AND(N(A80)&gt;0,N(S80)&gt;0,N(S80)-N(A80)&gt;N('Settings'!$B$11)),"WRITTEN LATE; ",""))-2)))</f>
        <v/>
      </c>
    </row>
    <row r="81">
      <c r="A81" s="6" t="n"/>
      <c r="G81" s="7" t="n"/>
      <c r="H81" s="7" t="n"/>
      <c r="K81" s="7" t="n"/>
      <c r="M81" s="7" t="n"/>
      <c r="N81" s="7" t="n"/>
      <c r="P81" s="7" t="n"/>
      <c r="S81" s="6" t="n"/>
      <c r="T81">
        <f>IF(NOT(OR(A81&lt;&gt;"",B81&lt;&gt;"",G81&lt;&gt;"")),"",IF(IF(N(A81)=0,"NO DATE; ","")&amp;IF(B81="","NO JOB; ",IF(COUNTIF('Jobs'!$A$2:$A$21,B81)=0,"JOB NOT ON JOBS SHEET; ",""))&amp;IF(AND(L81="Yes",M81=""),"DELAY - NO CAUSE; ","")&amp;IF(AND(N81&lt;&gt;"",O81&lt;&gt;"Yes",O81&lt;&gt;"Not needed"),"CLIENT INSTRUCTION - NO CHANGE ORDER; ","")&amp;IF(Q81="","NO PHOTOS LINK; ","")&amp;IF(OR(C81="",AND(D81&lt;&gt;"",E81="")),"CREW COUNT BLANK; ","")&amp;IF(G81="","NO WORK WRITTEN; ","")&amp;IF(AND(I81&lt;&gt;"",J81=""),"INSPECTION - NO RESULT; ","")&amp;IF(AND(B81&lt;&gt;"",N(A81)&gt;0,COUNTIFS($B$2:$B$1000,B81,$A$2:$A$1000,A81)&gt;1),"TWO ROWS SAME JOB SAME DAY; ","")&amp;IF(AND(N(A81)&gt;0,N(S81)&gt;0,N(S81)-N(A81)&gt;N('Settings'!$B$11)),"WRITTEN LATE; ","")="","",LEFT(IF(N(A81)=0,"NO DATE; ","")&amp;IF(B81="","NO JOB; ",IF(COUNTIF('Jobs'!$A$2:$A$21,B81)=0,"JOB NOT ON JOBS SHEET; ",""))&amp;IF(AND(L81="Yes",M81=""),"DELAY - NO CAUSE; ","")&amp;IF(AND(N81&lt;&gt;"",O81&lt;&gt;"Yes",O81&lt;&gt;"Not needed"),"CLIENT INSTRUCTION - NO CHANGE ORDER; ","")&amp;IF(Q81="","NO PHOTOS LINK; ","")&amp;IF(OR(C81="",AND(D81&lt;&gt;"",E81="")),"CREW COUNT BLANK; ","")&amp;IF(G81="","NO WORK WRITTEN; ","")&amp;IF(AND(I81&lt;&gt;"",J81=""),"INSPECTION - NO RESULT; ","")&amp;IF(AND(B81&lt;&gt;"",N(A81)&gt;0,COUNTIFS($B$2:$B$1000,B81,$A$2:$A$1000,A81)&gt;1),"TWO ROWS SAME JOB SAME DAY; ","")&amp;IF(AND(N(A81)&gt;0,N(S81)&gt;0,N(S81)-N(A81)&gt;N('Settings'!$B$11)),"WRITTEN LATE; ",""),LEN(IF(N(A81)=0,"NO DATE; ","")&amp;IF(B81="","NO JOB; ",IF(COUNTIF('Jobs'!$A$2:$A$21,B81)=0,"JOB NOT ON JOBS SHEET; ",""))&amp;IF(AND(L81="Yes",M81=""),"DELAY - NO CAUSE; ","")&amp;IF(AND(N81&lt;&gt;"",O81&lt;&gt;"Yes",O81&lt;&gt;"Not needed"),"CLIENT INSTRUCTION - NO CHANGE ORDER; ","")&amp;IF(Q81="","NO PHOTOS LINK; ","")&amp;IF(OR(C81="",AND(D81&lt;&gt;"",E81="")),"CREW COUNT BLANK; ","")&amp;IF(G81="","NO WORK WRITTEN; ","")&amp;IF(AND(I81&lt;&gt;"",J81=""),"INSPECTION - NO RESULT; ","")&amp;IF(AND(B81&lt;&gt;"",N(A81)&gt;0,COUNTIFS($B$2:$B$1000,B81,$A$2:$A$1000,A81)&gt;1),"TWO ROWS SAME JOB SAME DAY; ","")&amp;IF(AND(N(A81)&gt;0,N(S81)&gt;0,N(S81)-N(A81)&gt;N('Settings'!$B$11)),"WRITTEN LATE; ",""))-2)))</f>
        <v/>
      </c>
    </row>
    <row r="82">
      <c r="A82" s="6" t="n"/>
      <c r="G82" s="7" t="n"/>
      <c r="H82" s="7" t="n"/>
      <c r="K82" s="7" t="n"/>
      <c r="M82" s="7" t="n"/>
      <c r="N82" s="7" t="n"/>
      <c r="P82" s="7" t="n"/>
      <c r="S82" s="6" t="n"/>
      <c r="T82">
        <f>IF(NOT(OR(A82&lt;&gt;"",B82&lt;&gt;"",G82&lt;&gt;"")),"",IF(IF(N(A82)=0,"NO DATE; ","")&amp;IF(B82="","NO JOB; ",IF(COUNTIF('Jobs'!$A$2:$A$21,B82)=0,"JOB NOT ON JOBS SHEET; ",""))&amp;IF(AND(L82="Yes",M82=""),"DELAY - NO CAUSE; ","")&amp;IF(AND(N82&lt;&gt;"",O82&lt;&gt;"Yes",O82&lt;&gt;"Not needed"),"CLIENT INSTRUCTION - NO CHANGE ORDER; ","")&amp;IF(Q82="","NO PHOTOS LINK; ","")&amp;IF(OR(C82="",AND(D82&lt;&gt;"",E82="")),"CREW COUNT BLANK; ","")&amp;IF(G82="","NO WORK WRITTEN; ","")&amp;IF(AND(I82&lt;&gt;"",J82=""),"INSPECTION - NO RESULT; ","")&amp;IF(AND(B82&lt;&gt;"",N(A82)&gt;0,COUNTIFS($B$2:$B$1000,B82,$A$2:$A$1000,A82)&gt;1),"TWO ROWS SAME JOB SAME DAY; ","")&amp;IF(AND(N(A82)&gt;0,N(S82)&gt;0,N(S82)-N(A82)&gt;N('Settings'!$B$11)),"WRITTEN LATE; ","")="","",LEFT(IF(N(A82)=0,"NO DATE; ","")&amp;IF(B82="","NO JOB; ",IF(COUNTIF('Jobs'!$A$2:$A$21,B82)=0,"JOB NOT ON JOBS SHEET; ",""))&amp;IF(AND(L82="Yes",M82=""),"DELAY - NO CAUSE; ","")&amp;IF(AND(N82&lt;&gt;"",O82&lt;&gt;"Yes",O82&lt;&gt;"Not needed"),"CLIENT INSTRUCTION - NO CHANGE ORDER; ","")&amp;IF(Q82="","NO PHOTOS LINK; ","")&amp;IF(OR(C82="",AND(D82&lt;&gt;"",E82="")),"CREW COUNT BLANK; ","")&amp;IF(G82="","NO WORK WRITTEN; ","")&amp;IF(AND(I82&lt;&gt;"",J82=""),"INSPECTION - NO RESULT; ","")&amp;IF(AND(B82&lt;&gt;"",N(A82)&gt;0,COUNTIFS($B$2:$B$1000,B82,$A$2:$A$1000,A82)&gt;1),"TWO ROWS SAME JOB SAME DAY; ","")&amp;IF(AND(N(A82)&gt;0,N(S82)&gt;0,N(S82)-N(A82)&gt;N('Settings'!$B$11)),"WRITTEN LATE; ",""),LEN(IF(N(A82)=0,"NO DATE; ","")&amp;IF(B82="","NO JOB; ",IF(COUNTIF('Jobs'!$A$2:$A$21,B82)=0,"JOB NOT ON JOBS SHEET; ",""))&amp;IF(AND(L82="Yes",M82=""),"DELAY - NO CAUSE; ","")&amp;IF(AND(N82&lt;&gt;"",O82&lt;&gt;"Yes",O82&lt;&gt;"Not needed"),"CLIENT INSTRUCTION - NO CHANGE ORDER; ","")&amp;IF(Q82="","NO PHOTOS LINK; ","")&amp;IF(OR(C82="",AND(D82&lt;&gt;"",E82="")),"CREW COUNT BLANK; ","")&amp;IF(G82="","NO WORK WRITTEN; ","")&amp;IF(AND(I82&lt;&gt;"",J82=""),"INSPECTION - NO RESULT; ","")&amp;IF(AND(B82&lt;&gt;"",N(A82)&gt;0,COUNTIFS($B$2:$B$1000,B82,$A$2:$A$1000,A82)&gt;1),"TWO ROWS SAME JOB SAME DAY; ","")&amp;IF(AND(N(A82)&gt;0,N(S82)&gt;0,N(S82)-N(A82)&gt;N('Settings'!$B$11)),"WRITTEN LATE; ",""))-2)))</f>
        <v/>
      </c>
    </row>
    <row r="83">
      <c r="A83" s="6" t="n"/>
      <c r="G83" s="7" t="n"/>
      <c r="H83" s="7" t="n"/>
      <c r="K83" s="7" t="n"/>
      <c r="M83" s="7" t="n"/>
      <c r="N83" s="7" t="n"/>
      <c r="P83" s="7" t="n"/>
      <c r="S83" s="6" t="n"/>
      <c r="T83">
        <f>IF(NOT(OR(A83&lt;&gt;"",B83&lt;&gt;"",G83&lt;&gt;"")),"",IF(IF(N(A83)=0,"NO DATE; ","")&amp;IF(B83="","NO JOB; ",IF(COUNTIF('Jobs'!$A$2:$A$21,B83)=0,"JOB NOT ON JOBS SHEET; ",""))&amp;IF(AND(L83="Yes",M83=""),"DELAY - NO CAUSE; ","")&amp;IF(AND(N83&lt;&gt;"",O83&lt;&gt;"Yes",O83&lt;&gt;"Not needed"),"CLIENT INSTRUCTION - NO CHANGE ORDER; ","")&amp;IF(Q83="","NO PHOTOS LINK; ","")&amp;IF(OR(C83="",AND(D83&lt;&gt;"",E83="")),"CREW COUNT BLANK; ","")&amp;IF(G83="","NO WORK WRITTEN; ","")&amp;IF(AND(I83&lt;&gt;"",J83=""),"INSPECTION - NO RESULT; ","")&amp;IF(AND(B83&lt;&gt;"",N(A83)&gt;0,COUNTIFS($B$2:$B$1000,B83,$A$2:$A$1000,A83)&gt;1),"TWO ROWS SAME JOB SAME DAY; ","")&amp;IF(AND(N(A83)&gt;0,N(S83)&gt;0,N(S83)-N(A83)&gt;N('Settings'!$B$11)),"WRITTEN LATE; ","")="","",LEFT(IF(N(A83)=0,"NO DATE; ","")&amp;IF(B83="","NO JOB; ",IF(COUNTIF('Jobs'!$A$2:$A$21,B83)=0,"JOB NOT ON JOBS SHEET; ",""))&amp;IF(AND(L83="Yes",M83=""),"DELAY - NO CAUSE; ","")&amp;IF(AND(N83&lt;&gt;"",O83&lt;&gt;"Yes",O83&lt;&gt;"Not needed"),"CLIENT INSTRUCTION - NO CHANGE ORDER; ","")&amp;IF(Q83="","NO PHOTOS LINK; ","")&amp;IF(OR(C83="",AND(D83&lt;&gt;"",E83="")),"CREW COUNT BLANK; ","")&amp;IF(G83="","NO WORK WRITTEN; ","")&amp;IF(AND(I83&lt;&gt;"",J83=""),"INSPECTION - NO RESULT; ","")&amp;IF(AND(B83&lt;&gt;"",N(A83)&gt;0,COUNTIFS($B$2:$B$1000,B83,$A$2:$A$1000,A83)&gt;1),"TWO ROWS SAME JOB SAME DAY; ","")&amp;IF(AND(N(A83)&gt;0,N(S83)&gt;0,N(S83)-N(A83)&gt;N('Settings'!$B$11)),"WRITTEN LATE; ",""),LEN(IF(N(A83)=0,"NO DATE; ","")&amp;IF(B83="","NO JOB; ",IF(COUNTIF('Jobs'!$A$2:$A$21,B83)=0,"JOB NOT ON JOBS SHEET; ",""))&amp;IF(AND(L83="Yes",M83=""),"DELAY - NO CAUSE; ","")&amp;IF(AND(N83&lt;&gt;"",O83&lt;&gt;"Yes",O83&lt;&gt;"Not needed"),"CLIENT INSTRUCTION - NO CHANGE ORDER; ","")&amp;IF(Q83="","NO PHOTOS LINK; ","")&amp;IF(OR(C83="",AND(D83&lt;&gt;"",E83="")),"CREW COUNT BLANK; ","")&amp;IF(G83="","NO WORK WRITTEN; ","")&amp;IF(AND(I83&lt;&gt;"",J83=""),"INSPECTION - NO RESULT; ","")&amp;IF(AND(B83&lt;&gt;"",N(A83)&gt;0,COUNTIFS($B$2:$B$1000,B83,$A$2:$A$1000,A83)&gt;1),"TWO ROWS SAME JOB SAME DAY; ","")&amp;IF(AND(N(A83)&gt;0,N(S83)&gt;0,N(S83)-N(A83)&gt;N('Settings'!$B$11)),"WRITTEN LATE; ",""))-2)))</f>
        <v/>
      </c>
    </row>
    <row r="84">
      <c r="A84" s="6" t="n"/>
      <c r="G84" s="7" t="n"/>
      <c r="H84" s="7" t="n"/>
      <c r="K84" s="7" t="n"/>
      <c r="M84" s="7" t="n"/>
      <c r="N84" s="7" t="n"/>
      <c r="P84" s="7" t="n"/>
      <c r="S84" s="6" t="n"/>
      <c r="T84">
        <f>IF(NOT(OR(A84&lt;&gt;"",B84&lt;&gt;"",G84&lt;&gt;"")),"",IF(IF(N(A84)=0,"NO DATE; ","")&amp;IF(B84="","NO JOB; ",IF(COUNTIF('Jobs'!$A$2:$A$21,B84)=0,"JOB NOT ON JOBS SHEET; ",""))&amp;IF(AND(L84="Yes",M84=""),"DELAY - NO CAUSE; ","")&amp;IF(AND(N84&lt;&gt;"",O84&lt;&gt;"Yes",O84&lt;&gt;"Not needed"),"CLIENT INSTRUCTION - NO CHANGE ORDER; ","")&amp;IF(Q84="","NO PHOTOS LINK; ","")&amp;IF(OR(C84="",AND(D84&lt;&gt;"",E84="")),"CREW COUNT BLANK; ","")&amp;IF(G84="","NO WORK WRITTEN; ","")&amp;IF(AND(I84&lt;&gt;"",J84=""),"INSPECTION - NO RESULT; ","")&amp;IF(AND(B84&lt;&gt;"",N(A84)&gt;0,COUNTIFS($B$2:$B$1000,B84,$A$2:$A$1000,A84)&gt;1),"TWO ROWS SAME JOB SAME DAY; ","")&amp;IF(AND(N(A84)&gt;0,N(S84)&gt;0,N(S84)-N(A84)&gt;N('Settings'!$B$11)),"WRITTEN LATE; ","")="","",LEFT(IF(N(A84)=0,"NO DATE; ","")&amp;IF(B84="","NO JOB; ",IF(COUNTIF('Jobs'!$A$2:$A$21,B84)=0,"JOB NOT ON JOBS SHEET; ",""))&amp;IF(AND(L84="Yes",M84=""),"DELAY - NO CAUSE; ","")&amp;IF(AND(N84&lt;&gt;"",O84&lt;&gt;"Yes",O84&lt;&gt;"Not needed"),"CLIENT INSTRUCTION - NO CHANGE ORDER; ","")&amp;IF(Q84="","NO PHOTOS LINK; ","")&amp;IF(OR(C84="",AND(D84&lt;&gt;"",E84="")),"CREW COUNT BLANK; ","")&amp;IF(G84="","NO WORK WRITTEN; ","")&amp;IF(AND(I84&lt;&gt;"",J84=""),"INSPECTION - NO RESULT; ","")&amp;IF(AND(B84&lt;&gt;"",N(A84)&gt;0,COUNTIFS($B$2:$B$1000,B84,$A$2:$A$1000,A84)&gt;1),"TWO ROWS SAME JOB SAME DAY; ","")&amp;IF(AND(N(A84)&gt;0,N(S84)&gt;0,N(S84)-N(A84)&gt;N('Settings'!$B$11)),"WRITTEN LATE; ",""),LEN(IF(N(A84)=0,"NO DATE; ","")&amp;IF(B84="","NO JOB; ",IF(COUNTIF('Jobs'!$A$2:$A$21,B84)=0,"JOB NOT ON JOBS SHEET; ",""))&amp;IF(AND(L84="Yes",M84=""),"DELAY - NO CAUSE; ","")&amp;IF(AND(N84&lt;&gt;"",O84&lt;&gt;"Yes",O84&lt;&gt;"Not needed"),"CLIENT INSTRUCTION - NO CHANGE ORDER; ","")&amp;IF(Q84="","NO PHOTOS LINK; ","")&amp;IF(OR(C84="",AND(D84&lt;&gt;"",E84="")),"CREW COUNT BLANK; ","")&amp;IF(G84="","NO WORK WRITTEN; ","")&amp;IF(AND(I84&lt;&gt;"",J84=""),"INSPECTION - NO RESULT; ","")&amp;IF(AND(B84&lt;&gt;"",N(A84)&gt;0,COUNTIFS($B$2:$B$1000,B84,$A$2:$A$1000,A84)&gt;1),"TWO ROWS SAME JOB SAME DAY; ","")&amp;IF(AND(N(A84)&gt;0,N(S84)&gt;0,N(S84)-N(A84)&gt;N('Settings'!$B$11)),"WRITTEN LATE; ",""))-2)))</f>
        <v/>
      </c>
    </row>
    <row r="85">
      <c r="A85" s="6" t="n"/>
      <c r="G85" s="7" t="n"/>
      <c r="H85" s="7" t="n"/>
      <c r="K85" s="7" t="n"/>
      <c r="M85" s="7" t="n"/>
      <c r="N85" s="7" t="n"/>
      <c r="P85" s="7" t="n"/>
      <c r="S85" s="6" t="n"/>
      <c r="T85">
        <f>IF(NOT(OR(A85&lt;&gt;"",B85&lt;&gt;"",G85&lt;&gt;"")),"",IF(IF(N(A85)=0,"NO DATE; ","")&amp;IF(B85="","NO JOB; ",IF(COUNTIF('Jobs'!$A$2:$A$21,B85)=0,"JOB NOT ON JOBS SHEET; ",""))&amp;IF(AND(L85="Yes",M85=""),"DELAY - NO CAUSE; ","")&amp;IF(AND(N85&lt;&gt;"",O85&lt;&gt;"Yes",O85&lt;&gt;"Not needed"),"CLIENT INSTRUCTION - NO CHANGE ORDER; ","")&amp;IF(Q85="","NO PHOTOS LINK; ","")&amp;IF(OR(C85="",AND(D85&lt;&gt;"",E85="")),"CREW COUNT BLANK; ","")&amp;IF(G85="","NO WORK WRITTEN; ","")&amp;IF(AND(I85&lt;&gt;"",J85=""),"INSPECTION - NO RESULT; ","")&amp;IF(AND(B85&lt;&gt;"",N(A85)&gt;0,COUNTIFS($B$2:$B$1000,B85,$A$2:$A$1000,A85)&gt;1),"TWO ROWS SAME JOB SAME DAY; ","")&amp;IF(AND(N(A85)&gt;0,N(S85)&gt;0,N(S85)-N(A85)&gt;N('Settings'!$B$11)),"WRITTEN LATE; ","")="","",LEFT(IF(N(A85)=0,"NO DATE; ","")&amp;IF(B85="","NO JOB; ",IF(COUNTIF('Jobs'!$A$2:$A$21,B85)=0,"JOB NOT ON JOBS SHEET; ",""))&amp;IF(AND(L85="Yes",M85=""),"DELAY - NO CAUSE; ","")&amp;IF(AND(N85&lt;&gt;"",O85&lt;&gt;"Yes",O85&lt;&gt;"Not needed"),"CLIENT INSTRUCTION - NO CHANGE ORDER; ","")&amp;IF(Q85="","NO PHOTOS LINK; ","")&amp;IF(OR(C85="",AND(D85&lt;&gt;"",E85="")),"CREW COUNT BLANK; ","")&amp;IF(G85="","NO WORK WRITTEN; ","")&amp;IF(AND(I85&lt;&gt;"",J85=""),"INSPECTION - NO RESULT; ","")&amp;IF(AND(B85&lt;&gt;"",N(A85)&gt;0,COUNTIFS($B$2:$B$1000,B85,$A$2:$A$1000,A85)&gt;1),"TWO ROWS SAME JOB SAME DAY; ","")&amp;IF(AND(N(A85)&gt;0,N(S85)&gt;0,N(S85)-N(A85)&gt;N('Settings'!$B$11)),"WRITTEN LATE; ",""),LEN(IF(N(A85)=0,"NO DATE; ","")&amp;IF(B85="","NO JOB; ",IF(COUNTIF('Jobs'!$A$2:$A$21,B85)=0,"JOB NOT ON JOBS SHEET; ",""))&amp;IF(AND(L85="Yes",M85=""),"DELAY - NO CAUSE; ","")&amp;IF(AND(N85&lt;&gt;"",O85&lt;&gt;"Yes",O85&lt;&gt;"Not needed"),"CLIENT INSTRUCTION - NO CHANGE ORDER; ","")&amp;IF(Q85="","NO PHOTOS LINK; ","")&amp;IF(OR(C85="",AND(D85&lt;&gt;"",E85="")),"CREW COUNT BLANK; ","")&amp;IF(G85="","NO WORK WRITTEN; ","")&amp;IF(AND(I85&lt;&gt;"",J85=""),"INSPECTION - NO RESULT; ","")&amp;IF(AND(B85&lt;&gt;"",N(A85)&gt;0,COUNTIFS($B$2:$B$1000,B85,$A$2:$A$1000,A85)&gt;1),"TWO ROWS SAME JOB SAME DAY; ","")&amp;IF(AND(N(A85)&gt;0,N(S85)&gt;0,N(S85)-N(A85)&gt;N('Settings'!$B$11)),"WRITTEN LATE; ",""))-2)))</f>
        <v/>
      </c>
    </row>
    <row r="86">
      <c r="A86" s="6" t="n"/>
      <c r="G86" s="7" t="n"/>
      <c r="H86" s="7" t="n"/>
      <c r="K86" s="7" t="n"/>
      <c r="M86" s="7" t="n"/>
      <c r="N86" s="7" t="n"/>
      <c r="P86" s="7" t="n"/>
      <c r="S86" s="6" t="n"/>
      <c r="T86">
        <f>IF(NOT(OR(A86&lt;&gt;"",B86&lt;&gt;"",G86&lt;&gt;"")),"",IF(IF(N(A86)=0,"NO DATE; ","")&amp;IF(B86="","NO JOB; ",IF(COUNTIF('Jobs'!$A$2:$A$21,B86)=0,"JOB NOT ON JOBS SHEET; ",""))&amp;IF(AND(L86="Yes",M86=""),"DELAY - NO CAUSE; ","")&amp;IF(AND(N86&lt;&gt;"",O86&lt;&gt;"Yes",O86&lt;&gt;"Not needed"),"CLIENT INSTRUCTION - NO CHANGE ORDER; ","")&amp;IF(Q86="","NO PHOTOS LINK; ","")&amp;IF(OR(C86="",AND(D86&lt;&gt;"",E86="")),"CREW COUNT BLANK; ","")&amp;IF(G86="","NO WORK WRITTEN; ","")&amp;IF(AND(I86&lt;&gt;"",J86=""),"INSPECTION - NO RESULT; ","")&amp;IF(AND(B86&lt;&gt;"",N(A86)&gt;0,COUNTIFS($B$2:$B$1000,B86,$A$2:$A$1000,A86)&gt;1),"TWO ROWS SAME JOB SAME DAY; ","")&amp;IF(AND(N(A86)&gt;0,N(S86)&gt;0,N(S86)-N(A86)&gt;N('Settings'!$B$11)),"WRITTEN LATE; ","")="","",LEFT(IF(N(A86)=0,"NO DATE; ","")&amp;IF(B86="","NO JOB; ",IF(COUNTIF('Jobs'!$A$2:$A$21,B86)=0,"JOB NOT ON JOBS SHEET; ",""))&amp;IF(AND(L86="Yes",M86=""),"DELAY - NO CAUSE; ","")&amp;IF(AND(N86&lt;&gt;"",O86&lt;&gt;"Yes",O86&lt;&gt;"Not needed"),"CLIENT INSTRUCTION - NO CHANGE ORDER; ","")&amp;IF(Q86="","NO PHOTOS LINK; ","")&amp;IF(OR(C86="",AND(D86&lt;&gt;"",E86="")),"CREW COUNT BLANK; ","")&amp;IF(G86="","NO WORK WRITTEN; ","")&amp;IF(AND(I86&lt;&gt;"",J86=""),"INSPECTION - NO RESULT; ","")&amp;IF(AND(B86&lt;&gt;"",N(A86)&gt;0,COUNTIFS($B$2:$B$1000,B86,$A$2:$A$1000,A86)&gt;1),"TWO ROWS SAME JOB SAME DAY; ","")&amp;IF(AND(N(A86)&gt;0,N(S86)&gt;0,N(S86)-N(A86)&gt;N('Settings'!$B$11)),"WRITTEN LATE; ",""),LEN(IF(N(A86)=0,"NO DATE; ","")&amp;IF(B86="","NO JOB; ",IF(COUNTIF('Jobs'!$A$2:$A$21,B86)=0,"JOB NOT ON JOBS SHEET; ",""))&amp;IF(AND(L86="Yes",M86=""),"DELAY - NO CAUSE; ","")&amp;IF(AND(N86&lt;&gt;"",O86&lt;&gt;"Yes",O86&lt;&gt;"Not needed"),"CLIENT INSTRUCTION - NO CHANGE ORDER; ","")&amp;IF(Q86="","NO PHOTOS LINK; ","")&amp;IF(OR(C86="",AND(D86&lt;&gt;"",E86="")),"CREW COUNT BLANK; ","")&amp;IF(G86="","NO WORK WRITTEN; ","")&amp;IF(AND(I86&lt;&gt;"",J86=""),"INSPECTION - NO RESULT; ","")&amp;IF(AND(B86&lt;&gt;"",N(A86)&gt;0,COUNTIFS($B$2:$B$1000,B86,$A$2:$A$1000,A86)&gt;1),"TWO ROWS SAME JOB SAME DAY; ","")&amp;IF(AND(N(A86)&gt;0,N(S86)&gt;0,N(S86)-N(A86)&gt;N('Settings'!$B$11)),"WRITTEN LATE; ",""))-2)))</f>
        <v/>
      </c>
    </row>
    <row r="87">
      <c r="A87" s="6" t="n"/>
      <c r="G87" s="7" t="n"/>
      <c r="H87" s="7" t="n"/>
      <c r="K87" s="7" t="n"/>
      <c r="M87" s="7" t="n"/>
      <c r="N87" s="7" t="n"/>
      <c r="P87" s="7" t="n"/>
      <c r="S87" s="6" t="n"/>
      <c r="T87">
        <f>IF(NOT(OR(A87&lt;&gt;"",B87&lt;&gt;"",G87&lt;&gt;"")),"",IF(IF(N(A87)=0,"NO DATE; ","")&amp;IF(B87="","NO JOB; ",IF(COUNTIF('Jobs'!$A$2:$A$21,B87)=0,"JOB NOT ON JOBS SHEET; ",""))&amp;IF(AND(L87="Yes",M87=""),"DELAY - NO CAUSE; ","")&amp;IF(AND(N87&lt;&gt;"",O87&lt;&gt;"Yes",O87&lt;&gt;"Not needed"),"CLIENT INSTRUCTION - NO CHANGE ORDER; ","")&amp;IF(Q87="","NO PHOTOS LINK; ","")&amp;IF(OR(C87="",AND(D87&lt;&gt;"",E87="")),"CREW COUNT BLANK; ","")&amp;IF(G87="","NO WORK WRITTEN; ","")&amp;IF(AND(I87&lt;&gt;"",J87=""),"INSPECTION - NO RESULT; ","")&amp;IF(AND(B87&lt;&gt;"",N(A87)&gt;0,COUNTIFS($B$2:$B$1000,B87,$A$2:$A$1000,A87)&gt;1),"TWO ROWS SAME JOB SAME DAY; ","")&amp;IF(AND(N(A87)&gt;0,N(S87)&gt;0,N(S87)-N(A87)&gt;N('Settings'!$B$11)),"WRITTEN LATE; ","")="","",LEFT(IF(N(A87)=0,"NO DATE; ","")&amp;IF(B87="","NO JOB; ",IF(COUNTIF('Jobs'!$A$2:$A$21,B87)=0,"JOB NOT ON JOBS SHEET; ",""))&amp;IF(AND(L87="Yes",M87=""),"DELAY - NO CAUSE; ","")&amp;IF(AND(N87&lt;&gt;"",O87&lt;&gt;"Yes",O87&lt;&gt;"Not needed"),"CLIENT INSTRUCTION - NO CHANGE ORDER; ","")&amp;IF(Q87="","NO PHOTOS LINK; ","")&amp;IF(OR(C87="",AND(D87&lt;&gt;"",E87="")),"CREW COUNT BLANK; ","")&amp;IF(G87="","NO WORK WRITTEN; ","")&amp;IF(AND(I87&lt;&gt;"",J87=""),"INSPECTION - NO RESULT; ","")&amp;IF(AND(B87&lt;&gt;"",N(A87)&gt;0,COUNTIFS($B$2:$B$1000,B87,$A$2:$A$1000,A87)&gt;1),"TWO ROWS SAME JOB SAME DAY; ","")&amp;IF(AND(N(A87)&gt;0,N(S87)&gt;0,N(S87)-N(A87)&gt;N('Settings'!$B$11)),"WRITTEN LATE; ",""),LEN(IF(N(A87)=0,"NO DATE; ","")&amp;IF(B87="","NO JOB; ",IF(COUNTIF('Jobs'!$A$2:$A$21,B87)=0,"JOB NOT ON JOBS SHEET; ",""))&amp;IF(AND(L87="Yes",M87=""),"DELAY - NO CAUSE; ","")&amp;IF(AND(N87&lt;&gt;"",O87&lt;&gt;"Yes",O87&lt;&gt;"Not needed"),"CLIENT INSTRUCTION - NO CHANGE ORDER; ","")&amp;IF(Q87="","NO PHOTOS LINK; ","")&amp;IF(OR(C87="",AND(D87&lt;&gt;"",E87="")),"CREW COUNT BLANK; ","")&amp;IF(G87="","NO WORK WRITTEN; ","")&amp;IF(AND(I87&lt;&gt;"",J87=""),"INSPECTION - NO RESULT; ","")&amp;IF(AND(B87&lt;&gt;"",N(A87)&gt;0,COUNTIFS($B$2:$B$1000,B87,$A$2:$A$1000,A87)&gt;1),"TWO ROWS SAME JOB SAME DAY; ","")&amp;IF(AND(N(A87)&gt;0,N(S87)&gt;0,N(S87)-N(A87)&gt;N('Settings'!$B$11)),"WRITTEN LATE; ",""))-2)))</f>
        <v/>
      </c>
    </row>
    <row r="88">
      <c r="A88" s="6" t="n"/>
      <c r="G88" s="7" t="n"/>
      <c r="H88" s="7" t="n"/>
      <c r="K88" s="7" t="n"/>
      <c r="M88" s="7" t="n"/>
      <c r="N88" s="7" t="n"/>
      <c r="P88" s="7" t="n"/>
      <c r="S88" s="6" t="n"/>
      <c r="T88">
        <f>IF(NOT(OR(A88&lt;&gt;"",B88&lt;&gt;"",G88&lt;&gt;"")),"",IF(IF(N(A88)=0,"NO DATE; ","")&amp;IF(B88="","NO JOB; ",IF(COUNTIF('Jobs'!$A$2:$A$21,B88)=0,"JOB NOT ON JOBS SHEET; ",""))&amp;IF(AND(L88="Yes",M88=""),"DELAY - NO CAUSE; ","")&amp;IF(AND(N88&lt;&gt;"",O88&lt;&gt;"Yes",O88&lt;&gt;"Not needed"),"CLIENT INSTRUCTION - NO CHANGE ORDER; ","")&amp;IF(Q88="","NO PHOTOS LINK; ","")&amp;IF(OR(C88="",AND(D88&lt;&gt;"",E88="")),"CREW COUNT BLANK; ","")&amp;IF(G88="","NO WORK WRITTEN; ","")&amp;IF(AND(I88&lt;&gt;"",J88=""),"INSPECTION - NO RESULT; ","")&amp;IF(AND(B88&lt;&gt;"",N(A88)&gt;0,COUNTIFS($B$2:$B$1000,B88,$A$2:$A$1000,A88)&gt;1),"TWO ROWS SAME JOB SAME DAY; ","")&amp;IF(AND(N(A88)&gt;0,N(S88)&gt;0,N(S88)-N(A88)&gt;N('Settings'!$B$11)),"WRITTEN LATE; ","")="","",LEFT(IF(N(A88)=0,"NO DATE; ","")&amp;IF(B88="","NO JOB; ",IF(COUNTIF('Jobs'!$A$2:$A$21,B88)=0,"JOB NOT ON JOBS SHEET; ",""))&amp;IF(AND(L88="Yes",M88=""),"DELAY - NO CAUSE; ","")&amp;IF(AND(N88&lt;&gt;"",O88&lt;&gt;"Yes",O88&lt;&gt;"Not needed"),"CLIENT INSTRUCTION - NO CHANGE ORDER; ","")&amp;IF(Q88="","NO PHOTOS LINK; ","")&amp;IF(OR(C88="",AND(D88&lt;&gt;"",E88="")),"CREW COUNT BLANK; ","")&amp;IF(G88="","NO WORK WRITTEN; ","")&amp;IF(AND(I88&lt;&gt;"",J88=""),"INSPECTION - NO RESULT; ","")&amp;IF(AND(B88&lt;&gt;"",N(A88)&gt;0,COUNTIFS($B$2:$B$1000,B88,$A$2:$A$1000,A88)&gt;1),"TWO ROWS SAME JOB SAME DAY; ","")&amp;IF(AND(N(A88)&gt;0,N(S88)&gt;0,N(S88)-N(A88)&gt;N('Settings'!$B$11)),"WRITTEN LATE; ",""),LEN(IF(N(A88)=0,"NO DATE; ","")&amp;IF(B88="","NO JOB; ",IF(COUNTIF('Jobs'!$A$2:$A$21,B88)=0,"JOB NOT ON JOBS SHEET; ",""))&amp;IF(AND(L88="Yes",M88=""),"DELAY - NO CAUSE; ","")&amp;IF(AND(N88&lt;&gt;"",O88&lt;&gt;"Yes",O88&lt;&gt;"Not needed"),"CLIENT INSTRUCTION - NO CHANGE ORDER; ","")&amp;IF(Q88="","NO PHOTOS LINK; ","")&amp;IF(OR(C88="",AND(D88&lt;&gt;"",E88="")),"CREW COUNT BLANK; ","")&amp;IF(G88="","NO WORK WRITTEN; ","")&amp;IF(AND(I88&lt;&gt;"",J88=""),"INSPECTION - NO RESULT; ","")&amp;IF(AND(B88&lt;&gt;"",N(A88)&gt;0,COUNTIFS($B$2:$B$1000,B88,$A$2:$A$1000,A88)&gt;1),"TWO ROWS SAME JOB SAME DAY; ","")&amp;IF(AND(N(A88)&gt;0,N(S88)&gt;0,N(S88)-N(A88)&gt;N('Settings'!$B$11)),"WRITTEN LATE; ",""))-2)))</f>
        <v/>
      </c>
    </row>
    <row r="89">
      <c r="A89" s="6" t="n"/>
      <c r="G89" s="7" t="n"/>
      <c r="H89" s="7" t="n"/>
      <c r="K89" s="7" t="n"/>
      <c r="M89" s="7" t="n"/>
      <c r="N89" s="7" t="n"/>
      <c r="P89" s="7" t="n"/>
      <c r="S89" s="6" t="n"/>
      <c r="T89">
        <f>IF(NOT(OR(A89&lt;&gt;"",B89&lt;&gt;"",G89&lt;&gt;"")),"",IF(IF(N(A89)=0,"NO DATE; ","")&amp;IF(B89="","NO JOB; ",IF(COUNTIF('Jobs'!$A$2:$A$21,B89)=0,"JOB NOT ON JOBS SHEET; ",""))&amp;IF(AND(L89="Yes",M89=""),"DELAY - NO CAUSE; ","")&amp;IF(AND(N89&lt;&gt;"",O89&lt;&gt;"Yes",O89&lt;&gt;"Not needed"),"CLIENT INSTRUCTION - NO CHANGE ORDER; ","")&amp;IF(Q89="","NO PHOTOS LINK; ","")&amp;IF(OR(C89="",AND(D89&lt;&gt;"",E89="")),"CREW COUNT BLANK; ","")&amp;IF(G89="","NO WORK WRITTEN; ","")&amp;IF(AND(I89&lt;&gt;"",J89=""),"INSPECTION - NO RESULT; ","")&amp;IF(AND(B89&lt;&gt;"",N(A89)&gt;0,COUNTIFS($B$2:$B$1000,B89,$A$2:$A$1000,A89)&gt;1),"TWO ROWS SAME JOB SAME DAY; ","")&amp;IF(AND(N(A89)&gt;0,N(S89)&gt;0,N(S89)-N(A89)&gt;N('Settings'!$B$11)),"WRITTEN LATE; ","")="","",LEFT(IF(N(A89)=0,"NO DATE; ","")&amp;IF(B89="","NO JOB; ",IF(COUNTIF('Jobs'!$A$2:$A$21,B89)=0,"JOB NOT ON JOBS SHEET; ",""))&amp;IF(AND(L89="Yes",M89=""),"DELAY - NO CAUSE; ","")&amp;IF(AND(N89&lt;&gt;"",O89&lt;&gt;"Yes",O89&lt;&gt;"Not needed"),"CLIENT INSTRUCTION - NO CHANGE ORDER; ","")&amp;IF(Q89="","NO PHOTOS LINK; ","")&amp;IF(OR(C89="",AND(D89&lt;&gt;"",E89="")),"CREW COUNT BLANK; ","")&amp;IF(G89="","NO WORK WRITTEN; ","")&amp;IF(AND(I89&lt;&gt;"",J89=""),"INSPECTION - NO RESULT; ","")&amp;IF(AND(B89&lt;&gt;"",N(A89)&gt;0,COUNTIFS($B$2:$B$1000,B89,$A$2:$A$1000,A89)&gt;1),"TWO ROWS SAME JOB SAME DAY; ","")&amp;IF(AND(N(A89)&gt;0,N(S89)&gt;0,N(S89)-N(A89)&gt;N('Settings'!$B$11)),"WRITTEN LATE; ",""),LEN(IF(N(A89)=0,"NO DATE; ","")&amp;IF(B89="","NO JOB; ",IF(COUNTIF('Jobs'!$A$2:$A$21,B89)=0,"JOB NOT ON JOBS SHEET; ",""))&amp;IF(AND(L89="Yes",M89=""),"DELAY - NO CAUSE; ","")&amp;IF(AND(N89&lt;&gt;"",O89&lt;&gt;"Yes",O89&lt;&gt;"Not needed"),"CLIENT INSTRUCTION - NO CHANGE ORDER; ","")&amp;IF(Q89="","NO PHOTOS LINK; ","")&amp;IF(OR(C89="",AND(D89&lt;&gt;"",E89="")),"CREW COUNT BLANK; ","")&amp;IF(G89="","NO WORK WRITTEN; ","")&amp;IF(AND(I89&lt;&gt;"",J89=""),"INSPECTION - NO RESULT; ","")&amp;IF(AND(B89&lt;&gt;"",N(A89)&gt;0,COUNTIFS($B$2:$B$1000,B89,$A$2:$A$1000,A89)&gt;1),"TWO ROWS SAME JOB SAME DAY; ","")&amp;IF(AND(N(A89)&gt;0,N(S89)&gt;0,N(S89)-N(A89)&gt;N('Settings'!$B$11)),"WRITTEN LATE; ",""))-2)))</f>
        <v/>
      </c>
    </row>
    <row r="90">
      <c r="A90" s="6" t="n"/>
      <c r="G90" s="7" t="n"/>
      <c r="H90" s="7" t="n"/>
      <c r="K90" s="7" t="n"/>
      <c r="M90" s="7" t="n"/>
      <c r="N90" s="7" t="n"/>
      <c r="P90" s="7" t="n"/>
      <c r="S90" s="6" t="n"/>
      <c r="T90">
        <f>IF(NOT(OR(A90&lt;&gt;"",B90&lt;&gt;"",G90&lt;&gt;"")),"",IF(IF(N(A90)=0,"NO DATE; ","")&amp;IF(B90="","NO JOB; ",IF(COUNTIF('Jobs'!$A$2:$A$21,B90)=0,"JOB NOT ON JOBS SHEET; ",""))&amp;IF(AND(L90="Yes",M90=""),"DELAY - NO CAUSE; ","")&amp;IF(AND(N90&lt;&gt;"",O90&lt;&gt;"Yes",O90&lt;&gt;"Not needed"),"CLIENT INSTRUCTION - NO CHANGE ORDER; ","")&amp;IF(Q90="","NO PHOTOS LINK; ","")&amp;IF(OR(C90="",AND(D90&lt;&gt;"",E90="")),"CREW COUNT BLANK; ","")&amp;IF(G90="","NO WORK WRITTEN; ","")&amp;IF(AND(I90&lt;&gt;"",J90=""),"INSPECTION - NO RESULT; ","")&amp;IF(AND(B90&lt;&gt;"",N(A90)&gt;0,COUNTIFS($B$2:$B$1000,B90,$A$2:$A$1000,A90)&gt;1),"TWO ROWS SAME JOB SAME DAY; ","")&amp;IF(AND(N(A90)&gt;0,N(S90)&gt;0,N(S90)-N(A90)&gt;N('Settings'!$B$11)),"WRITTEN LATE; ","")="","",LEFT(IF(N(A90)=0,"NO DATE; ","")&amp;IF(B90="","NO JOB; ",IF(COUNTIF('Jobs'!$A$2:$A$21,B90)=0,"JOB NOT ON JOBS SHEET; ",""))&amp;IF(AND(L90="Yes",M90=""),"DELAY - NO CAUSE; ","")&amp;IF(AND(N90&lt;&gt;"",O90&lt;&gt;"Yes",O90&lt;&gt;"Not needed"),"CLIENT INSTRUCTION - NO CHANGE ORDER; ","")&amp;IF(Q90="","NO PHOTOS LINK; ","")&amp;IF(OR(C90="",AND(D90&lt;&gt;"",E90="")),"CREW COUNT BLANK; ","")&amp;IF(G90="","NO WORK WRITTEN; ","")&amp;IF(AND(I90&lt;&gt;"",J90=""),"INSPECTION - NO RESULT; ","")&amp;IF(AND(B90&lt;&gt;"",N(A90)&gt;0,COUNTIFS($B$2:$B$1000,B90,$A$2:$A$1000,A90)&gt;1),"TWO ROWS SAME JOB SAME DAY; ","")&amp;IF(AND(N(A90)&gt;0,N(S90)&gt;0,N(S90)-N(A90)&gt;N('Settings'!$B$11)),"WRITTEN LATE; ",""),LEN(IF(N(A90)=0,"NO DATE; ","")&amp;IF(B90="","NO JOB; ",IF(COUNTIF('Jobs'!$A$2:$A$21,B90)=0,"JOB NOT ON JOBS SHEET; ",""))&amp;IF(AND(L90="Yes",M90=""),"DELAY - NO CAUSE; ","")&amp;IF(AND(N90&lt;&gt;"",O90&lt;&gt;"Yes",O90&lt;&gt;"Not needed"),"CLIENT INSTRUCTION - NO CHANGE ORDER; ","")&amp;IF(Q90="","NO PHOTOS LINK; ","")&amp;IF(OR(C90="",AND(D90&lt;&gt;"",E90="")),"CREW COUNT BLANK; ","")&amp;IF(G90="","NO WORK WRITTEN; ","")&amp;IF(AND(I90&lt;&gt;"",J90=""),"INSPECTION - NO RESULT; ","")&amp;IF(AND(B90&lt;&gt;"",N(A90)&gt;0,COUNTIFS($B$2:$B$1000,B90,$A$2:$A$1000,A90)&gt;1),"TWO ROWS SAME JOB SAME DAY; ","")&amp;IF(AND(N(A90)&gt;0,N(S90)&gt;0,N(S90)-N(A90)&gt;N('Settings'!$B$11)),"WRITTEN LATE; ",""))-2)))</f>
        <v/>
      </c>
    </row>
    <row r="91">
      <c r="A91" s="6" t="n"/>
      <c r="G91" s="7" t="n"/>
      <c r="H91" s="7" t="n"/>
      <c r="K91" s="7" t="n"/>
      <c r="M91" s="7" t="n"/>
      <c r="N91" s="7" t="n"/>
      <c r="P91" s="7" t="n"/>
      <c r="S91" s="6" t="n"/>
      <c r="T91">
        <f>IF(NOT(OR(A91&lt;&gt;"",B91&lt;&gt;"",G91&lt;&gt;"")),"",IF(IF(N(A91)=0,"NO DATE; ","")&amp;IF(B91="","NO JOB; ",IF(COUNTIF('Jobs'!$A$2:$A$21,B91)=0,"JOB NOT ON JOBS SHEET; ",""))&amp;IF(AND(L91="Yes",M91=""),"DELAY - NO CAUSE; ","")&amp;IF(AND(N91&lt;&gt;"",O91&lt;&gt;"Yes",O91&lt;&gt;"Not needed"),"CLIENT INSTRUCTION - NO CHANGE ORDER; ","")&amp;IF(Q91="","NO PHOTOS LINK; ","")&amp;IF(OR(C91="",AND(D91&lt;&gt;"",E91="")),"CREW COUNT BLANK; ","")&amp;IF(G91="","NO WORK WRITTEN; ","")&amp;IF(AND(I91&lt;&gt;"",J91=""),"INSPECTION - NO RESULT; ","")&amp;IF(AND(B91&lt;&gt;"",N(A91)&gt;0,COUNTIFS($B$2:$B$1000,B91,$A$2:$A$1000,A91)&gt;1),"TWO ROWS SAME JOB SAME DAY; ","")&amp;IF(AND(N(A91)&gt;0,N(S91)&gt;0,N(S91)-N(A91)&gt;N('Settings'!$B$11)),"WRITTEN LATE; ","")="","",LEFT(IF(N(A91)=0,"NO DATE; ","")&amp;IF(B91="","NO JOB; ",IF(COUNTIF('Jobs'!$A$2:$A$21,B91)=0,"JOB NOT ON JOBS SHEET; ",""))&amp;IF(AND(L91="Yes",M91=""),"DELAY - NO CAUSE; ","")&amp;IF(AND(N91&lt;&gt;"",O91&lt;&gt;"Yes",O91&lt;&gt;"Not needed"),"CLIENT INSTRUCTION - NO CHANGE ORDER; ","")&amp;IF(Q91="","NO PHOTOS LINK; ","")&amp;IF(OR(C91="",AND(D91&lt;&gt;"",E91="")),"CREW COUNT BLANK; ","")&amp;IF(G91="","NO WORK WRITTEN; ","")&amp;IF(AND(I91&lt;&gt;"",J91=""),"INSPECTION - NO RESULT; ","")&amp;IF(AND(B91&lt;&gt;"",N(A91)&gt;0,COUNTIFS($B$2:$B$1000,B91,$A$2:$A$1000,A91)&gt;1),"TWO ROWS SAME JOB SAME DAY; ","")&amp;IF(AND(N(A91)&gt;0,N(S91)&gt;0,N(S91)-N(A91)&gt;N('Settings'!$B$11)),"WRITTEN LATE; ",""),LEN(IF(N(A91)=0,"NO DATE; ","")&amp;IF(B91="","NO JOB; ",IF(COUNTIF('Jobs'!$A$2:$A$21,B91)=0,"JOB NOT ON JOBS SHEET; ",""))&amp;IF(AND(L91="Yes",M91=""),"DELAY - NO CAUSE; ","")&amp;IF(AND(N91&lt;&gt;"",O91&lt;&gt;"Yes",O91&lt;&gt;"Not needed"),"CLIENT INSTRUCTION - NO CHANGE ORDER; ","")&amp;IF(Q91="","NO PHOTOS LINK; ","")&amp;IF(OR(C91="",AND(D91&lt;&gt;"",E91="")),"CREW COUNT BLANK; ","")&amp;IF(G91="","NO WORK WRITTEN; ","")&amp;IF(AND(I91&lt;&gt;"",J91=""),"INSPECTION - NO RESULT; ","")&amp;IF(AND(B91&lt;&gt;"",N(A91)&gt;0,COUNTIFS($B$2:$B$1000,B91,$A$2:$A$1000,A91)&gt;1),"TWO ROWS SAME JOB SAME DAY; ","")&amp;IF(AND(N(A91)&gt;0,N(S91)&gt;0,N(S91)-N(A91)&gt;N('Settings'!$B$11)),"WRITTEN LATE; ",""))-2)))</f>
        <v/>
      </c>
    </row>
    <row r="92">
      <c r="A92" s="6" t="n"/>
      <c r="G92" s="7" t="n"/>
      <c r="H92" s="7" t="n"/>
      <c r="K92" s="7" t="n"/>
      <c r="M92" s="7" t="n"/>
      <c r="N92" s="7" t="n"/>
      <c r="P92" s="7" t="n"/>
      <c r="S92" s="6" t="n"/>
      <c r="T92">
        <f>IF(NOT(OR(A92&lt;&gt;"",B92&lt;&gt;"",G92&lt;&gt;"")),"",IF(IF(N(A92)=0,"NO DATE; ","")&amp;IF(B92="","NO JOB; ",IF(COUNTIF('Jobs'!$A$2:$A$21,B92)=0,"JOB NOT ON JOBS SHEET; ",""))&amp;IF(AND(L92="Yes",M92=""),"DELAY - NO CAUSE; ","")&amp;IF(AND(N92&lt;&gt;"",O92&lt;&gt;"Yes",O92&lt;&gt;"Not needed"),"CLIENT INSTRUCTION - NO CHANGE ORDER; ","")&amp;IF(Q92="","NO PHOTOS LINK; ","")&amp;IF(OR(C92="",AND(D92&lt;&gt;"",E92="")),"CREW COUNT BLANK; ","")&amp;IF(G92="","NO WORK WRITTEN; ","")&amp;IF(AND(I92&lt;&gt;"",J92=""),"INSPECTION - NO RESULT; ","")&amp;IF(AND(B92&lt;&gt;"",N(A92)&gt;0,COUNTIFS($B$2:$B$1000,B92,$A$2:$A$1000,A92)&gt;1),"TWO ROWS SAME JOB SAME DAY; ","")&amp;IF(AND(N(A92)&gt;0,N(S92)&gt;0,N(S92)-N(A92)&gt;N('Settings'!$B$11)),"WRITTEN LATE; ","")="","",LEFT(IF(N(A92)=0,"NO DATE; ","")&amp;IF(B92="","NO JOB; ",IF(COUNTIF('Jobs'!$A$2:$A$21,B92)=0,"JOB NOT ON JOBS SHEET; ",""))&amp;IF(AND(L92="Yes",M92=""),"DELAY - NO CAUSE; ","")&amp;IF(AND(N92&lt;&gt;"",O92&lt;&gt;"Yes",O92&lt;&gt;"Not needed"),"CLIENT INSTRUCTION - NO CHANGE ORDER; ","")&amp;IF(Q92="","NO PHOTOS LINK; ","")&amp;IF(OR(C92="",AND(D92&lt;&gt;"",E92="")),"CREW COUNT BLANK; ","")&amp;IF(G92="","NO WORK WRITTEN; ","")&amp;IF(AND(I92&lt;&gt;"",J92=""),"INSPECTION - NO RESULT; ","")&amp;IF(AND(B92&lt;&gt;"",N(A92)&gt;0,COUNTIFS($B$2:$B$1000,B92,$A$2:$A$1000,A92)&gt;1),"TWO ROWS SAME JOB SAME DAY; ","")&amp;IF(AND(N(A92)&gt;0,N(S92)&gt;0,N(S92)-N(A92)&gt;N('Settings'!$B$11)),"WRITTEN LATE; ",""),LEN(IF(N(A92)=0,"NO DATE; ","")&amp;IF(B92="","NO JOB; ",IF(COUNTIF('Jobs'!$A$2:$A$21,B92)=0,"JOB NOT ON JOBS SHEET; ",""))&amp;IF(AND(L92="Yes",M92=""),"DELAY - NO CAUSE; ","")&amp;IF(AND(N92&lt;&gt;"",O92&lt;&gt;"Yes",O92&lt;&gt;"Not needed"),"CLIENT INSTRUCTION - NO CHANGE ORDER; ","")&amp;IF(Q92="","NO PHOTOS LINK; ","")&amp;IF(OR(C92="",AND(D92&lt;&gt;"",E92="")),"CREW COUNT BLANK; ","")&amp;IF(G92="","NO WORK WRITTEN; ","")&amp;IF(AND(I92&lt;&gt;"",J92=""),"INSPECTION - NO RESULT; ","")&amp;IF(AND(B92&lt;&gt;"",N(A92)&gt;0,COUNTIFS($B$2:$B$1000,B92,$A$2:$A$1000,A92)&gt;1),"TWO ROWS SAME JOB SAME DAY; ","")&amp;IF(AND(N(A92)&gt;0,N(S92)&gt;0,N(S92)-N(A92)&gt;N('Settings'!$B$11)),"WRITTEN LATE; ",""))-2)))</f>
        <v/>
      </c>
    </row>
    <row r="93">
      <c r="A93" s="6" t="n"/>
      <c r="G93" s="7" t="n"/>
      <c r="H93" s="7" t="n"/>
      <c r="K93" s="7" t="n"/>
      <c r="M93" s="7" t="n"/>
      <c r="N93" s="7" t="n"/>
      <c r="P93" s="7" t="n"/>
      <c r="S93" s="6" t="n"/>
      <c r="T93">
        <f>IF(NOT(OR(A93&lt;&gt;"",B93&lt;&gt;"",G93&lt;&gt;"")),"",IF(IF(N(A93)=0,"NO DATE; ","")&amp;IF(B93="","NO JOB; ",IF(COUNTIF('Jobs'!$A$2:$A$21,B93)=0,"JOB NOT ON JOBS SHEET; ",""))&amp;IF(AND(L93="Yes",M93=""),"DELAY - NO CAUSE; ","")&amp;IF(AND(N93&lt;&gt;"",O93&lt;&gt;"Yes",O93&lt;&gt;"Not needed"),"CLIENT INSTRUCTION - NO CHANGE ORDER; ","")&amp;IF(Q93="","NO PHOTOS LINK; ","")&amp;IF(OR(C93="",AND(D93&lt;&gt;"",E93="")),"CREW COUNT BLANK; ","")&amp;IF(G93="","NO WORK WRITTEN; ","")&amp;IF(AND(I93&lt;&gt;"",J93=""),"INSPECTION - NO RESULT; ","")&amp;IF(AND(B93&lt;&gt;"",N(A93)&gt;0,COUNTIFS($B$2:$B$1000,B93,$A$2:$A$1000,A93)&gt;1),"TWO ROWS SAME JOB SAME DAY; ","")&amp;IF(AND(N(A93)&gt;0,N(S93)&gt;0,N(S93)-N(A93)&gt;N('Settings'!$B$11)),"WRITTEN LATE; ","")="","",LEFT(IF(N(A93)=0,"NO DATE; ","")&amp;IF(B93="","NO JOB; ",IF(COUNTIF('Jobs'!$A$2:$A$21,B93)=0,"JOB NOT ON JOBS SHEET; ",""))&amp;IF(AND(L93="Yes",M93=""),"DELAY - NO CAUSE; ","")&amp;IF(AND(N93&lt;&gt;"",O93&lt;&gt;"Yes",O93&lt;&gt;"Not needed"),"CLIENT INSTRUCTION - NO CHANGE ORDER; ","")&amp;IF(Q93="","NO PHOTOS LINK; ","")&amp;IF(OR(C93="",AND(D93&lt;&gt;"",E93="")),"CREW COUNT BLANK; ","")&amp;IF(G93="","NO WORK WRITTEN; ","")&amp;IF(AND(I93&lt;&gt;"",J93=""),"INSPECTION - NO RESULT; ","")&amp;IF(AND(B93&lt;&gt;"",N(A93)&gt;0,COUNTIFS($B$2:$B$1000,B93,$A$2:$A$1000,A93)&gt;1),"TWO ROWS SAME JOB SAME DAY; ","")&amp;IF(AND(N(A93)&gt;0,N(S93)&gt;0,N(S93)-N(A93)&gt;N('Settings'!$B$11)),"WRITTEN LATE; ",""),LEN(IF(N(A93)=0,"NO DATE; ","")&amp;IF(B93="","NO JOB; ",IF(COUNTIF('Jobs'!$A$2:$A$21,B93)=0,"JOB NOT ON JOBS SHEET; ",""))&amp;IF(AND(L93="Yes",M93=""),"DELAY - NO CAUSE; ","")&amp;IF(AND(N93&lt;&gt;"",O93&lt;&gt;"Yes",O93&lt;&gt;"Not needed"),"CLIENT INSTRUCTION - NO CHANGE ORDER; ","")&amp;IF(Q93="","NO PHOTOS LINK; ","")&amp;IF(OR(C93="",AND(D93&lt;&gt;"",E93="")),"CREW COUNT BLANK; ","")&amp;IF(G93="","NO WORK WRITTEN; ","")&amp;IF(AND(I93&lt;&gt;"",J93=""),"INSPECTION - NO RESULT; ","")&amp;IF(AND(B93&lt;&gt;"",N(A93)&gt;0,COUNTIFS($B$2:$B$1000,B93,$A$2:$A$1000,A93)&gt;1),"TWO ROWS SAME JOB SAME DAY; ","")&amp;IF(AND(N(A93)&gt;0,N(S93)&gt;0,N(S93)-N(A93)&gt;N('Settings'!$B$11)),"WRITTEN LATE; ",""))-2)))</f>
        <v/>
      </c>
    </row>
    <row r="94">
      <c r="A94" s="6" t="n"/>
      <c r="G94" s="7" t="n"/>
      <c r="H94" s="7" t="n"/>
      <c r="K94" s="7" t="n"/>
      <c r="M94" s="7" t="n"/>
      <c r="N94" s="7" t="n"/>
      <c r="P94" s="7" t="n"/>
      <c r="S94" s="6" t="n"/>
      <c r="T94">
        <f>IF(NOT(OR(A94&lt;&gt;"",B94&lt;&gt;"",G94&lt;&gt;"")),"",IF(IF(N(A94)=0,"NO DATE; ","")&amp;IF(B94="","NO JOB; ",IF(COUNTIF('Jobs'!$A$2:$A$21,B94)=0,"JOB NOT ON JOBS SHEET; ",""))&amp;IF(AND(L94="Yes",M94=""),"DELAY - NO CAUSE; ","")&amp;IF(AND(N94&lt;&gt;"",O94&lt;&gt;"Yes",O94&lt;&gt;"Not needed"),"CLIENT INSTRUCTION - NO CHANGE ORDER; ","")&amp;IF(Q94="","NO PHOTOS LINK; ","")&amp;IF(OR(C94="",AND(D94&lt;&gt;"",E94="")),"CREW COUNT BLANK; ","")&amp;IF(G94="","NO WORK WRITTEN; ","")&amp;IF(AND(I94&lt;&gt;"",J94=""),"INSPECTION - NO RESULT; ","")&amp;IF(AND(B94&lt;&gt;"",N(A94)&gt;0,COUNTIFS($B$2:$B$1000,B94,$A$2:$A$1000,A94)&gt;1),"TWO ROWS SAME JOB SAME DAY; ","")&amp;IF(AND(N(A94)&gt;0,N(S94)&gt;0,N(S94)-N(A94)&gt;N('Settings'!$B$11)),"WRITTEN LATE; ","")="","",LEFT(IF(N(A94)=0,"NO DATE; ","")&amp;IF(B94="","NO JOB; ",IF(COUNTIF('Jobs'!$A$2:$A$21,B94)=0,"JOB NOT ON JOBS SHEET; ",""))&amp;IF(AND(L94="Yes",M94=""),"DELAY - NO CAUSE; ","")&amp;IF(AND(N94&lt;&gt;"",O94&lt;&gt;"Yes",O94&lt;&gt;"Not needed"),"CLIENT INSTRUCTION - NO CHANGE ORDER; ","")&amp;IF(Q94="","NO PHOTOS LINK; ","")&amp;IF(OR(C94="",AND(D94&lt;&gt;"",E94="")),"CREW COUNT BLANK; ","")&amp;IF(G94="","NO WORK WRITTEN; ","")&amp;IF(AND(I94&lt;&gt;"",J94=""),"INSPECTION - NO RESULT; ","")&amp;IF(AND(B94&lt;&gt;"",N(A94)&gt;0,COUNTIFS($B$2:$B$1000,B94,$A$2:$A$1000,A94)&gt;1),"TWO ROWS SAME JOB SAME DAY; ","")&amp;IF(AND(N(A94)&gt;0,N(S94)&gt;0,N(S94)-N(A94)&gt;N('Settings'!$B$11)),"WRITTEN LATE; ",""),LEN(IF(N(A94)=0,"NO DATE; ","")&amp;IF(B94="","NO JOB; ",IF(COUNTIF('Jobs'!$A$2:$A$21,B94)=0,"JOB NOT ON JOBS SHEET; ",""))&amp;IF(AND(L94="Yes",M94=""),"DELAY - NO CAUSE; ","")&amp;IF(AND(N94&lt;&gt;"",O94&lt;&gt;"Yes",O94&lt;&gt;"Not needed"),"CLIENT INSTRUCTION - NO CHANGE ORDER; ","")&amp;IF(Q94="","NO PHOTOS LINK; ","")&amp;IF(OR(C94="",AND(D94&lt;&gt;"",E94="")),"CREW COUNT BLANK; ","")&amp;IF(G94="","NO WORK WRITTEN; ","")&amp;IF(AND(I94&lt;&gt;"",J94=""),"INSPECTION - NO RESULT; ","")&amp;IF(AND(B94&lt;&gt;"",N(A94)&gt;0,COUNTIFS($B$2:$B$1000,B94,$A$2:$A$1000,A94)&gt;1),"TWO ROWS SAME JOB SAME DAY; ","")&amp;IF(AND(N(A94)&gt;0,N(S94)&gt;0,N(S94)-N(A94)&gt;N('Settings'!$B$11)),"WRITTEN LATE; ",""))-2)))</f>
        <v/>
      </c>
    </row>
    <row r="95">
      <c r="A95" s="6" t="n"/>
      <c r="G95" s="7" t="n"/>
      <c r="H95" s="7" t="n"/>
      <c r="K95" s="7" t="n"/>
      <c r="M95" s="7" t="n"/>
      <c r="N95" s="7" t="n"/>
      <c r="P95" s="7" t="n"/>
      <c r="S95" s="6" t="n"/>
      <c r="T95">
        <f>IF(NOT(OR(A95&lt;&gt;"",B95&lt;&gt;"",G95&lt;&gt;"")),"",IF(IF(N(A95)=0,"NO DATE; ","")&amp;IF(B95="","NO JOB; ",IF(COUNTIF('Jobs'!$A$2:$A$21,B95)=0,"JOB NOT ON JOBS SHEET; ",""))&amp;IF(AND(L95="Yes",M95=""),"DELAY - NO CAUSE; ","")&amp;IF(AND(N95&lt;&gt;"",O95&lt;&gt;"Yes",O95&lt;&gt;"Not needed"),"CLIENT INSTRUCTION - NO CHANGE ORDER; ","")&amp;IF(Q95="","NO PHOTOS LINK; ","")&amp;IF(OR(C95="",AND(D95&lt;&gt;"",E95="")),"CREW COUNT BLANK; ","")&amp;IF(G95="","NO WORK WRITTEN; ","")&amp;IF(AND(I95&lt;&gt;"",J95=""),"INSPECTION - NO RESULT; ","")&amp;IF(AND(B95&lt;&gt;"",N(A95)&gt;0,COUNTIFS($B$2:$B$1000,B95,$A$2:$A$1000,A95)&gt;1),"TWO ROWS SAME JOB SAME DAY; ","")&amp;IF(AND(N(A95)&gt;0,N(S95)&gt;0,N(S95)-N(A95)&gt;N('Settings'!$B$11)),"WRITTEN LATE; ","")="","",LEFT(IF(N(A95)=0,"NO DATE; ","")&amp;IF(B95="","NO JOB; ",IF(COUNTIF('Jobs'!$A$2:$A$21,B95)=0,"JOB NOT ON JOBS SHEET; ",""))&amp;IF(AND(L95="Yes",M95=""),"DELAY - NO CAUSE; ","")&amp;IF(AND(N95&lt;&gt;"",O95&lt;&gt;"Yes",O95&lt;&gt;"Not needed"),"CLIENT INSTRUCTION - NO CHANGE ORDER; ","")&amp;IF(Q95="","NO PHOTOS LINK; ","")&amp;IF(OR(C95="",AND(D95&lt;&gt;"",E95="")),"CREW COUNT BLANK; ","")&amp;IF(G95="","NO WORK WRITTEN; ","")&amp;IF(AND(I95&lt;&gt;"",J95=""),"INSPECTION - NO RESULT; ","")&amp;IF(AND(B95&lt;&gt;"",N(A95)&gt;0,COUNTIFS($B$2:$B$1000,B95,$A$2:$A$1000,A95)&gt;1),"TWO ROWS SAME JOB SAME DAY; ","")&amp;IF(AND(N(A95)&gt;0,N(S95)&gt;0,N(S95)-N(A95)&gt;N('Settings'!$B$11)),"WRITTEN LATE; ",""),LEN(IF(N(A95)=0,"NO DATE; ","")&amp;IF(B95="","NO JOB; ",IF(COUNTIF('Jobs'!$A$2:$A$21,B95)=0,"JOB NOT ON JOBS SHEET; ",""))&amp;IF(AND(L95="Yes",M95=""),"DELAY - NO CAUSE; ","")&amp;IF(AND(N95&lt;&gt;"",O95&lt;&gt;"Yes",O95&lt;&gt;"Not needed"),"CLIENT INSTRUCTION - NO CHANGE ORDER; ","")&amp;IF(Q95="","NO PHOTOS LINK; ","")&amp;IF(OR(C95="",AND(D95&lt;&gt;"",E95="")),"CREW COUNT BLANK; ","")&amp;IF(G95="","NO WORK WRITTEN; ","")&amp;IF(AND(I95&lt;&gt;"",J95=""),"INSPECTION - NO RESULT; ","")&amp;IF(AND(B95&lt;&gt;"",N(A95)&gt;0,COUNTIFS($B$2:$B$1000,B95,$A$2:$A$1000,A95)&gt;1),"TWO ROWS SAME JOB SAME DAY; ","")&amp;IF(AND(N(A95)&gt;0,N(S95)&gt;0,N(S95)-N(A95)&gt;N('Settings'!$B$11)),"WRITTEN LATE; ",""))-2)))</f>
        <v/>
      </c>
    </row>
    <row r="96">
      <c r="A96" s="6" t="n"/>
      <c r="G96" s="7" t="n"/>
      <c r="H96" s="7" t="n"/>
      <c r="K96" s="7" t="n"/>
      <c r="M96" s="7" t="n"/>
      <c r="N96" s="7" t="n"/>
      <c r="P96" s="7" t="n"/>
      <c r="S96" s="6" t="n"/>
      <c r="T96">
        <f>IF(NOT(OR(A96&lt;&gt;"",B96&lt;&gt;"",G96&lt;&gt;"")),"",IF(IF(N(A96)=0,"NO DATE; ","")&amp;IF(B96="","NO JOB; ",IF(COUNTIF('Jobs'!$A$2:$A$21,B96)=0,"JOB NOT ON JOBS SHEET; ",""))&amp;IF(AND(L96="Yes",M96=""),"DELAY - NO CAUSE; ","")&amp;IF(AND(N96&lt;&gt;"",O96&lt;&gt;"Yes",O96&lt;&gt;"Not needed"),"CLIENT INSTRUCTION - NO CHANGE ORDER; ","")&amp;IF(Q96="","NO PHOTOS LINK; ","")&amp;IF(OR(C96="",AND(D96&lt;&gt;"",E96="")),"CREW COUNT BLANK; ","")&amp;IF(G96="","NO WORK WRITTEN; ","")&amp;IF(AND(I96&lt;&gt;"",J96=""),"INSPECTION - NO RESULT; ","")&amp;IF(AND(B96&lt;&gt;"",N(A96)&gt;0,COUNTIFS($B$2:$B$1000,B96,$A$2:$A$1000,A96)&gt;1),"TWO ROWS SAME JOB SAME DAY; ","")&amp;IF(AND(N(A96)&gt;0,N(S96)&gt;0,N(S96)-N(A96)&gt;N('Settings'!$B$11)),"WRITTEN LATE; ","")="","",LEFT(IF(N(A96)=0,"NO DATE; ","")&amp;IF(B96="","NO JOB; ",IF(COUNTIF('Jobs'!$A$2:$A$21,B96)=0,"JOB NOT ON JOBS SHEET; ",""))&amp;IF(AND(L96="Yes",M96=""),"DELAY - NO CAUSE; ","")&amp;IF(AND(N96&lt;&gt;"",O96&lt;&gt;"Yes",O96&lt;&gt;"Not needed"),"CLIENT INSTRUCTION - NO CHANGE ORDER; ","")&amp;IF(Q96="","NO PHOTOS LINK; ","")&amp;IF(OR(C96="",AND(D96&lt;&gt;"",E96="")),"CREW COUNT BLANK; ","")&amp;IF(G96="","NO WORK WRITTEN; ","")&amp;IF(AND(I96&lt;&gt;"",J96=""),"INSPECTION - NO RESULT; ","")&amp;IF(AND(B96&lt;&gt;"",N(A96)&gt;0,COUNTIFS($B$2:$B$1000,B96,$A$2:$A$1000,A96)&gt;1),"TWO ROWS SAME JOB SAME DAY; ","")&amp;IF(AND(N(A96)&gt;0,N(S96)&gt;0,N(S96)-N(A96)&gt;N('Settings'!$B$11)),"WRITTEN LATE; ",""),LEN(IF(N(A96)=0,"NO DATE; ","")&amp;IF(B96="","NO JOB; ",IF(COUNTIF('Jobs'!$A$2:$A$21,B96)=0,"JOB NOT ON JOBS SHEET; ",""))&amp;IF(AND(L96="Yes",M96=""),"DELAY - NO CAUSE; ","")&amp;IF(AND(N96&lt;&gt;"",O96&lt;&gt;"Yes",O96&lt;&gt;"Not needed"),"CLIENT INSTRUCTION - NO CHANGE ORDER; ","")&amp;IF(Q96="","NO PHOTOS LINK; ","")&amp;IF(OR(C96="",AND(D96&lt;&gt;"",E96="")),"CREW COUNT BLANK; ","")&amp;IF(G96="","NO WORK WRITTEN; ","")&amp;IF(AND(I96&lt;&gt;"",J96=""),"INSPECTION - NO RESULT; ","")&amp;IF(AND(B96&lt;&gt;"",N(A96)&gt;0,COUNTIFS($B$2:$B$1000,B96,$A$2:$A$1000,A96)&gt;1),"TWO ROWS SAME JOB SAME DAY; ","")&amp;IF(AND(N(A96)&gt;0,N(S96)&gt;0,N(S96)-N(A96)&gt;N('Settings'!$B$11)),"WRITTEN LATE; ",""))-2)))</f>
        <v/>
      </c>
    </row>
    <row r="97">
      <c r="A97" s="6" t="n"/>
      <c r="G97" s="7" t="n"/>
      <c r="H97" s="7" t="n"/>
      <c r="K97" s="7" t="n"/>
      <c r="M97" s="7" t="n"/>
      <c r="N97" s="7" t="n"/>
      <c r="P97" s="7" t="n"/>
      <c r="S97" s="6" t="n"/>
      <c r="T97">
        <f>IF(NOT(OR(A97&lt;&gt;"",B97&lt;&gt;"",G97&lt;&gt;"")),"",IF(IF(N(A97)=0,"NO DATE; ","")&amp;IF(B97="","NO JOB; ",IF(COUNTIF('Jobs'!$A$2:$A$21,B97)=0,"JOB NOT ON JOBS SHEET; ",""))&amp;IF(AND(L97="Yes",M97=""),"DELAY - NO CAUSE; ","")&amp;IF(AND(N97&lt;&gt;"",O97&lt;&gt;"Yes",O97&lt;&gt;"Not needed"),"CLIENT INSTRUCTION - NO CHANGE ORDER; ","")&amp;IF(Q97="","NO PHOTOS LINK; ","")&amp;IF(OR(C97="",AND(D97&lt;&gt;"",E97="")),"CREW COUNT BLANK; ","")&amp;IF(G97="","NO WORK WRITTEN; ","")&amp;IF(AND(I97&lt;&gt;"",J97=""),"INSPECTION - NO RESULT; ","")&amp;IF(AND(B97&lt;&gt;"",N(A97)&gt;0,COUNTIFS($B$2:$B$1000,B97,$A$2:$A$1000,A97)&gt;1),"TWO ROWS SAME JOB SAME DAY; ","")&amp;IF(AND(N(A97)&gt;0,N(S97)&gt;0,N(S97)-N(A97)&gt;N('Settings'!$B$11)),"WRITTEN LATE; ","")="","",LEFT(IF(N(A97)=0,"NO DATE; ","")&amp;IF(B97="","NO JOB; ",IF(COUNTIF('Jobs'!$A$2:$A$21,B97)=0,"JOB NOT ON JOBS SHEET; ",""))&amp;IF(AND(L97="Yes",M97=""),"DELAY - NO CAUSE; ","")&amp;IF(AND(N97&lt;&gt;"",O97&lt;&gt;"Yes",O97&lt;&gt;"Not needed"),"CLIENT INSTRUCTION - NO CHANGE ORDER; ","")&amp;IF(Q97="","NO PHOTOS LINK; ","")&amp;IF(OR(C97="",AND(D97&lt;&gt;"",E97="")),"CREW COUNT BLANK; ","")&amp;IF(G97="","NO WORK WRITTEN; ","")&amp;IF(AND(I97&lt;&gt;"",J97=""),"INSPECTION - NO RESULT; ","")&amp;IF(AND(B97&lt;&gt;"",N(A97)&gt;0,COUNTIFS($B$2:$B$1000,B97,$A$2:$A$1000,A97)&gt;1),"TWO ROWS SAME JOB SAME DAY; ","")&amp;IF(AND(N(A97)&gt;0,N(S97)&gt;0,N(S97)-N(A97)&gt;N('Settings'!$B$11)),"WRITTEN LATE; ",""),LEN(IF(N(A97)=0,"NO DATE; ","")&amp;IF(B97="","NO JOB; ",IF(COUNTIF('Jobs'!$A$2:$A$21,B97)=0,"JOB NOT ON JOBS SHEET; ",""))&amp;IF(AND(L97="Yes",M97=""),"DELAY - NO CAUSE; ","")&amp;IF(AND(N97&lt;&gt;"",O97&lt;&gt;"Yes",O97&lt;&gt;"Not needed"),"CLIENT INSTRUCTION - NO CHANGE ORDER; ","")&amp;IF(Q97="","NO PHOTOS LINK; ","")&amp;IF(OR(C97="",AND(D97&lt;&gt;"",E97="")),"CREW COUNT BLANK; ","")&amp;IF(G97="","NO WORK WRITTEN; ","")&amp;IF(AND(I97&lt;&gt;"",J97=""),"INSPECTION - NO RESULT; ","")&amp;IF(AND(B97&lt;&gt;"",N(A97)&gt;0,COUNTIFS($B$2:$B$1000,B97,$A$2:$A$1000,A97)&gt;1),"TWO ROWS SAME JOB SAME DAY; ","")&amp;IF(AND(N(A97)&gt;0,N(S97)&gt;0,N(S97)-N(A97)&gt;N('Settings'!$B$11)),"WRITTEN LATE; ",""))-2)))</f>
        <v/>
      </c>
    </row>
    <row r="98">
      <c r="A98" s="6" t="n"/>
      <c r="G98" s="7" t="n"/>
      <c r="H98" s="7" t="n"/>
      <c r="K98" s="7" t="n"/>
      <c r="M98" s="7" t="n"/>
      <c r="N98" s="7" t="n"/>
      <c r="P98" s="7" t="n"/>
      <c r="S98" s="6" t="n"/>
      <c r="T98">
        <f>IF(NOT(OR(A98&lt;&gt;"",B98&lt;&gt;"",G98&lt;&gt;"")),"",IF(IF(N(A98)=0,"NO DATE; ","")&amp;IF(B98="","NO JOB; ",IF(COUNTIF('Jobs'!$A$2:$A$21,B98)=0,"JOB NOT ON JOBS SHEET; ",""))&amp;IF(AND(L98="Yes",M98=""),"DELAY - NO CAUSE; ","")&amp;IF(AND(N98&lt;&gt;"",O98&lt;&gt;"Yes",O98&lt;&gt;"Not needed"),"CLIENT INSTRUCTION - NO CHANGE ORDER; ","")&amp;IF(Q98="","NO PHOTOS LINK; ","")&amp;IF(OR(C98="",AND(D98&lt;&gt;"",E98="")),"CREW COUNT BLANK; ","")&amp;IF(G98="","NO WORK WRITTEN; ","")&amp;IF(AND(I98&lt;&gt;"",J98=""),"INSPECTION - NO RESULT; ","")&amp;IF(AND(B98&lt;&gt;"",N(A98)&gt;0,COUNTIFS($B$2:$B$1000,B98,$A$2:$A$1000,A98)&gt;1),"TWO ROWS SAME JOB SAME DAY; ","")&amp;IF(AND(N(A98)&gt;0,N(S98)&gt;0,N(S98)-N(A98)&gt;N('Settings'!$B$11)),"WRITTEN LATE; ","")="","",LEFT(IF(N(A98)=0,"NO DATE; ","")&amp;IF(B98="","NO JOB; ",IF(COUNTIF('Jobs'!$A$2:$A$21,B98)=0,"JOB NOT ON JOBS SHEET; ",""))&amp;IF(AND(L98="Yes",M98=""),"DELAY - NO CAUSE; ","")&amp;IF(AND(N98&lt;&gt;"",O98&lt;&gt;"Yes",O98&lt;&gt;"Not needed"),"CLIENT INSTRUCTION - NO CHANGE ORDER; ","")&amp;IF(Q98="","NO PHOTOS LINK; ","")&amp;IF(OR(C98="",AND(D98&lt;&gt;"",E98="")),"CREW COUNT BLANK; ","")&amp;IF(G98="","NO WORK WRITTEN; ","")&amp;IF(AND(I98&lt;&gt;"",J98=""),"INSPECTION - NO RESULT; ","")&amp;IF(AND(B98&lt;&gt;"",N(A98)&gt;0,COUNTIFS($B$2:$B$1000,B98,$A$2:$A$1000,A98)&gt;1),"TWO ROWS SAME JOB SAME DAY; ","")&amp;IF(AND(N(A98)&gt;0,N(S98)&gt;0,N(S98)-N(A98)&gt;N('Settings'!$B$11)),"WRITTEN LATE; ",""),LEN(IF(N(A98)=0,"NO DATE; ","")&amp;IF(B98="","NO JOB; ",IF(COUNTIF('Jobs'!$A$2:$A$21,B98)=0,"JOB NOT ON JOBS SHEET; ",""))&amp;IF(AND(L98="Yes",M98=""),"DELAY - NO CAUSE; ","")&amp;IF(AND(N98&lt;&gt;"",O98&lt;&gt;"Yes",O98&lt;&gt;"Not needed"),"CLIENT INSTRUCTION - NO CHANGE ORDER; ","")&amp;IF(Q98="","NO PHOTOS LINK; ","")&amp;IF(OR(C98="",AND(D98&lt;&gt;"",E98="")),"CREW COUNT BLANK; ","")&amp;IF(G98="","NO WORK WRITTEN; ","")&amp;IF(AND(I98&lt;&gt;"",J98=""),"INSPECTION - NO RESULT; ","")&amp;IF(AND(B98&lt;&gt;"",N(A98)&gt;0,COUNTIFS($B$2:$B$1000,B98,$A$2:$A$1000,A98)&gt;1),"TWO ROWS SAME JOB SAME DAY; ","")&amp;IF(AND(N(A98)&gt;0,N(S98)&gt;0,N(S98)-N(A98)&gt;N('Settings'!$B$11)),"WRITTEN LATE; ",""))-2)))</f>
        <v/>
      </c>
    </row>
    <row r="99">
      <c r="A99" s="6" t="n"/>
      <c r="G99" s="7" t="n"/>
      <c r="H99" s="7" t="n"/>
      <c r="K99" s="7" t="n"/>
      <c r="M99" s="7" t="n"/>
      <c r="N99" s="7" t="n"/>
      <c r="P99" s="7" t="n"/>
      <c r="S99" s="6" t="n"/>
      <c r="T99">
        <f>IF(NOT(OR(A99&lt;&gt;"",B99&lt;&gt;"",G99&lt;&gt;"")),"",IF(IF(N(A99)=0,"NO DATE; ","")&amp;IF(B99="","NO JOB; ",IF(COUNTIF('Jobs'!$A$2:$A$21,B99)=0,"JOB NOT ON JOBS SHEET; ",""))&amp;IF(AND(L99="Yes",M99=""),"DELAY - NO CAUSE; ","")&amp;IF(AND(N99&lt;&gt;"",O99&lt;&gt;"Yes",O99&lt;&gt;"Not needed"),"CLIENT INSTRUCTION - NO CHANGE ORDER; ","")&amp;IF(Q99="","NO PHOTOS LINK; ","")&amp;IF(OR(C99="",AND(D99&lt;&gt;"",E99="")),"CREW COUNT BLANK; ","")&amp;IF(G99="","NO WORK WRITTEN; ","")&amp;IF(AND(I99&lt;&gt;"",J99=""),"INSPECTION - NO RESULT; ","")&amp;IF(AND(B99&lt;&gt;"",N(A99)&gt;0,COUNTIFS($B$2:$B$1000,B99,$A$2:$A$1000,A99)&gt;1),"TWO ROWS SAME JOB SAME DAY; ","")&amp;IF(AND(N(A99)&gt;0,N(S99)&gt;0,N(S99)-N(A99)&gt;N('Settings'!$B$11)),"WRITTEN LATE; ","")="","",LEFT(IF(N(A99)=0,"NO DATE; ","")&amp;IF(B99="","NO JOB; ",IF(COUNTIF('Jobs'!$A$2:$A$21,B99)=0,"JOB NOT ON JOBS SHEET; ",""))&amp;IF(AND(L99="Yes",M99=""),"DELAY - NO CAUSE; ","")&amp;IF(AND(N99&lt;&gt;"",O99&lt;&gt;"Yes",O99&lt;&gt;"Not needed"),"CLIENT INSTRUCTION - NO CHANGE ORDER; ","")&amp;IF(Q99="","NO PHOTOS LINK; ","")&amp;IF(OR(C99="",AND(D99&lt;&gt;"",E99="")),"CREW COUNT BLANK; ","")&amp;IF(G99="","NO WORK WRITTEN; ","")&amp;IF(AND(I99&lt;&gt;"",J99=""),"INSPECTION - NO RESULT; ","")&amp;IF(AND(B99&lt;&gt;"",N(A99)&gt;0,COUNTIFS($B$2:$B$1000,B99,$A$2:$A$1000,A99)&gt;1),"TWO ROWS SAME JOB SAME DAY; ","")&amp;IF(AND(N(A99)&gt;0,N(S99)&gt;0,N(S99)-N(A99)&gt;N('Settings'!$B$11)),"WRITTEN LATE; ",""),LEN(IF(N(A99)=0,"NO DATE; ","")&amp;IF(B99="","NO JOB; ",IF(COUNTIF('Jobs'!$A$2:$A$21,B99)=0,"JOB NOT ON JOBS SHEET; ",""))&amp;IF(AND(L99="Yes",M99=""),"DELAY - NO CAUSE; ","")&amp;IF(AND(N99&lt;&gt;"",O99&lt;&gt;"Yes",O99&lt;&gt;"Not needed"),"CLIENT INSTRUCTION - NO CHANGE ORDER; ","")&amp;IF(Q99="","NO PHOTOS LINK; ","")&amp;IF(OR(C99="",AND(D99&lt;&gt;"",E99="")),"CREW COUNT BLANK; ","")&amp;IF(G99="","NO WORK WRITTEN; ","")&amp;IF(AND(I99&lt;&gt;"",J99=""),"INSPECTION - NO RESULT; ","")&amp;IF(AND(B99&lt;&gt;"",N(A99)&gt;0,COUNTIFS($B$2:$B$1000,B99,$A$2:$A$1000,A99)&gt;1),"TWO ROWS SAME JOB SAME DAY; ","")&amp;IF(AND(N(A99)&gt;0,N(S99)&gt;0,N(S99)-N(A99)&gt;N('Settings'!$B$11)),"WRITTEN LATE; ",""))-2)))</f>
        <v/>
      </c>
    </row>
    <row r="100">
      <c r="A100" s="6" t="n"/>
      <c r="G100" s="7" t="n"/>
      <c r="H100" s="7" t="n"/>
      <c r="K100" s="7" t="n"/>
      <c r="M100" s="7" t="n"/>
      <c r="N100" s="7" t="n"/>
      <c r="P100" s="7" t="n"/>
      <c r="S100" s="6" t="n"/>
      <c r="T100">
        <f>IF(NOT(OR(A100&lt;&gt;"",B100&lt;&gt;"",G100&lt;&gt;"")),"",IF(IF(N(A100)=0,"NO DATE; ","")&amp;IF(B100="","NO JOB; ",IF(COUNTIF('Jobs'!$A$2:$A$21,B100)=0,"JOB NOT ON JOBS SHEET; ",""))&amp;IF(AND(L100="Yes",M100=""),"DELAY - NO CAUSE; ","")&amp;IF(AND(N100&lt;&gt;"",O100&lt;&gt;"Yes",O100&lt;&gt;"Not needed"),"CLIENT INSTRUCTION - NO CHANGE ORDER; ","")&amp;IF(Q100="","NO PHOTOS LINK; ","")&amp;IF(OR(C100="",AND(D100&lt;&gt;"",E100="")),"CREW COUNT BLANK; ","")&amp;IF(G100="","NO WORK WRITTEN; ","")&amp;IF(AND(I100&lt;&gt;"",J100=""),"INSPECTION - NO RESULT; ","")&amp;IF(AND(B100&lt;&gt;"",N(A100)&gt;0,COUNTIFS($B$2:$B$1000,B100,$A$2:$A$1000,A100)&gt;1),"TWO ROWS SAME JOB SAME DAY; ","")&amp;IF(AND(N(A100)&gt;0,N(S100)&gt;0,N(S100)-N(A100)&gt;N('Settings'!$B$11)),"WRITTEN LATE; ","")="","",LEFT(IF(N(A100)=0,"NO DATE; ","")&amp;IF(B100="","NO JOB; ",IF(COUNTIF('Jobs'!$A$2:$A$21,B100)=0,"JOB NOT ON JOBS SHEET; ",""))&amp;IF(AND(L100="Yes",M100=""),"DELAY - NO CAUSE; ","")&amp;IF(AND(N100&lt;&gt;"",O100&lt;&gt;"Yes",O100&lt;&gt;"Not needed"),"CLIENT INSTRUCTION - NO CHANGE ORDER; ","")&amp;IF(Q100="","NO PHOTOS LINK; ","")&amp;IF(OR(C100="",AND(D100&lt;&gt;"",E100="")),"CREW COUNT BLANK; ","")&amp;IF(G100="","NO WORK WRITTEN; ","")&amp;IF(AND(I100&lt;&gt;"",J100=""),"INSPECTION - NO RESULT; ","")&amp;IF(AND(B100&lt;&gt;"",N(A100)&gt;0,COUNTIFS($B$2:$B$1000,B100,$A$2:$A$1000,A100)&gt;1),"TWO ROWS SAME JOB SAME DAY; ","")&amp;IF(AND(N(A100)&gt;0,N(S100)&gt;0,N(S100)-N(A100)&gt;N('Settings'!$B$11)),"WRITTEN LATE; ",""),LEN(IF(N(A100)=0,"NO DATE; ","")&amp;IF(B100="","NO JOB; ",IF(COUNTIF('Jobs'!$A$2:$A$21,B100)=0,"JOB NOT ON JOBS SHEET; ",""))&amp;IF(AND(L100="Yes",M100=""),"DELAY - NO CAUSE; ","")&amp;IF(AND(N100&lt;&gt;"",O100&lt;&gt;"Yes",O100&lt;&gt;"Not needed"),"CLIENT INSTRUCTION - NO CHANGE ORDER; ","")&amp;IF(Q100="","NO PHOTOS LINK; ","")&amp;IF(OR(C100="",AND(D100&lt;&gt;"",E100="")),"CREW COUNT BLANK; ","")&amp;IF(G100="","NO WORK WRITTEN; ","")&amp;IF(AND(I100&lt;&gt;"",J100=""),"INSPECTION - NO RESULT; ","")&amp;IF(AND(B100&lt;&gt;"",N(A100)&gt;0,COUNTIFS($B$2:$B$1000,B100,$A$2:$A$1000,A100)&gt;1),"TWO ROWS SAME JOB SAME DAY; ","")&amp;IF(AND(N(A100)&gt;0,N(S100)&gt;0,N(S100)-N(A100)&gt;N('Settings'!$B$11)),"WRITTEN LATE; ",""))-2)))</f>
        <v/>
      </c>
    </row>
    <row r="101">
      <c r="A101" s="6" t="n"/>
      <c r="G101" s="7" t="n"/>
      <c r="H101" s="7" t="n"/>
      <c r="K101" s="7" t="n"/>
      <c r="M101" s="7" t="n"/>
      <c r="N101" s="7" t="n"/>
      <c r="P101" s="7" t="n"/>
      <c r="S101" s="6" t="n"/>
      <c r="T101">
        <f>IF(NOT(OR(A101&lt;&gt;"",B101&lt;&gt;"",G101&lt;&gt;"")),"",IF(IF(N(A101)=0,"NO DATE; ","")&amp;IF(B101="","NO JOB; ",IF(COUNTIF('Jobs'!$A$2:$A$21,B101)=0,"JOB NOT ON JOBS SHEET; ",""))&amp;IF(AND(L101="Yes",M101=""),"DELAY - NO CAUSE; ","")&amp;IF(AND(N101&lt;&gt;"",O101&lt;&gt;"Yes",O101&lt;&gt;"Not needed"),"CLIENT INSTRUCTION - NO CHANGE ORDER; ","")&amp;IF(Q101="","NO PHOTOS LINK; ","")&amp;IF(OR(C101="",AND(D101&lt;&gt;"",E101="")),"CREW COUNT BLANK; ","")&amp;IF(G101="","NO WORK WRITTEN; ","")&amp;IF(AND(I101&lt;&gt;"",J101=""),"INSPECTION - NO RESULT; ","")&amp;IF(AND(B101&lt;&gt;"",N(A101)&gt;0,COUNTIFS($B$2:$B$1000,B101,$A$2:$A$1000,A101)&gt;1),"TWO ROWS SAME JOB SAME DAY; ","")&amp;IF(AND(N(A101)&gt;0,N(S101)&gt;0,N(S101)-N(A101)&gt;N('Settings'!$B$11)),"WRITTEN LATE; ","")="","",LEFT(IF(N(A101)=0,"NO DATE; ","")&amp;IF(B101="","NO JOB; ",IF(COUNTIF('Jobs'!$A$2:$A$21,B101)=0,"JOB NOT ON JOBS SHEET; ",""))&amp;IF(AND(L101="Yes",M101=""),"DELAY - NO CAUSE; ","")&amp;IF(AND(N101&lt;&gt;"",O101&lt;&gt;"Yes",O101&lt;&gt;"Not needed"),"CLIENT INSTRUCTION - NO CHANGE ORDER; ","")&amp;IF(Q101="","NO PHOTOS LINK; ","")&amp;IF(OR(C101="",AND(D101&lt;&gt;"",E101="")),"CREW COUNT BLANK; ","")&amp;IF(G101="","NO WORK WRITTEN; ","")&amp;IF(AND(I101&lt;&gt;"",J101=""),"INSPECTION - NO RESULT; ","")&amp;IF(AND(B101&lt;&gt;"",N(A101)&gt;0,COUNTIFS($B$2:$B$1000,B101,$A$2:$A$1000,A101)&gt;1),"TWO ROWS SAME JOB SAME DAY; ","")&amp;IF(AND(N(A101)&gt;0,N(S101)&gt;0,N(S101)-N(A101)&gt;N('Settings'!$B$11)),"WRITTEN LATE; ",""),LEN(IF(N(A101)=0,"NO DATE; ","")&amp;IF(B101="","NO JOB; ",IF(COUNTIF('Jobs'!$A$2:$A$21,B101)=0,"JOB NOT ON JOBS SHEET; ",""))&amp;IF(AND(L101="Yes",M101=""),"DELAY - NO CAUSE; ","")&amp;IF(AND(N101&lt;&gt;"",O101&lt;&gt;"Yes",O101&lt;&gt;"Not needed"),"CLIENT INSTRUCTION - NO CHANGE ORDER; ","")&amp;IF(Q101="","NO PHOTOS LINK; ","")&amp;IF(OR(C101="",AND(D101&lt;&gt;"",E101="")),"CREW COUNT BLANK; ","")&amp;IF(G101="","NO WORK WRITTEN; ","")&amp;IF(AND(I101&lt;&gt;"",J101=""),"INSPECTION - NO RESULT; ","")&amp;IF(AND(B101&lt;&gt;"",N(A101)&gt;0,COUNTIFS($B$2:$B$1000,B101,$A$2:$A$1000,A101)&gt;1),"TWO ROWS SAME JOB SAME DAY; ","")&amp;IF(AND(N(A101)&gt;0,N(S101)&gt;0,N(S101)-N(A101)&gt;N('Settings'!$B$11)),"WRITTEN LATE; ",""))-2)))</f>
        <v/>
      </c>
    </row>
    <row r="102">
      <c r="A102" s="6" t="n"/>
      <c r="G102" s="7" t="n"/>
      <c r="H102" s="7" t="n"/>
      <c r="K102" s="7" t="n"/>
      <c r="M102" s="7" t="n"/>
      <c r="N102" s="7" t="n"/>
      <c r="P102" s="7" t="n"/>
      <c r="S102" s="6" t="n"/>
      <c r="T102">
        <f>IF(NOT(OR(A102&lt;&gt;"",B102&lt;&gt;"",G102&lt;&gt;"")),"",IF(IF(N(A102)=0,"NO DATE; ","")&amp;IF(B102="","NO JOB; ",IF(COUNTIF('Jobs'!$A$2:$A$21,B102)=0,"JOB NOT ON JOBS SHEET; ",""))&amp;IF(AND(L102="Yes",M102=""),"DELAY - NO CAUSE; ","")&amp;IF(AND(N102&lt;&gt;"",O102&lt;&gt;"Yes",O102&lt;&gt;"Not needed"),"CLIENT INSTRUCTION - NO CHANGE ORDER; ","")&amp;IF(Q102="","NO PHOTOS LINK; ","")&amp;IF(OR(C102="",AND(D102&lt;&gt;"",E102="")),"CREW COUNT BLANK; ","")&amp;IF(G102="","NO WORK WRITTEN; ","")&amp;IF(AND(I102&lt;&gt;"",J102=""),"INSPECTION - NO RESULT; ","")&amp;IF(AND(B102&lt;&gt;"",N(A102)&gt;0,COUNTIFS($B$2:$B$1000,B102,$A$2:$A$1000,A102)&gt;1),"TWO ROWS SAME JOB SAME DAY; ","")&amp;IF(AND(N(A102)&gt;0,N(S102)&gt;0,N(S102)-N(A102)&gt;N('Settings'!$B$11)),"WRITTEN LATE; ","")="","",LEFT(IF(N(A102)=0,"NO DATE; ","")&amp;IF(B102="","NO JOB; ",IF(COUNTIF('Jobs'!$A$2:$A$21,B102)=0,"JOB NOT ON JOBS SHEET; ",""))&amp;IF(AND(L102="Yes",M102=""),"DELAY - NO CAUSE; ","")&amp;IF(AND(N102&lt;&gt;"",O102&lt;&gt;"Yes",O102&lt;&gt;"Not needed"),"CLIENT INSTRUCTION - NO CHANGE ORDER; ","")&amp;IF(Q102="","NO PHOTOS LINK; ","")&amp;IF(OR(C102="",AND(D102&lt;&gt;"",E102="")),"CREW COUNT BLANK; ","")&amp;IF(G102="","NO WORK WRITTEN; ","")&amp;IF(AND(I102&lt;&gt;"",J102=""),"INSPECTION - NO RESULT; ","")&amp;IF(AND(B102&lt;&gt;"",N(A102)&gt;0,COUNTIFS($B$2:$B$1000,B102,$A$2:$A$1000,A102)&gt;1),"TWO ROWS SAME JOB SAME DAY; ","")&amp;IF(AND(N(A102)&gt;0,N(S102)&gt;0,N(S102)-N(A102)&gt;N('Settings'!$B$11)),"WRITTEN LATE; ",""),LEN(IF(N(A102)=0,"NO DATE; ","")&amp;IF(B102="","NO JOB; ",IF(COUNTIF('Jobs'!$A$2:$A$21,B102)=0,"JOB NOT ON JOBS SHEET; ",""))&amp;IF(AND(L102="Yes",M102=""),"DELAY - NO CAUSE; ","")&amp;IF(AND(N102&lt;&gt;"",O102&lt;&gt;"Yes",O102&lt;&gt;"Not needed"),"CLIENT INSTRUCTION - NO CHANGE ORDER; ","")&amp;IF(Q102="","NO PHOTOS LINK; ","")&amp;IF(OR(C102="",AND(D102&lt;&gt;"",E102="")),"CREW COUNT BLANK; ","")&amp;IF(G102="","NO WORK WRITTEN; ","")&amp;IF(AND(I102&lt;&gt;"",J102=""),"INSPECTION - NO RESULT; ","")&amp;IF(AND(B102&lt;&gt;"",N(A102)&gt;0,COUNTIFS($B$2:$B$1000,B102,$A$2:$A$1000,A102)&gt;1),"TWO ROWS SAME JOB SAME DAY; ","")&amp;IF(AND(N(A102)&gt;0,N(S102)&gt;0,N(S102)-N(A102)&gt;N('Settings'!$B$11)),"WRITTEN LATE; ",""))-2)))</f>
        <v/>
      </c>
    </row>
    <row r="103">
      <c r="A103" s="6" t="n"/>
      <c r="G103" s="7" t="n"/>
      <c r="H103" s="7" t="n"/>
      <c r="K103" s="7" t="n"/>
      <c r="M103" s="7" t="n"/>
      <c r="N103" s="7" t="n"/>
      <c r="P103" s="7" t="n"/>
      <c r="S103" s="6" t="n"/>
      <c r="T103">
        <f>IF(NOT(OR(A103&lt;&gt;"",B103&lt;&gt;"",G103&lt;&gt;"")),"",IF(IF(N(A103)=0,"NO DATE; ","")&amp;IF(B103="","NO JOB; ",IF(COUNTIF('Jobs'!$A$2:$A$21,B103)=0,"JOB NOT ON JOBS SHEET; ",""))&amp;IF(AND(L103="Yes",M103=""),"DELAY - NO CAUSE; ","")&amp;IF(AND(N103&lt;&gt;"",O103&lt;&gt;"Yes",O103&lt;&gt;"Not needed"),"CLIENT INSTRUCTION - NO CHANGE ORDER; ","")&amp;IF(Q103="","NO PHOTOS LINK; ","")&amp;IF(OR(C103="",AND(D103&lt;&gt;"",E103="")),"CREW COUNT BLANK; ","")&amp;IF(G103="","NO WORK WRITTEN; ","")&amp;IF(AND(I103&lt;&gt;"",J103=""),"INSPECTION - NO RESULT; ","")&amp;IF(AND(B103&lt;&gt;"",N(A103)&gt;0,COUNTIFS($B$2:$B$1000,B103,$A$2:$A$1000,A103)&gt;1),"TWO ROWS SAME JOB SAME DAY; ","")&amp;IF(AND(N(A103)&gt;0,N(S103)&gt;0,N(S103)-N(A103)&gt;N('Settings'!$B$11)),"WRITTEN LATE; ","")="","",LEFT(IF(N(A103)=0,"NO DATE; ","")&amp;IF(B103="","NO JOB; ",IF(COUNTIF('Jobs'!$A$2:$A$21,B103)=0,"JOB NOT ON JOBS SHEET; ",""))&amp;IF(AND(L103="Yes",M103=""),"DELAY - NO CAUSE; ","")&amp;IF(AND(N103&lt;&gt;"",O103&lt;&gt;"Yes",O103&lt;&gt;"Not needed"),"CLIENT INSTRUCTION - NO CHANGE ORDER; ","")&amp;IF(Q103="","NO PHOTOS LINK; ","")&amp;IF(OR(C103="",AND(D103&lt;&gt;"",E103="")),"CREW COUNT BLANK; ","")&amp;IF(G103="","NO WORK WRITTEN; ","")&amp;IF(AND(I103&lt;&gt;"",J103=""),"INSPECTION - NO RESULT; ","")&amp;IF(AND(B103&lt;&gt;"",N(A103)&gt;0,COUNTIFS($B$2:$B$1000,B103,$A$2:$A$1000,A103)&gt;1),"TWO ROWS SAME JOB SAME DAY; ","")&amp;IF(AND(N(A103)&gt;0,N(S103)&gt;0,N(S103)-N(A103)&gt;N('Settings'!$B$11)),"WRITTEN LATE; ",""),LEN(IF(N(A103)=0,"NO DATE; ","")&amp;IF(B103="","NO JOB; ",IF(COUNTIF('Jobs'!$A$2:$A$21,B103)=0,"JOB NOT ON JOBS SHEET; ",""))&amp;IF(AND(L103="Yes",M103=""),"DELAY - NO CAUSE; ","")&amp;IF(AND(N103&lt;&gt;"",O103&lt;&gt;"Yes",O103&lt;&gt;"Not needed"),"CLIENT INSTRUCTION - NO CHANGE ORDER; ","")&amp;IF(Q103="","NO PHOTOS LINK; ","")&amp;IF(OR(C103="",AND(D103&lt;&gt;"",E103="")),"CREW COUNT BLANK; ","")&amp;IF(G103="","NO WORK WRITTEN; ","")&amp;IF(AND(I103&lt;&gt;"",J103=""),"INSPECTION - NO RESULT; ","")&amp;IF(AND(B103&lt;&gt;"",N(A103)&gt;0,COUNTIFS($B$2:$B$1000,B103,$A$2:$A$1000,A103)&gt;1),"TWO ROWS SAME JOB SAME DAY; ","")&amp;IF(AND(N(A103)&gt;0,N(S103)&gt;0,N(S103)-N(A103)&gt;N('Settings'!$B$11)),"WRITTEN LATE; ",""))-2)))</f>
        <v/>
      </c>
    </row>
    <row r="104">
      <c r="A104" s="6" t="n"/>
      <c r="G104" s="7" t="n"/>
      <c r="H104" s="7" t="n"/>
      <c r="K104" s="7" t="n"/>
      <c r="M104" s="7" t="n"/>
      <c r="N104" s="7" t="n"/>
      <c r="P104" s="7" t="n"/>
      <c r="S104" s="6" t="n"/>
      <c r="T104">
        <f>IF(NOT(OR(A104&lt;&gt;"",B104&lt;&gt;"",G104&lt;&gt;"")),"",IF(IF(N(A104)=0,"NO DATE; ","")&amp;IF(B104="","NO JOB; ",IF(COUNTIF('Jobs'!$A$2:$A$21,B104)=0,"JOB NOT ON JOBS SHEET; ",""))&amp;IF(AND(L104="Yes",M104=""),"DELAY - NO CAUSE; ","")&amp;IF(AND(N104&lt;&gt;"",O104&lt;&gt;"Yes",O104&lt;&gt;"Not needed"),"CLIENT INSTRUCTION - NO CHANGE ORDER; ","")&amp;IF(Q104="","NO PHOTOS LINK; ","")&amp;IF(OR(C104="",AND(D104&lt;&gt;"",E104="")),"CREW COUNT BLANK; ","")&amp;IF(G104="","NO WORK WRITTEN; ","")&amp;IF(AND(I104&lt;&gt;"",J104=""),"INSPECTION - NO RESULT; ","")&amp;IF(AND(B104&lt;&gt;"",N(A104)&gt;0,COUNTIFS($B$2:$B$1000,B104,$A$2:$A$1000,A104)&gt;1),"TWO ROWS SAME JOB SAME DAY; ","")&amp;IF(AND(N(A104)&gt;0,N(S104)&gt;0,N(S104)-N(A104)&gt;N('Settings'!$B$11)),"WRITTEN LATE; ","")="","",LEFT(IF(N(A104)=0,"NO DATE; ","")&amp;IF(B104="","NO JOB; ",IF(COUNTIF('Jobs'!$A$2:$A$21,B104)=0,"JOB NOT ON JOBS SHEET; ",""))&amp;IF(AND(L104="Yes",M104=""),"DELAY - NO CAUSE; ","")&amp;IF(AND(N104&lt;&gt;"",O104&lt;&gt;"Yes",O104&lt;&gt;"Not needed"),"CLIENT INSTRUCTION - NO CHANGE ORDER; ","")&amp;IF(Q104="","NO PHOTOS LINK; ","")&amp;IF(OR(C104="",AND(D104&lt;&gt;"",E104="")),"CREW COUNT BLANK; ","")&amp;IF(G104="","NO WORK WRITTEN; ","")&amp;IF(AND(I104&lt;&gt;"",J104=""),"INSPECTION - NO RESULT; ","")&amp;IF(AND(B104&lt;&gt;"",N(A104)&gt;0,COUNTIFS($B$2:$B$1000,B104,$A$2:$A$1000,A104)&gt;1),"TWO ROWS SAME JOB SAME DAY; ","")&amp;IF(AND(N(A104)&gt;0,N(S104)&gt;0,N(S104)-N(A104)&gt;N('Settings'!$B$11)),"WRITTEN LATE; ",""),LEN(IF(N(A104)=0,"NO DATE; ","")&amp;IF(B104="","NO JOB; ",IF(COUNTIF('Jobs'!$A$2:$A$21,B104)=0,"JOB NOT ON JOBS SHEET; ",""))&amp;IF(AND(L104="Yes",M104=""),"DELAY - NO CAUSE; ","")&amp;IF(AND(N104&lt;&gt;"",O104&lt;&gt;"Yes",O104&lt;&gt;"Not needed"),"CLIENT INSTRUCTION - NO CHANGE ORDER; ","")&amp;IF(Q104="","NO PHOTOS LINK; ","")&amp;IF(OR(C104="",AND(D104&lt;&gt;"",E104="")),"CREW COUNT BLANK; ","")&amp;IF(G104="","NO WORK WRITTEN; ","")&amp;IF(AND(I104&lt;&gt;"",J104=""),"INSPECTION - NO RESULT; ","")&amp;IF(AND(B104&lt;&gt;"",N(A104)&gt;0,COUNTIFS($B$2:$B$1000,B104,$A$2:$A$1000,A104)&gt;1),"TWO ROWS SAME JOB SAME DAY; ","")&amp;IF(AND(N(A104)&gt;0,N(S104)&gt;0,N(S104)-N(A104)&gt;N('Settings'!$B$11)),"WRITTEN LATE; ",""))-2)))</f>
        <v/>
      </c>
    </row>
    <row r="105">
      <c r="A105" s="6" t="n"/>
      <c r="G105" s="7" t="n"/>
      <c r="H105" s="7" t="n"/>
      <c r="K105" s="7" t="n"/>
      <c r="M105" s="7" t="n"/>
      <c r="N105" s="7" t="n"/>
      <c r="P105" s="7" t="n"/>
      <c r="S105" s="6" t="n"/>
      <c r="T105">
        <f>IF(NOT(OR(A105&lt;&gt;"",B105&lt;&gt;"",G105&lt;&gt;"")),"",IF(IF(N(A105)=0,"NO DATE; ","")&amp;IF(B105="","NO JOB; ",IF(COUNTIF('Jobs'!$A$2:$A$21,B105)=0,"JOB NOT ON JOBS SHEET; ",""))&amp;IF(AND(L105="Yes",M105=""),"DELAY - NO CAUSE; ","")&amp;IF(AND(N105&lt;&gt;"",O105&lt;&gt;"Yes",O105&lt;&gt;"Not needed"),"CLIENT INSTRUCTION - NO CHANGE ORDER; ","")&amp;IF(Q105="","NO PHOTOS LINK; ","")&amp;IF(OR(C105="",AND(D105&lt;&gt;"",E105="")),"CREW COUNT BLANK; ","")&amp;IF(G105="","NO WORK WRITTEN; ","")&amp;IF(AND(I105&lt;&gt;"",J105=""),"INSPECTION - NO RESULT; ","")&amp;IF(AND(B105&lt;&gt;"",N(A105)&gt;0,COUNTIFS($B$2:$B$1000,B105,$A$2:$A$1000,A105)&gt;1),"TWO ROWS SAME JOB SAME DAY; ","")&amp;IF(AND(N(A105)&gt;0,N(S105)&gt;0,N(S105)-N(A105)&gt;N('Settings'!$B$11)),"WRITTEN LATE; ","")="","",LEFT(IF(N(A105)=0,"NO DATE; ","")&amp;IF(B105="","NO JOB; ",IF(COUNTIF('Jobs'!$A$2:$A$21,B105)=0,"JOB NOT ON JOBS SHEET; ",""))&amp;IF(AND(L105="Yes",M105=""),"DELAY - NO CAUSE; ","")&amp;IF(AND(N105&lt;&gt;"",O105&lt;&gt;"Yes",O105&lt;&gt;"Not needed"),"CLIENT INSTRUCTION - NO CHANGE ORDER; ","")&amp;IF(Q105="","NO PHOTOS LINK; ","")&amp;IF(OR(C105="",AND(D105&lt;&gt;"",E105="")),"CREW COUNT BLANK; ","")&amp;IF(G105="","NO WORK WRITTEN; ","")&amp;IF(AND(I105&lt;&gt;"",J105=""),"INSPECTION - NO RESULT; ","")&amp;IF(AND(B105&lt;&gt;"",N(A105)&gt;0,COUNTIFS($B$2:$B$1000,B105,$A$2:$A$1000,A105)&gt;1),"TWO ROWS SAME JOB SAME DAY; ","")&amp;IF(AND(N(A105)&gt;0,N(S105)&gt;0,N(S105)-N(A105)&gt;N('Settings'!$B$11)),"WRITTEN LATE; ",""),LEN(IF(N(A105)=0,"NO DATE; ","")&amp;IF(B105="","NO JOB; ",IF(COUNTIF('Jobs'!$A$2:$A$21,B105)=0,"JOB NOT ON JOBS SHEET; ",""))&amp;IF(AND(L105="Yes",M105=""),"DELAY - NO CAUSE; ","")&amp;IF(AND(N105&lt;&gt;"",O105&lt;&gt;"Yes",O105&lt;&gt;"Not needed"),"CLIENT INSTRUCTION - NO CHANGE ORDER; ","")&amp;IF(Q105="","NO PHOTOS LINK; ","")&amp;IF(OR(C105="",AND(D105&lt;&gt;"",E105="")),"CREW COUNT BLANK; ","")&amp;IF(G105="","NO WORK WRITTEN; ","")&amp;IF(AND(I105&lt;&gt;"",J105=""),"INSPECTION - NO RESULT; ","")&amp;IF(AND(B105&lt;&gt;"",N(A105)&gt;0,COUNTIFS($B$2:$B$1000,B105,$A$2:$A$1000,A105)&gt;1),"TWO ROWS SAME JOB SAME DAY; ","")&amp;IF(AND(N(A105)&gt;0,N(S105)&gt;0,N(S105)-N(A105)&gt;N('Settings'!$B$11)),"WRITTEN LATE; ",""))-2)))</f>
        <v/>
      </c>
    </row>
    <row r="106">
      <c r="A106" s="6" t="n"/>
      <c r="G106" s="7" t="n"/>
      <c r="H106" s="7" t="n"/>
      <c r="K106" s="7" t="n"/>
      <c r="M106" s="7" t="n"/>
      <c r="N106" s="7" t="n"/>
      <c r="P106" s="7" t="n"/>
      <c r="S106" s="6" t="n"/>
      <c r="T106">
        <f>IF(NOT(OR(A106&lt;&gt;"",B106&lt;&gt;"",G106&lt;&gt;"")),"",IF(IF(N(A106)=0,"NO DATE; ","")&amp;IF(B106="","NO JOB; ",IF(COUNTIF('Jobs'!$A$2:$A$21,B106)=0,"JOB NOT ON JOBS SHEET; ",""))&amp;IF(AND(L106="Yes",M106=""),"DELAY - NO CAUSE; ","")&amp;IF(AND(N106&lt;&gt;"",O106&lt;&gt;"Yes",O106&lt;&gt;"Not needed"),"CLIENT INSTRUCTION - NO CHANGE ORDER; ","")&amp;IF(Q106="","NO PHOTOS LINK; ","")&amp;IF(OR(C106="",AND(D106&lt;&gt;"",E106="")),"CREW COUNT BLANK; ","")&amp;IF(G106="","NO WORK WRITTEN; ","")&amp;IF(AND(I106&lt;&gt;"",J106=""),"INSPECTION - NO RESULT; ","")&amp;IF(AND(B106&lt;&gt;"",N(A106)&gt;0,COUNTIFS($B$2:$B$1000,B106,$A$2:$A$1000,A106)&gt;1),"TWO ROWS SAME JOB SAME DAY; ","")&amp;IF(AND(N(A106)&gt;0,N(S106)&gt;0,N(S106)-N(A106)&gt;N('Settings'!$B$11)),"WRITTEN LATE; ","")="","",LEFT(IF(N(A106)=0,"NO DATE; ","")&amp;IF(B106="","NO JOB; ",IF(COUNTIF('Jobs'!$A$2:$A$21,B106)=0,"JOB NOT ON JOBS SHEET; ",""))&amp;IF(AND(L106="Yes",M106=""),"DELAY - NO CAUSE; ","")&amp;IF(AND(N106&lt;&gt;"",O106&lt;&gt;"Yes",O106&lt;&gt;"Not needed"),"CLIENT INSTRUCTION - NO CHANGE ORDER; ","")&amp;IF(Q106="","NO PHOTOS LINK; ","")&amp;IF(OR(C106="",AND(D106&lt;&gt;"",E106="")),"CREW COUNT BLANK; ","")&amp;IF(G106="","NO WORK WRITTEN; ","")&amp;IF(AND(I106&lt;&gt;"",J106=""),"INSPECTION - NO RESULT; ","")&amp;IF(AND(B106&lt;&gt;"",N(A106)&gt;0,COUNTIFS($B$2:$B$1000,B106,$A$2:$A$1000,A106)&gt;1),"TWO ROWS SAME JOB SAME DAY; ","")&amp;IF(AND(N(A106)&gt;0,N(S106)&gt;0,N(S106)-N(A106)&gt;N('Settings'!$B$11)),"WRITTEN LATE; ",""),LEN(IF(N(A106)=0,"NO DATE; ","")&amp;IF(B106="","NO JOB; ",IF(COUNTIF('Jobs'!$A$2:$A$21,B106)=0,"JOB NOT ON JOBS SHEET; ",""))&amp;IF(AND(L106="Yes",M106=""),"DELAY - NO CAUSE; ","")&amp;IF(AND(N106&lt;&gt;"",O106&lt;&gt;"Yes",O106&lt;&gt;"Not needed"),"CLIENT INSTRUCTION - NO CHANGE ORDER; ","")&amp;IF(Q106="","NO PHOTOS LINK; ","")&amp;IF(OR(C106="",AND(D106&lt;&gt;"",E106="")),"CREW COUNT BLANK; ","")&amp;IF(G106="","NO WORK WRITTEN; ","")&amp;IF(AND(I106&lt;&gt;"",J106=""),"INSPECTION - NO RESULT; ","")&amp;IF(AND(B106&lt;&gt;"",N(A106)&gt;0,COUNTIFS($B$2:$B$1000,B106,$A$2:$A$1000,A106)&gt;1),"TWO ROWS SAME JOB SAME DAY; ","")&amp;IF(AND(N(A106)&gt;0,N(S106)&gt;0,N(S106)-N(A106)&gt;N('Settings'!$B$11)),"WRITTEN LATE; ",""))-2)))</f>
        <v/>
      </c>
    </row>
    <row r="107">
      <c r="A107" s="6" t="n"/>
      <c r="G107" s="7" t="n"/>
      <c r="H107" s="7" t="n"/>
      <c r="K107" s="7" t="n"/>
      <c r="M107" s="7" t="n"/>
      <c r="N107" s="7" t="n"/>
      <c r="P107" s="7" t="n"/>
      <c r="S107" s="6" t="n"/>
      <c r="T107">
        <f>IF(NOT(OR(A107&lt;&gt;"",B107&lt;&gt;"",G107&lt;&gt;"")),"",IF(IF(N(A107)=0,"NO DATE; ","")&amp;IF(B107="","NO JOB; ",IF(COUNTIF('Jobs'!$A$2:$A$21,B107)=0,"JOB NOT ON JOBS SHEET; ",""))&amp;IF(AND(L107="Yes",M107=""),"DELAY - NO CAUSE; ","")&amp;IF(AND(N107&lt;&gt;"",O107&lt;&gt;"Yes",O107&lt;&gt;"Not needed"),"CLIENT INSTRUCTION - NO CHANGE ORDER; ","")&amp;IF(Q107="","NO PHOTOS LINK; ","")&amp;IF(OR(C107="",AND(D107&lt;&gt;"",E107="")),"CREW COUNT BLANK; ","")&amp;IF(G107="","NO WORK WRITTEN; ","")&amp;IF(AND(I107&lt;&gt;"",J107=""),"INSPECTION - NO RESULT; ","")&amp;IF(AND(B107&lt;&gt;"",N(A107)&gt;0,COUNTIFS($B$2:$B$1000,B107,$A$2:$A$1000,A107)&gt;1),"TWO ROWS SAME JOB SAME DAY; ","")&amp;IF(AND(N(A107)&gt;0,N(S107)&gt;0,N(S107)-N(A107)&gt;N('Settings'!$B$11)),"WRITTEN LATE; ","")="","",LEFT(IF(N(A107)=0,"NO DATE; ","")&amp;IF(B107="","NO JOB; ",IF(COUNTIF('Jobs'!$A$2:$A$21,B107)=0,"JOB NOT ON JOBS SHEET; ",""))&amp;IF(AND(L107="Yes",M107=""),"DELAY - NO CAUSE; ","")&amp;IF(AND(N107&lt;&gt;"",O107&lt;&gt;"Yes",O107&lt;&gt;"Not needed"),"CLIENT INSTRUCTION - NO CHANGE ORDER; ","")&amp;IF(Q107="","NO PHOTOS LINK; ","")&amp;IF(OR(C107="",AND(D107&lt;&gt;"",E107="")),"CREW COUNT BLANK; ","")&amp;IF(G107="","NO WORK WRITTEN; ","")&amp;IF(AND(I107&lt;&gt;"",J107=""),"INSPECTION - NO RESULT; ","")&amp;IF(AND(B107&lt;&gt;"",N(A107)&gt;0,COUNTIFS($B$2:$B$1000,B107,$A$2:$A$1000,A107)&gt;1),"TWO ROWS SAME JOB SAME DAY; ","")&amp;IF(AND(N(A107)&gt;0,N(S107)&gt;0,N(S107)-N(A107)&gt;N('Settings'!$B$11)),"WRITTEN LATE; ",""),LEN(IF(N(A107)=0,"NO DATE; ","")&amp;IF(B107="","NO JOB; ",IF(COUNTIF('Jobs'!$A$2:$A$21,B107)=0,"JOB NOT ON JOBS SHEET; ",""))&amp;IF(AND(L107="Yes",M107=""),"DELAY - NO CAUSE; ","")&amp;IF(AND(N107&lt;&gt;"",O107&lt;&gt;"Yes",O107&lt;&gt;"Not needed"),"CLIENT INSTRUCTION - NO CHANGE ORDER; ","")&amp;IF(Q107="","NO PHOTOS LINK; ","")&amp;IF(OR(C107="",AND(D107&lt;&gt;"",E107="")),"CREW COUNT BLANK; ","")&amp;IF(G107="","NO WORK WRITTEN; ","")&amp;IF(AND(I107&lt;&gt;"",J107=""),"INSPECTION - NO RESULT; ","")&amp;IF(AND(B107&lt;&gt;"",N(A107)&gt;0,COUNTIFS($B$2:$B$1000,B107,$A$2:$A$1000,A107)&gt;1),"TWO ROWS SAME JOB SAME DAY; ","")&amp;IF(AND(N(A107)&gt;0,N(S107)&gt;0,N(S107)-N(A107)&gt;N('Settings'!$B$11)),"WRITTEN LATE; ",""))-2)))</f>
        <v/>
      </c>
    </row>
    <row r="108">
      <c r="A108" s="6" t="n"/>
      <c r="G108" s="7" t="n"/>
      <c r="H108" s="7" t="n"/>
      <c r="K108" s="7" t="n"/>
      <c r="M108" s="7" t="n"/>
      <c r="N108" s="7" t="n"/>
      <c r="P108" s="7" t="n"/>
      <c r="S108" s="6" t="n"/>
      <c r="T108">
        <f>IF(NOT(OR(A108&lt;&gt;"",B108&lt;&gt;"",G108&lt;&gt;"")),"",IF(IF(N(A108)=0,"NO DATE; ","")&amp;IF(B108="","NO JOB; ",IF(COUNTIF('Jobs'!$A$2:$A$21,B108)=0,"JOB NOT ON JOBS SHEET; ",""))&amp;IF(AND(L108="Yes",M108=""),"DELAY - NO CAUSE; ","")&amp;IF(AND(N108&lt;&gt;"",O108&lt;&gt;"Yes",O108&lt;&gt;"Not needed"),"CLIENT INSTRUCTION - NO CHANGE ORDER; ","")&amp;IF(Q108="","NO PHOTOS LINK; ","")&amp;IF(OR(C108="",AND(D108&lt;&gt;"",E108="")),"CREW COUNT BLANK; ","")&amp;IF(G108="","NO WORK WRITTEN; ","")&amp;IF(AND(I108&lt;&gt;"",J108=""),"INSPECTION - NO RESULT; ","")&amp;IF(AND(B108&lt;&gt;"",N(A108)&gt;0,COUNTIFS($B$2:$B$1000,B108,$A$2:$A$1000,A108)&gt;1),"TWO ROWS SAME JOB SAME DAY; ","")&amp;IF(AND(N(A108)&gt;0,N(S108)&gt;0,N(S108)-N(A108)&gt;N('Settings'!$B$11)),"WRITTEN LATE; ","")="","",LEFT(IF(N(A108)=0,"NO DATE; ","")&amp;IF(B108="","NO JOB; ",IF(COUNTIF('Jobs'!$A$2:$A$21,B108)=0,"JOB NOT ON JOBS SHEET; ",""))&amp;IF(AND(L108="Yes",M108=""),"DELAY - NO CAUSE; ","")&amp;IF(AND(N108&lt;&gt;"",O108&lt;&gt;"Yes",O108&lt;&gt;"Not needed"),"CLIENT INSTRUCTION - NO CHANGE ORDER; ","")&amp;IF(Q108="","NO PHOTOS LINK; ","")&amp;IF(OR(C108="",AND(D108&lt;&gt;"",E108="")),"CREW COUNT BLANK; ","")&amp;IF(G108="","NO WORK WRITTEN; ","")&amp;IF(AND(I108&lt;&gt;"",J108=""),"INSPECTION - NO RESULT; ","")&amp;IF(AND(B108&lt;&gt;"",N(A108)&gt;0,COUNTIFS($B$2:$B$1000,B108,$A$2:$A$1000,A108)&gt;1),"TWO ROWS SAME JOB SAME DAY; ","")&amp;IF(AND(N(A108)&gt;0,N(S108)&gt;0,N(S108)-N(A108)&gt;N('Settings'!$B$11)),"WRITTEN LATE; ",""),LEN(IF(N(A108)=0,"NO DATE; ","")&amp;IF(B108="","NO JOB; ",IF(COUNTIF('Jobs'!$A$2:$A$21,B108)=0,"JOB NOT ON JOBS SHEET; ",""))&amp;IF(AND(L108="Yes",M108=""),"DELAY - NO CAUSE; ","")&amp;IF(AND(N108&lt;&gt;"",O108&lt;&gt;"Yes",O108&lt;&gt;"Not needed"),"CLIENT INSTRUCTION - NO CHANGE ORDER; ","")&amp;IF(Q108="","NO PHOTOS LINK; ","")&amp;IF(OR(C108="",AND(D108&lt;&gt;"",E108="")),"CREW COUNT BLANK; ","")&amp;IF(G108="","NO WORK WRITTEN; ","")&amp;IF(AND(I108&lt;&gt;"",J108=""),"INSPECTION - NO RESULT; ","")&amp;IF(AND(B108&lt;&gt;"",N(A108)&gt;0,COUNTIFS($B$2:$B$1000,B108,$A$2:$A$1000,A108)&gt;1),"TWO ROWS SAME JOB SAME DAY; ","")&amp;IF(AND(N(A108)&gt;0,N(S108)&gt;0,N(S108)-N(A108)&gt;N('Settings'!$B$11)),"WRITTEN LATE; ",""))-2)))</f>
        <v/>
      </c>
    </row>
    <row r="109">
      <c r="A109" s="6" t="n"/>
      <c r="G109" s="7" t="n"/>
      <c r="H109" s="7" t="n"/>
      <c r="K109" s="7" t="n"/>
      <c r="M109" s="7" t="n"/>
      <c r="N109" s="7" t="n"/>
      <c r="P109" s="7" t="n"/>
      <c r="S109" s="6" t="n"/>
      <c r="T109">
        <f>IF(NOT(OR(A109&lt;&gt;"",B109&lt;&gt;"",G109&lt;&gt;"")),"",IF(IF(N(A109)=0,"NO DATE; ","")&amp;IF(B109="","NO JOB; ",IF(COUNTIF('Jobs'!$A$2:$A$21,B109)=0,"JOB NOT ON JOBS SHEET; ",""))&amp;IF(AND(L109="Yes",M109=""),"DELAY - NO CAUSE; ","")&amp;IF(AND(N109&lt;&gt;"",O109&lt;&gt;"Yes",O109&lt;&gt;"Not needed"),"CLIENT INSTRUCTION - NO CHANGE ORDER; ","")&amp;IF(Q109="","NO PHOTOS LINK; ","")&amp;IF(OR(C109="",AND(D109&lt;&gt;"",E109="")),"CREW COUNT BLANK; ","")&amp;IF(G109="","NO WORK WRITTEN; ","")&amp;IF(AND(I109&lt;&gt;"",J109=""),"INSPECTION - NO RESULT; ","")&amp;IF(AND(B109&lt;&gt;"",N(A109)&gt;0,COUNTIFS($B$2:$B$1000,B109,$A$2:$A$1000,A109)&gt;1),"TWO ROWS SAME JOB SAME DAY; ","")&amp;IF(AND(N(A109)&gt;0,N(S109)&gt;0,N(S109)-N(A109)&gt;N('Settings'!$B$11)),"WRITTEN LATE; ","")="","",LEFT(IF(N(A109)=0,"NO DATE; ","")&amp;IF(B109="","NO JOB; ",IF(COUNTIF('Jobs'!$A$2:$A$21,B109)=0,"JOB NOT ON JOBS SHEET; ",""))&amp;IF(AND(L109="Yes",M109=""),"DELAY - NO CAUSE; ","")&amp;IF(AND(N109&lt;&gt;"",O109&lt;&gt;"Yes",O109&lt;&gt;"Not needed"),"CLIENT INSTRUCTION - NO CHANGE ORDER; ","")&amp;IF(Q109="","NO PHOTOS LINK; ","")&amp;IF(OR(C109="",AND(D109&lt;&gt;"",E109="")),"CREW COUNT BLANK; ","")&amp;IF(G109="","NO WORK WRITTEN; ","")&amp;IF(AND(I109&lt;&gt;"",J109=""),"INSPECTION - NO RESULT; ","")&amp;IF(AND(B109&lt;&gt;"",N(A109)&gt;0,COUNTIFS($B$2:$B$1000,B109,$A$2:$A$1000,A109)&gt;1),"TWO ROWS SAME JOB SAME DAY; ","")&amp;IF(AND(N(A109)&gt;0,N(S109)&gt;0,N(S109)-N(A109)&gt;N('Settings'!$B$11)),"WRITTEN LATE; ",""),LEN(IF(N(A109)=0,"NO DATE; ","")&amp;IF(B109="","NO JOB; ",IF(COUNTIF('Jobs'!$A$2:$A$21,B109)=0,"JOB NOT ON JOBS SHEET; ",""))&amp;IF(AND(L109="Yes",M109=""),"DELAY - NO CAUSE; ","")&amp;IF(AND(N109&lt;&gt;"",O109&lt;&gt;"Yes",O109&lt;&gt;"Not needed"),"CLIENT INSTRUCTION - NO CHANGE ORDER; ","")&amp;IF(Q109="","NO PHOTOS LINK; ","")&amp;IF(OR(C109="",AND(D109&lt;&gt;"",E109="")),"CREW COUNT BLANK; ","")&amp;IF(G109="","NO WORK WRITTEN; ","")&amp;IF(AND(I109&lt;&gt;"",J109=""),"INSPECTION - NO RESULT; ","")&amp;IF(AND(B109&lt;&gt;"",N(A109)&gt;0,COUNTIFS($B$2:$B$1000,B109,$A$2:$A$1000,A109)&gt;1),"TWO ROWS SAME JOB SAME DAY; ","")&amp;IF(AND(N(A109)&gt;0,N(S109)&gt;0,N(S109)-N(A109)&gt;N('Settings'!$B$11)),"WRITTEN LATE; ",""))-2)))</f>
        <v/>
      </c>
    </row>
    <row r="110">
      <c r="A110" s="6" t="n"/>
      <c r="G110" s="7" t="n"/>
      <c r="H110" s="7" t="n"/>
      <c r="K110" s="7" t="n"/>
      <c r="M110" s="7" t="n"/>
      <c r="N110" s="7" t="n"/>
      <c r="P110" s="7" t="n"/>
      <c r="S110" s="6" t="n"/>
      <c r="T110">
        <f>IF(NOT(OR(A110&lt;&gt;"",B110&lt;&gt;"",G110&lt;&gt;"")),"",IF(IF(N(A110)=0,"NO DATE; ","")&amp;IF(B110="","NO JOB; ",IF(COUNTIF('Jobs'!$A$2:$A$21,B110)=0,"JOB NOT ON JOBS SHEET; ",""))&amp;IF(AND(L110="Yes",M110=""),"DELAY - NO CAUSE; ","")&amp;IF(AND(N110&lt;&gt;"",O110&lt;&gt;"Yes",O110&lt;&gt;"Not needed"),"CLIENT INSTRUCTION - NO CHANGE ORDER; ","")&amp;IF(Q110="","NO PHOTOS LINK; ","")&amp;IF(OR(C110="",AND(D110&lt;&gt;"",E110="")),"CREW COUNT BLANK; ","")&amp;IF(G110="","NO WORK WRITTEN; ","")&amp;IF(AND(I110&lt;&gt;"",J110=""),"INSPECTION - NO RESULT; ","")&amp;IF(AND(B110&lt;&gt;"",N(A110)&gt;0,COUNTIFS($B$2:$B$1000,B110,$A$2:$A$1000,A110)&gt;1),"TWO ROWS SAME JOB SAME DAY; ","")&amp;IF(AND(N(A110)&gt;0,N(S110)&gt;0,N(S110)-N(A110)&gt;N('Settings'!$B$11)),"WRITTEN LATE; ","")="","",LEFT(IF(N(A110)=0,"NO DATE; ","")&amp;IF(B110="","NO JOB; ",IF(COUNTIF('Jobs'!$A$2:$A$21,B110)=0,"JOB NOT ON JOBS SHEET; ",""))&amp;IF(AND(L110="Yes",M110=""),"DELAY - NO CAUSE; ","")&amp;IF(AND(N110&lt;&gt;"",O110&lt;&gt;"Yes",O110&lt;&gt;"Not needed"),"CLIENT INSTRUCTION - NO CHANGE ORDER; ","")&amp;IF(Q110="","NO PHOTOS LINK; ","")&amp;IF(OR(C110="",AND(D110&lt;&gt;"",E110="")),"CREW COUNT BLANK; ","")&amp;IF(G110="","NO WORK WRITTEN; ","")&amp;IF(AND(I110&lt;&gt;"",J110=""),"INSPECTION - NO RESULT; ","")&amp;IF(AND(B110&lt;&gt;"",N(A110)&gt;0,COUNTIFS($B$2:$B$1000,B110,$A$2:$A$1000,A110)&gt;1),"TWO ROWS SAME JOB SAME DAY; ","")&amp;IF(AND(N(A110)&gt;0,N(S110)&gt;0,N(S110)-N(A110)&gt;N('Settings'!$B$11)),"WRITTEN LATE; ",""),LEN(IF(N(A110)=0,"NO DATE; ","")&amp;IF(B110="","NO JOB; ",IF(COUNTIF('Jobs'!$A$2:$A$21,B110)=0,"JOB NOT ON JOBS SHEET; ",""))&amp;IF(AND(L110="Yes",M110=""),"DELAY - NO CAUSE; ","")&amp;IF(AND(N110&lt;&gt;"",O110&lt;&gt;"Yes",O110&lt;&gt;"Not needed"),"CLIENT INSTRUCTION - NO CHANGE ORDER; ","")&amp;IF(Q110="","NO PHOTOS LINK; ","")&amp;IF(OR(C110="",AND(D110&lt;&gt;"",E110="")),"CREW COUNT BLANK; ","")&amp;IF(G110="","NO WORK WRITTEN; ","")&amp;IF(AND(I110&lt;&gt;"",J110=""),"INSPECTION - NO RESULT; ","")&amp;IF(AND(B110&lt;&gt;"",N(A110)&gt;0,COUNTIFS($B$2:$B$1000,B110,$A$2:$A$1000,A110)&gt;1),"TWO ROWS SAME JOB SAME DAY; ","")&amp;IF(AND(N(A110)&gt;0,N(S110)&gt;0,N(S110)-N(A110)&gt;N('Settings'!$B$11)),"WRITTEN LATE; ",""))-2)))</f>
        <v/>
      </c>
    </row>
    <row r="111">
      <c r="A111" s="6" t="n"/>
      <c r="G111" s="7" t="n"/>
      <c r="H111" s="7" t="n"/>
      <c r="K111" s="7" t="n"/>
      <c r="M111" s="7" t="n"/>
      <c r="N111" s="7" t="n"/>
      <c r="P111" s="7" t="n"/>
      <c r="S111" s="6" t="n"/>
      <c r="T111">
        <f>IF(NOT(OR(A111&lt;&gt;"",B111&lt;&gt;"",G111&lt;&gt;"")),"",IF(IF(N(A111)=0,"NO DATE; ","")&amp;IF(B111="","NO JOB; ",IF(COUNTIF('Jobs'!$A$2:$A$21,B111)=0,"JOB NOT ON JOBS SHEET; ",""))&amp;IF(AND(L111="Yes",M111=""),"DELAY - NO CAUSE; ","")&amp;IF(AND(N111&lt;&gt;"",O111&lt;&gt;"Yes",O111&lt;&gt;"Not needed"),"CLIENT INSTRUCTION - NO CHANGE ORDER; ","")&amp;IF(Q111="","NO PHOTOS LINK; ","")&amp;IF(OR(C111="",AND(D111&lt;&gt;"",E111="")),"CREW COUNT BLANK; ","")&amp;IF(G111="","NO WORK WRITTEN; ","")&amp;IF(AND(I111&lt;&gt;"",J111=""),"INSPECTION - NO RESULT; ","")&amp;IF(AND(B111&lt;&gt;"",N(A111)&gt;0,COUNTIFS($B$2:$B$1000,B111,$A$2:$A$1000,A111)&gt;1),"TWO ROWS SAME JOB SAME DAY; ","")&amp;IF(AND(N(A111)&gt;0,N(S111)&gt;0,N(S111)-N(A111)&gt;N('Settings'!$B$11)),"WRITTEN LATE; ","")="","",LEFT(IF(N(A111)=0,"NO DATE; ","")&amp;IF(B111="","NO JOB; ",IF(COUNTIF('Jobs'!$A$2:$A$21,B111)=0,"JOB NOT ON JOBS SHEET; ",""))&amp;IF(AND(L111="Yes",M111=""),"DELAY - NO CAUSE; ","")&amp;IF(AND(N111&lt;&gt;"",O111&lt;&gt;"Yes",O111&lt;&gt;"Not needed"),"CLIENT INSTRUCTION - NO CHANGE ORDER; ","")&amp;IF(Q111="","NO PHOTOS LINK; ","")&amp;IF(OR(C111="",AND(D111&lt;&gt;"",E111="")),"CREW COUNT BLANK; ","")&amp;IF(G111="","NO WORK WRITTEN; ","")&amp;IF(AND(I111&lt;&gt;"",J111=""),"INSPECTION - NO RESULT; ","")&amp;IF(AND(B111&lt;&gt;"",N(A111)&gt;0,COUNTIFS($B$2:$B$1000,B111,$A$2:$A$1000,A111)&gt;1),"TWO ROWS SAME JOB SAME DAY; ","")&amp;IF(AND(N(A111)&gt;0,N(S111)&gt;0,N(S111)-N(A111)&gt;N('Settings'!$B$11)),"WRITTEN LATE; ",""),LEN(IF(N(A111)=0,"NO DATE; ","")&amp;IF(B111="","NO JOB; ",IF(COUNTIF('Jobs'!$A$2:$A$21,B111)=0,"JOB NOT ON JOBS SHEET; ",""))&amp;IF(AND(L111="Yes",M111=""),"DELAY - NO CAUSE; ","")&amp;IF(AND(N111&lt;&gt;"",O111&lt;&gt;"Yes",O111&lt;&gt;"Not needed"),"CLIENT INSTRUCTION - NO CHANGE ORDER; ","")&amp;IF(Q111="","NO PHOTOS LINK; ","")&amp;IF(OR(C111="",AND(D111&lt;&gt;"",E111="")),"CREW COUNT BLANK; ","")&amp;IF(G111="","NO WORK WRITTEN; ","")&amp;IF(AND(I111&lt;&gt;"",J111=""),"INSPECTION - NO RESULT; ","")&amp;IF(AND(B111&lt;&gt;"",N(A111)&gt;0,COUNTIFS($B$2:$B$1000,B111,$A$2:$A$1000,A111)&gt;1),"TWO ROWS SAME JOB SAME DAY; ","")&amp;IF(AND(N(A111)&gt;0,N(S111)&gt;0,N(S111)-N(A111)&gt;N('Settings'!$B$11)),"WRITTEN LATE; ",""))-2)))</f>
        <v/>
      </c>
    </row>
    <row r="112">
      <c r="A112" s="6" t="n"/>
      <c r="G112" s="7" t="n"/>
      <c r="H112" s="7" t="n"/>
      <c r="K112" s="7" t="n"/>
      <c r="M112" s="7" t="n"/>
      <c r="N112" s="7" t="n"/>
      <c r="P112" s="7" t="n"/>
      <c r="S112" s="6" t="n"/>
      <c r="T112">
        <f>IF(NOT(OR(A112&lt;&gt;"",B112&lt;&gt;"",G112&lt;&gt;"")),"",IF(IF(N(A112)=0,"NO DATE; ","")&amp;IF(B112="","NO JOB; ",IF(COUNTIF('Jobs'!$A$2:$A$21,B112)=0,"JOB NOT ON JOBS SHEET; ",""))&amp;IF(AND(L112="Yes",M112=""),"DELAY - NO CAUSE; ","")&amp;IF(AND(N112&lt;&gt;"",O112&lt;&gt;"Yes",O112&lt;&gt;"Not needed"),"CLIENT INSTRUCTION - NO CHANGE ORDER; ","")&amp;IF(Q112="","NO PHOTOS LINK; ","")&amp;IF(OR(C112="",AND(D112&lt;&gt;"",E112="")),"CREW COUNT BLANK; ","")&amp;IF(G112="","NO WORK WRITTEN; ","")&amp;IF(AND(I112&lt;&gt;"",J112=""),"INSPECTION - NO RESULT; ","")&amp;IF(AND(B112&lt;&gt;"",N(A112)&gt;0,COUNTIFS($B$2:$B$1000,B112,$A$2:$A$1000,A112)&gt;1),"TWO ROWS SAME JOB SAME DAY; ","")&amp;IF(AND(N(A112)&gt;0,N(S112)&gt;0,N(S112)-N(A112)&gt;N('Settings'!$B$11)),"WRITTEN LATE; ","")="","",LEFT(IF(N(A112)=0,"NO DATE; ","")&amp;IF(B112="","NO JOB; ",IF(COUNTIF('Jobs'!$A$2:$A$21,B112)=0,"JOB NOT ON JOBS SHEET; ",""))&amp;IF(AND(L112="Yes",M112=""),"DELAY - NO CAUSE; ","")&amp;IF(AND(N112&lt;&gt;"",O112&lt;&gt;"Yes",O112&lt;&gt;"Not needed"),"CLIENT INSTRUCTION - NO CHANGE ORDER; ","")&amp;IF(Q112="","NO PHOTOS LINK; ","")&amp;IF(OR(C112="",AND(D112&lt;&gt;"",E112="")),"CREW COUNT BLANK; ","")&amp;IF(G112="","NO WORK WRITTEN; ","")&amp;IF(AND(I112&lt;&gt;"",J112=""),"INSPECTION - NO RESULT; ","")&amp;IF(AND(B112&lt;&gt;"",N(A112)&gt;0,COUNTIFS($B$2:$B$1000,B112,$A$2:$A$1000,A112)&gt;1),"TWO ROWS SAME JOB SAME DAY; ","")&amp;IF(AND(N(A112)&gt;0,N(S112)&gt;0,N(S112)-N(A112)&gt;N('Settings'!$B$11)),"WRITTEN LATE; ",""),LEN(IF(N(A112)=0,"NO DATE; ","")&amp;IF(B112="","NO JOB; ",IF(COUNTIF('Jobs'!$A$2:$A$21,B112)=0,"JOB NOT ON JOBS SHEET; ",""))&amp;IF(AND(L112="Yes",M112=""),"DELAY - NO CAUSE; ","")&amp;IF(AND(N112&lt;&gt;"",O112&lt;&gt;"Yes",O112&lt;&gt;"Not needed"),"CLIENT INSTRUCTION - NO CHANGE ORDER; ","")&amp;IF(Q112="","NO PHOTOS LINK; ","")&amp;IF(OR(C112="",AND(D112&lt;&gt;"",E112="")),"CREW COUNT BLANK; ","")&amp;IF(G112="","NO WORK WRITTEN; ","")&amp;IF(AND(I112&lt;&gt;"",J112=""),"INSPECTION - NO RESULT; ","")&amp;IF(AND(B112&lt;&gt;"",N(A112)&gt;0,COUNTIFS($B$2:$B$1000,B112,$A$2:$A$1000,A112)&gt;1),"TWO ROWS SAME JOB SAME DAY; ","")&amp;IF(AND(N(A112)&gt;0,N(S112)&gt;0,N(S112)-N(A112)&gt;N('Settings'!$B$11)),"WRITTEN LATE; ",""))-2)))</f>
        <v/>
      </c>
    </row>
    <row r="113">
      <c r="A113" s="6" t="n"/>
      <c r="G113" s="7" t="n"/>
      <c r="H113" s="7" t="n"/>
      <c r="K113" s="7" t="n"/>
      <c r="M113" s="7" t="n"/>
      <c r="N113" s="7" t="n"/>
      <c r="P113" s="7" t="n"/>
      <c r="S113" s="6" t="n"/>
      <c r="T113">
        <f>IF(NOT(OR(A113&lt;&gt;"",B113&lt;&gt;"",G113&lt;&gt;"")),"",IF(IF(N(A113)=0,"NO DATE; ","")&amp;IF(B113="","NO JOB; ",IF(COUNTIF('Jobs'!$A$2:$A$21,B113)=0,"JOB NOT ON JOBS SHEET; ",""))&amp;IF(AND(L113="Yes",M113=""),"DELAY - NO CAUSE; ","")&amp;IF(AND(N113&lt;&gt;"",O113&lt;&gt;"Yes",O113&lt;&gt;"Not needed"),"CLIENT INSTRUCTION - NO CHANGE ORDER; ","")&amp;IF(Q113="","NO PHOTOS LINK; ","")&amp;IF(OR(C113="",AND(D113&lt;&gt;"",E113="")),"CREW COUNT BLANK; ","")&amp;IF(G113="","NO WORK WRITTEN; ","")&amp;IF(AND(I113&lt;&gt;"",J113=""),"INSPECTION - NO RESULT; ","")&amp;IF(AND(B113&lt;&gt;"",N(A113)&gt;0,COUNTIFS($B$2:$B$1000,B113,$A$2:$A$1000,A113)&gt;1),"TWO ROWS SAME JOB SAME DAY; ","")&amp;IF(AND(N(A113)&gt;0,N(S113)&gt;0,N(S113)-N(A113)&gt;N('Settings'!$B$11)),"WRITTEN LATE; ","")="","",LEFT(IF(N(A113)=0,"NO DATE; ","")&amp;IF(B113="","NO JOB; ",IF(COUNTIF('Jobs'!$A$2:$A$21,B113)=0,"JOB NOT ON JOBS SHEET; ",""))&amp;IF(AND(L113="Yes",M113=""),"DELAY - NO CAUSE; ","")&amp;IF(AND(N113&lt;&gt;"",O113&lt;&gt;"Yes",O113&lt;&gt;"Not needed"),"CLIENT INSTRUCTION - NO CHANGE ORDER; ","")&amp;IF(Q113="","NO PHOTOS LINK; ","")&amp;IF(OR(C113="",AND(D113&lt;&gt;"",E113="")),"CREW COUNT BLANK; ","")&amp;IF(G113="","NO WORK WRITTEN; ","")&amp;IF(AND(I113&lt;&gt;"",J113=""),"INSPECTION - NO RESULT; ","")&amp;IF(AND(B113&lt;&gt;"",N(A113)&gt;0,COUNTIFS($B$2:$B$1000,B113,$A$2:$A$1000,A113)&gt;1),"TWO ROWS SAME JOB SAME DAY; ","")&amp;IF(AND(N(A113)&gt;0,N(S113)&gt;0,N(S113)-N(A113)&gt;N('Settings'!$B$11)),"WRITTEN LATE; ",""),LEN(IF(N(A113)=0,"NO DATE; ","")&amp;IF(B113="","NO JOB; ",IF(COUNTIF('Jobs'!$A$2:$A$21,B113)=0,"JOB NOT ON JOBS SHEET; ",""))&amp;IF(AND(L113="Yes",M113=""),"DELAY - NO CAUSE; ","")&amp;IF(AND(N113&lt;&gt;"",O113&lt;&gt;"Yes",O113&lt;&gt;"Not needed"),"CLIENT INSTRUCTION - NO CHANGE ORDER; ","")&amp;IF(Q113="","NO PHOTOS LINK; ","")&amp;IF(OR(C113="",AND(D113&lt;&gt;"",E113="")),"CREW COUNT BLANK; ","")&amp;IF(G113="","NO WORK WRITTEN; ","")&amp;IF(AND(I113&lt;&gt;"",J113=""),"INSPECTION - NO RESULT; ","")&amp;IF(AND(B113&lt;&gt;"",N(A113)&gt;0,COUNTIFS($B$2:$B$1000,B113,$A$2:$A$1000,A113)&gt;1),"TWO ROWS SAME JOB SAME DAY; ","")&amp;IF(AND(N(A113)&gt;0,N(S113)&gt;0,N(S113)-N(A113)&gt;N('Settings'!$B$11)),"WRITTEN LATE; ",""))-2)))</f>
        <v/>
      </c>
    </row>
    <row r="114">
      <c r="A114" s="6" t="n"/>
      <c r="G114" s="7" t="n"/>
      <c r="H114" s="7" t="n"/>
      <c r="K114" s="7" t="n"/>
      <c r="M114" s="7" t="n"/>
      <c r="N114" s="7" t="n"/>
      <c r="P114" s="7" t="n"/>
      <c r="S114" s="6" t="n"/>
      <c r="T114">
        <f>IF(NOT(OR(A114&lt;&gt;"",B114&lt;&gt;"",G114&lt;&gt;"")),"",IF(IF(N(A114)=0,"NO DATE; ","")&amp;IF(B114="","NO JOB; ",IF(COUNTIF('Jobs'!$A$2:$A$21,B114)=0,"JOB NOT ON JOBS SHEET; ",""))&amp;IF(AND(L114="Yes",M114=""),"DELAY - NO CAUSE; ","")&amp;IF(AND(N114&lt;&gt;"",O114&lt;&gt;"Yes",O114&lt;&gt;"Not needed"),"CLIENT INSTRUCTION - NO CHANGE ORDER; ","")&amp;IF(Q114="","NO PHOTOS LINK; ","")&amp;IF(OR(C114="",AND(D114&lt;&gt;"",E114="")),"CREW COUNT BLANK; ","")&amp;IF(G114="","NO WORK WRITTEN; ","")&amp;IF(AND(I114&lt;&gt;"",J114=""),"INSPECTION - NO RESULT; ","")&amp;IF(AND(B114&lt;&gt;"",N(A114)&gt;0,COUNTIFS($B$2:$B$1000,B114,$A$2:$A$1000,A114)&gt;1),"TWO ROWS SAME JOB SAME DAY; ","")&amp;IF(AND(N(A114)&gt;0,N(S114)&gt;0,N(S114)-N(A114)&gt;N('Settings'!$B$11)),"WRITTEN LATE; ","")="","",LEFT(IF(N(A114)=0,"NO DATE; ","")&amp;IF(B114="","NO JOB; ",IF(COUNTIF('Jobs'!$A$2:$A$21,B114)=0,"JOB NOT ON JOBS SHEET; ",""))&amp;IF(AND(L114="Yes",M114=""),"DELAY - NO CAUSE; ","")&amp;IF(AND(N114&lt;&gt;"",O114&lt;&gt;"Yes",O114&lt;&gt;"Not needed"),"CLIENT INSTRUCTION - NO CHANGE ORDER; ","")&amp;IF(Q114="","NO PHOTOS LINK; ","")&amp;IF(OR(C114="",AND(D114&lt;&gt;"",E114="")),"CREW COUNT BLANK; ","")&amp;IF(G114="","NO WORK WRITTEN; ","")&amp;IF(AND(I114&lt;&gt;"",J114=""),"INSPECTION - NO RESULT; ","")&amp;IF(AND(B114&lt;&gt;"",N(A114)&gt;0,COUNTIFS($B$2:$B$1000,B114,$A$2:$A$1000,A114)&gt;1),"TWO ROWS SAME JOB SAME DAY; ","")&amp;IF(AND(N(A114)&gt;0,N(S114)&gt;0,N(S114)-N(A114)&gt;N('Settings'!$B$11)),"WRITTEN LATE; ",""),LEN(IF(N(A114)=0,"NO DATE; ","")&amp;IF(B114="","NO JOB; ",IF(COUNTIF('Jobs'!$A$2:$A$21,B114)=0,"JOB NOT ON JOBS SHEET; ",""))&amp;IF(AND(L114="Yes",M114=""),"DELAY - NO CAUSE; ","")&amp;IF(AND(N114&lt;&gt;"",O114&lt;&gt;"Yes",O114&lt;&gt;"Not needed"),"CLIENT INSTRUCTION - NO CHANGE ORDER; ","")&amp;IF(Q114="","NO PHOTOS LINK; ","")&amp;IF(OR(C114="",AND(D114&lt;&gt;"",E114="")),"CREW COUNT BLANK; ","")&amp;IF(G114="","NO WORK WRITTEN; ","")&amp;IF(AND(I114&lt;&gt;"",J114=""),"INSPECTION - NO RESULT; ","")&amp;IF(AND(B114&lt;&gt;"",N(A114)&gt;0,COUNTIFS($B$2:$B$1000,B114,$A$2:$A$1000,A114)&gt;1),"TWO ROWS SAME JOB SAME DAY; ","")&amp;IF(AND(N(A114)&gt;0,N(S114)&gt;0,N(S114)-N(A114)&gt;N('Settings'!$B$11)),"WRITTEN LATE; ",""))-2)))</f>
        <v/>
      </c>
    </row>
    <row r="115">
      <c r="A115" s="6" t="n"/>
      <c r="G115" s="7" t="n"/>
      <c r="H115" s="7" t="n"/>
      <c r="K115" s="7" t="n"/>
      <c r="M115" s="7" t="n"/>
      <c r="N115" s="7" t="n"/>
      <c r="P115" s="7" t="n"/>
      <c r="S115" s="6" t="n"/>
      <c r="T115">
        <f>IF(NOT(OR(A115&lt;&gt;"",B115&lt;&gt;"",G115&lt;&gt;"")),"",IF(IF(N(A115)=0,"NO DATE; ","")&amp;IF(B115="","NO JOB; ",IF(COUNTIF('Jobs'!$A$2:$A$21,B115)=0,"JOB NOT ON JOBS SHEET; ",""))&amp;IF(AND(L115="Yes",M115=""),"DELAY - NO CAUSE; ","")&amp;IF(AND(N115&lt;&gt;"",O115&lt;&gt;"Yes",O115&lt;&gt;"Not needed"),"CLIENT INSTRUCTION - NO CHANGE ORDER; ","")&amp;IF(Q115="","NO PHOTOS LINK; ","")&amp;IF(OR(C115="",AND(D115&lt;&gt;"",E115="")),"CREW COUNT BLANK; ","")&amp;IF(G115="","NO WORK WRITTEN; ","")&amp;IF(AND(I115&lt;&gt;"",J115=""),"INSPECTION - NO RESULT; ","")&amp;IF(AND(B115&lt;&gt;"",N(A115)&gt;0,COUNTIFS($B$2:$B$1000,B115,$A$2:$A$1000,A115)&gt;1),"TWO ROWS SAME JOB SAME DAY; ","")&amp;IF(AND(N(A115)&gt;0,N(S115)&gt;0,N(S115)-N(A115)&gt;N('Settings'!$B$11)),"WRITTEN LATE; ","")="","",LEFT(IF(N(A115)=0,"NO DATE; ","")&amp;IF(B115="","NO JOB; ",IF(COUNTIF('Jobs'!$A$2:$A$21,B115)=0,"JOB NOT ON JOBS SHEET; ",""))&amp;IF(AND(L115="Yes",M115=""),"DELAY - NO CAUSE; ","")&amp;IF(AND(N115&lt;&gt;"",O115&lt;&gt;"Yes",O115&lt;&gt;"Not needed"),"CLIENT INSTRUCTION - NO CHANGE ORDER; ","")&amp;IF(Q115="","NO PHOTOS LINK; ","")&amp;IF(OR(C115="",AND(D115&lt;&gt;"",E115="")),"CREW COUNT BLANK; ","")&amp;IF(G115="","NO WORK WRITTEN; ","")&amp;IF(AND(I115&lt;&gt;"",J115=""),"INSPECTION - NO RESULT; ","")&amp;IF(AND(B115&lt;&gt;"",N(A115)&gt;0,COUNTIFS($B$2:$B$1000,B115,$A$2:$A$1000,A115)&gt;1),"TWO ROWS SAME JOB SAME DAY; ","")&amp;IF(AND(N(A115)&gt;0,N(S115)&gt;0,N(S115)-N(A115)&gt;N('Settings'!$B$11)),"WRITTEN LATE; ",""),LEN(IF(N(A115)=0,"NO DATE; ","")&amp;IF(B115="","NO JOB; ",IF(COUNTIF('Jobs'!$A$2:$A$21,B115)=0,"JOB NOT ON JOBS SHEET; ",""))&amp;IF(AND(L115="Yes",M115=""),"DELAY - NO CAUSE; ","")&amp;IF(AND(N115&lt;&gt;"",O115&lt;&gt;"Yes",O115&lt;&gt;"Not needed"),"CLIENT INSTRUCTION - NO CHANGE ORDER; ","")&amp;IF(Q115="","NO PHOTOS LINK; ","")&amp;IF(OR(C115="",AND(D115&lt;&gt;"",E115="")),"CREW COUNT BLANK; ","")&amp;IF(G115="","NO WORK WRITTEN; ","")&amp;IF(AND(I115&lt;&gt;"",J115=""),"INSPECTION - NO RESULT; ","")&amp;IF(AND(B115&lt;&gt;"",N(A115)&gt;0,COUNTIFS($B$2:$B$1000,B115,$A$2:$A$1000,A115)&gt;1),"TWO ROWS SAME JOB SAME DAY; ","")&amp;IF(AND(N(A115)&gt;0,N(S115)&gt;0,N(S115)-N(A115)&gt;N('Settings'!$B$11)),"WRITTEN LATE; ",""))-2)))</f>
        <v/>
      </c>
    </row>
    <row r="116">
      <c r="A116" s="6" t="n"/>
      <c r="G116" s="7" t="n"/>
      <c r="H116" s="7" t="n"/>
      <c r="K116" s="7" t="n"/>
      <c r="M116" s="7" t="n"/>
      <c r="N116" s="7" t="n"/>
      <c r="P116" s="7" t="n"/>
      <c r="S116" s="6" t="n"/>
      <c r="T116">
        <f>IF(NOT(OR(A116&lt;&gt;"",B116&lt;&gt;"",G116&lt;&gt;"")),"",IF(IF(N(A116)=0,"NO DATE; ","")&amp;IF(B116="","NO JOB; ",IF(COUNTIF('Jobs'!$A$2:$A$21,B116)=0,"JOB NOT ON JOBS SHEET; ",""))&amp;IF(AND(L116="Yes",M116=""),"DELAY - NO CAUSE; ","")&amp;IF(AND(N116&lt;&gt;"",O116&lt;&gt;"Yes",O116&lt;&gt;"Not needed"),"CLIENT INSTRUCTION - NO CHANGE ORDER; ","")&amp;IF(Q116="","NO PHOTOS LINK; ","")&amp;IF(OR(C116="",AND(D116&lt;&gt;"",E116="")),"CREW COUNT BLANK; ","")&amp;IF(G116="","NO WORK WRITTEN; ","")&amp;IF(AND(I116&lt;&gt;"",J116=""),"INSPECTION - NO RESULT; ","")&amp;IF(AND(B116&lt;&gt;"",N(A116)&gt;0,COUNTIFS($B$2:$B$1000,B116,$A$2:$A$1000,A116)&gt;1),"TWO ROWS SAME JOB SAME DAY; ","")&amp;IF(AND(N(A116)&gt;0,N(S116)&gt;0,N(S116)-N(A116)&gt;N('Settings'!$B$11)),"WRITTEN LATE; ","")="","",LEFT(IF(N(A116)=0,"NO DATE; ","")&amp;IF(B116="","NO JOB; ",IF(COUNTIF('Jobs'!$A$2:$A$21,B116)=0,"JOB NOT ON JOBS SHEET; ",""))&amp;IF(AND(L116="Yes",M116=""),"DELAY - NO CAUSE; ","")&amp;IF(AND(N116&lt;&gt;"",O116&lt;&gt;"Yes",O116&lt;&gt;"Not needed"),"CLIENT INSTRUCTION - NO CHANGE ORDER; ","")&amp;IF(Q116="","NO PHOTOS LINK; ","")&amp;IF(OR(C116="",AND(D116&lt;&gt;"",E116="")),"CREW COUNT BLANK; ","")&amp;IF(G116="","NO WORK WRITTEN; ","")&amp;IF(AND(I116&lt;&gt;"",J116=""),"INSPECTION - NO RESULT; ","")&amp;IF(AND(B116&lt;&gt;"",N(A116)&gt;0,COUNTIFS($B$2:$B$1000,B116,$A$2:$A$1000,A116)&gt;1),"TWO ROWS SAME JOB SAME DAY; ","")&amp;IF(AND(N(A116)&gt;0,N(S116)&gt;0,N(S116)-N(A116)&gt;N('Settings'!$B$11)),"WRITTEN LATE; ",""),LEN(IF(N(A116)=0,"NO DATE; ","")&amp;IF(B116="","NO JOB; ",IF(COUNTIF('Jobs'!$A$2:$A$21,B116)=0,"JOB NOT ON JOBS SHEET; ",""))&amp;IF(AND(L116="Yes",M116=""),"DELAY - NO CAUSE; ","")&amp;IF(AND(N116&lt;&gt;"",O116&lt;&gt;"Yes",O116&lt;&gt;"Not needed"),"CLIENT INSTRUCTION - NO CHANGE ORDER; ","")&amp;IF(Q116="","NO PHOTOS LINK; ","")&amp;IF(OR(C116="",AND(D116&lt;&gt;"",E116="")),"CREW COUNT BLANK; ","")&amp;IF(G116="","NO WORK WRITTEN; ","")&amp;IF(AND(I116&lt;&gt;"",J116=""),"INSPECTION - NO RESULT; ","")&amp;IF(AND(B116&lt;&gt;"",N(A116)&gt;0,COUNTIFS($B$2:$B$1000,B116,$A$2:$A$1000,A116)&gt;1),"TWO ROWS SAME JOB SAME DAY; ","")&amp;IF(AND(N(A116)&gt;0,N(S116)&gt;0,N(S116)-N(A116)&gt;N('Settings'!$B$11)),"WRITTEN LATE; ",""))-2)))</f>
        <v/>
      </c>
    </row>
    <row r="117">
      <c r="A117" s="6" t="n"/>
      <c r="G117" s="7" t="n"/>
      <c r="H117" s="7" t="n"/>
      <c r="K117" s="7" t="n"/>
      <c r="M117" s="7" t="n"/>
      <c r="N117" s="7" t="n"/>
      <c r="P117" s="7" t="n"/>
      <c r="S117" s="6" t="n"/>
      <c r="T117">
        <f>IF(NOT(OR(A117&lt;&gt;"",B117&lt;&gt;"",G117&lt;&gt;"")),"",IF(IF(N(A117)=0,"NO DATE; ","")&amp;IF(B117="","NO JOB; ",IF(COUNTIF('Jobs'!$A$2:$A$21,B117)=0,"JOB NOT ON JOBS SHEET; ",""))&amp;IF(AND(L117="Yes",M117=""),"DELAY - NO CAUSE; ","")&amp;IF(AND(N117&lt;&gt;"",O117&lt;&gt;"Yes",O117&lt;&gt;"Not needed"),"CLIENT INSTRUCTION - NO CHANGE ORDER; ","")&amp;IF(Q117="","NO PHOTOS LINK; ","")&amp;IF(OR(C117="",AND(D117&lt;&gt;"",E117="")),"CREW COUNT BLANK; ","")&amp;IF(G117="","NO WORK WRITTEN; ","")&amp;IF(AND(I117&lt;&gt;"",J117=""),"INSPECTION - NO RESULT; ","")&amp;IF(AND(B117&lt;&gt;"",N(A117)&gt;0,COUNTIFS($B$2:$B$1000,B117,$A$2:$A$1000,A117)&gt;1),"TWO ROWS SAME JOB SAME DAY; ","")&amp;IF(AND(N(A117)&gt;0,N(S117)&gt;0,N(S117)-N(A117)&gt;N('Settings'!$B$11)),"WRITTEN LATE; ","")="","",LEFT(IF(N(A117)=0,"NO DATE; ","")&amp;IF(B117="","NO JOB; ",IF(COUNTIF('Jobs'!$A$2:$A$21,B117)=0,"JOB NOT ON JOBS SHEET; ",""))&amp;IF(AND(L117="Yes",M117=""),"DELAY - NO CAUSE; ","")&amp;IF(AND(N117&lt;&gt;"",O117&lt;&gt;"Yes",O117&lt;&gt;"Not needed"),"CLIENT INSTRUCTION - NO CHANGE ORDER; ","")&amp;IF(Q117="","NO PHOTOS LINK; ","")&amp;IF(OR(C117="",AND(D117&lt;&gt;"",E117="")),"CREW COUNT BLANK; ","")&amp;IF(G117="","NO WORK WRITTEN; ","")&amp;IF(AND(I117&lt;&gt;"",J117=""),"INSPECTION - NO RESULT; ","")&amp;IF(AND(B117&lt;&gt;"",N(A117)&gt;0,COUNTIFS($B$2:$B$1000,B117,$A$2:$A$1000,A117)&gt;1),"TWO ROWS SAME JOB SAME DAY; ","")&amp;IF(AND(N(A117)&gt;0,N(S117)&gt;0,N(S117)-N(A117)&gt;N('Settings'!$B$11)),"WRITTEN LATE; ",""),LEN(IF(N(A117)=0,"NO DATE; ","")&amp;IF(B117="","NO JOB; ",IF(COUNTIF('Jobs'!$A$2:$A$21,B117)=0,"JOB NOT ON JOBS SHEET; ",""))&amp;IF(AND(L117="Yes",M117=""),"DELAY - NO CAUSE; ","")&amp;IF(AND(N117&lt;&gt;"",O117&lt;&gt;"Yes",O117&lt;&gt;"Not needed"),"CLIENT INSTRUCTION - NO CHANGE ORDER; ","")&amp;IF(Q117="","NO PHOTOS LINK; ","")&amp;IF(OR(C117="",AND(D117&lt;&gt;"",E117="")),"CREW COUNT BLANK; ","")&amp;IF(G117="","NO WORK WRITTEN; ","")&amp;IF(AND(I117&lt;&gt;"",J117=""),"INSPECTION - NO RESULT; ","")&amp;IF(AND(B117&lt;&gt;"",N(A117)&gt;0,COUNTIFS($B$2:$B$1000,B117,$A$2:$A$1000,A117)&gt;1),"TWO ROWS SAME JOB SAME DAY; ","")&amp;IF(AND(N(A117)&gt;0,N(S117)&gt;0,N(S117)-N(A117)&gt;N('Settings'!$B$11)),"WRITTEN LATE; ",""))-2)))</f>
        <v/>
      </c>
    </row>
    <row r="118">
      <c r="A118" s="6" t="n"/>
      <c r="G118" s="7" t="n"/>
      <c r="H118" s="7" t="n"/>
      <c r="K118" s="7" t="n"/>
      <c r="M118" s="7" t="n"/>
      <c r="N118" s="7" t="n"/>
      <c r="P118" s="7" t="n"/>
      <c r="S118" s="6" t="n"/>
      <c r="T118">
        <f>IF(NOT(OR(A118&lt;&gt;"",B118&lt;&gt;"",G118&lt;&gt;"")),"",IF(IF(N(A118)=0,"NO DATE; ","")&amp;IF(B118="","NO JOB; ",IF(COUNTIF('Jobs'!$A$2:$A$21,B118)=0,"JOB NOT ON JOBS SHEET; ",""))&amp;IF(AND(L118="Yes",M118=""),"DELAY - NO CAUSE; ","")&amp;IF(AND(N118&lt;&gt;"",O118&lt;&gt;"Yes",O118&lt;&gt;"Not needed"),"CLIENT INSTRUCTION - NO CHANGE ORDER; ","")&amp;IF(Q118="","NO PHOTOS LINK; ","")&amp;IF(OR(C118="",AND(D118&lt;&gt;"",E118="")),"CREW COUNT BLANK; ","")&amp;IF(G118="","NO WORK WRITTEN; ","")&amp;IF(AND(I118&lt;&gt;"",J118=""),"INSPECTION - NO RESULT; ","")&amp;IF(AND(B118&lt;&gt;"",N(A118)&gt;0,COUNTIFS($B$2:$B$1000,B118,$A$2:$A$1000,A118)&gt;1),"TWO ROWS SAME JOB SAME DAY; ","")&amp;IF(AND(N(A118)&gt;0,N(S118)&gt;0,N(S118)-N(A118)&gt;N('Settings'!$B$11)),"WRITTEN LATE; ","")="","",LEFT(IF(N(A118)=0,"NO DATE; ","")&amp;IF(B118="","NO JOB; ",IF(COUNTIF('Jobs'!$A$2:$A$21,B118)=0,"JOB NOT ON JOBS SHEET; ",""))&amp;IF(AND(L118="Yes",M118=""),"DELAY - NO CAUSE; ","")&amp;IF(AND(N118&lt;&gt;"",O118&lt;&gt;"Yes",O118&lt;&gt;"Not needed"),"CLIENT INSTRUCTION - NO CHANGE ORDER; ","")&amp;IF(Q118="","NO PHOTOS LINK; ","")&amp;IF(OR(C118="",AND(D118&lt;&gt;"",E118="")),"CREW COUNT BLANK; ","")&amp;IF(G118="","NO WORK WRITTEN; ","")&amp;IF(AND(I118&lt;&gt;"",J118=""),"INSPECTION - NO RESULT; ","")&amp;IF(AND(B118&lt;&gt;"",N(A118)&gt;0,COUNTIFS($B$2:$B$1000,B118,$A$2:$A$1000,A118)&gt;1),"TWO ROWS SAME JOB SAME DAY; ","")&amp;IF(AND(N(A118)&gt;0,N(S118)&gt;0,N(S118)-N(A118)&gt;N('Settings'!$B$11)),"WRITTEN LATE; ",""),LEN(IF(N(A118)=0,"NO DATE; ","")&amp;IF(B118="","NO JOB; ",IF(COUNTIF('Jobs'!$A$2:$A$21,B118)=0,"JOB NOT ON JOBS SHEET; ",""))&amp;IF(AND(L118="Yes",M118=""),"DELAY - NO CAUSE; ","")&amp;IF(AND(N118&lt;&gt;"",O118&lt;&gt;"Yes",O118&lt;&gt;"Not needed"),"CLIENT INSTRUCTION - NO CHANGE ORDER; ","")&amp;IF(Q118="","NO PHOTOS LINK; ","")&amp;IF(OR(C118="",AND(D118&lt;&gt;"",E118="")),"CREW COUNT BLANK; ","")&amp;IF(G118="","NO WORK WRITTEN; ","")&amp;IF(AND(I118&lt;&gt;"",J118=""),"INSPECTION - NO RESULT; ","")&amp;IF(AND(B118&lt;&gt;"",N(A118)&gt;0,COUNTIFS($B$2:$B$1000,B118,$A$2:$A$1000,A118)&gt;1),"TWO ROWS SAME JOB SAME DAY; ","")&amp;IF(AND(N(A118)&gt;0,N(S118)&gt;0,N(S118)-N(A118)&gt;N('Settings'!$B$11)),"WRITTEN LATE; ",""))-2)))</f>
        <v/>
      </c>
    </row>
    <row r="119">
      <c r="A119" s="6" t="n"/>
      <c r="G119" s="7" t="n"/>
      <c r="H119" s="7" t="n"/>
      <c r="K119" s="7" t="n"/>
      <c r="M119" s="7" t="n"/>
      <c r="N119" s="7" t="n"/>
      <c r="P119" s="7" t="n"/>
      <c r="S119" s="6" t="n"/>
      <c r="T119">
        <f>IF(NOT(OR(A119&lt;&gt;"",B119&lt;&gt;"",G119&lt;&gt;"")),"",IF(IF(N(A119)=0,"NO DATE; ","")&amp;IF(B119="","NO JOB; ",IF(COUNTIF('Jobs'!$A$2:$A$21,B119)=0,"JOB NOT ON JOBS SHEET; ",""))&amp;IF(AND(L119="Yes",M119=""),"DELAY - NO CAUSE; ","")&amp;IF(AND(N119&lt;&gt;"",O119&lt;&gt;"Yes",O119&lt;&gt;"Not needed"),"CLIENT INSTRUCTION - NO CHANGE ORDER; ","")&amp;IF(Q119="","NO PHOTOS LINK; ","")&amp;IF(OR(C119="",AND(D119&lt;&gt;"",E119="")),"CREW COUNT BLANK; ","")&amp;IF(G119="","NO WORK WRITTEN; ","")&amp;IF(AND(I119&lt;&gt;"",J119=""),"INSPECTION - NO RESULT; ","")&amp;IF(AND(B119&lt;&gt;"",N(A119)&gt;0,COUNTIFS($B$2:$B$1000,B119,$A$2:$A$1000,A119)&gt;1),"TWO ROWS SAME JOB SAME DAY; ","")&amp;IF(AND(N(A119)&gt;0,N(S119)&gt;0,N(S119)-N(A119)&gt;N('Settings'!$B$11)),"WRITTEN LATE; ","")="","",LEFT(IF(N(A119)=0,"NO DATE; ","")&amp;IF(B119="","NO JOB; ",IF(COUNTIF('Jobs'!$A$2:$A$21,B119)=0,"JOB NOT ON JOBS SHEET; ",""))&amp;IF(AND(L119="Yes",M119=""),"DELAY - NO CAUSE; ","")&amp;IF(AND(N119&lt;&gt;"",O119&lt;&gt;"Yes",O119&lt;&gt;"Not needed"),"CLIENT INSTRUCTION - NO CHANGE ORDER; ","")&amp;IF(Q119="","NO PHOTOS LINK; ","")&amp;IF(OR(C119="",AND(D119&lt;&gt;"",E119="")),"CREW COUNT BLANK; ","")&amp;IF(G119="","NO WORK WRITTEN; ","")&amp;IF(AND(I119&lt;&gt;"",J119=""),"INSPECTION - NO RESULT; ","")&amp;IF(AND(B119&lt;&gt;"",N(A119)&gt;0,COUNTIFS($B$2:$B$1000,B119,$A$2:$A$1000,A119)&gt;1),"TWO ROWS SAME JOB SAME DAY; ","")&amp;IF(AND(N(A119)&gt;0,N(S119)&gt;0,N(S119)-N(A119)&gt;N('Settings'!$B$11)),"WRITTEN LATE; ",""),LEN(IF(N(A119)=0,"NO DATE; ","")&amp;IF(B119="","NO JOB; ",IF(COUNTIF('Jobs'!$A$2:$A$21,B119)=0,"JOB NOT ON JOBS SHEET; ",""))&amp;IF(AND(L119="Yes",M119=""),"DELAY - NO CAUSE; ","")&amp;IF(AND(N119&lt;&gt;"",O119&lt;&gt;"Yes",O119&lt;&gt;"Not needed"),"CLIENT INSTRUCTION - NO CHANGE ORDER; ","")&amp;IF(Q119="","NO PHOTOS LINK; ","")&amp;IF(OR(C119="",AND(D119&lt;&gt;"",E119="")),"CREW COUNT BLANK; ","")&amp;IF(G119="","NO WORK WRITTEN; ","")&amp;IF(AND(I119&lt;&gt;"",J119=""),"INSPECTION - NO RESULT; ","")&amp;IF(AND(B119&lt;&gt;"",N(A119)&gt;0,COUNTIFS($B$2:$B$1000,B119,$A$2:$A$1000,A119)&gt;1),"TWO ROWS SAME JOB SAME DAY; ","")&amp;IF(AND(N(A119)&gt;0,N(S119)&gt;0,N(S119)-N(A119)&gt;N('Settings'!$B$11)),"WRITTEN LATE; ",""))-2)))</f>
        <v/>
      </c>
    </row>
    <row r="120">
      <c r="A120" s="6" t="n"/>
      <c r="G120" s="7" t="n"/>
      <c r="H120" s="7" t="n"/>
      <c r="K120" s="7" t="n"/>
      <c r="M120" s="7" t="n"/>
      <c r="N120" s="7" t="n"/>
      <c r="P120" s="7" t="n"/>
      <c r="S120" s="6" t="n"/>
      <c r="T120">
        <f>IF(NOT(OR(A120&lt;&gt;"",B120&lt;&gt;"",G120&lt;&gt;"")),"",IF(IF(N(A120)=0,"NO DATE; ","")&amp;IF(B120="","NO JOB; ",IF(COUNTIF('Jobs'!$A$2:$A$21,B120)=0,"JOB NOT ON JOBS SHEET; ",""))&amp;IF(AND(L120="Yes",M120=""),"DELAY - NO CAUSE; ","")&amp;IF(AND(N120&lt;&gt;"",O120&lt;&gt;"Yes",O120&lt;&gt;"Not needed"),"CLIENT INSTRUCTION - NO CHANGE ORDER; ","")&amp;IF(Q120="","NO PHOTOS LINK; ","")&amp;IF(OR(C120="",AND(D120&lt;&gt;"",E120="")),"CREW COUNT BLANK; ","")&amp;IF(G120="","NO WORK WRITTEN; ","")&amp;IF(AND(I120&lt;&gt;"",J120=""),"INSPECTION - NO RESULT; ","")&amp;IF(AND(B120&lt;&gt;"",N(A120)&gt;0,COUNTIFS($B$2:$B$1000,B120,$A$2:$A$1000,A120)&gt;1),"TWO ROWS SAME JOB SAME DAY; ","")&amp;IF(AND(N(A120)&gt;0,N(S120)&gt;0,N(S120)-N(A120)&gt;N('Settings'!$B$11)),"WRITTEN LATE; ","")="","",LEFT(IF(N(A120)=0,"NO DATE; ","")&amp;IF(B120="","NO JOB; ",IF(COUNTIF('Jobs'!$A$2:$A$21,B120)=0,"JOB NOT ON JOBS SHEET; ",""))&amp;IF(AND(L120="Yes",M120=""),"DELAY - NO CAUSE; ","")&amp;IF(AND(N120&lt;&gt;"",O120&lt;&gt;"Yes",O120&lt;&gt;"Not needed"),"CLIENT INSTRUCTION - NO CHANGE ORDER; ","")&amp;IF(Q120="","NO PHOTOS LINK; ","")&amp;IF(OR(C120="",AND(D120&lt;&gt;"",E120="")),"CREW COUNT BLANK; ","")&amp;IF(G120="","NO WORK WRITTEN; ","")&amp;IF(AND(I120&lt;&gt;"",J120=""),"INSPECTION - NO RESULT; ","")&amp;IF(AND(B120&lt;&gt;"",N(A120)&gt;0,COUNTIFS($B$2:$B$1000,B120,$A$2:$A$1000,A120)&gt;1),"TWO ROWS SAME JOB SAME DAY; ","")&amp;IF(AND(N(A120)&gt;0,N(S120)&gt;0,N(S120)-N(A120)&gt;N('Settings'!$B$11)),"WRITTEN LATE; ",""),LEN(IF(N(A120)=0,"NO DATE; ","")&amp;IF(B120="","NO JOB; ",IF(COUNTIF('Jobs'!$A$2:$A$21,B120)=0,"JOB NOT ON JOBS SHEET; ",""))&amp;IF(AND(L120="Yes",M120=""),"DELAY - NO CAUSE; ","")&amp;IF(AND(N120&lt;&gt;"",O120&lt;&gt;"Yes",O120&lt;&gt;"Not needed"),"CLIENT INSTRUCTION - NO CHANGE ORDER; ","")&amp;IF(Q120="","NO PHOTOS LINK; ","")&amp;IF(OR(C120="",AND(D120&lt;&gt;"",E120="")),"CREW COUNT BLANK; ","")&amp;IF(G120="","NO WORK WRITTEN; ","")&amp;IF(AND(I120&lt;&gt;"",J120=""),"INSPECTION - NO RESULT; ","")&amp;IF(AND(B120&lt;&gt;"",N(A120)&gt;0,COUNTIFS($B$2:$B$1000,B120,$A$2:$A$1000,A120)&gt;1),"TWO ROWS SAME JOB SAME DAY; ","")&amp;IF(AND(N(A120)&gt;0,N(S120)&gt;0,N(S120)-N(A120)&gt;N('Settings'!$B$11)),"WRITTEN LATE; ",""))-2)))</f>
        <v/>
      </c>
    </row>
    <row r="121">
      <c r="A121" s="6" t="n"/>
      <c r="G121" s="7" t="n"/>
      <c r="H121" s="7" t="n"/>
      <c r="K121" s="7" t="n"/>
      <c r="M121" s="7" t="n"/>
      <c r="N121" s="7" t="n"/>
      <c r="P121" s="7" t="n"/>
      <c r="S121" s="6" t="n"/>
      <c r="T121">
        <f>IF(NOT(OR(A121&lt;&gt;"",B121&lt;&gt;"",G121&lt;&gt;"")),"",IF(IF(N(A121)=0,"NO DATE; ","")&amp;IF(B121="","NO JOB; ",IF(COUNTIF('Jobs'!$A$2:$A$21,B121)=0,"JOB NOT ON JOBS SHEET; ",""))&amp;IF(AND(L121="Yes",M121=""),"DELAY - NO CAUSE; ","")&amp;IF(AND(N121&lt;&gt;"",O121&lt;&gt;"Yes",O121&lt;&gt;"Not needed"),"CLIENT INSTRUCTION - NO CHANGE ORDER; ","")&amp;IF(Q121="","NO PHOTOS LINK; ","")&amp;IF(OR(C121="",AND(D121&lt;&gt;"",E121="")),"CREW COUNT BLANK; ","")&amp;IF(G121="","NO WORK WRITTEN; ","")&amp;IF(AND(I121&lt;&gt;"",J121=""),"INSPECTION - NO RESULT; ","")&amp;IF(AND(B121&lt;&gt;"",N(A121)&gt;0,COUNTIFS($B$2:$B$1000,B121,$A$2:$A$1000,A121)&gt;1),"TWO ROWS SAME JOB SAME DAY; ","")&amp;IF(AND(N(A121)&gt;0,N(S121)&gt;0,N(S121)-N(A121)&gt;N('Settings'!$B$11)),"WRITTEN LATE; ","")="","",LEFT(IF(N(A121)=0,"NO DATE; ","")&amp;IF(B121="","NO JOB; ",IF(COUNTIF('Jobs'!$A$2:$A$21,B121)=0,"JOB NOT ON JOBS SHEET; ",""))&amp;IF(AND(L121="Yes",M121=""),"DELAY - NO CAUSE; ","")&amp;IF(AND(N121&lt;&gt;"",O121&lt;&gt;"Yes",O121&lt;&gt;"Not needed"),"CLIENT INSTRUCTION - NO CHANGE ORDER; ","")&amp;IF(Q121="","NO PHOTOS LINK; ","")&amp;IF(OR(C121="",AND(D121&lt;&gt;"",E121="")),"CREW COUNT BLANK; ","")&amp;IF(G121="","NO WORK WRITTEN; ","")&amp;IF(AND(I121&lt;&gt;"",J121=""),"INSPECTION - NO RESULT; ","")&amp;IF(AND(B121&lt;&gt;"",N(A121)&gt;0,COUNTIFS($B$2:$B$1000,B121,$A$2:$A$1000,A121)&gt;1),"TWO ROWS SAME JOB SAME DAY; ","")&amp;IF(AND(N(A121)&gt;0,N(S121)&gt;0,N(S121)-N(A121)&gt;N('Settings'!$B$11)),"WRITTEN LATE; ",""),LEN(IF(N(A121)=0,"NO DATE; ","")&amp;IF(B121="","NO JOB; ",IF(COUNTIF('Jobs'!$A$2:$A$21,B121)=0,"JOB NOT ON JOBS SHEET; ",""))&amp;IF(AND(L121="Yes",M121=""),"DELAY - NO CAUSE; ","")&amp;IF(AND(N121&lt;&gt;"",O121&lt;&gt;"Yes",O121&lt;&gt;"Not needed"),"CLIENT INSTRUCTION - NO CHANGE ORDER; ","")&amp;IF(Q121="","NO PHOTOS LINK; ","")&amp;IF(OR(C121="",AND(D121&lt;&gt;"",E121="")),"CREW COUNT BLANK; ","")&amp;IF(G121="","NO WORK WRITTEN; ","")&amp;IF(AND(I121&lt;&gt;"",J121=""),"INSPECTION - NO RESULT; ","")&amp;IF(AND(B121&lt;&gt;"",N(A121)&gt;0,COUNTIFS($B$2:$B$1000,B121,$A$2:$A$1000,A121)&gt;1),"TWO ROWS SAME JOB SAME DAY; ","")&amp;IF(AND(N(A121)&gt;0,N(S121)&gt;0,N(S121)-N(A121)&gt;N('Settings'!$B$11)),"WRITTEN LATE; ",""))-2)))</f>
        <v/>
      </c>
    </row>
    <row r="122">
      <c r="A122" s="6" t="n"/>
      <c r="G122" s="7" t="n"/>
      <c r="H122" s="7" t="n"/>
      <c r="K122" s="7" t="n"/>
      <c r="M122" s="7" t="n"/>
      <c r="N122" s="7" t="n"/>
      <c r="P122" s="7" t="n"/>
      <c r="S122" s="6" t="n"/>
      <c r="T122">
        <f>IF(NOT(OR(A122&lt;&gt;"",B122&lt;&gt;"",G122&lt;&gt;"")),"",IF(IF(N(A122)=0,"NO DATE; ","")&amp;IF(B122="","NO JOB; ",IF(COUNTIF('Jobs'!$A$2:$A$21,B122)=0,"JOB NOT ON JOBS SHEET; ",""))&amp;IF(AND(L122="Yes",M122=""),"DELAY - NO CAUSE; ","")&amp;IF(AND(N122&lt;&gt;"",O122&lt;&gt;"Yes",O122&lt;&gt;"Not needed"),"CLIENT INSTRUCTION - NO CHANGE ORDER; ","")&amp;IF(Q122="","NO PHOTOS LINK; ","")&amp;IF(OR(C122="",AND(D122&lt;&gt;"",E122="")),"CREW COUNT BLANK; ","")&amp;IF(G122="","NO WORK WRITTEN; ","")&amp;IF(AND(I122&lt;&gt;"",J122=""),"INSPECTION - NO RESULT; ","")&amp;IF(AND(B122&lt;&gt;"",N(A122)&gt;0,COUNTIFS($B$2:$B$1000,B122,$A$2:$A$1000,A122)&gt;1),"TWO ROWS SAME JOB SAME DAY; ","")&amp;IF(AND(N(A122)&gt;0,N(S122)&gt;0,N(S122)-N(A122)&gt;N('Settings'!$B$11)),"WRITTEN LATE; ","")="","",LEFT(IF(N(A122)=0,"NO DATE; ","")&amp;IF(B122="","NO JOB; ",IF(COUNTIF('Jobs'!$A$2:$A$21,B122)=0,"JOB NOT ON JOBS SHEET; ",""))&amp;IF(AND(L122="Yes",M122=""),"DELAY - NO CAUSE; ","")&amp;IF(AND(N122&lt;&gt;"",O122&lt;&gt;"Yes",O122&lt;&gt;"Not needed"),"CLIENT INSTRUCTION - NO CHANGE ORDER; ","")&amp;IF(Q122="","NO PHOTOS LINK; ","")&amp;IF(OR(C122="",AND(D122&lt;&gt;"",E122="")),"CREW COUNT BLANK; ","")&amp;IF(G122="","NO WORK WRITTEN; ","")&amp;IF(AND(I122&lt;&gt;"",J122=""),"INSPECTION - NO RESULT; ","")&amp;IF(AND(B122&lt;&gt;"",N(A122)&gt;0,COUNTIFS($B$2:$B$1000,B122,$A$2:$A$1000,A122)&gt;1),"TWO ROWS SAME JOB SAME DAY; ","")&amp;IF(AND(N(A122)&gt;0,N(S122)&gt;0,N(S122)-N(A122)&gt;N('Settings'!$B$11)),"WRITTEN LATE; ",""),LEN(IF(N(A122)=0,"NO DATE; ","")&amp;IF(B122="","NO JOB; ",IF(COUNTIF('Jobs'!$A$2:$A$21,B122)=0,"JOB NOT ON JOBS SHEET; ",""))&amp;IF(AND(L122="Yes",M122=""),"DELAY - NO CAUSE; ","")&amp;IF(AND(N122&lt;&gt;"",O122&lt;&gt;"Yes",O122&lt;&gt;"Not needed"),"CLIENT INSTRUCTION - NO CHANGE ORDER; ","")&amp;IF(Q122="","NO PHOTOS LINK; ","")&amp;IF(OR(C122="",AND(D122&lt;&gt;"",E122="")),"CREW COUNT BLANK; ","")&amp;IF(G122="","NO WORK WRITTEN; ","")&amp;IF(AND(I122&lt;&gt;"",J122=""),"INSPECTION - NO RESULT; ","")&amp;IF(AND(B122&lt;&gt;"",N(A122)&gt;0,COUNTIFS($B$2:$B$1000,B122,$A$2:$A$1000,A122)&gt;1),"TWO ROWS SAME JOB SAME DAY; ","")&amp;IF(AND(N(A122)&gt;0,N(S122)&gt;0,N(S122)-N(A122)&gt;N('Settings'!$B$11)),"WRITTEN LATE; ",""))-2)))</f>
        <v/>
      </c>
    </row>
    <row r="123">
      <c r="A123" s="6" t="n"/>
      <c r="G123" s="7" t="n"/>
      <c r="H123" s="7" t="n"/>
      <c r="K123" s="7" t="n"/>
      <c r="M123" s="7" t="n"/>
      <c r="N123" s="7" t="n"/>
      <c r="P123" s="7" t="n"/>
      <c r="S123" s="6" t="n"/>
      <c r="T123">
        <f>IF(NOT(OR(A123&lt;&gt;"",B123&lt;&gt;"",G123&lt;&gt;"")),"",IF(IF(N(A123)=0,"NO DATE; ","")&amp;IF(B123="","NO JOB; ",IF(COUNTIF('Jobs'!$A$2:$A$21,B123)=0,"JOB NOT ON JOBS SHEET; ",""))&amp;IF(AND(L123="Yes",M123=""),"DELAY - NO CAUSE; ","")&amp;IF(AND(N123&lt;&gt;"",O123&lt;&gt;"Yes",O123&lt;&gt;"Not needed"),"CLIENT INSTRUCTION - NO CHANGE ORDER; ","")&amp;IF(Q123="","NO PHOTOS LINK; ","")&amp;IF(OR(C123="",AND(D123&lt;&gt;"",E123="")),"CREW COUNT BLANK; ","")&amp;IF(G123="","NO WORK WRITTEN; ","")&amp;IF(AND(I123&lt;&gt;"",J123=""),"INSPECTION - NO RESULT; ","")&amp;IF(AND(B123&lt;&gt;"",N(A123)&gt;0,COUNTIFS($B$2:$B$1000,B123,$A$2:$A$1000,A123)&gt;1),"TWO ROWS SAME JOB SAME DAY; ","")&amp;IF(AND(N(A123)&gt;0,N(S123)&gt;0,N(S123)-N(A123)&gt;N('Settings'!$B$11)),"WRITTEN LATE; ","")="","",LEFT(IF(N(A123)=0,"NO DATE; ","")&amp;IF(B123="","NO JOB; ",IF(COUNTIF('Jobs'!$A$2:$A$21,B123)=0,"JOB NOT ON JOBS SHEET; ",""))&amp;IF(AND(L123="Yes",M123=""),"DELAY - NO CAUSE; ","")&amp;IF(AND(N123&lt;&gt;"",O123&lt;&gt;"Yes",O123&lt;&gt;"Not needed"),"CLIENT INSTRUCTION - NO CHANGE ORDER; ","")&amp;IF(Q123="","NO PHOTOS LINK; ","")&amp;IF(OR(C123="",AND(D123&lt;&gt;"",E123="")),"CREW COUNT BLANK; ","")&amp;IF(G123="","NO WORK WRITTEN; ","")&amp;IF(AND(I123&lt;&gt;"",J123=""),"INSPECTION - NO RESULT; ","")&amp;IF(AND(B123&lt;&gt;"",N(A123)&gt;0,COUNTIFS($B$2:$B$1000,B123,$A$2:$A$1000,A123)&gt;1),"TWO ROWS SAME JOB SAME DAY; ","")&amp;IF(AND(N(A123)&gt;0,N(S123)&gt;0,N(S123)-N(A123)&gt;N('Settings'!$B$11)),"WRITTEN LATE; ",""),LEN(IF(N(A123)=0,"NO DATE; ","")&amp;IF(B123="","NO JOB; ",IF(COUNTIF('Jobs'!$A$2:$A$21,B123)=0,"JOB NOT ON JOBS SHEET; ",""))&amp;IF(AND(L123="Yes",M123=""),"DELAY - NO CAUSE; ","")&amp;IF(AND(N123&lt;&gt;"",O123&lt;&gt;"Yes",O123&lt;&gt;"Not needed"),"CLIENT INSTRUCTION - NO CHANGE ORDER; ","")&amp;IF(Q123="","NO PHOTOS LINK; ","")&amp;IF(OR(C123="",AND(D123&lt;&gt;"",E123="")),"CREW COUNT BLANK; ","")&amp;IF(G123="","NO WORK WRITTEN; ","")&amp;IF(AND(I123&lt;&gt;"",J123=""),"INSPECTION - NO RESULT; ","")&amp;IF(AND(B123&lt;&gt;"",N(A123)&gt;0,COUNTIFS($B$2:$B$1000,B123,$A$2:$A$1000,A123)&gt;1),"TWO ROWS SAME JOB SAME DAY; ","")&amp;IF(AND(N(A123)&gt;0,N(S123)&gt;0,N(S123)-N(A123)&gt;N('Settings'!$B$11)),"WRITTEN LATE; ",""))-2)))</f>
        <v/>
      </c>
    </row>
    <row r="124">
      <c r="A124" s="6" t="n"/>
      <c r="G124" s="7" t="n"/>
      <c r="H124" s="7" t="n"/>
      <c r="K124" s="7" t="n"/>
      <c r="M124" s="7" t="n"/>
      <c r="N124" s="7" t="n"/>
      <c r="P124" s="7" t="n"/>
      <c r="S124" s="6" t="n"/>
      <c r="T124">
        <f>IF(NOT(OR(A124&lt;&gt;"",B124&lt;&gt;"",G124&lt;&gt;"")),"",IF(IF(N(A124)=0,"NO DATE; ","")&amp;IF(B124="","NO JOB; ",IF(COUNTIF('Jobs'!$A$2:$A$21,B124)=0,"JOB NOT ON JOBS SHEET; ",""))&amp;IF(AND(L124="Yes",M124=""),"DELAY - NO CAUSE; ","")&amp;IF(AND(N124&lt;&gt;"",O124&lt;&gt;"Yes",O124&lt;&gt;"Not needed"),"CLIENT INSTRUCTION - NO CHANGE ORDER; ","")&amp;IF(Q124="","NO PHOTOS LINK; ","")&amp;IF(OR(C124="",AND(D124&lt;&gt;"",E124="")),"CREW COUNT BLANK; ","")&amp;IF(G124="","NO WORK WRITTEN; ","")&amp;IF(AND(I124&lt;&gt;"",J124=""),"INSPECTION - NO RESULT; ","")&amp;IF(AND(B124&lt;&gt;"",N(A124)&gt;0,COUNTIFS($B$2:$B$1000,B124,$A$2:$A$1000,A124)&gt;1),"TWO ROWS SAME JOB SAME DAY; ","")&amp;IF(AND(N(A124)&gt;0,N(S124)&gt;0,N(S124)-N(A124)&gt;N('Settings'!$B$11)),"WRITTEN LATE; ","")="","",LEFT(IF(N(A124)=0,"NO DATE; ","")&amp;IF(B124="","NO JOB; ",IF(COUNTIF('Jobs'!$A$2:$A$21,B124)=0,"JOB NOT ON JOBS SHEET; ",""))&amp;IF(AND(L124="Yes",M124=""),"DELAY - NO CAUSE; ","")&amp;IF(AND(N124&lt;&gt;"",O124&lt;&gt;"Yes",O124&lt;&gt;"Not needed"),"CLIENT INSTRUCTION - NO CHANGE ORDER; ","")&amp;IF(Q124="","NO PHOTOS LINK; ","")&amp;IF(OR(C124="",AND(D124&lt;&gt;"",E124="")),"CREW COUNT BLANK; ","")&amp;IF(G124="","NO WORK WRITTEN; ","")&amp;IF(AND(I124&lt;&gt;"",J124=""),"INSPECTION - NO RESULT; ","")&amp;IF(AND(B124&lt;&gt;"",N(A124)&gt;0,COUNTIFS($B$2:$B$1000,B124,$A$2:$A$1000,A124)&gt;1),"TWO ROWS SAME JOB SAME DAY; ","")&amp;IF(AND(N(A124)&gt;0,N(S124)&gt;0,N(S124)-N(A124)&gt;N('Settings'!$B$11)),"WRITTEN LATE; ",""),LEN(IF(N(A124)=0,"NO DATE; ","")&amp;IF(B124="","NO JOB; ",IF(COUNTIF('Jobs'!$A$2:$A$21,B124)=0,"JOB NOT ON JOBS SHEET; ",""))&amp;IF(AND(L124="Yes",M124=""),"DELAY - NO CAUSE; ","")&amp;IF(AND(N124&lt;&gt;"",O124&lt;&gt;"Yes",O124&lt;&gt;"Not needed"),"CLIENT INSTRUCTION - NO CHANGE ORDER; ","")&amp;IF(Q124="","NO PHOTOS LINK; ","")&amp;IF(OR(C124="",AND(D124&lt;&gt;"",E124="")),"CREW COUNT BLANK; ","")&amp;IF(G124="","NO WORK WRITTEN; ","")&amp;IF(AND(I124&lt;&gt;"",J124=""),"INSPECTION - NO RESULT; ","")&amp;IF(AND(B124&lt;&gt;"",N(A124)&gt;0,COUNTIFS($B$2:$B$1000,B124,$A$2:$A$1000,A124)&gt;1),"TWO ROWS SAME JOB SAME DAY; ","")&amp;IF(AND(N(A124)&gt;0,N(S124)&gt;0,N(S124)-N(A124)&gt;N('Settings'!$B$11)),"WRITTEN LATE; ",""))-2)))</f>
        <v/>
      </c>
    </row>
    <row r="125">
      <c r="A125" s="6" t="n"/>
      <c r="G125" s="7" t="n"/>
      <c r="H125" s="7" t="n"/>
      <c r="K125" s="7" t="n"/>
      <c r="M125" s="7" t="n"/>
      <c r="N125" s="7" t="n"/>
      <c r="P125" s="7" t="n"/>
      <c r="S125" s="6" t="n"/>
      <c r="T125">
        <f>IF(NOT(OR(A125&lt;&gt;"",B125&lt;&gt;"",G125&lt;&gt;"")),"",IF(IF(N(A125)=0,"NO DATE; ","")&amp;IF(B125="","NO JOB; ",IF(COUNTIF('Jobs'!$A$2:$A$21,B125)=0,"JOB NOT ON JOBS SHEET; ",""))&amp;IF(AND(L125="Yes",M125=""),"DELAY - NO CAUSE; ","")&amp;IF(AND(N125&lt;&gt;"",O125&lt;&gt;"Yes",O125&lt;&gt;"Not needed"),"CLIENT INSTRUCTION - NO CHANGE ORDER; ","")&amp;IF(Q125="","NO PHOTOS LINK; ","")&amp;IF(OR(C125="",AND(D125&lt;&gt;"",E125="")),"CREW COUNT BLANK; ","")&amp;IF(G125="","NO WORK WRITTEN; ","")&amp;IF(AND(I125&lt;&gt;"",J125=""),"INSPECTION - NO RESULT; ","")&amp;IF(AND(B125&lt;&gt;"",N(A125)&gt;0,COUNTIFS($B$2:$B$1000,B125,$A$2:$A$1000,A125)&gt;1),"TWO ROWS SAME JOB SAME DAY; ","")&amp;IF(AND(N(A125)&gt;0,N(S125)&gt;0,N(S125)-N(A125)&gt;N('Settings'!$B$11)),"WRITTEN LATE; ","")="","",LEFT(IF(N(A125)=0,"NO DATE; ","")&amp;IF(B125="","NO JOB; ",IF(COUNTIF('Jobs'!$A$2:$A$21,B125)=0,"JOB NOT ON JOBS SHEET; ",""))&amp;IF(AND(L125="Yes",M125=""),"DELAY - NO CAUSE; ","")&amp;IF(AND(N125&lt;&gt;"",O125&lt;&gt;"Yes",O125&lt;&gt;"Not needed"),"CLIENT INSTRUCTION - NO CHANGE ORDER; ","")&amp;IF(Q125="","NO PHOTOS LINK; ","")&amp;IF(OR(C125="",AND(D125&lt;&gt;"",E125="")),"CREW COUNT BLANK; ","")&amp;IF(G125="","NO WORK WRITTEN; ","")&amp;IF(AND(I125&lt;&gt;"",J125=""),"INSPECTION - NO RESULT; ","")&amp;IF(AND(B125&lt;&gt;"",N(A125)&gt;0,COUNTIFS($B$2:$B$1000,B125,$A$2:$A$1000,A125)&gt;1),"TWO ROWS SAME JOB SAME DAY; ","")&amp;IF(AND(N(A125)&gt;0,N(S125)&gt;0,N(S125)-N(A125)&gt;N('Settings'!$B$11)),"WRITTEN LATE; ",""),LEN(IF(N(A125)=0,"NO DATE; ","")&amp;IF(B125="","NO JOB; ",IF(COUNTIF('Jobs'!$A$2:$A$21,B125)=0,"JOB NOT ON JOBS SHEET; ",""))&amp;IF(AND(L125="Yes",M125=""),"DELAY - NO CAUSE; ","")&amp;IF(AND(N125&lt;&gt;"",O125&lt;&gt;"Yes",O125&lt;&gt;"Not needed"),"CLIENT INSTRUCTION - NO CHANGE ORDER; ","")&amp;IF(Q125="","NO PHOTOS LINK; ","")&amp;IF(OR(C125="",AND(D125&lt;&gt;"",E125="")),"CREW COUNT BLANK; ","")&amp;IF(G125="","NO WORK WRITTEN; ","")&amp;IF(AND(I125&lt;&gt;"",J125=""),"INSPECTION - NO RESULT; ","")&amp;IF(AND(B125&lt;&gt;"",N(A125)&gt;0,COUNTIFS($B$2:$B$1000,B125,$A$2:$A$1000,A125)&gt;1),"TWO ROWS SAME JOB SAME DAY; ","")&amp;IF(AND(N(A125)&gt;0,N(S125)&gt;0,N(S125)-N(A125)&gt;N('Settings'!$B$11)),"WRITTEN LATE; ",""))-2)))</f>
        <v/>
      </c>
    </row>
    <row r="126">
      <c r="A126" s="6" t="n"/>
      <c r="G126" s="7" t="n"/>
      <c r="H126" s="7" t="n"/>
      <c r="K126" s="7" t="n"/>
      <c r="M126" s="7" t="n"/>
      <c r="N126" s="7" t="n"/>
      <c r="P126" s="7" t="n"/>
      <c r="S126" s="6" t="n"/>
      <c r="T126">
        <f>IF(NOT(OR(A126&lt;&gt;"",B126&lt;&gt;"",G126&lt;&gt;"")),"",IF(IF(N(A126)=0,"NO DATE; ","")&amp;IF(B126="","NO JOB; ",IF(COUNTIF('Jobs'!$A$2:$A$21,B126)=0,"JOB NOT ON JOBS SHEET; ",""))&amp;IF(AND(L126="Yes",M126=""),"DELAY - NO CAUSE; ","")&amp;IF(AND(N126&lt;&gt;"",O126&lt;&gt;"Yes",O126&lt;&gt;"Not needed"),"CLIENT INSTRUCTION - NO CHANGE ORDER; ","")&amp;IF(Q126="","NO PHOTOS LINK; ","")&amp;IF(OR(C126="",AND(D126&lt;&gt;"",E126="")),"CREW COUNT BLANK; ","")&amp;IF(G126="","NO WORK WRITTEN; ","")&amp;IF(AND(I126&lt;&gt;"",J126=""),"INSPECTION - NO RESULT; ","")&amp;IF(AND(B126&lt;&gt;"",N(A126)&gt;0,COUNTIFS($B$2:$B$1000,B126,$A$2:$A$1000,A126)&gt;1),"TWO ROWS SAME JOB SAME DAY; ","")&amp;IF(AND(N(A126)&gt;0,N(S126)&gt;0,N(S126)-N(A126)&gt;N('Settings'!$B$11)),"WRITTEN LATE; ","")="","",LEFT(IF(N(A126)=0,"NO DATE; ","")&amp;IF(B126="","NO JOB; ",IF(COUNTIF('Jobs'!$A$2:$A$21,B126)=0,"JOB NOT ON JOBS SHEET; ",""))&amp;IF(AND(L126="Yes",M126=""),"DELAY - NO CAUSE; ","")&amp;IF(AND(N126&lt;&gt;"",O126&lt;&gt;"Yes",O126&lt;&gt;"Not needed"),"CLIENT INSTRUCTION - NO CHANGE ORDER; ","")&amp;IF(Q126="","NO PHOTOS LINK; ","")&amp;IF(OR(C126="",AND(D126&lt;&gt;"",E126="")),"CREW COUNT BLANK; ","")&amp;IF(G126="","NO WORK WRITTEN; ","")&amp;IF(AND(I126&lt;&gt;"",J126=""),"INSPECTION - NO RESULT; ","")&amp;IF(AND(B126&lt;&gt;"",N(A126)&gt;0,COUNTIFS($B$2:$B$1000,B126,$A$2:$A$1000,A126)&gt;1),"TWO ROWS SAME JOB SAME DAY; ","")&amp;IF(AND(N(A126)&gt;0,N(S126)&gt;0,N(S126)-N(A126)&gt;N('Settings'!$B$11)),"WRITTEN LATE; ",""),LEN(IF(N(A126)=0,"NO DATE; ","")&amp;IF(B126="","NO JOB; ",IF(COUNTIF('Jobs'!$A$2:$A$21,B126)=0,"JOB NOT ON JOBS SHEET; ",""))&amp;IF(AND(L126="Yes",M126=""),"DELAY - NO CAUSE; ","")&amp;IF(AND(N126&lt;&gt;"",O126&lt;&gt;"Yes",O126&lt;&gt;"Not needed"),"CLIENT INSTRUCTION - NO CHANGE ORDER; ","")&amp;IF(Q126="","NO PHOTOS LINK; ","")&amp;IF(OR(C126="",AND(D126&lt;&gt;"",E126="")),"CREW COUNT BLANK; ","")&amp;IF(G126="","NO WORK WRITTEN; ","")&amp;IF(AND(I126&lt;&gt;"",J126=""),"INSPECTION - NO RESULT; ","")&amp;IF(AND(B126&lt;&gt;"",N(A126)&gt;0,COUNTIFS($B$2:$B$1000,B126,$A$2:$A$1000,A126)&gt;1),"TWO ROWS SAME JOB SAME DAY; ","")&amp;IF(AND(N(A126)&gt;0,N(S126)&gt;0,N(S126)-N(A126)&gt;N('Settings'!$B$11)),"WRITTEN LATE; ",""))-2)))</f>
        <v/>
      </c>
    </row>
    <row r="127">
      <c r="A127" s="6" t="n"/>
      <c r="G127" s="7" t="n"/>
      <c r="H127" s="7" t="n"/>
      <c r="K127" s="7" t="n"/>
      <c r="M127" s="7" t="n"/>
      <c r="N127" s="7" t="n"/>
      <c r="P127" s="7" t="n"/>
      <c r="S127" s="6" t="n"/>
      <c r="T127">
        <f>IF(NOT(OR(A127&lt;&gt;"",B127&lt;&gt;"",G127&lt;&gt;"")),"",IF(IF(N(A127)=0,"NO DATE; ","")&amp;IF(B127="","NO JOB; ",IF(COUNTIF('Jobs'!$A$2:$A$21,B127)=0,"JOB NOT ON JOBS SHEET; ",""))&amp;IF(AND(L127="Yes",M127=""),"DELAY - NO CAUSE; ","")&amp;IF(AND(N127&lt;&gt;"",O127&lt;&gt;"Yes",O127&lt;&gt;"Not needed"),"CLIENT INSTRUCTION - NO CHANGE ORDER; ","")&amp;IF(Q127="","NO PHOTOS LINK; ","")&amp;IF(OR(C127="",AND(D127&lt;&gt;"",E127="")),"CREW COUNT BLANK; ","")&amp;IF(G127="","NO WORK WRITTEN; ","")&amp;IF(AND(I127&lt;&gt;"",J127=""),"INSPECTION - NO RESULT; ","")&amp;IF(AND(B127&lt;&gt;"",N(A127)&gt;0,COUNTIFS($B$2:$B$1000,B127,$A$2:$A$1000,A127)&gt;1),"TWO ROWS SAME JOB SAME DAY; ","")&amp;IF(AND(N(A127)&gt;0,N(S127)&gt;0,N(S127)-N(A127)&gt;N('Settings'!$B$11)),"WRITTEN LATE; ","")="","",LEFT(IF(N(A127)=0,"NO DATE; ","")&amp;IF(B127="","NO JOB; ",IF(COUNTIF('Jobs'!$A$2:$A$21,B127)=0,"JOB NOT ON JOBS SHEET; ",""))&amp;IF(AND(L127="Yes",M127=""),"DELAY - NO CAUSE; ","")&amp;IF(AND(N127&lt;&gt;"",O127&lt;&gt;"Yes",O127&lt;&gt;"Not needed"),"CLIENT INSTRUCTION - NO CHANGE ORDER; ","")&amp;IF(Q127="","NO PHOTOS LINK; ","")&amp;IF(OR(C127="",AND(D127&lt;&gt;"",E127="")),"CREW COUNT BLANK; ","")&amp;IF(G127="","NO WORK WRITTEN; ","")&amp;IF(AND(I127&lt;&gt;"",J127=""),"INSPECTION - NO RESULT; ","")&amp;IF(AND(B127&lt;&gt;"",N(A127)&gt;0,COUNTIFS($B$2:$B$1000,B127,$A$2:$A$1000,A127)&gt;1),"TWO ROWS SAME JOB SAME DAY; ","")&amp;IF(AND(N(A127)&gt;0,N(S127)&gt;0,N(S127)-N(A127)&gt;N('Settings'!$B$11)),"WRITTEN LATE; ",""),LEN(IF(N(A127)=0,"NO DATE; ","")&amp;IF(B127="","NO JOB; ",IF(COUNTIF('Jobs'!$A$2:$A$21,B127)=0,"JOB NOT ON JOBS SHEET; ",""))&amp;IF(AND(L127="Yes",M127=""),"DELAY - NO CAUSE; ","")&amp;IF(AND(N127&lt;&gt;"",O127&lt;&gt;"Yes",O127&lt;&gt;"Not needed"),"CLIENT INSTRUCTION - NO CHANGE ORDER; ","")&amp;IF(Q127="","NO PHOTOS LINK; ","")&amp;IF(OR(C127="",AND(D127&lt;&gt;"",E127="")),"CREW COUNT BLANK; ","")&amp;IF(G127="","NO WORK WRITTEN; ","")&amp;IF(AND(I127&lt;&gt;"",J127=""),"INSPECTION - NO RESULT; ","")&amp;IF(AND(B127&lt;&gt;"",N(A127)&gt;0,COUNTIFS($B$2:$B$1000,B127,$A$2:$A$1000,A127)&gt;1),"TWO ROWS SAME JOB SAME DAY; ","")&amp;IF(AND(N(A127)&gt;0,N(S127)&gt;0,N(S127)-N(A127)&gt;N('Settings'!$B$11)),"WRITTEN LATE; ",""))-2)))</f>
        <v/>
      </c>
    </row>
    <row r="128">
      <c r="A128" s="6" t="n"/>
      <c r="G128" s="7" t="n"/>
      <c r="H128" s="7" t="n"/>
      <c r="K128" s="7" t="n"/>
      <c r="M128" s="7" t="n"/>
      <c r="N128" s="7" t="n"/>
      <c r="P128" s="7" t="n"/>
      <c r="S128" s="6" t="n"/>
      <c r="T128">
        <f>IF(NOT(OR(A128&lt;&gt;"",B128&lt;&gt;"",G128&lt;&gt;"")),"",IF(IF(N(A128)=0,"NO DATE; ","")&amp;IF(B128="","NO JOB; ",IF(COUNTIF('Jobs'!$A$2:$A$21,B128)=0,"JOB NOT ON JOBS SHEET; ",""))&amp;IF(AND(L128="Yes",M128=""),"DELAY - NO CAUSE; ","")&amp;IF(AND(N128&lt;&gt;"",O128&lt;&gt;"Yes",O128&lt;&gt;"Not needed"),"CLIENT INSTRUCTION - NO CHANGE ORDER; ","")&amp;IF(Q128="","NO PHOTOS LINK; ","")&amp;IF(OR(C128="",AND(D128&lt;&gt;"",E128="")),"CREW COUNT BLANK; ","")&amp;IF(G128="","NO WORK WRITTEN; ","")&amp;IF(AND(I128&lt;&gt;"",J128=""),"INSPECTION - NO RESULT; ","")&amp;IF(AND(B128&lt;&gt;"",N(A128)&gt;0,COUNTIFS($B$2:$B$1000,B128,$A$2:$A$1000,A128)&gt;1),"TWO ROWS SAME JOB SAME DAY; ","")&amp;IF(AND(N(A128)&gt;0,N(S128)&gt;0,N(S128)-N(A128)&gt;N('Settings'!$B$11)),"WRITTEN LATE; ","")="","",LEFT(IF(N(A128)=0,"NO DATE; ","")&amp;IF(B128="","NO JOB; ",IF(COUNTIF('Jobs'!$A$2:$A$21,B128)=0,"JOB NOT ON JOBS SHEET; ",""))&amp;IF(AND(L128="Yes",M128=""),"DELAY - NO CAUSE; ","")&amp;IF(AND(N128&lt;&gt;"",O128&lt;&gt;"Yes",O128&lt;&gt;"Not needed"),"CLIENT INSTRUCTION - NO CHANGE ORDER; ","")&amp;IF(Q128="","NO PHOTOS LINK; ","")&amp;IF(OR(C128="",AND(D128&lt;&gt;"",E128="")),"CREW COUNT BLANK; ","")&amp;IF(G128="","NO WORK WRITTEN; ","")&amp;IF(AND(I128&lt;&gt;"",J128=""),"INSPECTION - NO RESULT; ","")&amp;IF(AND(B128&lt;&gt;"",N(A128)&gt;0,COUNTIFS($B$2:$B$1000,B128,$A$2:$A$1000,A128)&gt;1),"TWO ROWS SAME JOB SAME DAY; ","")&amp;IF(AND(N(A128)&gt;0,N(S128)&gt;0,N(S128)-N(A128)&gt;N('Settings'!$B$11)),"WRITTEN LATE; ",""),LEN(IF(N(A128)=0,"NO DATE; ","")&amp;IF(B128="","NO JOB; ",IF(COUNTIF('Jobs'!$A$2:$A$21,B128)=0,"JOB NOT ON JOBS SHEET; ",""))&amp;IF(AND(L128="Yes",M128=""),"DELAY - NO CAUSE; ","")&amp;IF(AND(N128&lt;&gt;"",O128&lt;&gt;"Yes",O128&lt;&gt;"Not needed"),"CLIENT INSTRUCTION - NO CHANGE ORDER; ","")&amp;IF(Q128="","NO PHOTOS LINK; ","")&amp;IF(OR(C128="",AND(D128&lt;&gt;"",E128="")),"CREW COUNT BLANK; ","")&amp;IF(G128="","NO WORK WRITTEN; ","")&amp;IF(AND(I128&lt;&gt;"",J128=""),"INSPECTION - NO RESULT; ","")&amp;IF(AND(B128&lt;&gt;"",N(A128)&gt;0,COUNTIFS($B$2:$B$1000,B128,$A$2:$A$1000,A128)&gt;1),"TWO ROWS SAME JOB SAME DAY; ","")&amp;IF(AND(N(A128)&gt;0,N(S128)&gt;0,N(S128)-N(A128)&gt;N('Settings'!$B$11)),"WRITTEN LATE; ",""))-2)))</f>
        <v/>
      </c>
    </row>
    <row r="129">
      <c r="A129" s="6" t="n"/>
      <c r="G129" s="7" t="n"/>
      <c r="H129" s="7" t="n"/>
      <c r="K129" s="7" t="n"/>
      <c r="M129" s="7" t="n"/>
      <c r="N129" s="7" t="n"/>
      <c r="P129" s="7" t="n"/>
      <c r="S129" s="6" t="n"/>
      <c r="T129">
        <f>IF(NOT(OR(A129&lt;&gt;"",B129&lt;&gt;"",G129&lt;&gt;"")),"",IF(IF(N(A129)=0,"NO DATE; ","")&amp;IF(B129="","NO JOB; ",IF(COUNTIF('Jobs'!$A$2:$A$21,B129)=0,"JOB NOT ON JOBS SHEET; ",""))&amp;IF(AND(L129="Yes",M129=""),"DELAY - NO CAUSE; ","")&amp;IF(AND(N129&lt;&gt;"",O129&lt;&gt;"Yes",O129&lt;&gt;"Not needed"),"CLIENT INSTRUCTION - NO CHANGE ORDER; ","")&amp;IF(Q129="","NO PHOTOS LINK; ","")&amp;IF(OR(C129="",AND(D129&lt;&gt;"",E129="")),"CREW COUNT BLANK; ","")&amp;IF(G129="","NO WORK WRITTEN; ","")&amp;IF(AND(I129&lt;&gt;"",J129=""),"INSPECTION - NO RESULT; ","")&amp;IF(AND(B129&lt;&gt;"",N(A129)&gt;0,COUNTIFS($B$2:$B$1000,B129,$A$2:$A$1000,A129)&gt;1),"TWO ROWS SAME JOB SAME DAY; ","")&amp;IF(AND(N(A129)&gt;0,N(S129)&gt;0,N(S129)-N(A129)&gt;N('Settings'!$B$11)),"WRITTEN LATE; ","")="","",LEFT(IF(N(A129)=0,"NO DATE; ","")&amp;IF(B129="","NO JOB; ",IF(COUNTIF('Jobs'!$A$2:$A$21,B129)=0,"JOB NOT ON JOBS SHEET; ",""))&amp;IF(AND(L129="Yes",M129=""),"DELAY - NO CAUSE; ","")&amp;IF(AND(N129&lt;&gt;"",O129&lt;&gt;"Yes",O129&lt;&gt;"Not needed"),"CLIENT INSTRUCTION - NO CHANGE ORDER; ","")&amp;IF(Q129="","NO PHOTOS LINK; ","")&amp;IF(OR(C129="",AND(D129&lt;&gt;"",E129="")),"CREW COUNT BLANK; ","")&amp;IF(G129="","NO WORK WRITTEN; ","")&amp;IF(AND(I129&lt;&gt;"",J129=""),"INSPECTION - NO RESULT; ","")&amp;IF(AND(B129&lt;&gt;"",N(A129)&gt;0,COUNTIFS($B$2:$B$1000,B129,$A$2:$A$1000,A129)&gt;1),"TWO ROWS SAME JOB SAME DAY; ","")&amp;IF(AND(N(A129)&gt;0,N(S129)&gt;0,N(S129)-N(A129)&gt;N('Settings'!$B$11)),"WRITTEN LATE; ",""),LEN(IF(N(A129)=0,"NO DATE; ","")&amp;IF(B129="","NO JOB; ",IF(COUNTIF('Jobs'!$A$2:$A$21,B129)=0,"JOB NOT ON JOBS SHEET; ",""))&amp;IF(AND(L129="Yes",M129=""),"DELAY - NO CAUSE; ","")&amp;IF(AND(N129&lt;&gt;"",O129&lt;&gt;"Yes",O129&lt;&gt;"Not needed"),"CLIENT INSTRUCTION - NO CHANGE ORDER; ","")&amp;IF(Q129="","NO PHOTOS LINK; ","")&amp;IF(OR(C129="",AND(D129&lt;&gt;"",E129="")),"CREW COUNT BLANK; ","")&amp;IF(G129="","NO WORK WRITTEN; ","")&amp;IF(AND(I129&lt;&gt;"",J129=""),"INSPECTION - NO RESULT; ","")&amp;IF(AND(B129&lt;&gt;"",N(A129)&gt;0,COUNTIFS($B$2:$B$1000,B129,$A$2:$A$1000,A129)&gt;1),"TWO ROWS SAME JOB SAME DAY; ","")&amp;IF(AND(N(A129)&gt;0,N(S129)&gt;0,N(S129)-N(A129)&gt;N('Settings'!$B$11)),"WRITTEN LATE; ",""))-2)))</f>
        <v/>
      </c>
    </row>
    <row r="130">
      <c r="A130" s="6" t="n"/>
      <c r="G130" s="7" t="n"/>
      <c r="H130" s="7" t="n"/>
      <c r="K130" s="7" t="n"/>
      <c r="M130" s="7" t="n"/>
      <c r="N130" s="7" t="n"/>
      <c r="P130" s="7" t="n"/>
      <c r="S130" s="6" t="n"/>
      <c r="T130">
        <f>IF(NOT(OR(A130&lt;&gt;"",B130&lt;&gt;"",G130&lt;&gt;"")),"",IF(IF(N(A130)=0,"NO DATE; ","")&amp;IF(B130="","NO JOB; ",IF(COUNTIF('Jobs'!$A$2:$A$21,B130)=0,"JOB NOT ON JOBS SHEET; ",""))&amp;IF(AND(L130="Yes",M130=""),"DELAY - NO CAUSE; ","")&amp;IF(AND(N130&lt;&gt;"",O130&lt;&gt;"Yes",O130&lt;&gt;"Not needed"),"CLIENT INSTRUCTION - NO CHANGE ORDER; ","")&amp;IF(Q130="","NO PHOTOS LINK; ","")&amp;IF(OR(C130="",AND(D130&lt;&gt;"",E130="")),"CREW COUNT BLANK; ","")&amp;IF(G130="","NO WORK WRITTEN; ","")&amp;IF(AND(I130&lt;&gt;"",J130=""),"INSPECTION - NO RESULT; ","")&amp;IF(AND(B130&lt;&gt;"",N(A130)&gt;0,COUNTIFS($B$2:$B$1000,B130,$A$2:$A$1000,A130)&gt;1),"TWO ROWS SAME JOB SAME DAY; ","")&amp;IF(AND(N(A130)&gt;0,N(S130)&gt;0,N(S130)-N(A130)&gt;N('Settings'!$B$11)),"WRITTEN LATE; ","")="","",LEFT(IF(N(A130)=0,"NO DATE; ","")&amp;IF(B130="","NO JOB; ",IF(COUNTIF('Jobs'!$A$2:$A$21,B130)=0,"JOB NOT ON JOBS SHEET; ",""))&amp;IF(AND(L130="Yes",M130=""),"DELAY - NO CAUSE; ","")&amp;IF(AND(N130&lt;&gt;"",O130&lt;&gt;"Yes",O130&lt;&gt;"Not needed"),"CLIENT INSTRUCTION - NO CHANGE ORDER; ","")&amp;IF(Q130="","NO PHOTOS LINK; ","")&amp;IF(OR(C130="",AND(D130&lt;&gt;"",E130="")),"CREW COUNT BLANK; ","")&amp;IF(G130="","NO WORK WRITTEN; ","")&amp;IF(AND(I130&lt;&gt;"",J130=""),"INSPECTION - NO RESULT; ","")&amp;IF(AND(B130&lt;&gt;"",N(A130)&gt;0,COUNTIFS($B$2:$B$1000,B130,$A$2:$A$1000,A130)&gt;1),"TWO ROWS SAME JOB SAME DAY; ","")&amp;IF(AND(N(A130)&gt;0,N(S130)&gt;0,N(S130)-N(A130)&gt;N('Settings'!$B$11)),"WRITTEN LATE; ",""),LEN(IF(N(A130)=0,"NO DATE; ","")&amp;IF(B130="","NO JOB; ",IF(COUNTIF('Jobs'!$A$2:$A$21,B130)=0,"JOB NOT ON JOBS SHEET; ",""))&amp;IF(AND(L130="Yes",M130=""),"DELAY - NO CAUSE; ","")&amp;IF(AND(N130&lt;&gt;"",O130&lt;&gt;"Yes",O130&lt;&gt;"Not needed"),"CLIENT INSTRUCTION - NO CHANGE ORDER; ","")&amp;IF(Q130="","NO PHOTOS LINK; ","")&amp;IF(OR(C130="",AND(D130&lt;&gt;"",E130="")),"CREW COUNT BLANK; ","")&amp;IF(G130="","NO WORK WRITTEN; ","")&amp;IF(AND(I130&lt;&gt;"",J130=""),"INSPECTION - NO RESULT; ","")&amp;IF(AND(B130&lt;&gt;"",N(A130)&gt;0,COUNTIFS($B$2:$B$1000,B130,$A$2:$A$1000,A130)&gt;1),"TWO ROWS SAME JOB SAME DAY; ","")&amp;IF(AND(N(A130)&gt;0,N(S130)&gt;0,N(S130)-N(A130)&gt;N('Settings'!$B$11)),"WRITTEN LATE; ",""))-2)))</f>
        <v/>
      </c>
    </row>
    <row r="131">
      <c r="A131" s="6" t="n"/>
      <c r="G131" s="7" t="n"/>
      <c r="H131" s="7" t="n"/>
      <c r="K131" s="7" t="n"/>
      <c r="M131" s="7" t="n"/>
      <c r="N131" s="7" t="n"/>
      <c r="P131" s="7" t="n"/>
      <c r="S131" s="6" t="n"/>
      <c r="T131">
        <f>IF(NOT(OR(A131&lt;&gt;"",B131&lt;&gt;"",G131&lt;&gt;"")),"",IF(IF(N(A131)=0,"NO DATE; ","")&amp;IF(B131="","NO JOB; ",IF(COUNTIF('Jobs'!$A$2:$A$21,B131)=0,"JOB NOT ON JOBS SHEET; ",""))&amp;IF(AND(L131="Yes",M131=""),"DELAY - NO CAUSE; ","")&amp;IF(AND(N131&lt;&gt;"",O131&lt;&gt;"Yes",O131&lt;&gt;"Not needed"),"CLIENT INSTRUCTION - NO CHANGE ORDER; ","")&amp;IF(Q131="","NO PHOTOS LINK; ","")&amp;IF(OR(C131="",AND(D131&lt;&gt;"",E131="")),"CREW COUNT BLANK; ","")&amp;IF(G131="","NO WORK WRITTEN; ","")&amp;IF(AND(I131&lt;&gt;"",J131=""),"INSPECTION - NO RESULT; ","")&amp;IF(AND(B131&lt;&gt;"",N(A131)&gt;0,COUNTIFS($B$2:$B$1000,B131,$A$2:$A$1000,A131)&gt;1),"TWO ROWS SAME JOB SAME DAY; ","")&amp;IF(AND(N(A131)&gt;0,N(S131)&gt;0,N(S131)-N(A131)&gt;N('Settings'!$B$11)),"WRITTEN LATE; ","")="","",LEFT(IF(N(A131)=0,"NO DATE; ","")&amp;IF(B131="","NO JOB; ",IF(COUNTIF('Jobs'!$A$2:$A$21,B131)=0,"JOB NOT ON JOBS SHEET; ",""))&amp;IF(AND(L131="Yes",M131=""),"DELAY - NO CAUSE; ","")&amp;IF(AND(N131&lt;&gt;"",O131&lt;&gt;"Yes",O131&lt;&gt;"Not needed"),"CLIENT INSTRUCTION - NO CHANGE ORDER; ","")&amp;IF(Q131="","NO PHOTOS LINK; ","")&amp;IF(OR(C131="",AND(D131&lt;&gt;"",E131="")),"CREW COUNT BLANK; ","")&amp;IF(G131="","NO WORK WRITTEN; ","")&amp;IF(AND(I131&lt;&gt;"",J131=""),"INSPECTION - NO RESULT; ","")&amp;IF(AND(B131&lt;&gt;"",N(A131)&gt;0,COUNTIFS($B$2:$B$1000,B131,$A$2:$A$1000,A131)&gt;1),"TWO ROWS SAME JOB SAME DAY; ","")&amp;IF(AND(N(A131)&gt;0,N(S131)&gt;0,N(S131)-N(A131)&gt;N('Settings'!$B$11)),"WRITTEN LATE; ",""),LEN(IF(N(A131)=0,"NO DATE; ","")&amp;IF(B131="","NO JOB; ",IF(COUNTIF('Jobs'!$A$2:$A$21,B131)=0,"JOB NOT ON JOBS SHEET; ",""))&amp;IF(AND(L131="Yes",M131=""),"DELAY - NO CAUSE; ","")&amp;IF(AND(N131&lt;&gt;"",O131&lt;&gt;"Yes",O131&lt;&gt;"Not needed"),"CLIENT INSTRUCTION - NO CHANGE ORDER; ","")&amp;IF(Q131="","NO PHOTOS LINK; ","")&amp;IF(OR(C131="",AND(D131&lt;&gt;"",E131="")),"CREW COUNT BLANK; ","")&amp;IF(G131="","NO WORK WRITTEN; ","")&amp;IF(AND(I131&lt;&gt;"",J131=""),"INSPECTION - NO RESULT; ","")&amp;IF(AND(B131&lt;&gt;"",N(A131)&gt;0,COUNTIFS($B$2:$B$1000,B131,$A$2:$A$1000,A131)&gt;1),"TWO ROWS SAME JOB SAME DAY; ","")&amp;IF(AND(N(A131)&gt;0,N(S131)&gt;0,N(S131)-N(A131)&gt;N('Settings'!$B$11)),"WRITTEN LATE; ",""))-2)))</f>
        <v/>
      </c>
    </row>
    <row r="132">
      <c r="A132" s="6" t="n"/>
      <c r="G132" s="7" t="n"/>
      <c r="H132" s="7" t="n"/>
      <c r="K132" s="7" t="n"/>
      <c r="M132" s="7" t="n"/>
      <c r="N132" s="7" t="n"/>
      <c r="P132" s="7" t="n"/>
      <c r="S132" s="6" t="n"/>
      <c r="T132">
        <f>IF(NOT(OR(A132&lt;&gt;"",B132&lt;&gt;"",G132&lt;&gt;"")),"",IF(IF(N(A132)=0,"NO DATE; ","")&amp;IF(B132="","NO JOB; ",IF(COUNTIF('Jobs'!$A$2:$A$21,B132)=0,"JOB NOT ON JOBS SHEET; ",""))&amp;IF(AND(L132="Yes",M132=""),"DELAY - NO CAUSE; ","")&amp;IF(AND(N132&lt;&gt;"",O132&lt;&gt;"Yes",O132&lt;&gt;"Not needed"),"CLIENT INSTRUCTION - NO CHANGE ORDER; ","")&amp;IF(Q132="","NO PHOTOS LINK; ","")&amp;IF(OR(C132="",AND(D132&lt;&gt;"",E132="")),"CREW COUNT BLANK; ","")&amp;IF(G132="","NO WORK WRITTEN; ","")&amp;IF(AND(I132&lt;&gt;"",J132=""),"INSPECTION - NO RESULT; ","")&amp;IF(AND(B132&lt;&gt;"",N(A132)&gt;0,COUNTIFS($B$2:$B$1000,B132,$A$2:$A$1000,A132)&gt;1),"TWO ROWS SAME JOB SAME DAY; ","")&amp;IF(AND(N(A132)&gt;0,N(S132)&gt;0,N(S132)-N(A132)&gt;N('Settings'!$B$11)),"WRITTEN LATE; ","")="","",LEFT(IF(N(A132)=0,"NO DATE; ","")&amp;IF(B132="","NO JOB; ",IF(COUNTIF('Jobs'!$A$2:$A$21,B132)=0,"JOB NOT ON JOBS SHEET; ",""))&amp;IF(AND(L132="Yes",M132=""),"DELAY - NO CAUSE; ","")&amp;IF(AND(N132&lt;&gt;"",O132&lt;&gt;"Yes",O132&lt;&gt;"Not needed"),"CLIENT INSTRUCTION - NO CHANGE ORDER; ","")&amp;IF(Q132="","NO PHOTOS LINK; ","")&amp;IF(OR(C132="",AND(D132&lt;&gt;"",E132="")),"CREW COUNT BLANK; ","")&amp;IF(G132="","NO WORK WRITTEN; ","")&amp;IF(AND(I132&lt;&gt;"",J132=""),"INSPECTION - NO RESULT; ","")&amp;IF(AND(B132&lt;&gt;"",N(A132)&gt;0,COUNTIFS($B$2:$B$1000,B132,$A$2:$A$1000,A132)&gt;1),"TWO ROWS SAME JOB SAME DAY; ","")&amp;IF(AND(N(A132)&gt;0,N(S132)&gt;0,N(S132)-N(A132)&gt;N('Settings'!$B$11)),"WRITTEN LATE; ",""),LEN(IF(N(A132)=0,"NO DATE; ","")&amp;IF(B132="","NO JOB; ",IF(COUNTIF('Jobs'!$A$2:$A$21,B132)=0,"JOB NOT ON JOBS SHEET; ",""))&amp;IF(AND(L132="Yes",M132=""),"DELAY - NO CAUSE; ","")&amp;IF(AND(N132&lt;&gt;"",O132&lt;&gt;"Yes",O132&lt;&gt;"Not needed"),"CLIENT INSTRUCTION - NO CHANGE ORDER; ","")&amp;IF(Q132="","NO PHOTOS LINK; ","")&amp;IF(OR(C132="",AND(D132&lt;&gt;"",E132="")),"CREW COUNT BLANK; ","")&amp;IF(G132="","NO WORK WRITTEN; ","")&amp;IF(AND(I132&lt;&gt;"",J132=""),"INSPECTION - NO RESULT; ","")&amp;IF(AND(B132&lt;&gt;"",N(A132)&gt;0,COUNTIFS($B$2:$B$1000,B132,$A$2:$A$1000,A132)&gt;1),"TWO ROWS SAME JOB SAME DAY; ","")&amp;IF(AND(N(A132)&gt;0,N(S132)&gt;0,N(S132)-N(A132)&gt;N('Settings'!$B$11)),"WRITTEN LATE; ",""))-2)))</f>
        <v/>
      </c>
    </row>
    <row r="133">
      <c r="A133" s="6" t="n"/>
      <c r="G133" s="7" t="n"/>
      <c r="H133" s="7" t="n"/>
      <c r="K133" s="7" t="n"/>
      <c r="M133" s="7" t="n"/>
      <c r="N133" s="7" t="n"/>
      <c r="P133" s="7" t="n"/>
      <c r="S133" s="6" t="n"/>
      <c r="T133">
        <f>IF(NOT(OR(A133&lt;&gt;"",B133&lt;&gt;"",G133&lt;&gt;"")),"",IF(IF(N(A133)=0,"NO DATE; ","")&amp;IF(B133="","NO JOB; ",IF(COUNTIF('Jobs'!$A$2:$A$21,B133)=0,"JOB NOT ON JOBS SHEET; ",""))&amp;IF(AND(L133="Yes",M133=""),"DELAY - NO CAUSE; ","")&amp;IF(AND(N133&lt;&gt;"",O133&lt;&gt;"Yes",O133&lt;&gt;"Not needed"),"CLIENT INSTRUCTION - NO CHANGE ORDER; ","")&amp;IF(Q133="","NO PHOTOS LINK; ","")&amp;IF(OR(C133="",AND(D133&lt;&gt;"",E133="")),"CREW COUNT BLANK; ","")&amp;IF(G133="","NO WORK WRITTEN; ","")&amp;IF(AND(I133&lt;&gt;"",J133=""),"INSPECTION - NO RESULT; ","")&amp;IF(AND(B133&lt;&gt;"",N(A133)&gt;0,COUNTIFS($B$2:$B$1000,B133,$A$2:$A$1000,A133)&gt;1),"TWO ROWS SAME JOB SAME DAY; ","")&amp;IF(AND(N(A133)&gt;0,N(S133)&gt;0,N(S133)-N(A133)&gt;N('Settings'!$B$11)),"WRITTEN LATE; ","")="","",LEFT(IF(N(A133)=0,"NO DATE; ","")&amp;IF(B133="","NO JOB; ",IF(COUNTIF('Jobs'!$A$2:$A$21,B133)=0,"JOB NOT ON JOBS SHEET; ",""))&amp;IF(AND(L133="Yes",M133=""),"DELAY - NO CAUSE; ","")&amp;IF(AND(N133&lt;&gt;"",O133&lt;&gt;"Yes",O133&lt;&gt;"Not needed"),"CLIENT INSTRUCTION - NO CHANGE ORDER; ","")&amp;IF(Q133="","NO PHOTOS LINK; ","")&amp;IF(OR(C133="",AND(D133&lt;&gt;"",E133="")),"CREW COUNT BLANK; ","")&amp;IF(G133="","NO WORK WRITTEN; ","")&amp;IF(AND(I133&lt;&gt;"",J133=""),"INSPECTION - NO RESULT; ","")&amp;IF(AND(B133&lt;&gt;"",N(A133)&gt;0,COUNTIFS($B$2:$B$1000,B133,$A$2:$A$1000,A133)&gt;1),"TWO ROWS SAME JOB SAME DAY; ","")&amp;IF(AND(N(A133)&gt;0,N(S133)&gt;0,N(S133)-N(A133)&gt;N('Settings'!$B$11)),"WRITTEN LATE; ",""),LEN(IF(N(A133)=0,"NO DATE; ","")&amp;IF(B133="","NO JOB; ",IF(COUNTIF('Jobs'!$A$2:$A$21,B133)=0,"JOB NOT ON JOBS SHEET; ",""))&amp;IF(AND(L133="Yes",M133=""),"DELAY - NO CAUSE; ","")&amp;IF(AND(N133&lt;&gt;"",O133&lt;&gt;"Yes",O133&lt;&gt;"Not needed"),"CLIENT INSTRUCTION - NO CHANGE ORDER; ","")&amp;IF(Q133="","NO PHOTOS LINK; ","")&amp;IF(OR(C133="",AND(D133&lt;&gt;"",E133="")),"CREW COUNT BLANK; ","")&amp;IF(G133="","NO WORK WRITTEN; ","")&amp;IF(AND(I133&lt;&gt;"",J133=""),"INSPECTION - NO RESULT; ","")&amp;IF(AND(B133&lt;&gt;"",N(A133)&gt;0,COUNTIFS($B$2:$B$1000,B133,$A$2:$A$1000,A133)&gt;1),"TWO ROWS SAME JOB SAME DAY; ","")&amp;IF(AND(N(A133)&gt;0,N(S133)&gt;0,N(S133)-N(A133)&gt;N('Settings'!$B$11)),"WRITTEN LATE; ",""))-2)))</f>
        <v/>
      </c>
    </row>
    <row r="134">
      <c r="A134" s="6" t="n"/>
      <c r="G134" s="7" t="n"/>
      <c r="H134" s="7" t="n"/>
      <c r="K134" s="7" t="n"/>
      <c r="M134" s="7" t="n"/>
      <c r="N134" s="7" t="n"/>
      <c r="P134" s="7" t="n"/>
      <c r="S134" s="6" t="n"/>
      <c r="T134">
        <f>IF(NOT(OR(A134&lt;&gt;"",B134&lt;&gt;"",G134&lt;&gt;"")),"",IF(IF(N(A134)=0,"NO DATE; ","")&amp;IF(B134="","NO JOB; ",IF(COUNTIF('Jobs'!$A$2:$A$21,B134)=0,"JOB NOT ON JOBS SHEET; ",""))&amp;IF(AND(L134="Yes",M134=""),"DELAY - NO CAUSE; ","")&amp;IF(AND(N134&lt;&gt;"",O134&lt;&gt;"Yes",O134&lt;&gt;"Not needed"),"CLIENT INSTRUCTION - NO CHANGE ORDER; ","")&amp;IF(Q134="","NO PHOTOS LINK; ","")&amp;IF(OR(C134="",AND(D134&lt;&gt;"",E134="")),"CREW COUNT BLANK; ","")&amp;IF(G134="","NO WORK WRITTEN; ","")&amp;IF(AND(I134&lt;&gt;"",J134=""),"INSPECTION - NO RESULT; ","")&amp;IF(AND(B134&lt;&gt;"",N(A134)&gt;0,COUNTIFS($B$2:$B$1000,B134,$A$2:$A$1000,A134)&gt;1),"TWO ROWS SAME JOB SAME DAY; ","")&amp;IF(AND(N(A134)&gt;0,N(S134)&gt;0,N(S134)-N(A134)&gt;N('Settings'!$B$11)),"WRITTEN LATE; ","")="","",LEFT(IF(N(A134)=0,"NO DATE; ","")&amp;IF(B134="","NO JOB; ",IF(COUNTIF('Jobs'!$A$2:$A$21,B134)=0,"JOB NOT ON JOBS SHEET; ",""))&amp;IF(AND(L134="Yes",M134=""),"DELAY - NO CAUSE; ","")&amp;IF(AND(N134&lt;&gt;"",O134&lt;&gt;"Yes",O134&lt;&gt;"Not needed"),"CLIENT INSTRUCTION - NO CHANGE ORDER; ","")&amp;IF(Q134="","NO PHOTOS LINK; ","")&amp;IF(OR(C134="",AND(D134&lt;&gt;"",E134="")),"CREW COUNT BLANK; ","")&amp;IF(G134="","NO WORK WRITTEN; ","")&amp;IF(AND(I134&lt;&gt;"",J134=""),"INSPECTION - NO RESULT; ","")&amp;IF(AND(B134&lt;&gt;"",N(A134)&gt;0,COUNTIFS($B$2:$B$1000,B134,$A$2:$A$1000,A134)&gt;1),"TWO ROWS SAME JOB SAME DAY; ","")&amp;IF(AND(N(A134)&gt;0,N(S134)&gt;0,N(S134)-N(A134)&gt;N('Settings'!$B$11)),"WRITTEN LATE; ",""),LEN(IF(N(A134)=0,"NO DATE; ","")&amp;IF(B134="","NO JOB; ",IF(COUNTIF('Jobs'!$A$2:$A$21,B134)=0,"JOB NOT ON JOBS SHEET; ",""))&amp;IF(AND(L134="Yes",M134=""),"DELAY - NO CAUSE; ","")&amp;IF(AND(N134&lt;&gt;"",O134&lt;&gt;"Yes",O134&lt;&gt;"Not needed"),"CLIENT INSTRUCTION - NO CHANGE ORDER; ","")&amp;IF(Q134="","NO PHOTOS LINK; ","")&amp;IF(OR(C134="",AND(D134&lt;&gt;"",E134="")),"CREW COUNT BLANK; ","")&amp;IF(G134="","NO WORK WRITTEN; ","")&amp;IF(AND(I134&lt;&gt;"",J134=""),"INSPECTION - NO RESULT; ","")&amp;IF(AND(B134&lt;&gt;"",N(A134)&gt;0,COUNTIFS($B$2:$B$1000,B134,$A$2:$A$1000,A134)&gt;1),"TWO ROWS SAME JOB SAME DAY; ","")&amp;IF(AND(N(A134)&gt;0,N(S134)&gt;0,N(S134)-N(A134)&gt;N('Settings'!$B$11)),"WRITTEN LATE; ",""))-2)))</f>
        <v/>
      </c>
    </row>
    <row r="135">
      <c r="A135" s="6" t="n"/>
      <c r="G135" s="7" t="n"/>
      <c r="H135" s="7" t="n"/>
      <c r="K135" s="7" t="n"/>
      <c r="M135" s="7" t="n"/>
      <c r="N135" s="7" t="n"/>
      <c r="P135" s="7" t="n"/>
      <c r="S135" s="6" t="n"/>
      <c r="T135">
        <f>IF(NOT(OR(A135&lt;&gt;"",B135&lt;&gt;"",G135&lt;&gt;"")),"",IF(IF(N(A135)=0,"NO DATE; ","")&amp;IF(B135="","NO JOB; ",IF(COUNTIF('Jobs'!$A$2:$A$21,B135)=0,"JOB NOT ON JOBS SHEET; ",""))&amp;IF(AND(L135="Yes",M135=""),"DELAY - NO CAUSE; ","")&amp;IF(AND(N135&lt;&gt;"",O135&lt;&gt;"Yes",O135&lt;&gt;"Not needed"),"CLIENT INSTRUCTION - NO CHANGE ORDER; ","")&amp;IF(Q135="","NO PHOTOS LINK; ","")&amp;IF(OR(C135="",AND(D135&lt;&gt;"",E135="")),"CREW COUNT BLANK; ","")&amp;IF(G135="","NO WORK WRITTEN; ","")&amp;IF(AND(I135&lt;&gt;"",J135=""),"INSPECTION - NO RESULT; ","")&amp;IF(AND(B135&lt;&gt;"",N(A135)&gt;0,COUNTIFS($B$2:$B$1000,B135,$A$2:$A$1000,A135)&gt;1),"TWO ROWS SAME JOB SAME DAY; ","")&amp;IF(AND(N(A135)&gt;0,N(S135)&gt;0,N(S135)-N(A135)&gt;N('Settings'!$B$11)),"WRITTEN LATE; ","")="","",LEFT(IF(N(A135)=0,"NO DATE; ","")&amp;IF(B135="","NO JOB; ",IF(COUNTIF('Jobs'!$A$2:$A$21,B135)=0,"JOB NOT ON JOBS SHEET; ",""))&amp;IF(AND(L135="Yes",M135=""),"DELAY - NO CAUSE; ","")&amp;IF(AND(N135&lt;&gt;"",O135&lt;&gt;"Yes",O135&lt;&gt;"Not needed"),"CLIENT INSTRUCTION - NO CHANGE ORDER; ","")&amp;IF(Q135="","NO PHOTOS LINK; ","")&amp;IF(OR(C135="",AND(D135&lt;&gt;"",E135="")),"CREW COUNT BLANK; ","")&amp;IF(G135="","NO WORK WRITTEN; ","")&amp;IF(AND(I135&lt;&gt;"",J135=""),"INSPECTION - NO RESULT; ","")&amp;IF(AND(B135&lt;&gt;"",N(A135)&gt;0,COUNTIFS($B$2:$B$1000,B135,$A$2:$A$1000,A135)&gt;1),"TWO ROWS SAME JOB SAME DAY; ","")&amp;IF(AND(N(A135)&gt;0,N(S135)&gt;0,N(S135)-N(A135)&gt;N('Settings'!$B$11)),"WRITTEN LATE; ",""),LEN(IF(N(A135)=0,"NO DATE; ","")&amp;IF(B135="","NO JOB; ",IF(COUNTIF('Jobs'!$A$2:$A$21,B135)=0,"JOB NOT ON JOBS SHEET; ",""))&amp;IF(AND(L135="Yes",M135=""),"DELAY - NO CAUSE; ","")&amp;IF(AND(N135&lt;&gt;"",O135&lt;&gt;"Yes",O135&lt;&gt;"Not needed"),"CLIENT INSTRUCTION - NO CHANGE ORDER; ","")&amp;IF(Q135="","NO PHOTOS LINK; ","")&amp;IF(OR(C135="",AND(D135&lt;&gt;"",E135="")),"CREW COUNT BLANK; ","")&amp;IF(G135="","NO WORK WRITTEN; ","")&amp;IF(AND(I135&lt;&gt;"",J135=""),"INSPECTION - NO RESULT; ","")&amp;IF(AND(B135&lt;&gt;"",N(A135)&gt;0,COUNTIFS($B$2:$B$1000,B135,$A$2:$A$1000,A135)&gt;1),"TWO ROWS SAME JOB SAME DAY; ","")&amp;IF(AND(N(A135)&gt;0,N(S135)&gt;0,N(S135)-N(A135)&gt;N('Settings'!$B$11)),"WRITTEN LATE; ",""))-2)))</f>
        <v/>
      </c>
    </row>
    <row r="136">
      <c r="A136" s="6" t="n"/>
      <c r="G136" s="7" t="n"/>
      <c r="H136" s="7" t="n"/>
      <c r="K136" s="7" t="n"/>
      <c r="M136" s="7" t="n"/>
      <c r="N136" s="7" t="n"/>
      <c r="P136" s="7" t="n"/>
      <c r="S136" s="6" t="n"/>
      <c r="T136">
        <f>IF(NOT(OR(A136&lt;&gt;"",B136&lt;&gt;"",G136&lt;&gt;"")),"",IF(IF(N(A136)=0,"NO DATE; ","")&amp;IF(B136="","NO JOB; ",IF(COUNTIF('Jobs'!$A$2:$A$21,B136)=0,"JOB NOT ON JOBS SHEET; ",""))&amp;IF(AND(L136="Yes",M136=""),"DELAY - NO CAUSE; ","")&amp;IF(AND(N136&lt;&gt;"",O136&lt;&gt;"Yes",O136&lt;&gt;"Not needed"),"CLIENT INSTRUCTION - NO CHANGE ORDER; ","")&amp;IF(Q136="","NO PHOTOS LINK; ","")&amp;IF(OR(C136="",AND(D136&lt;&gt;"",E136="")),"CREW COUNT BLANK; ","")&amp;IF(G136="","NO WORK WRITTEN; ","")&amp;IF(AND(I136&lt;&gt;"",J136=""),"INSPECTION - NO RESULT; ","")&amp;IF(AND(B136&lt;&gt;"",N(A136)&gt;0,COUNTIFS($B$2:$B$1000,B136,$A$2:$A$1000,A136)&gt;1),"TWO ROWS SAME JOB SAME DAY; ","")&amp;IF(AND(N(A136)&gt;0,N(S136)&gt;0,N(S136)-N(A136)&gt;N('Settings'!$B$11)),"WRITTEN LATE; ","")="","",LEFT(IF(N(A136)=0,"NO DATE; ","")&amp;IF(B136="","NO JOB; ",IF(COUNTIF('Jobs'!$A$2:$A$21,B136)=0,"JOB NOT ON JOBS SHEET; ",""))&amp;IF(AND(L136="Yes",M136=""),"DELAY - NO CAUSE; ","")&amp;IF(AND(N136&lt;&gt;"",O136&lt;&gt;"Yes",O136&lt;&gt;"Not needed"),"CLIENT INSTRUCTION - NO CHANGE ORDER; ","")&amp;IF(Q136="","NO PHOTOS LINK; ","")&amp;IF(OR(C136="",AND(D136&lt;&gt;"",E136="")),"CREW COUNT BLANK; ","")&amp;IF(G136="","NO WORK WRITTEN; ","")&amp;IF(AND(I136&lt;&gt;"",J136=""),"INSPECTION - NO RESULT; ","")&amp;IF(AND(B136&lt;&gt;"",N(A136)&gt;0,COUNTIFS($B$2:$B$1000,B136,$A$2:$A$1000,A136)&gt;1),"TWO ROWS SAME JOB SAME DAY; ","")&amp;IF(AND(N(A136)&gt;0,N(S136)&gt;0,N(S136)-N(A136)&gt;N('Settings'!$B$11)),"WRITTEN LATE; ",""),LEN(IF(N(A136)=0,"NO DATE; ","")&amp;IF(B136="","NO JOB; ",IF(COUNTIF('Jobs'!$A$2:$A$21,B136)=0,"JOB NOT ON JOBS SHEET; ",""))&amp;IF(AND(L136="Yes",M136=""),"DELAY - NO CAUSE; ","")&amp;IF(AND(N136&lt;&gt;"",O136&lt;&gt;"Yes",O136&lt;&gt;"Not needed"),"CLIENT INSTRUCTION - NO CHANGE ORDER; ","")&amp;IF(Q136="","NO PHOTOS LINK; ","")&amp;IF(OR(C136="",AND(D136&lt;&gt;"",E136="")),"CREW COUNT BLANK; ","")&amp;IF(G136="","NO WORK WRITTEN; ","")&amp;IF(AND(I136&lt;&gt;"",J136=""),"INSPECTION - NO RESULT; ","")&amp;IF(AND(B136&lt;&gt;"",N(A136)&gt;0,COUNTIFS($B$2:$B$1000,B136,$A$2:$A$1000,A136)&gt;1),"TWO ROWS SAME JOB SAME DAY; ","")&amp;IF(AND(N(A136)&gt;0,N(S136)&gt;0,N(S136)-N(A136)&gt;N('Settings'!$B$11)),"WRITTEN LATE; ",""))-2)))</f>
        <v/>
      </c>
    </row>
    <row r="137">
      <c r="A137" s="6" t="n"/>
      <c r="G137" s="7" t="n"/>
      <c r="H137" s="7" t="n"/>
      <c r="K137" s="7" t="n"/>
      <c r="M137" s="7" t="n"/>
      <c r="N137" s="7" t="n"/>
      <c r="P137" s="7" t="n"/>
      <c r="S137" s="6" t="n"/>
      <c r="T137">
        <f>IF(NOT(OR(A137&lt;&gt;"",B137&lt;&gt;"",G137&lt;&gt;"")),"",IF(IF(N(A137)=0,"NO DATE; ","")&amp;IF(B137="","NO JOB; ",IF(COUNTIF('Jobs'!$A$2:$A$21,B137)=0,"JOB NOT ON JOBS SHEET; ",""))&amp;IF(AND(L137="Yes",M137=""),"DELAY - NO CAUSE; ","")&amp;IF(AND(N137&lt;&gt;"",O137&lt;&gt;"Yes",O137&lt;&gt;"Not needed"),"CLIENT INSTRUCTION - NO CHANGE ORDER; ","")&amp;IF(Q137="","NO PHOTOS LINK; ","")&amp;IF(OR(C137="",AND(D137&lt;&gt;"",E137="")),"CREW COUNT BLANK; ","")&amp;IF(G137="","NO WORK WRITTEN; ","")&amp;IF(AND(I137&lt;&gt;"",J137=""),"INSPECTION - NO RESULT; ","")&amp;IF(AND(B137&lt;&gt;"",N(A137)&gt;0,COUNTIFS($B$2:$B$1000,B137,$A$2:$A$1000,A137)&gt;1),"TWO ROWS SAME JOB SAME DAY; ","")&amp;IF(AND(N(A137)&gt;0,N(S137)&gt;0,N(S137)-N(A137)&gt;N('Settings'!$B$11)),"WRITTEN LATE; ","")="","",LEFT(IF(N(A137)=0,"NO DATE; ","")&amp;IF(B137="","NO JOB; ",IF(COUNTIF('Jobs'!$A$2:$A$21,B137)=0,"JOB NOT ON JOBS SHEET; ",""))&amp;IF(AND(L137="Yes",M137=""),"DELAY - NO CAUSE; ","")&amp;IF(AND(N137&lt;&gt;"",O137&lt;&gt;"Yes",O137&lt;&gt;"Not needed"),"CLIENT INSTRUCTION - NO CHANGE ORDER; ","")&amp;IF(Q137="","NO PHOTOS LINK; ","")&amp;IF(OR(C137="",AND(D137&lt;&gt;"",E137="")),"CREW COUNT BLANK; ","")&amp;IF(G137="","NO WORK WRITTEN; ","")&amp;IF(AND(I137&lt;&gt;"",J137=""),"INSPECTION - NO RESULT; ","")&amp;IF(AND(B137&lt;&gt;"",N(A137)&gt;0,COUNTIFS($B$2:$B$1000,B137,$A$2:$A$1000,A137)&gt;1),"TWO ROWS SAME JOB SAME DAY; ","")&amp;IF(AND(N(A137)&gt;0,N(S137)&gt;0,N(S137)-N(A137)&gt;N('Settings'!$B$11)),"WRITTEN LATE; ",""),LEN(IF(N(A137)=0,"NO DATE; ","")&amp;IF(B137="","NO JOB; ",IF(COUNTIF('Jobs'!$A$2:$A$21,B137)=0,"JOB NOT ON JOBS SHEET; ",""))&amp;IF(AND(L137="Yes",M137=""),"DELAY - NO CAUSE; ","")&amp;IF(AND(N137&lt;&gt;"",O137&lt;&gt;"Yes",O137&lt;&gt;"Not needed"),"CLIENT INSTRUCTION - NO CHANGE ORDER; ","")&amp;IF(Q137="","NO PHOTOS LINK; ","")&amp;IF(OR(C137="",AND(D137&lt;&gt;"",E137="")),"CREW COUNT BLANK; ","")&amp;IF(G137="","NO WORK WRITTEN; ","")&amp;IF(AND(I137&lt;&gt;"",J137=""),"INSPECTION - NO RESULT; ","")&amp;IF(AND(B137&lt;&gt;"",N(A137)&gt;0,COUNTIFS($B$2:$B$1000,B137,$A$2:$A$1000,A137)&gt;1),"TWO ROWS SAME JOB SAME DAY; ","")&amp;IF(AND(N(A137)&gt;0,N(S137)&gt;0,N(S137)-N(A137)&gt;N('Settings'!$B$11)),"WRITTEN LATE; ",""))-2)))</f>
        <v/>
      </c>
    </row>
    <row r="138">
      <c r="A138" s="6" t="n"/>
      <c r="G138" s="7" t="n"/>
      <c r="H138" s="7" t="n"/>
      <c r="K138" s="7" t="n"/>
      <c r="M138" s="7" t="n"/>
      <c r="N138" s="7" t="n"/>
      <c r="P138" s="7" t="n"/>
      <c r="S138" s="6" t="n"/>
      <c r="T138">
        <f>IF(NOT(OR(A138&lt;&gt;"",B138&lt;&gt;"",G138&lt;&gt;"")),"",IF(IF(N(A138)=0,"NO DATE; ","")&amp;IF(B138="","NO JOB; ",IF(COUNTIF('Jobs'!$A$2:$A$21,B138)=0,"JOB NOT ON JOBS SHEET; ",""))&amp;IF(AND(L138="Yes",M138=""),"DELAY - NO CAUSE; ","")&amp;IF(AND(N138&lt;&gt;"",O138&lt;&gt;"Yes",O138&lt;&gt;"Not needed"),"CLIENT INSTRUCTION - NO CHANGE ORDER; ","")&amp;IF(Q138="","NO PHOTOS LINK; ","")&amp;IF(OR(C138="",AND(D138&lt;&gt;"",E138="")),"CREW COUNT BLANK; ","")&amp;IF(G138="","NO WORK WRITTEN; ","")&amp;IF(AND(I138&lt;&gt;"",J138=""),"INSPECTION - NO RESULT; ","")&amp;IF(AND(B138&lt;&gt;"",N(A138)&gt;0,COUNTIFS($B$2:$B$1000,B138,$A$2:$A$1000,A138)&gt;1),"TWO ROWS SAME JOB SAME DAY; ","")&amp;IF(AND(N(A138)&gt;0,N(S138)&gt;0,N(S138)-N(A138)&gt;N('Settings'!$B$11)),"WRITTEN LATE; ","")="","",LEFT(IF(N(A138)=0,"NO DATE; ","")&amp;IF(B138="","NO JOB; ",IF(COUNTIF('Jobs'!$A$2:$A$21,B138)=0,"JOB NOT ON JOBS SHEET; ",""))&amp;IF(AND(L138="Yes",M138=""),"DELAY - NO CAUSE; ","")&amp;IF(AND(N138&lt;&gt;"",O138&lt;&gt;"Yes",O138&lt;&gt;"Not needed"),"CLIENT INSTRUCTION - NO CHANGE ORDER; ","")&amp;IF(Q138="","NO PHOTOS LINK; ","")&amp;IF(OR(C138="",AND(D138&lt;&gt;"",E138="")),"CREW COUNT BLANK; ","")&amp;IF(G138="","NO WORK WRITTEN; ","")&amp;IF(AND(I138&lt;&gt;"",J138=""),"INSPECTION - NO RESULT; ","")&amp;IF(AND(B138&lt;&gt;"",N(A138)&gt;0,COUNTIFS($B$2:$B$1000,B138,$A$2:$A$1000,A138)&gt;1),"TWO ROWS SAME JOB SAME DAY; ","")&amp;IF(AND(N(A138)&gt;0,N(S138)&gt;0,N(S138)-N(A138)&gt;N('Settings'!$B$11)),"WRITTEN LATE; ",""),LEN(IF(N(A138)=0,"NO DATE; ","")&amp;IF(B138="","NO JOB; ",IF(COUNTIF('Jobs'!$A$2:$A$21,B138)=0,"JOB NOT ON JOBS SHEET; ",""))&amp;IF(AND(L138="Yes",M138=""),"DELAY - NO CAUSE; ","")&amp;IF(AND(N138&lt;&gt;"",O138&lt;&gt;"Yes",O138&lt;&gt;"Not needed"),"CLIENT INSTRUCTION - NO CHANGE ORDER; ","")&amp;IF(Q138="","NO PHOTOS LINK; ","")&amp;IF(OR(C138="",AND(D138&lt;&gt;"",E138="")),"CREW COUNT BLANK; ","")&amp;IF(G138="","NO WORK WRITTEN; ","")&amp;IF(AND(I138&lt;&gt;"",J138=""),"INSPECTION - NO RESULT; ","")&amp;IF(AND(B138&lt;&gt;"",N(A138)&gt;0,COUNTIFS($B$2:$B$1000,B138,$A$2:$A$1000,A138)&gt;1),"TWO ROWS SAME JOB SAME DAY; ","")&amp;IF(AND(N(A138)&gt;0,N(S138)&gt;0,N(S138)-N(A138)&gt;N('Settings'!$B$11)),"WRITTEN LATE; ",""))-2)))</f>
        <v/>
      </c>
    </row>
    <row r="139">
      <c r="A139" s="6" t="n"/>
      <c r="G139" s="7" t="n"/>
      <c r="H139" s="7" t="n"/>
      <c r="K139" s="7" t="n"/>
      <c r="M139" s="7" t="n"/>
      <c r="N139" s="7" t="n"/>
      <c r="P139" s="7" t="n"/>
      <c r="S139" s="6" t="n"/>
      <c r="T139">
        <f>IF(NOT(OR(A139&lt;&gt;"",B139&lt;&gt;"",G139&lt;&gt;"")),"",IF(IF(N(A139)=0,"NO DATE; ","")&amp;IF(B139="","NO JOB; ",IF(COUNTIF('Jobs'!$A$2:$A$21,B139)=0,"JOB NOT ON JOBS SHEET; ",""))&amp;IF(AND(L139="Yes",M139=""),"DELAY - NO CAUSE; ","")&amp;IF(AND(N139&lt;&gt;"",O139&lt;&gt;"Yes",O139&lt;&gt;"Not needed"),"CLIENT INSTRUCTION - NO CHANGE ORDER; ","")&amp;IF(Q139="","NO PHOTOS LINK; ","")&amp;IF(OR(C139="",AND(D139&lt;&gt;"",E139="")),"CREW COUNT BLANK; ","")&amp;IF(G139="","NO WORK WRITTEN; ","")&amp;IF(AND(I139&lt;&gt;"",J139=""),"INSPECTION - NO RESULT; ","")&amp;IF(AND(B139&lt;&gt;"",N(A139)&gt;0,COUNTIFS($B$2:$B$1000,B139,$A$2:$A$1000,A139)&gt;1),"TWO ROWS SAME JOB SAME DAY; ","")&amp;IF(AND(N(A139)&gt;0,N(S139)&gt;0,N(S139)-N(A139)&gt;N('Settings'!$B$11)),"WRITTEN LATE; ","")="","",LEFT(IF(N(A139)=0,"NO DATE; ","")&amp;IF(B139="","NO JOB; ",IF(COUNTIF('Jobs'!$A$2:$A$21,B139)=0,"JOB NOT ON JOBS SHEET; ",""))&amp;IF(AND(L139="Yes",M139=""),"DELAY - NO CAUSE; ","")&amp;IF(AND(N139&lt;&gt;"",O139&lt;&gt;"Yes",O139&lt;&gt;"Not needed"),"CLIENT INSTRUCTION - NO CHANGE ORDER; ","")&amp;IF(Q139="","NO PHOTOS LINK; ","")&amp;IF(OR(C139="",AND(D139&lt;&gt;"",E139="")),"CREW COUNT BLANK; ","")&amp;IF(G139="","NO WORK WRITTEN; ","")&amp;IF(AND(I139&lt;&gt;"",J139=""),"INSPECTION - NO RESULT; ","")&amp;IF(AND(B139&lt;&gt;"",N(A139)&gt;0,COUNTIFS($B$2:$B$1000,B139,$A$2:$A$1000,A139)&gt;1),"TWO ROWS SAME JOB SAME DAY; ","")&amp;IF(AND(N(A139)&gt;0,N(S139)&gt;0,N(S139)-N(A139)&gt;N('Settings'!$B$11)),"WRITTEN LATE; ",""),LEN(IF(N(A139)=0,"NO DATE; ","")&amp;IF(B139="","NO JOB; ",IF(COUNTIF('Jobs'!$A$2:$A$21,B139)=0,"JOB NOT ON JOBS SHEET; ",""))&amp;IF(AND(L139="Yes",M139=""),"DELAY - NO CAUSE; ","")&amp;IF(AND(N139&lt;&gt;"",O139&lt;&gt;"Yes",O139&lt;&gt;"Not needed"),"CLIENT INSTRUCTION - NO CHANGE ORDER; ","")&amp;IF(Q139="","NO PHOTOS LINK; ","")&amp;IF(OR(C139="",AND(D139&lt;&gt;"",E139="")),"CREW COUNT BLANK; ","")&amp;IF(G139="","NO WORK WRITTEN; ","")&amp;IF(AND(I139&lt;&gt;"",J139=""),"INSPECTION - NO RESULT; ","")&amp;IF(AND(B139&lt;&gt;"",N(A139)&gt;0,COUNTIFS($B$2:$B$1000,B139,$A$2:$A$1000,A139)&gt;1),"TWO ROWS SAME JOB SAME DAY; ","")&amp;IF(AND(N(A139)&gt;0,N(S139)&gt;0,N(S139)-N(A139)&gt;N('Settings'!$B$11)),"WRITTEN LATE; ",""))-2)))</f>
        <v/>
      </c>
    </row>
    <row r="140">
      <c r="A140" s="6" t="n"/>
      <c r="G140" s="7" t="n"/>
      <c r="H140" s="7" t="n"/>
      <c r="K140" s="7" t="n"/>
      <c r="M140" s="7" t="n"/>
      <c r="N140" s="7" t="n"/>
      <c r="P140" s="7" t="n"/>
      <c r="S140" s="6" t="n"/>
      <c r="T140">
        <f>IF(NOT(OR(A140&lt;&gt;"",B140&lt;&gt;"",G140&lt;&gt;"")),"",IF(IF(N(A140)=0,"NO DATE; ","")&amp;IF(B140="","NO JOB; ",IF(COUNTIF('Jobs'!$A$2:$A$21,B140)=0,"JOB NOT ON JOBS SHEET; ",""))&amp;IF(AND(L140="Yes",M140=""),"DELAY - NO CAUSE; ","")&amp;IF(AND(N140&lt;&gt;"",O140&lt;&gt;"Yes",O140&lt;&gt;"Not needed"),"CLIENT INSTRUCTION - NO CHANGE ORDER; ","")&amp;IF(Q140="","NO PHOTOS LINK; ","")&amp;IF(OR(C140="",AND(D140&lt;&gt;"",E140="")),"CREW COUNT BLANK; ","")&amp;IF(G140="","NO WORK WRITTEN; ","")&amp;IF(AND(I140&lt;&gt;"",J140=""),"INSPECTION - NO RESULT; ","")&amp;IF(AND(B140&lt;&gt;"",N(A140)&gt;0,COUNTIFS($B$2:$B$1000,B140,$A$2:$A$1000,A140)&gt;1),"TWO ROWS SAME JOB SAME DAY; ","")&amp;IF(AND(N(A140)&gt;0,N(S140)&gt;0,N(S140)-N(A140)&gt;N('Settings'!$B$11)),"WRITTEN LATE; ","")="","",LEFT(IF(N(A140)=0,"NO DATE; ","")&amp;IF(B140="","NO JOB; ",IF(COUNTIF('Jobs'!$A$2:$A$21,B140)=0,"JOB NOT ON JOBS SHEET; ",""))&amp;IF(AND(L140="Yes",M140=""),"DELAY - NO CAUSE; ","")&amp;IF(AND(N140&lt;&gt;"",O140&lt;&gt;"Yes",O140&lt;&gt;"Not needed"),"CLIENT INSTRUCTION - NO CHANGE ORDER; ","")&amp;IF(Q140="","NO PHOTOS LINK; ","")&amp;IF(OR(C140="",AND(D140&lt;&gt;"",E140="")),"CREW COUNT BLANK; ","")&amp;IF(G140="","NO WORK WRITTEN; ","")&amp;IF(AND(I140&lt;&gt;"",J140=""),"INSPECTION - NO RESULT; ","")&amp;IF(AND(B140&lt;&gt;"",N(A140)&gt;0,COUNTIFS($B$2:$B$1000,B140,$A$2:$A$1000,A140)&gt;1),"TWO ROWS SAME JOB SAME DAY; ","")&amp;IF(AND(N(A140)&gt;0,N(S140)&gt;0,N(S140)-N(A140)&gt;N('Settings'!$B$11)),"WRITTEN LATE; ",""),LEN(IF(N(A140)=0,"NO DATE; ","")&amp;IF(B140="","NO JOB; ",IF(COUNTIF('Jobs'!$A$2:$A$21,B140)=0,"JOB NOT ON JOBS SHEET; ",""))&amp;IF(AND(L140="Yes",M140=""),"DELAY - NO CAUSE; ","")&amp;IF(AND(N140&lt;&gt;"",O140&lt;&gt;"Yes",O140&lt;&gt;"Not needed"),"CLIENT INSTRUCTION - NO CHANGE ORDER; ","")&amp;IF(Q140="","NO PHOTOS LINK; ","")&amp;IF(OR(C140="",AND(D140&lt;&gt;"",E140="")),"CREW COUNT BLANK; ","")&amp;IF(G140="","NO WORK WRITTEN; ","")&amp;IF(AND(I140&lt;&gt;"",J140=""),"INSPECTION - NO RESULT; ","")&amp;IF(AND(B140&lt;&gt;"",N(A140)&gt;0,COUNTIFS($B$2:$B$1000,B140,$A$2:$A$1000,A140)&gt;1),"TWO ROWS SAME JOB SAME DAY; ","")&amp;IF(AND(N(A140)&gt;0,N(S140)&gt;0,N(S140)-N(A140)&gt;N('Settings'!$B$11)),"WRITTEN LATE; ",""))-2)))</f>
        <v/>
      </c>
    </row>
    <row r="141">
      <c r="A141" s="6" t="n"/>
      <c r="G141" s="7" t="n"/>
      <c r="H141" s="7" t="n"/>
      <c r="K141" s="7" t="n"/>
      <c r="M141" s="7" t="n"/>
      <c r="N141" s="7" t="n"/>
      <c r="P141" s="7" t="n"/>
      <c r="S141" s="6" t="n"/>
      <c r="T141">
        <f>IF(NOT(OR(A141&lt;&gt;"",B141&lt;&gt;"",G141&lt;&gt;"")),"",IF(IF(N(A141)=0,"NO DATE; ","")&amp;IF(B141="","NO JOB; ",IF(COUNTIF('Jobs'!$A$2:$A$21,B141)=0,"JOB NOT ON JOBS SHEET; ",""))&amp;IF(AND(L141="Yes",M141=""),"DELAY - NO CAUSE; ","")&amp;IF(AND(N141&lt;&gt;"",O141&lt;&gt;"Yes",O141&lt;&gt;"Not needed"),"CLIENT INSTRUCTION - NO CHANGE ORDER; ","")&amp;IF(Q141="","NO PHOTOS LINK; ","")&amp;IF(OR(C141="",AND(D141&lt;&gt;"",E141="")),"CREW COUNT BLANK; ","")&amp;IF(G141="","NO WORK WRITTEN; ","")&amp;IF(AND(I141&lt;&gt;"",J141=""),"INSPECTION - NO RESULT; ","")&amp;IF(AND(B141&lt;&gt;"",N(A141)&gt;0,COUNTIFS($B$2:$B$1000,B141,$A$2:$A$1000,A141)&gt;1),"TWO ROWS SAME JOB SAME DAY; ","")&amp;IF(AND(N(A141)&gt;0,N(S141)&gt;0,N(S141)-N(A141)&gt;N('Settings'!$B$11)),"WRITTEN LATE; ","")="","",LEFT(IF(N(A141)=0,"NO DATE; ","")&amp;IF(B141="","NO JOB; ",IF(COUNTIF('Jobs'!$A$2:$A$21,B141)=0,"JOB NOT ON JOBS SHEET; ",""))&amp;IF(AND(L141="Yes",M141=""),"DELAY - NO CAUSE; ","")&amp;IF(AND(N141&lt;&gt;"",O141&lt;&gt;"Yes",O141&lt;&gt;"Not needed"),"CLIENT INSTRUCTION - NO CHANGE ORDER; ","")&amp;IF(Q141="","NO PHOTOS LINK; ","")&amp;IF(OR(C141="",AND(D141&lt;&gt;"",E141="")),"CREW COUNT BLANK; ","")&amp;IF(G141="","NO WORK WRITTEN; ","")&amp;IF(AND(I141&lt;&gt;"",J141=""),"INSPECTION - NO RESULT; ","")&amp;IF(AND(B141&lt;&gt;"",N(A141)&gt;0,COUNTIFS($B$2:$B$1000,B141,$A$2:$A$1000,A141)&gt;1),"TWO ROWS SAME JOB SAME DAY; ","")&amp;IF(AND(N(A141)&gt;0,N(S141)&gt;0,N(S141)-N(A141)&gt;N('Settings'!$B$11)),"WRITTEN LATE; ",""),LEN(IF(N(A141)=0,"NO DATE; ","")&amp;IF(B141="","NO JOB; ",IF(COUNTIF('Jobs'!$A$2:$A$21,B141)=0,"JOB NOT ON JOBS SHEET; ",""))&amp;IF(AND(L141="Yes",M141=""),"DELAY - NO CAUSE; ","")&amp;IF(AND(N141&lt;&gt;"",O141&lt;&gt;"Yes",O141&lt;&gt;"Not needed"),"CLIENT INSTRUCTION - NO CHANGE ORDER; ","")&amp;IF(Q141="","NO PHOTOS LINK; ","")&amp;IF(OR(C141="",AND(D141&lt;&gt;"",E141="")),"CREW COUNT BLANK; ","")&amp;IF(G141="","NO WORK WRITTEN; ","")&amp;IF(AND(I141&lt;&gt;"",J141=""),"INSPECTION - NO RESULT; ","")&amp;IF(AND(B141&lt;&gt;"",N(A141)&gt;0,COUNTIFS($B$2:$B$1000,B141,$A$2:$A$1000,A141)&gt;1),"TWO ROWS SAME JOB SAME DAY; ","")&amp;IF(AND(N(A141)&gt;0,N(S141)&gt;0,N(S141)-N(A141)&gt;N('Settings'!$B$11)),"WRITTEN LATE; ",""))-2)))</f>
        <v/>
      </c>
    </row>
    <row r="142">
      <c r="A142" s="6" t="n"/>
      <c r="G142" s="7" t="n"/>
      <c r="H142" s="7" t="n"/>
      <c r="K142" s="7" t="n"/>
      <c r="M142" s="7" t="n"/>
      <c r="N142" s="7" t="n"/>
      <c r="P142" s="7" t="n"/>
      <c r="S142" s="6" t="n"/>
      <c r="T142">
        <f>IF(NOT(OR(A142&lt;&gt;"",B142&lt;&gt;"",G142&lt;&gt;"")),"",IF(IF(N(A142)=0,"NO DATE; ","")&amp;IF(B142="","NO JOB; ",IF(COUNTIF('Jobs'!$A$2:$A$21,B142)=0,"JOB NOT ON JOBS SHEET; ",""))&amp;IF(AND(L142="Yes",M142=""),"DELAY - NO CAUSE; ","")&amp;IF(AND(N142&lt;&gt;"",O142&lt;&gt;"Yes",O142&lt;&gt;"Not needed"),"CLIENT INSTRUCTION - NO CHANGE ORDER; ","")&amp;IF(Q142="","NO PHOTOS LINK; ","")&amp;IF(OR(C142="",AND(D142&lt;&gt;"",E142="")),"CREW COUNT BLANK; ","")&amp;IF(G142="","NO WORK WRITTEN; ","")&amp;IF(AND(I142&lt;&gt;"",J142=""),"INSPECTION - NO RESULT; ","")&amp;IF(AND(B142&lt;&gt;"",N(A142)&gt;0,COUNTIFS($B$2:$B$1000,B142,$A$2:$A$1000,A142)&gt;1),"TWO ROWS SAME JOB SAME DAY; ","")&amp;IF(AND(N(A142)&gt;0,N(S142)&gt;0,N(S142)-N(A142)&gt;N('Settings'!$B$11)),"WRITTEN LATE; ","")="","",LEFT(IF(N(A142)=0,"NO DATE; ","")&amp;IF(B142="","NO JOB; ",IF(COUNTIF('Jobs'!$A$2:$A$21,B142)=0,"JOB NOT ON JOBS SHEET; ",""))&amp;IF(AND(L142="Yes",M142=""),"DELAY - NO CAUSE; ","")&amp;IF(AND(N142&lt;&gt;"",O142&lt;&gt;"Yes",O142&lt;&gt;"Not needed"),"CLIENT INSTRUCTION - NO CHANGE ORDER; ","")&amp;IF(Q142="","NO PHOTOS LINK; ","")&amp;IF(OR(C142="",AND(D142&lt;&gt;"",E142="")),"CREW COUNT BLANK; ","")&amp;IF(G142="","NO WORK WRITTEN; ","")&amp;IF(AND(I142&lt;&gt;"",J142=""),"INSPECTION - NO RESULT; ","")&amp;IF(AND(B142&lt;&gt;"",N(A142)&gt;0,COUNTIFS($B$2:$B$1000,B142,$A$2:$A$1000,A142)&gt;1),"TWO ROWS SAME JOB SAME DAY; ","")&amp;IF(AND(N(A142)&gt;0,N(S142)&gt;0,N(S142)-N(A142)&gt;N('Settings'!$B$11)),"WRITTEN LATE; ",""),LEN(IF(N(A142)=0,"NO DATE; ","")&amp;IF(B142="","NO JOB; ",IF(COUNTIF('Jobs'!$A$2:$A$21,B142)=0,"JOB NOT ON JOBS SHEET; ",""))&amp;IF(AND(L142="Yes",M142=""),"DELAY - NO CAUSE; ","")&amp;IF(AND(N142&lt;&gt;"",O142&lt;&gt;"Yes",O142&lt;&gt;"Not needed"),"CLIENT INSTRUCTION - NO CHANGE ORDER; ","")&amp;IF(Q142="","NO PHOTOS LINK; ","")&amp;IF(OR(C142="",AND(D142&lt;&gt;"",E142="")),"CREW COUNT BLANK; ","")&amp;IF(G142="","NO WORK WRITTEN; ","")&amp;IF(AND(I142&lt;&gt;"",J142=""),"INSPECTION - NO RESULT; ","")&amp;IF(AND(B142&lt;&gt;"",N(A142)&gt;0,COUNTIFS($B$2:$B$1000,B142,$A$2:$A$1000,A142)&gt;1),"TWO ROWS SAME JOB SAME DAY; ","")&amp;IF(AND(N(A142)&gt;0,N(S142)&gt;0,N(S142)-N(A142)&gt;N('Settings'!$B$11)),"WRITTEN LATE; ",""))-2)))</f>
        <v/>
      </c>
    </row>
    <row r="143">
      <c r="A143" s="6" t="n"/>
      <c r="G143" s="7" t="n"/>
      <c r="H143" s="7" t="n"/>
      <c r="K143" s="7" t="n"/>
      <c r="M143" s="7" t="n"/>
      <c r="N143" s="7" t="n"/>
      <c r="P143" s="7" t="n"/>
      <c r="S143" s="6" t="n"/>
      <c r="T143">
        <f>IF(NOT(OR(A143&lt;&gt;"",B143&lt;&gt;"",G143&lt;&gt;"")),"",IF(IF(N(A143)=0,"NO DATE; ","")&amp;IF(B143="","NO JOB; ",IF(COUNTIF('Jobs'!$A$2:$A$21,B143)=0,"JOB NOT ON JOBS SHEET; ",""))&amp;IF(AND(L143="Yes",M143=""),"DELAY - NO CAUSE; ","")&amp;IF(AND(N143&lt;&gt;"",O143&lt;&gt;"Yes",O143&lt;&gt;"Not needed"),"CLIENT INSTRUCTION - NO CHANGE ORDER; ","")&amp;IF(Q143="","NO PHOTOS LINK; ","")&amp;IF(OR(C143="",AND(D143&lt;&gt;"",E143="")),"CREW COUNT BLANK; ","")&amp;IF(G143="","NO WORK WRITTEN; ","")&amp;IF(AND(I143&lt;&gt;"",J143=""),"INSPECTION - NO RESULT; ","")&amp;IF(AND(B143&lt;&gt;"",N(A143)&gt;0,COUNTIFS($B$2:$B$1000,B143,$A$2:$A$1000,A143)&gt;1),"TWO ROWS SAME JOB SAME DAY; ","")&amp;IF(AND(N(A143)&gt;0,N(S143)&gt;0,N(S143)-N(A143)&gt;N('Settings'!$B$11)),"WRITTEN LATE; ","")="","",LEFT(IF(N(A143)=0,"NO DATE; ","")&amp;IF(B143="","NO JOB; ",IF(COUNTIF('Jobs'!$A$2:$A$21,B143)=0,"JOB NOT ON JOBS SHEET; ",""))&amp;IF(AND(L143="Yes",M143=""),"DELAY - NO CAUSE; ","")&amp;IF(AND(N143&lt;&gt;"",O143&lt;&gt;"Yes",O143&lt;&gt;"Not needed"),"CLIENT INSTRUCTION - NO CHANGE ORDER; ","")&amp;IF(Q143="","NO PHOTOS LINK; ","")&amp;IF(OR(C143="",AND(D143&lt;&gt;"",E143="")),"CREW COUNT BLANK; ","")&amp;IF(G143="","NO WORK WRITTEN; ","")&amp;IF(AND(I143&lt;&gt;"",J143=""),"INSPECTION - NO RESULT; ","")&amp;IF(AND(B143&lt;&gt;"",N(A143)&gt;0,COUNTIFS($B$2:$B$1000,B143,$A$2:$A$1000,A143)&gt;1),"TWO ROWS SAME JOB SAME DAY; ","")&amp;IF(AND(N(A143)&gt;0,N(S143)&gt;0,N(S143)-N(A143)&gt;N('Settings'!$B$11)),"WRITTEN LATE; ",""),LEN(IF(N(A143)=0,"NO DATE; ","")&amp;IF(B143="","NO JOB; ",IF(COUNTIF('Jobs'!$A$2:$A$21,B143)=0,"JOB NOT ON JOBS SHEET; ",""))&amp;IF(AND(L143="Yes",M143=""),"DELAY - NO CAUSE; ","")&amp;IF(AND(N143&lt;&gt;"",O143&lt;&gt;"Yes",O143&lt;&gt;"Not needed"),"CLIENT INSTRUCTION - NO CHANGE ORDER; ","")&amp;IF(Q143="","NO PHOTOS LINK; ","")&amp;IF(OR(C143="",AND(D143&lt;&gt;"",E143="")),"CREW COUNT BLANK; ","")&amp;IF(G143="","NO WORK WRITTEN; ","")&amp;IF(AND(I143&lt;&gt;"",J143=""),"INSPECTION - NO RESULT; ","")&amp;IF(AND(B143&lt;&gt;"",N(A143)&gt;0,COUNTIFS($B$2:$B$1000,B143,$A$2:$A$1000,A143)&gt;1),"TWO ROWS SAME JOB SAME DAY; ","")&amp;IF(AND(N(A143)&gt;0,N(S143)&gt;0,N(S143)-N(A143)&gt;N('Settings'!$B$11)),"WRITTEN LATE; ",""))-2)))</f>
        <v/>
      </c>
    </row>
    <row r="144">
      <c r="A144" s="6" t="n"/>
      <c r="G144" s="7" t="n"/>
      <c r="H144" s="7" t="n"/>
      <c r="K144" s="7" t="n"/>
      <c r="M144" s="7" t="n"/>
      <c r="N144" s="7" t="n"/>
      <c r="P144" s="7" t="n"/>
      <c r="S144" s="6" t="n"/>
      <c r="T144">
        <f>IF(NOT(OR(A144&lt;&gt;"",B144&lt;&gt;"",G144&lt;&gt;"")),"",IF(IF(N(A144)=0,"NO DATE; ","")&amp;IF(B144="","NO JOB; ",IF(COUNTIF('Jobs'!$A$2:$A$21,B144)=0,"JOB NOT ON JOBS SHEET; ",""))&amp;IF(AND(L144="Yes",M144=""),"DELAY - NO CAUSE; ","")&amp;IF(AND(N144&lt;&gt;"",O144&lt;&gt;"Yes",O144&lt;&gt;"Not needed"),"CLIENT INSTRUCTION - NO CHANGE ORDER; ","")&amp;IF(Q144="","NO PHOTOS LINK; ","")&amp;IF(OR(C144="",AND(D144&lt;&gt;"",E144="")),"CREW COUNT BLANK; ","")&amp;IF(G144="","NO WORK WRITTEN; ","")&amp;IF(AND(I144&lt;&gt;"",J144=""),"INSPECTION - NO RESULT; ","")&amp;IF(AND(B144&lt;&gt;"",N(A144)&gt;0,COUNTIFS($B$2:$B$1000,B144,$A$2:$A$1000,A144)&gt;1),"TWO ROWS SAME JOB SAME DAY; ","")&amp;IF(AND(N(A144)&gt;0,N(S144)&gt;0,N(S144)-N(A144)&gt;N('Settings'!$B$11)),"WRITTEN LATE; ","")="","",LEFT(IF(N(A144)=0,"NO DATE; ","")&amp;IF(B144="","NO JOB; ",IF(COUNTIF('Jobs'!$A$2:$A$21,B144)=0,"JOB NOT ON JOBS SHEET; ",""))&amp;IF(AND(L144="Yes",M144=""),"DELAY - NO CAUSE; ","")&amp;IF(AND(N144&lt;&gt;"",O144&lt;&gt;"Yes",O144&lt;&gt;"Not needed"),"CLIENT INSTRUCTION - NO CHANGE ORDER; ","")&amp;IF(Q144="","NO PHOTOS LINK; ","")&amp;IF(OR(C144="",AND(D144&lt;&gt;"",E144="")),"CREW COUNT BLANK; ","")&amp;IF(G144="","NO WORK WRITTEN; ","")&amp;IF(AND(I144&lt;&gt;"",J144=""),"INSPECTION - NO RESULT; ","")&amp;IF(AND(B144&lt;&gt;"",N(A144)&gt;0,COUNTIFS($B$2:$B$1000,B144,$A$2:$A$1000,A144)&gt;1),"TWO ROWS SAME JOB SAME DAY; ","")&amp;IF(AND(N(A144)&gt;0,N(S144)&gt;0,N(S144)-N(A144)&gt;N('Settings'!$B$11)),"WRITTEN LATE; ",""),LEN(IF(N(A144)=0,"NO DATE; ","")&amp;IF(B144="","NO JOB; ",IF(COUNTIF('Jobs'!$A$2:$A$21,B144)=0,"JOB NOT ON JOBS SHEET; ",""))&amp;IF(AND(L144="Yes",M144=""),"DELAY - NO CAUSE; ","")&amp;IF(AND(N144&lt;&gt;"",O144&lt;&gt;"Yes",O144&lt;&gt;"Not needed"),"CLIENT INSTRUCTION - NO CHANGE ORDER; ","")&amp;IF(Q144="","NO PHOTOS LINK; ","")&amp;IF(OR(C144="",AND(D144&lt;&gt;"",E144="")),"CREW COUNT BLANK; ","")&amp;IF(G144="","NO WORK WRITTEN; ","")&amp;IF(AND(I144&lt;&gt;"",J144=""),"INSPECTION - NO RESULT; ","")&amp;IF(AND(B144&lt;&gt;"",N(A144)&gt;0,COUNTIFS($B$2:$B$1000,B144,$A$2:$A$1000,A144)&gt;1),"TWO ROWS SAME JOB SAME DAY; ","")&amp;IF(AND(N(A144)&gt;0,N(S144)&gt;0,N(S144)-N(A144)&gt;N('Settings'!$B$11)),"WRITTEN LATE; ",""))-2)))</f>
        <v/>
      </c>
    </row>
    <row r="145">
      <c r="A145" s="6" t="n"/>
      <c r="G145" s="7" t="n"/>
      <c r="H145" s="7" t="n"/>
      <c r="K145" s="7" t="n"/>
      <c r="M145" s="7" t="n"/>
      <c r="N145" s="7" t="n"/>
      <c r="P145" s="7" t="n"/>
      <c r="S145" s="6" t="n"/>
      <c r="T145">
        <f>IF(NOT(OR(A145&lt;&gt;"",B145&lt;&gt;"",G145&lt;&gt;"")),"",IF(IF(N(A145)=0,"NO DATE; ","")&amp;IF(B145="","NO JOB; ",IF(COUNTIF('Jobs'!$A$2:$A$21,B145)=0,"JOB NOT ON JOBS SHEET; ",""))&amp;IF(AND(L145="Yes",M145=""),"DELAY - NO CAUSE; ","")&amp;IF(AND(N145&lt;&gt;"",O145&lt;&gt;"Yes",O145&lt;&gt;"Not needed"),"CLIENT INSTRUCTION - NO CHANGE ORDER; ","")&amp;IF(Q145="","NO PHOTOS LINK; ","")&amp;IF(OR(C145="",AND(D145&lt;&gt;"",E145="")),"CREW COUNT BLANK; ","")&amp;IF(G145="","NO WORK WRITTEN; ","")&amp;IF(AND(I145&lt;&gt;"",J145=""),"INSPECTION - NO RESULT; ","")&amp;IF(AND(B145&lt;&gt;"",N(A145)&gt;0,COUNTIFS($B$2:$B$1000,B145,$A$2:$A$1000,A145)&gt;1),"TWO ROWS SAME JOB SAME DAY; ","")&amp;IF(AND(N(A145)&gt;0,N(S145)&gt;0,N(S145)-N(A145)&gt;N('Settings'!$B$11)),"WRITTEN LATE; ","")="","",LEFT(IF(N(A145)=0,"NO DATE; ","")&amp;IF(B145="","NO JOB; ",IF(COUNTIF('Jobs'!$A$2:$A$21,B145)=0,"JOB NOT ON JOBS SHEET; ",""))&amp;IF(AND(L145="Yes",M145=""),"DELAY - NO CAUSE; ","")&amp;IF(AND(N145&lt;&gt;"",O145&lt;&gt;"Yes",O145&lt;&gt;"Not needed"),"CLIENT INSTRUCTION - NO CHANGE ORDER; ","")&amp;IF(Q145="","NO PHOTOS LINK; ","")&amp;IF(OR(C145="",AND(D145&lt;&gt;"",E145="")),"CREW COUNT BLANK; ","")&amp;IF(G145="","NO WORK WRITTEN; ","")&amp;IF(AND(I145&lt;&gt;"",J145=""),"INSPECTION - NO RESULT; ","")&amp;IF(AND(B145&lt;&gt;"",N(A145)&gt;0,COUNTIFS($B$2:$B$1000,B145,$A$2:$A$1000,A145)&gt;1),"TWO ROWS SAME JOB SAME DAY; ","")&amp;IF(AND(N(A145)&gt;0,N(S145)&gt;0,N(S145)-N(A145)&gt;N('Settings'!$B$11)),"WRITTEN LATE; ",""),LEN(IF(N(A145)=0,"NO DATE; ","")&amp;IF(B145="","NO JOB; ",IF(COUNTIF('Jobs'!$A$2:$A$21,B145)=0,"JOB NOT ON JOBS SHEET; ",""))&amp;IF(AND(L145="Yes",M145=""),"DELAY - NO CAUSE; ","")&amp;IF(AND(N145&lt;&gt;"",O145&lt;&gt;"Yes",O145&lt;&gt;"Not needed"),"CLIENT INSTRUCTION - NO CHANGE ORDER; ","")&amp;IF(Q145="","NO PHOTOS LINK; ","")&amp;IF(OR(C145="",AND(D145&lt;&gt;"",E145="")),"CREW COUNT BLANK; ","")&amp;IF(G145="","NO WORK WRITTEN; ","")&amp;IF(AND(I145&lt;&gt;"",J145=""),"INSPECTION - NO RESULT; ","")&amp;IF(AND(B145&lt;&gt;"",N(A145)&gt;0,COUNTIFS($B$2:$B$1000,B145,$A$2:$A$1000,A145)&gt;1),"TWO ROWS SAME JOB SAME DAY; ","")&amp;IF(AND(N(A145)&gt;0,N(S145)&gt;0,N(S145)-N(A145)&gt;N('Settings'!$B$11)),"WRITTEN LATE; ",""))-2)))</f>
        <v/>
      </c>
    </row>
    <row r="146">
      <c r="A146" s="6" t="n"/>
      <c r="G146" s="7" t="n"/>
      <c r="H146" s="7" t="n"/>
      <c r="K146" s="7" t="n"/>
      <c r="M146" s="7" t="n"/>
      <c r="N146" s="7" t="n"/>
      <c r="P146" s="7" t="n"/>
      <c r="S146" s="6" t="n"/>
      <c r="T146">
        <f>IF(NOT(OR(A146&lt;&gt;"",B146&lt;&gt;"",G146&lt;&gt;"")),"",IF(IF(N(A146)=0,"NO DATE; ","")&amp;IF(B146="","NO JOB; ",IF(COUNTIF('Jobs'!$A$2:$A$21,B146)=0,"JOB NOT ON JOBS SHEET; ",""))&amp;IF(AND(L146="Yes",M146=""),"DELAY - NO CAUSE; ","")&amp;IF(AND(N146&lt;&gt;"",O146&lt;&gt;"Yes",O146&lt;&gt;"Not needed"),"CLIENT INSTRUCTION - NO CHANGE ORDER; ","")&amp;IF(Q146="","NO PHOTOS LINK; ","")&amp;IF(OR(C146="",AND(D146&lt;&gt;"",E146="")),"CREW COUNT BLANK; ","")&amp;IF(G146="","NO WORK WRITTEN; ","")&amp;IF(AND(I146&lt;&gt;"",J146=""),"INSPECTION - NO RESULT; ","")&amp;IF(AND(B146&lt;&gt;"",N(A146)&gt;0,COUNTIFS($B$2:$B$1000,B146,$A$2:$A$1000,A146)&gt;1),"TWO ROWS SAME JOB SAME DAY; ","")&amp;IF(AND(N(A146)&gt;0,N(S146)&gt;0,N(S146)-N(A146)&gt;N('Settings'!$B$11)),"WRITTEN LATE; ","")="","",LEFT(IF(N(A146)=0,"NO DATE; ","")&amp;IF(B146="","NO JOB; ",IF(COUNTIF('Jobs'!$A$2:$A$21,B146)=0,"JOB NOT ON JOBS SHEET; ",""))&amp;IF(AND(L146="Yes",M146=""),"DELAY - NO CAUSE; ","")&amp;IF(AND(N146&lt;&gt;"",O146&lt;&gt;"Yes",O146&lt;&gt;"Not needed"),"CLIENT INSTRUCTION - NO CHANGE ORDER; ","")&amp;IF(Q146="","NO PHOTOS LINK; ","")&amp;IF(OR(C146="",AND(D146&lt;&gt;"",E146="")),"CREW COUNT BLANK; ","")&amp;IF(G146="","NO WORK WRITTEN; ","")&amp;IF(AND(I146&lt;&gt;"",J146=""),"INSPECTION - NO RESULT; ","")&amp;IF(AND(B146&lt;&gt;"",N(A146)&gt;0,COUNTIFS($B$2:$B$1000,B146,$A$2:$A$1000,A146)&gt;1),"TWO ROWS SAME JOB SAME DAY; ","")&amp;IF(AND(N(A146)&gt;0,N(S146)&gt;0,N(S146)-N(A146)&gt;N('Settings'!$B$11)),"WRITTEN LATE; ",""),LEN(IF(N(A146)=0,"NO DATE; ","")&amp;IF(B146="","NO JOB; ",IF(COUNTIF('Jobs'!$A$2:$A$21,B146)=0,"JOB NOT ON JOBS SHEET; ",""))&amp;IF(AND(L146="Yes",M146=""),"DELAY - NO CAUSE; ","")&amp;IF(AND(N146&lt;&gt;"",O146&lt;&gt;"Yes",O146&lt;&gt;"Not needed"),"CLIENT INSTRUCTION - NO CHANGE ORDER; ","")&amp;IF(Q146="","NO PHOTOS LINK; ","")&amp;IF(OR(C146="",AND(D146&lt;&gt;"",E146="")),"CREW COUNT BLANK; ","")&amp;IF(G146="","NO WORK WRITTEN; ","")&amp;IF(AND(I146&lt;&gt;"",J146=""),"INSPECTION - NO RESULT; ","")&amp;IF(AND(B146&lt;&gt;"",N(A146)&gt;0,COUNTIFS($B$2:$B$1000,B146,$A$2:$A$1000,A146)&gt;1),"TWO ROWS SAME JOB SAME DAY; ","")&amp;IF(AND(N(A146)&gt;0,N(S146)&gt;0,N(S146)-N(A146)&gt;N('Settings'!$B$11)),"WRITTEN LATE; ",""))-2)))</f>
        <v/>
      </c>
    </row>
    <row r="147">
      <c r="A147" s="6" t="n"/>
      <c r="G147" s="7" t="n"/>
      <c r="H147" s="7" t="n"/>
      <c r="K147" s="7" t="n"/>
      <c r="M147" s="7" t="n"/>
      <c r="N147" s="7" t="n"/>
      <c r="P147" s="7" t="n"/>
      <c r="S147" s="6" t="n"/>
      <c r="T147">
        <f>IF(NOT(OR(A147&lt;&gt;"",B147&lt;&gt;"",G147&lt;&gt;"")),"",IF(IF(N(A147)=0,"NO DATE; ","")&amp;IF(B147="","NO JOB; ",IF(COUNTIF('Jobs'!$A$2:$A$21,B147)=0,"JOB NOT ON JOBS SHEET; ",""))&amp;IF(AND(L147="Yes",M147=""),"DELAY - NO CAUSE; ","")&amp;IF(AND(N147&lt;&gt;"",O147&lt;&gt;"Yes",O147&lt;&gt;"Not needed"),"CLIENT INSTRUCTION - NO CHANGE ORDER; ","")&amp;IF(Q147="","NO PHOTOS LINK; ","")&amp;IF(OR(C147="",AND(D147&lt;&gt;"",E147="")),"CREW COUNT BLANK; ","")&amp;IF(G147="","NO WORK WRITTEN; ","")&amp;IF(AND(I147&lt;&gt;"",J147=""),"INSPECTION - NO RESULT; ","")&amp;IF(AND(B147&lt;&gt;"",N(A147)&gt;0,COUNTIFS($B$2:$B$1000,B147,$A$2:$A$1000,A147)&gt;1),"TWO ROWS SAME JOB SAME DAY; ","")&amp;IF(AND(N(A147)&gt;0,N(S147)&gt;0,N(S147)-N(A147)&gt;N('Settings'!$B$11)),"WRITTEN LATE; ","")="","",LEFT(IF(N(A147)=0,"NO DATE; ","")&amp;IF(B147="","NO JOB; ",IF(COUNTIF('Jobs'!$A$2:$A$21,B147)=0,"JOB NOT ON JOBS SHEET; ",""))&amp;IF(AND(L147="Yes",M147=""),"DELAY - NO CAUSE; ","")&amp;IF(AND(N147&lt;&gt;"",O147&lt;&gt;"Yes",O147&lt;&gt;"Not needed"),"CLIENT INSTRUCTION - NO CHANGE ORDER; ","")&amp;IF(Q147="","NO PHOTOS LINK; ","")&amp;IF(OR(C147="",AND(D147&lt;&gt;"",E147="")),"CREW COUNT BLANK; ","")&amp;IF(G147="","NO WORK WRITTEN; ","")&amp;IF(AND(I147&lt;&gt;"",J147=""),"INSPECTION - NO RESULT; ","")&amp;IF(AND(B147&lt;&gt;"",N(A147)&gt;0,COUNTIFS($B$2:$B$1000,B147,$A$2:$A$1000,A147)&gt;1),"TWO ROWS SAME JOB SAME DAY; ","")&amp;IF(AND(N(A147)&gt;0,N(S147)&gt;0,N(S147)-N(A147)&gt;N('Settings'!$B$11)),"WRITTEN LATE; ",""),LEN(IF(N(A147)=0,"NO DATE; ","")&amp;IF(B147="","NO JOB; ",IF(COUNTIF('Jobs'!$A$2:$A$21,B147)=0,"JOB NOT ON JOBS SHEET; ",""))&amp;IF(AND(L147="Yes",M147=""),"DELAY - NO CAUSE; ","")&amp;IF(AND(N147&lt;&gt;"",O147&lt;&gt;"Yes",O147&lt;&gt;"Not needed"),"CLIENT INSTRUCTION - NO CHANGE ORDER; ","")&amp;IF(Q147="","NO PHOTOS LINK; ","")&amp;IF(OR(C147="",AND(D147&lt;&gt;"",E147="")),"CREW COUNT BLANK; ","")&amp;IF(G147="","NO WORK WRITTEN; ","")&amp;IF(AND(I147&lt;&gt;"",J147=""),"INSPECTION - NO RESULT; ","")&amp;IF(AND(B147&lt;&gt;"",N(A147)&gt;0,COUNTIFS($B$2:$B$1000,B147,$A$2:$A$1000,A147)&gt;1),"TWO ROWS SAME JOB SAME DAY; ","")&amp;IF(AND(N(A147)&gt;0,N(S147)&gt;0,N(S147)-N(A147)&gt;N('Settings'!$B$11)),"WRITTEN LATE; ",""))-2)))</f>
        <v/>
      </c>
    </row>
    <row r="148">
      <c r="A148" s="6" t="n"/>
      <c r="G148" s="7" t="n"/>
      <c r="H148" s="7" t="n"/>
      <c r="K148" s="7" t="n"/>
      <c r="M148" s="7" t="n"/>
      <c r="N148" s="7" t="n"/>
      <c r="P148" s="7" t="n"/>
      <c r="S148" s="6" t="n"/>
      <c r="T148">
        <f>IF(NOT(OR(A148&lt;&gt;"",B148&lt;&gt;"",G148&lt;&gt;"")),"",IF(IF(N(A148)=0,"NO DATE; ","")&amp;IF(B148="","NO JOB; ",IF(COUNTIF('Jobs'!$A$2:$A$21,B148)=0,"JOB NOT ON JOBS SHEET; ",""))&amp;IF(AND(L148="Yes",M148=""),"DELAY - NO CAUSE; ","")&amp;IF(AND(N148&lt;&gt;"",O148&lt;&gt;"Yes",O148&lt;&gt;"Not needed"),"CLIENT INSTRUCTION - NO CHANGE ORDER; ","")&amp;IF(Q148="","NO PHOTOS LINK; ","")&amp;IF(OR(C148="",AND(D148&lt;&gt;"",E148="")),"CREW COUNT BLANK; ","")&amp;IF(G148="","NO WORK WRITTEN; ","")&amp;IF(AND(I148&lt;&gt;"",J148=""),"INSPECTION - NO RESULT; ","")&amp;IF(AND(B148&lt;&gt;"",N(A148)&gt;0,COUNTIFS($B$2:$B$1000,B148,$A$2:$A$1000,A148)&gt;1),"TWO ROWS SAME JOB SAME DAY; ","")&amp;IF(AND(N(A148)&gt;0,N(S148)&gt;0,N(S148)-N(A148)&gt;N('Settings'!$B$11)),"WRITTEN LATE; ","")="","",LEFT(IF(N(A148)=0,"NO DATE; ","")&amp;IF(B148="","NO JOB; ",IF(COUNTIF('Jobs'!$A$2:$A$21,B148)=0,"JOB NOT ON JOBS SHEET; ",""))&amp;IF(AND(L148="Yes",M148=""),"DELAY - NO CAUSE; ","")&amp;IF(AND(N148&lt;&gt;"",O148&lt;&gt;"Yes",O148&lt;&gt;"Not needed"),"CLIENT INSTRUCTION - NO CHANGE ORDER; ","")&amp;IF(Q148="","NO PHOTOS LINK; ","")&amp;IF(OR(C148="",AND(D148&lt;&gt;"",E148="")),"CREW COUNT BLANK; ","")&amp;IF(G148="","NO WORK WRITTEN; ","")&amp;IF(AND(I148&lt;&gt;"",J148=""),"INSPECTION - NO RESULT; ","")&amp;IF(AND(B148&lt;&gt;"",N(A148)&gt;0,COUNTIFS($B$2:$B$1000,B148,$A$2:$A$1000,A148)&gt;1),"TWO ROWS SAME JOB SAME DAY; ","")&amp;IF(AND(N(A148)&gt;0,N(S148)&gt;0,N(S148)-N(A148)&gt;N('Settings'!$B$11)),"WRITTEN LATE; ",""),LEN(IF(N(A148)=0,"NO DATE; ","")&amp;IF(B148="","NO JOB; ",IF(COUNTIF('Jobs'!$A$2:$A$21,B148)=0,"JOB NOT ON JOBS SHEET; ",""))&amp;IF(AND(L148="Yes",M148=""),"DELAY - NO CAUSE; ","")&amp;IF(AND(N148&lt;&gt;"",O148&lt;&gt;"Yes",O148&lt;&gt;"Not needed"),"CLIENT INSTRUCTION - NO CHANGE ORDER; ","")&amp;IF(Q148="","NO PHOTOS LINK; ","")&amp;IF(OR(C148="",AND(D148&lt;&gt;"",E148="")),"CREW COUNT BLANK; ","")&amp;IF(G148="","NO WORK WRITTEN; ","")&amp;IF(AND(I148&lt;&gt;"",J148=""),"INSPECTION - NO RESULT; ","")&amp;IF(AND(B148&lt;&gt;"",N(A148)&gt;0,COUNTIFS($B$2:$B$1000,B148,$A$2:$A$1000,A148)&gt;1),"TWO ROWS SAME JOB SAME DAY; ","")&amp;IF(AND(N(A148)&gt;0,N(S148)&gt;0,N(S148)-N(A148)&gt;N('Settings'!$B$11)),"WRITTEN LATE; ",""))-2)))</f>
        <v/>
      </c>
    </row>
    <row r="149">
      <c r="A149" s="6" t="n"/>
      <c r="G149" s="7" t="n"/>
      <c r="H149" s="7" t="n"/>
      <c r="K149" s="7" t="n"/>
      <c r="M149" s="7" t="n"/>
      <c r="N149" s="7" t="n"/>
      <c r="P149" s="7" t="n"/>
      <c r="S149" s="6" t="n"/>
      <c r="T149">
        <f>IF(NOT(OR(A149&lt;&gt;"",B149&lt;&gt;"",G149&lt;&gt;"")),"",IF(IF(N(A149)=0,"NO DATE; ","")&amp;IF(B149="","NO JOB; ",IF(COUNTIF('Jobs'!$A$2:$A$21,B149)=0,"JOB NOT ON JOBS SHEET; ",""))&amp;IF(AND(L149="Yes",M149=""),"DELAY - NO CAUSE; ","")&amp;IF(AND(N149&lt;&gt;"",O149&lt;&gt;"Yes",O149&lt;&gt;"Not needed"),"CLIENT INSTRUCTION - NO CHANGE ORDER; ","")&amp;IF(Q149="","NO PHOTOS LINK; ","")&amp;IF(OR(C149="",AND(D149&lt;&gt;"",E149="")),"CREW COUNT BLANK; ","")&amp;IF(G149="","NO WORK WRITTEN; ","")&amp;IF(AND(I149&lt;&gt;"",J149=""),"INSPECTION - NO RESULT; ","")&amp;IF(AND(B149&lt;&gt;"",N(A149)&gt;0,COUNTIFS($B$2:$B$1000,B149,$A$2:$A$1000,A149)&gt;1),"TWO ROWS SAME JOB SAME DAY; ","")&amp;IF(AND(N(A149)&gt;0,N(S149)&gt;0,N(S149)-N(A149)&gt;N('Settings'!$B$11)),"WRITTEN LATE; ","")="","",LEFT(IF(N(A149)=0,"NO DATE; ","")&amp;IF(B149="","NO JOB; ",IF(COUNTIF('Jobs'!$A$2:$A$21,B149)=0,"JOB NOT ON JOBS SHEET; ",""))&amp;IF(AND(L149="Yes",M149=""),"DELAY - NO CAUSE; ","")&amp;IF(AND(N149&lt;&gt;"",O149&lt;&gt;"Yes",O149&lt;&gt;"Not needed"),"CLIENT INSTRUCTION - NO CHANGE ORDER; ","")&amp;IF(Q149="","NO PHOTOS LINK; ","")&amp;IF(OR(C149="",AND(D149&lt;&gt;"",E149="")),"CREW COUNT BLANK; ","")&amp;IF(G149="","NO WORK WRITTEN; ","")&amp;IF(AND(I149&lt;&gt;"",J149=""),"INSPECTION - NO RESULT; ","")&amp;IF(AND(B149&lt;&gt;"",N(A149)&gt;0,COUNTIFS($B$2:$B$1000,B149,$A$2:$A$1000,A149)&gt;1),"TWO ROWS SAME JOB SAME DAY; ","")&amp;IF(AND(N(A149)&gt;0,N(S149)&gt;0,N(S149)-N(A149)&gt;N('Settings'!$B$11)),"WRITTEN LATE; ",""),LEN(IF(N(A149)=0,"NO DATE; ","")&amp;IF(B149="","NO JOB; ",IF(COUNTIF('Jobs'!$A$2:$A$21,B149)=0,"JOB NOT ON JOBS SHEET; ",""))&amp;IF(AND(L149="Yes",M149=""),"DELAY - NO CAUSE; ","")&amp;IF(AND(N149&lt;&gt;"",O149&lt;&gt;"Yes",O149&lt;&gt;"Not needed"),"CLIENT INSTRUCTION - NO CHANGE ORDER; ","")&amp;IF(Q149="","NO PHOTOS LINK; ","")&amp;IF(OR(C149="",AND(D149&lt;&gt;"",E149="")),"CREW COUNT BLANK; ","")&amp;IF(G149="","NO WORK WRITTEN; ","")&amp;IF(AND(I149&lt;&gt;"",J149=""),"INSPECTION - NO RESULT; ","")&amp;IF(AND(B149&lt;&gt;"",N(A149)&gt;0,COUNTIFS($B$2:$B$1000,B149,$A$2:$A$1000,A149)&gt;1),"TWO ROWS SAME JOB SAME DAY; ","")&amp;IF(AND(N(A149)&gt;0,N(S149)&gt;0,N(S149)-N(A149)&gt;N('Settings'!$B$11)),"WRITTEN LATE; ",""))-2)))</f>
        <v/>
      </c>
    </row>
    <row r="150">
      <c r="A150" s="6" t="n"/>
      <c r="G150" s="7" t="n"/>
      <c r="H150" s="7" t="n"/>
      <c r="K150" s="7" t="n"/>
      <c r="M150" s="7" t="n"/>
      <c r="N150" s="7" t="n"/>
      <c r="P150" s="7" t="n"/>
      <c r="S150" s="6" t="n"/>
      <c r="T150">
        <f>IF(NOT(OR(A150&lt;&gt;"",B150&lt;&gt;"",G150&lt;&gt;"")),"",IF(IF(N(A150)=0,"NO DATE; ","")&amp;IF(B150="","NO JOB; ",IF(COUNTIF('Jobs'!$A$2:$A$21,B150)=0,"JOB NOT ON JOBS SHEET; ",""))&amp;IF(AND(L150="Yes",M150=""),"DELAY - NO CAUSE; ","")&amp;IF(AND(N150&lt;&gt;"",O150&lt;&gt;"Yes",O150&lt;&gt;"Not needed"),"CLIENT INSTRUCTION - NO CHANGE ORDER; ","")&amp;IF(Q150="","NO PHOTOS LINK; ","")&amp;IF(OR(C150="",AND(D150&lt;&gt;"",E150="")),"CREW COUNT BLANK; ","")&amp;IF(G150="","NO WORK WRITTEN; ","")&amp;IF(AND(I150&lt;&gt;"",J150=""),"INSPECTION - NO RESULT; ","")&amp;IF(AND(B150&lt;&gt;"",N(A150)&gt;0,COUNTIFS($B$2:$B$1000,B150,$A$2:$A$1000,A150)&gt;1),"TWO ROWS SAME JOB SAME DAY; ","")&amp;IF(AND(N(A150)&gt;0,N(S150)&gt;0,N(S150)-N(A150)&gt;N('Settings'!$B$11)),"WRITTEN LATE; ","")="","",LEFT(IF(N(A150)=0,"NO DATE; ","")&amp;IF(B150="","NO JOB; ",IF(COUNTIF('Jobs'!$A$2:$A$21,B150)=0,"JOB NOT ON JOBS SHEET; ",""))&amp;IF(AND(L150="Yes",M150=""),"DELAY - NO CAUSE; ","")&amp;IF(AND(N150&lt;&gt;"",O150&lt;&gt;"Yes",O150&lt;&gt;"Not needed"),"CLIENT INSTRUCTION - NO CHANGE ORDER; ","")&amp;IF(Q150="","NO PHOTOS LINK; ","")&amp;IF(OR(C150="",AND(D150&lt;&gt;"",E150="")),"CREW COUNT BLANK; ","")&amp;IF(G150="","NO WORK WRITTEN; ","")&amp;IF(AND(I150&lt;&gt;"",J150=""),"INSPECTION - NO RESULT; ","")&amp;IF(AND(B150&lt;&gt;"",N(A150)&gt;0,COUNTIFS($B$2:$B$1000,B150,$A$2:$A$1000,A150)&gt;1),"TWO ROWS SAME JOB SAME DAY; ","")&amp;IF(AND(N(A150)&gt;0,N(S150)&gt;0,N(S150)-N(A150)&gt;N('Settings'!$B$11)),"WRITTEN LATE; ",""),LEN(IF(N(A150)=0,"NO DATE; ","")&amp;IF(B150="","NO JOB; ",IF(COUNTIF('Jobs'!$A$2:$A$21,B150)=0,"JOB NOT ON JOBS SHEET; ",""))&amp;IF(AND(L150="Yes",M150=""),"DELAY - NO CAUSE; ","")&amp;IF(AND(N150&lt;&gt;"",O150&lt;&gt;"Yes",O150&lt;&gt;"Not needed"),"CLIENT INSTRUCTION - NO CHANGE ORDER; ","")&amp;IF(Q150="","NO PHOTOS LINK; ","")&amp;IF(OR(C150="",AND(D150&lt;&gt;"",E150="")),"CREW COUNT BLANK; ","")&amp;IF(G150="","NO WORK WRITTEN; ","")&amp;IF(AND(I150&lt;&gt;"",J150=""),"INSPECTION - NO RESULT; ","")&amp;IF(AND(B150&lt;&gt;"",N(A150)&gt;0,COUNTIFS($B$2:$B$1000,B150,$A$2:$A$1000,A150)&gt;1),"TWO ROWS SAME JOB SAME DAY; ","")&amp;IF(AND(N(A150)&gt;0,N(S150)&gt;0,N(S150)-N(A150)&gt;N('Settings'!$B$11)),"WRITTEN LATE; ",""))-2)))</f>
        <v/>
      </c>
    </row>
    <row r="151">
      <c r="A151" s="6" t="n"/>
      <c r="G151" s="7" t="n"/>
      <c r="H151" s="7" t="n"/>
      <c r="K151" s="7" t="n"/>
      <c r="M151" s="7" t="n"/>
      <c r="N151" s="7" t="n"/>
      <c r="P151" s="7" t="n"/>
      <c r="S151" s="6" t="n"/>
      <c r="T151">
        <f>IF(NOT(OR(A151&lt;&gt;"",B151&lt;&gt;"",G151&lt;&gt;"")),"",IF(IF(N(A151)=0,"NO DATE; ","")&amp;IF(B151="","NO JOB; ",IF(COUNTIF('Jobs'!$A$2:$A$21,B151)=0,"JOB NOT ON JOBS SHEET; ",""))&amp;IF(AND(L151="Yes",M151=""),"DELAY - NO CAUSE; ","")&amp;IF(AND(N151&lt;&gt;"",O151&lt;&gt;"Yes",O151&lt;&gt;"Not needed"),"CLIENT INSTRUCTION - NO CHANGE ORDER; ","")&amp;IF(Q151="","NO PHOTOS LINK; ","")&amp;IF(OR(C151="",AND(D151&lt;&gt;"",E151="")),"CREW COUNT BLANK; ","")&amp;IF(G151="","NO WORK WRITTEN; ","")&amp;IF(AND(I151&lt;&gt;"",J151=""),"INSPECTION - NO RESULT; ","")&amp;IF(AND(B151&lt;&gt;"",N(A151)&gt;0,COUNTIFS($B$2:$B$1000,B151,$A$2:$A$1000,A151)&gt;1),"TWO ROWS SAME JOB SAME DAY; ","")&amp;IF(AND(N(A151)&gt;0,N(S151)&gt;0,N(S151)-N(A151)&gt;N('Settings'!$B$11)),"WRITTEN LATE; ","")="","",LEFT(IF(N(A151)=0,"NO DATE; ","")&amp;IF(B151="","NO JOB; ",IF(COUNTIF('Jobs'!$A$2:$A$21,B151)=0,"JOB NOT ON JOBS SHEET; ",""))&amp;IF(AND(L151="Yes",M151=""),"DELAY - NO CAUSE; ","")&amp;IF(AND(N151&lt;&gt;"",O151&lt;&gt;"Yes",O151&lt;&gt;"Not needed"),"CLIENT INSTRUCTION - NO CHANGE ORDER; ","")&amp;IF(Q151="","NO PHOTOS LINK; ","")&amp;IF(OR(C151="",AND(D151&lt;&gt;"",E151="")),"CREW COUNT BLANK; ","")&amp;IF(G151="","NO WORK WRITTEN; ","")&amp;IF(AND(I151&lt;&gt;"",J151=""),"INSPECTION - NO RESULT; ","")&amp;IF(AND(B151&lt;&gt;"",N(A151)&gt;0,COUNTIFS($B$2:$B$1000,B151,$A$2:$A$1000,A151)&gt;1),"TWO ROWS SAME JOB SAME DAY; ","")&amp;IF(AND(N(A151)&gt;0,N(S151)&gt;0,N(S151)-N(A151)&gt;N('Settings'!$B$11)),"WRITTEN LATE; ",""),LEN(IF(N(A151)=0,"NO DATE; ","")&amp;IF(B151="","NO JOB; ",IF(COUNTIF('Jobs'!$A$2:$A$21,B151)=0,"JOB NOT ON JOBS SHEET; ",""))&amp;IF(AND(L151="Yes",M151=""),"DELAY - NO CAUSE; ","")&amp;IF(AND(N151&lt;&gt;"",O151&lt;&gt;"Yes",O151&lt;&gt;"Not needed"),"CLIENT INSTRUCTION - NO CHANGE ORDER; ","")&amp;IF(Q151="","NO PHOTOS LINK; ","")&amp;IF(OR(C151="",AND(D151&lt;&gt;"",E151="")),"CREW COUNT BLANK; ","")&amp;IF(G151="","NO WORK WRITTEN; ","")&amp;IF(AND(I151&lt;&gt;"",J151=""),"INSPECTION - NO RESULT; ","")&amp;IF(AND(B151&lt;&gt;"",N(A151)&gt;0,COUNTIFS($B$2:$B$1000,B151,$A$2:$A$1000,A151)&gt;1),"TWO ROWS SAME JOB SAME DAY; ","")&amp;IF(AND(N(A151)&gt;0,N(S151)&gt;0,N(S151)-N(A151)&gt;N('Settings'!$B$11)),"WRITTEN LATE; ",""))-2)))</f>
        <v/>
      </c>
    </row>
    <row r="152">
      <c r="A152" s="6" t="n"/>
      <c r="G152" s="7" t="n"/>
      <c r="H152" s="7" t="n"/>
      <c r="K152" s="7" t="n"/>
      <c r="M152" s="7" t="n"/>
      <c r="N152" s="7" t="n"/>
      <c r="P152" s="7" t="n"/>
      <c r="S152" s="6" t="n"/>
      <c r="T152">
        <f>IF(NOT(OR(A152&lt;&gt;"",B152&lt;&gt;"",G152&lt;&gt;"")),"",IF(IF(N(A152)=0,"NO DATE; ","")&amp;IF(B152="","NO JOB; ",IF(COUNTIF('Jobs'!$A$2:$A$21,B152)=0,"JOB NOT ON JOBS SHEET; ",""))&amp;IF(AND(L152="Yes",M152=""),"DELAY - NO CAUSE; ","")&amp;IF(AND(N152&lt;&gt;"",O152&lt;&gt;"Yes",O152&lt;&gt;"Not needed"),"CLIENT INSTRUCTION - NO CHANGE ORDER; ","")&amp;IF(Q152="","NO PHOTOS LINK; ","")&amp;IF(OR(C152="",AND(D152&lt;&gt;"",E152="")),"CREW COUNT BLANK; ","")&amp;IF(G152="","NO WORK WRITTEN; ","")&amp;IF(AND(I152&lt;&gt;"",J152=""),"INSPECTION - NO RESULT; ","")&amp;IF(AND(B152&lt;&gt;"",N(A152)&gt;0,COUNTIFS($B$2:$B$1000,B152,$A$2:$A$1000,A152)&gt;1),"TWO ROWS SAME JOB SAME DAY; ","")&amp;IF(AND(N(A152)&gt;0,N(S152)&gt;0,N(S152)-N(A152)&gt;N('Settings'!$B$11)),"WRITTEN LATE; ","")="","",LEFT(IF(N(A152)=0,"NO DATE; ","")&amp;IF(B152="","NO JOB; ",IF(COUNTIF('Jobs'!$A$2:$A$21,B152)=0,"JOB NOT ON JOBS SHEET; ",""))&amp;IF(AND(L152="Yes",M152=""),"DELAY - NO CAUSE; ","")&amp;IF(AND(N152&lt;&gt;"",O152&lt;&gt;"Yes",O152&lt;&gt;"Not needed"),"CLIENT INSTRUCTION - NO CHANGE ORDER; ","")&amp;IF(Q152="","NO PHOTOS LINK; ","")&amp;IF(OR(C152="",AND(D152&lt;&gt;"",E152="")),"CREW COUNT BLANK; ","")&amp;IF(G152="","NO WORK WRITTEN; ","")&amp;IF(AND(I152&lt;&gt;"",J152=""),"INSPECTION - NO RESULT; ","")&amp;IF(AND(B152&lt;&gt;"",N(A152)&gt;0,COUNTIFS($B$2:$B$1000,B152,$A$2:$A$1000,A152)&gt;1),"TWO ROWS SAME JOB SAME DAY; ","")&amp;IF(AND(N(A152)&gt;0,N(S152)&gt;0,N(S152)-N(A152)&gt;N('Settings'!$B$11)),"WRITTEN LATE; ",""),LEN(IF(N(A152)=0,"NO DATE; ","")&amp;IF(B152="","NO JOB; ",IF(COUNTIF('Jobs'!$A$2:$A$21,B152)=0,"JOB NOT ON JOBS SHEET; ",""))&amp;IF(AND(L152="Yes",M152=""),"DELAY - NO CAUSE; ","")&amp;IF(AND(N152&lt;&gt;"",O152&lt;&gt;"Yes",O152&lt;&gt;"Not needed"),"CLIENT INSTRUCTION - NO CHANGE ORDER; ","")&amp;IF(Q152="","NO PHOTOS LINK; ","")&amp;IF(OR(C152="",AND(D152&lt;&gt;"",E152="")),"CREW COUNT BLANK; ","")&amp;IF(G152="","NO WORK WRITTEN; ","")&amp;IF(AND(I152&lt;&gt;"",J152=""),"INSPECTION - NO RESULT; ","")&amp;IF(AND(B152&lt;&gt;"",N(A152)&gt;0,COUNTIFS($B$2:$B$1000,B152,$A$2:$A$1000,A152)&gt;1),"TWO ROWS SAME JOB SAME DAY; ","")&amp;IF(AND(N(A152)&gt;0,N(S152)&gt;0,N(S152)-N(A152)&gt;N('Settings'!$B$11)),"WRITTEN LATE; ",""))-2)))</f>
        <v/>
      </c>
    </row>
    <row r="153">
      <c r="A153" s="6" t="n"/>
      <c r="G153" s="7" t="n"/>
      <c r="H153" s="7" t="n"/>
      <c r="K153" s="7" t="n"/>
      <c r="M153" s="7" t="n"/>
      <c r="N153" s="7" t="n"/>
      <c r="P153" s="7" t="n"/>
      <c r="S153" s="6" t="n"/>
      <c r="T153">
        <f>IF(NOT(OR(A153&lt;&gt;"",B153&lt;&gt;"",G153&lt;&gt;"")),"",IF(IF(N(A153)=0,"NO DATE; ","")&amp;IF(B153="","NO JOB; ",IF(COUNTIF('Jobs'!$A$2:$A$21,B153)=0,"JOB NOT ON JOBS SHEET; ",""))&amp;IF(AND(L153="Yes",M153=""),"DELAY - NO CAUSE; ","")&amp;IF(AND(N153&lt;&gt;"",O153&lt;&gt;"Yes",O153&lt;&gt;"Not needed"),"CLIENT INSTRUCTION - NO CHANGE ORDER; ","")&amp;IF(Q153="","NO PHOTOS LINK; ","")&amp;IF(OR(C153="",AND(D153&lt;&gt;"",E153="")),"CREW COUNT BLANK; ","")&amp;IF(G153="","NO WORK WRITTEN; ","")&amp;IF(AND(I153&lt;&gt;"",J153=""),"INSPECTION - NO RESULT; ","")&amp;IF(AND(B153&lt;&gt;"",N(A153)&gt;0,COUNTIFS($B$2:$B$1000,B153,$A$2:$A$1000,A153)&gt;1),"TWO ROWS SAME JOB SAME DAY; ","")&amp;IF(AND(N(A153)&gt;0,N(S153)&gt;0,N(S153)-N(A153)&gt;N('Settings'!$B$11)),"WRITTEN LATE; ","")="","",LEFT(IF(N(A153)=0,"NO DATE; ","")&amp;IF(B153="","NO JOB; ",IF(COUNTIF('Jobs'!$A$2:$A$21,B153)=0,"JOB NOT ON JOBS SHEET; ",""))&amp;IF(AND(L153="Yes",M153=""),"DELAY - NO CAUSE; ","")&amp;IF(AND(N153&lt;&gt;"",O153&lt;&gt;"Yes",O153&lt;&gt;"Not needed"),"CLIENT INSTRUCTION - NO CHANGE ORDER; ","")&amp;IF(Q153="","NO PHOTOS LINK; ","")&amp;IF(OR(C153="",AND(D153&lt;&gt;"",E153="")),"CREW COUNT BLANK; ","")&amp;IF(G153="","NO WORK WRITTEN; ","")&amp;IF(AND(I153&lt;&gt;"",J153=""),"INSPECTION - NO RESULT; ","")&amp;IF(AND(B153&lt;&gt;"",N(A153)&gt;0,COUNTIFS($B$2:$B$1000,B153,$A$2:$A$1000,A153)&gt;1),"TWO ROWS SAME JOB SAME DAY; ","")&amp;IF(AND(N(A153)&gt;0,N(S153)&gt;0,N(S153)-N(A153)&gt;N('Settings'!$B$11)),"WRITTEN LATE; ",""),LEN(IF(N(A153)=0,"NO DATE; ","")&amp;IF(B153="","NO JOB; ",IF(COUNTIF('Jobs'!$A$2:$A$21,B153)=0,"JOB NOT ON JOBS SHEET; ",""))&amp;IF(AND(L153="Yes",M153=""),"DELAY - NO CAUSE; ","")&amp;IF(AND(N153&lt;&gt;"",O153&lt;&gt;"Yes",O153&lt;&gt;"Not needed"),"CLIENT INSTRUCTION - NO CHANGE ORDER; ","")&amp;IF(Q153="","NO PHOTOS LINK; ","")&amp;IF(OR(C153="",AND(D153&lt;&gt;"",E153="")),"CREW COUNT BLANK; ","")&amp;IF(G153="","NO WORK WRITTEN; ","")&amp;IF(AND(I153&lt;&gt;"",J153=""),"INSPECTION - NO RESULT; ","")&amp;IF(AND(B153&lt;&gt;"",N(A153)&gt;0,COUNTIFS($B$2:$B$1000,B153,$A$2:$A$1000,A153)&gt;1),"TWO ROWS SAME JOB SAME DAY; ","")&amp;IF(AND(N(A153)&gt;0,N(S153)&gt;0,N(S153)-N(A153)&gt;N('Settings'!$B$11)),"WRITTEN LATE; ",""))-2)))</f>
        <v/>
      </c>
    </row>
    <row r="154">
      <c r="A154" s="6" t="n"/>
      <c r="G154" s="7" t="n"/>
      <c r="H154" s="7" t="n"/>
      <c r="K154" s="7" t="n"/>
      <c r="M154" s="7" t="n"/>
      <c r="N154" s="7" t="n"/>
      <c r="P154" s="7" t="n"/>
      <c r="S154" s="6" t="n"/>
      <c r="T154">
        <f>IF(NOT(OR(A154&lt;&gt;"",B154&lt;&gt;"",G154&lt;&gt;"")),"",IF(IF(N(A154)=0,"NO DATE; ","")&amp;IF(B154="","NO JOB; ",IF(COUNTIF('Jobs'!$A$2:$A$21,B154)=0,"JOB NOT ON JOBS SHEET; ",""))&amp;IF(AND(L154="Yes",M154=""),"DELAY - NO CAUSE; ","")&amp;IF(AND(N154&lt;&gt;"",O154&lt;&gt;"Yes",O154&lt;&gt;"Not needed"),"CLIENT INSTRUCTION - NO CHANGE ORDER; ","")&amp;IF(Q154="","NO PHOTOS LINK; ","")&amp;IF(OR(C154="",AND(D154&lt;&gt;"",E154="")),"CREW COUNT BLANK; ","")&amp;IF(G154="","NO WORK WRITTEN; ","")&amp;IF(AND(I154&lt;&gt;"",J154=""),"INSPECTION - NO RESULT; ","")&amp;IF(AND(B154&lt;&gt;"",N(A154)&gt;0,COUNTIFS($B$2:$B$1000,B154,$A$2:$A$1000,A154)&gt;1),"TWO ROWS SAME JOB SAME DAY; ","")&amp;IF(AND(N(A154)&gt;0,N(S154)&gt;0,N(S154)-N(A154)&gt;N('Settings'!$B$11)),"WRITTEN LATE; ","")="","",LEFT(IF(N(A154)=0,"NO DATE; ","")&amp;IF(B154="","NO JOB; ",IF(COUNTIF('Jobs'!$A$2:$A$21,B154)=0,"JOB NOT ON JOBS SHEET; ",""))&amp;IF(AND(L154="Yes",M154=""),"DELAY - NO CAUSE; ","")&amp;IF(AND(N154&lt;&gt;"",O154&lt;&gt;"Yes",O154&lt;&gt;"Not needed"),"CLIENT INSTRUCTION - NO CHANGE ORDER; ","")&amp;IF(Q154="","NO PHOTOS LINK; ","")&amp;IF(OR(C154="",AND(D154&lt;&gt;"",E154="")),"CREW COUNT BLANK; ","")&amp;IF(G154="","NO WORK WRITTEN; ","")&amp;IF(AND(I154&lt;&gt;"",J154=""),"INSPECTION - NO RESULT; ","")&amp;IF(AND(B154&lt;&gt;"",N(A154)&gt;0,COUNTIFS($B$2:$B$1000,B154,$A$2:$A$1000,A154)&gt;1),"TWO ROWS SAME JOB SAME DAY; ","")&amp;IF(AND(N(A154)&gt;0,N(S154)&gt;0,N(S154)-N(A154)&gt;N('Settings'!$B$11)),"WRITTEN LATE; ",""),LEN(IF(N(A154)=0,"NO DATE; ","")&amp;IF(B154="","NO JOB; ",IF(COUNTIF('Jobs'!$A$2:$A$21,B154)=0,"JOB NOT ON JOBS SHEET; ",""))&amp;IF(AND(L154="Yes",M154=""),"DELAY - NO CAUSE; ","")&amp;IF(AND(N154&lt;&gt;"",O154&lt;&gt;"Yes",O154&lt;&gt;"Not needed"),"CLIENT INSTRUCTION - NO CHANGE ORDER; ","")&amp;IF(Q154="","NO PHOTOS LINK; ","")&amp;IF(OR(C154="",AND(D154&lt;&gt;"",E154="")),"CREW COUNT BLANK; ","")&amp;IF(G154="","NO WORK WRITTEN; ","")&amp;IF(AND(I154&lt;&gt;"",J154=""),"INSPECTION - NO RESULT; ","")&amp;IF(AND(B154&lt;&gt;"",N(A154)&gt;0,COUNTIFS($B$2:$B$1000,B154,$A$2:$A$1000,A154)&gt;1),"TWO ROWS SAME JOB SAME DAY; ","")&amp;IF(AND(N(A154)&gt;0,N(S154)&gt;0,N(S154)-N(A154)&gt;N('Settings'!$B$11)),"WRITTEN LATE; ",""))-2)))</f>
        <v/>
      </c>
    </row>
    <row r="155">
      <c r="A155" s="6" t="n"/>
      <c r="G155" s="7" t="n"/>
      <c r="H155" s="7" t="n"/>
      <c r="K155" s="7" t="n"/>
      <c r="M155" s="7" t="n"/>
      <c r="N155" s="7" t="n"/>
      <c r="P155" s="7" t="n"/>
      <c r="S155" s="6" t="n"/>
      <c r="T155">
        <f>IF(NOT(OR(A155&lt;&gt;"",B155&lt;&gt;"",G155&lt;&gt;"")),"",IF(IF(N(A155)=0,"NO DATE; ","")&amp;IF(B155="","NO JOB; ",IF(COUNTIF('Jobs'!$A$2:$A$21,B155)=0,"JOB NOT ON JOBS SHEET; ",""))&amp;IF(AND(L155="Yes",M155=""),"DELAY - NO CAUSE; ","")&amp;IF(AND(N155&lt;&gt;"",O155&lt;&gt;"Yes",O155&lt;&gt;"Not needed"),"CLIENT INSTRUCTION - NO CHANGE ORDER; ","")&amp;IF(Q155="","NO PHOTOS LINK; ","")&amp;IF(OR(C155="",AND(D155&lt;&gt;"",E155="")),"CREW COUNT BLANK; ","")&amp;IF(G155="","NO WORK WRITTEN; ","")&amp;IF(AND(I155&lt;&gt;"",J155=""),"INSPECTION - NO RESULT; ","")&amp;IF(AND(B155&lt;&gt;"",N(A155)&gt;0,COUNTIFS($B$2:$B$1000,B155,$A$2:$A$1000,A155)&gt;1),"TWO ROWS SAME JOB SAME DAY; ","")&amp;IF(AND(N(A155)&gt;0,N(S155)&gt;0,N(S155)-N(A155)&gt;N('Settings'!$B$11)),"WRITTEN LATE; ","")="","",LEFT(IF(N(A155)=0,"NO DATE; ","")&amp;IF(B155="","NO JOB; ",IF(COUNTIF('Jobs'!$A$2:$A$21,B155)=0,"JOB NOT ON JOBS SHEET; ",""))&amp;IF(AND(L155="Yes",M155=""),"DELAY - NO CAUSE; ","")&amp;IF(AND(N155&lt;&gt;"",O155&lt;&gt;"Yes",O155&lt;&gt;"Not needed"),"CLIENT INSTRUCTION - NO CHANGE ORDER; ","")&amp;IF(Q155="","NO PHOTOS LINK; ","")&amp;IF(OR(C155="",AND(D155&lt;&gt;"",E155="")),"CREW COUNT BLANK; ","")&amp;IF(G155="","NO WORK WRITTEN; ","")&amp;IF(AND(I155&lt;&gt;"",J155=""),"INSPECTION - NO RESULT; ","")&amp;IF(AND(B155&lt;&gt;"",N(A155)&gt;0,COUNTIFS($B$2:$B$1000,B155,$A$2:$A$1000,A155)&gt;1),"TWO ROWS SAME JOB SAME DAY; ","")&amp;IF(AND(N(A155)&gt;0,N(S155)&gt;0,N(S155)-N(A155)&gt;N('Settings'!$B$11)),"WRITTEN LATE; ",""),LEN(IF(N(A155)=0,"NO DATE; ","")&amp;IF(B155="","NO JOB; ",IF(COUNTIF('Jobs'!$A$2:$A$21,B155)=0,"JOB NOT ON JOBS SHEET; ",""))&amp;IF(AND(L155="Yes",M155=""),"DELAY - NO CAUSE; ","")&amp;IF(AND(N155&lt;&gt;"",O155&lt;&gt;"Yes",O155&lt;&gt;"Not needed"),"CLIENT INSTRUCTION - NO CHANGE ORDER; ","")&amp;IF(Q155="","NO PHOTOS LINK; ","")&amp;IF(OR(C155="",AND(D155&lt;&gt;"",E155="")),"CREW COUNT BLANK; ","")&amp;IF(G155="","NO WORK WRITTEN; ","")&amp;IF(AND(I155&lt;&gt;"",J155=""),"INSPECTION - NO RESULT; ","")&amp;IF(AND(B155&lt;&gt;"",N(A155)&gt;0,COUNTIFS($B$2:$B$1000,B155,$A$2:$A$1000,A155)&gt;1),"TWO ROWS SAME JOB SAME DAY; ","")&amp;IF(AND(N(A155)&gt;0,N(S155)&gt;0,N(S155)-N(A155)&gt;N('Settings'!$B$11)),"WRITTEN LATE; ",""))-2)))</f>
        <v/>
      </c>
    </row>
    <row r="156">
      <c r="A156" s="6" t="n"/>
      <c r="G156" s="7" t="n"/>
      <c r="H156" s="7" t="n"/>
      <c r="K156" s="7" t="n"/>
      <c r="M156" s="7" t="n"/>
      <c r="N156" s="7" t="n"/>
      <c r="P156" s="7" t="n"/>
      <c r="S156" s="6" t="n"/>
      <c r="T156">
        <f>IF(NOT(OR(A156&lt;&gt;"",B156&lt;&gt;"",G156&lt;&gt;"")),"",IF(IF(N(A156)=0,"NO DATE; ","")&amp;IF(B156="","NO JOB; ",IF(COUNTIF('Jobs'!$A$2:$A$21,B156)=0,"JOB NOT ON JOBS SHEET; ",""))&amp;IF(AND(L156="Yes",M156=""),"DELAY - NO CAUSE; ","")&amp;IF(AND(N156&lt;&gt;"",O156&lt;&gt;"Yes",O156&lt;&gt;"Not needed"),"CLIENT INSTRUCTION - NO CHANGE ORDER; ","")&amp;IF(Q156="","NO PHOTOS LINK; ","")&amp;IF(OR(C156="",AND(D156&lt;&gt;"",E156="")),"CREW COUNT BLANK; ","")&amp;IF(G156="","NO WORK WRITTEN; ","")&amp;IF(AND(I156&lt;&gt;"",J156=""),"INSPECTION - NO RESULT; ","")&amp;IF(AND(B156&lt;&gt;"",N(A156)&gt;0,COUNTIFS($B$2:$B$1000,B156,$A$2:$A$1000,A156)&gt;1),"TWO ROWS SAME JOB SAME DAY; ","")&amp;IF(AND(N(A156)&gt;0,N(S156)&gt;0,N(S156)-N(A156)&gt;N('Settings'!$B$11)),"WRITTEN LATE; ","")="","",LEFT(IF(N(A156)=0,"NO DATE; ","")&amp;IF(B156="","NO JOB; ",IF(COUNTIF('Jobs'!$A$2:$A$21,B156)=0,"JOB NOT ON JOBS SHEET; ",""))&amp;IF(AND(L156="Yes",M156=""),"DELAY - NO CAUSE; ","")&amp;IF(AND(N156&lt;&gt;"",O156&lt;&gt;"Yes",O156&lt;&gt;"Not needed"),"CLIENT INSTRUCTION - NO CHANGE ORDER; ","")&amp;IF(Q156="","NO PHOTOS LINK; ","")&amp;IF(OR(C156="",AND(D156&lt;&gt;"",E156="")),"CREW COUNT BLANK; ","")&amp;IF(G156="","NO WORK WRITTEN; ","")&amp;IF(AND(I156&lt;&gt;"",J156=""),"INSPECTION - NO RESULT; ","")&amp;IF(AND(B156&lt;&gt;"",N(A156)&gt;0,COUNTIFS($B$2:$B$1000,B156,$A$2:$A$1000,A156)&gt;1),"TWO ROWS SAME JOB SAME DAY; ","")&amp;IF(AND(N(A156)&gt;0,N(S156)&gt;0,N(S156)-N(A156)&gt;N('Settings'!$B$11)),"WRITTEN LATE; ",""),LEN(IF(N(A156)=0,"NO DATE; ","")&amp;IF(B156="","NO JOB; ",IF(COUNTIF('Jobs'!$A$2:$A$21,B156)=0,"JOB NOT ON JOBS SHEET; ",""))&amp;IF(AND(L156="Yes",M156=""),"DELAY - NO CAUSE; ","")&amp;IF(AND(N156&lt;&gt;"",O156&lt;&gt;"Yes",O156&lt;&gt;"Not needed"),"CLIENT INSTRUCTION - NO CHANGE ORDER; ","")&amp;IF(Q156="","NO PHOTOS LINK; ","")&amp;IF(OR(C156="",AND(D156&lt;&gt;"",E156="")),"CREW COUNT BLANK; ","")&amp;IF(G156="","NO WORK WRITTEN; ","")&amp;IF(AND(I156&lt;&gt;"",J156=""),"INSPECTION - NO RESULT; ","")&amp;IF(AND(B156&lt;&gt;"",N(A156)&gt;0,COUNTIFS($B$2:$B$1000,B156,$A$2:$A$1000,A156)&gt;1),"TWO ROWS SAME JOB SAME DAY; ","")&amp;IF(AND(N(A156)&gt;0,N(S156)&gt;0,N(S156)-N(A156)&gt;N('Settings'!$B$11)),"WRITTEN LATE; ",""))-2)))</f>
        <v/>
      </c>
    </row>
    <row r="157">
      <c r="A157" s="6" t="n"/>
      <c r="G157" s="7" t="n"/>
      <c r="H157" s="7" t="n"/>
      <c r="K157" s="7" t="n"/>
      <c r="M157" s="7" t="n"/>
      <c r="N157" s="7" t="n"/>
      <c r="P157" s="7" t="n"/>
      <c r="S157" s="6" t="n"/>
      <c r="T157">
        <f>IF(NOT(OR(A157&lt;&gt;"",B157&lt;&gt;"",G157&lt;&gt;"")),"",IF(IF(N(A157)=0,"NO DATE; ","")&amp;IF(B157="","NO JOB; ",IF(COUNTIF('Jobs'!$A$2:$A$21,B157)=0,"JOB NOT ON JOBS SHEET; ",""))&amp;IF(AND(L157="Yes",M157=""),"DELAY - NO CAUSE; ","")&amp;IF(AND(N157&lt;&gt;"",O157&lt;&gt;"Yes",O157&lt;&gt;"Not needed"),"CLIENT INSTRUCTION - NO CHANGE ORDER; ","")&amp;IF(Q157="","NO PHOTOS LINK; ","")&amp;IF(OR(C157="",AND(D157&lt;&gt;"",E157="")),"CREW COUNT BLANK; ","")&amp;IF(G157="","NO WORK WRITTEN; ","")&amp;IF(AND(I157&lt;&gt;"",J157=""),"INSPECTION - NO RESULT; ","")&amp;IF(AND(B157&lt;&gt;"",N(A157)&gt;0,COUNTIFS($B$2:$B$1000,B157,$A$2:$A$1000,A157)&gt;1),"TWO ROWS SAME JOB SAME DAY; ","")&amp;IF(AND(N(A157)&gt;0,N(S157)&gt;0,N(S157)-N(A157)&gt;N('Settings'!$B$11)),"WRITTEN LATE; ","")="","",LEFT(IF(N(A157)=0,"NO DATE; ","")&amp;IF(B157="","NO JOB; ",IF(COUNTIF('Jobs'!$A$2:$A$21,B157)=0,"JOB NOT ON JOBS SHEET; ",""))&amp;IF(AND(L157="Yes",M157=""),"DELAY - NO CAUSE; ","")&amp;IF(AND(N157&lt;&gt;"",O157&lt;&gt;"Yes",O157&lt;&gt;"Not needed"),"CLIENT INSTRUCTION - NO CHANGE ORDER; ","")&amp;IF(Q157="","NO PHOTOS LINK; ","")&amp;IF(OR(C157="",AND(D157&lt;&gt;"",E157="")),"CREW COUNT BLANK; ","")&amp;IF(G157="","NO WORK WRITTEN; ","")&amp;IF(AND(I157&lt;&gt;"",J157=""),"INSPECTION - NO RESULT; ","")&amp;IF(AND(B157&lt;&gt;"",N(A157)&gt;0,COUNTIFS($B$2:$B$1000,B157,$A$2:$A$1000,A157)&gt;1),"TWO ROWS SAME JOB SAME DAY; ","")&amp;IF(AND(N(A157)&gt;0,N(S157)&gt;0,N(S157)-N(A157)&gt;N('Settings'!$B$11)),"WRITTEN LATE; ",""),LEN(IF(N(A157)=0,"NO DATE; ","")&amp;IF(B157="","NO JOB; ",IF(COUNTIF('Jobs'!$A$2:$A$21,B157)=0,"JOB NOT ON JOBS SHEET; ",""))&amp;IF(AND(L157="Yes",M157=""),"DELAY - NO CAUSE; ","")&amp;IF(AND(N157&lt;&gt;"",O157&lt;&gt;"Yes",O157&lt;&gt;"Not needed"),"CLIENT INSTRUCTION - NO CHANGE ORDER; ","")&amp;IF(Q157="","NO PHOTOS LINK; ","")&amp;IF(OR(C157="",AND(D157&lt;&gt;"",E157="")),"CREW COUNT BLANK; ","")&amp;IF(G157="","NO WORK WRITTEN; ","")&amp;IF(AND(I157&lt;&gt;"",J157=""),"INSPECTION - NO RESULT; ","")&amp;IF(AND(B157&lt;&gt;"",N(A157)&gt;0,COUNTIFS($B$2:$B$1000,B157,$A$2:$A$1000,A157)&gt;1),"TWO ROWS SAME JOB SAME DAY; ","")&amp;IF(AND(N(A157)&gt;0,N(S157)&gt;0,N(S157)-N(A157)&gt;N('Settings'!$B$11)),"WRITTEN LATE; ",""))-2)))</f>
        <v/>
      </c>
    </row>
    <row r="158">
      <c r="A158" s="6" t="n"/>
      <c r="G158" s="7" t="n"/>
      <c r="H158" s="7" t="n"/>
      <c r="K158" s="7" t="n"/>
      <c r="M158" s="7" t="n"/>
      <c r="N158" s="7" t="n"/>
      <c r="P158" s="7" t="n"/>
      <c r="S158" s="6" t="n"/>
      <c r="T158">
        <f>IF(NOT(OR(A158&lt;&gt;"",B158&lt;&gt;"",G158&lt;&gt;"")),"",IF(IF(N(A158)=0,"NO DATE; ","")&amp;IF(B158="","NO JOB; ",IF(COUNTIF('Jobs'!$A$2:$A$21,B158)=0,"JOB NOT ON JOBS SHEET; ",""))&amp;IF(AND(L158="Yes",M158=""),"DELAY - NO CAUSE; ","")&amp;IF(AND(N158&lt;&gt;"",O158&lt;&gt;"Yes",O158&lt;&gt;"Not needed"),"CLIENT INSTRUCTION - NO CHANGE ORDER; ","")&amp;IF(Q158="","NO PHOTOS LINK; ","")&amp;IF(OR(C158="",AND(D158&lt;&gt;"",E158="")),"CREW COUNT BLANK; ","")&amp;IF(G158="","NO WORK WRITTEN; ","")&amp;IF(AND(I158&lt;&gt;"",J158=""),"INSPECTION - NO RESULT; ","")&amp;IF(AND(B158&lt;&gt;"",N(A158)&gt;0,COUNTIFS($B$2:$B$1000,B158,$A$2:$A$1000,A158)&gt;1),"TWO ROWS SAME JOB SAME DAY; ","")&amp;IF(AND(N(A158)&gt;0,N(S158)&gt;0,N(S158)-N(A158)&gt;N('Settings'!$B$11)),"WRITTEN LATE; ","")="","",LEFT(IF(N(A158)=0,"NO DATE; ","")&amp;IF(B158="","NO JOB; ",IF(COUNTIF('Jobs'!$A$2:$A$21,B158)=0,"JOB NOT ON JOBS SHEET; ",""))&amp;IF(AND(L158="Yes",M158=""),"DELAY - NO CAUSE; ","")&amp;IF(AND(N158&lt;&gt;"",O158&lt;&gt;"Yes",O158&lt;&gt;"Not needed"),"CLIENT INSTRUCTION - NO CHANGE ORDER; ","")&amp;IF(Q158="","NO PHOTOS LINK; ","")&amp;IF(OR(C158="",AND(D158&lt;&gt;"",E158="")),"CREW COUNT BLANK; ","")&amp;IF(G158="","NO WORK WRITTEN; ","")&amp;IF(AND(I158&lt;&gt;"",J158=""),"INSPECTION - NO RESULT; ","")&amp;IF(AND(B158&lt;&gt;"",N(A158)&gt;0,COUNTIFS($B$2:$B$1000,B158,$A$2:$A$1000,A158)&gt;1),"TWO ROWS SAME JOB SAME DAY; ","")&amp;IF(AND(N(A158)&gt;0,N(S158)&gt;0,N(S158)-N(A158)&gt;N('Settings'!$B$11)),"WRITTEN LATE; ",""),LEN(IF(N(A158)=0,"NO DATE; ","")&amp;IF(B158="","NO JOB; ",IF(COUNTIF('Jobs'!$A$2:$A$21,B158)=0,"JOB NOT ON JOBS SHEET; ",""))&amp;IF(AND(L158="Yes",M158=""),"DELAY - NO CAUSE; ","")&amp;IF(AND(N158&lt;&gt;"",O158&lt;&gt;"Yes",O158&lt;&gt;"Not needed"),"CLIENT INSTRUCTION - NO CHANGE ORDER; ","")&amp;IF(Q158="","NO PHOTOS LINK; ","")&amp;IF(OR(C158="",AND(D158&lt;&gt;"",E158="")),"CREW COUNT BLANK; ","")&amp;IF(G158="","NO WORK WRITTEN; ","")&amp;IF(AND(I158&lt;&gt;"",J158=""),"INSPECTION - NO RESULT; ","")&amp;IF(AND(B158&lt;&gt;"",N(A158)&gt;0,COUNTIFS($B$2:$B$1000,B158,$A$2:$A$1000,A158)&gt;1),"TWO ROWS SAME JOB SAME DAY; ","")&amp;IF(AND(N(A158)&gt;0,N(S158)&gt;0,N(S158)-N(A158)&gt;N('Settings'!$B$11)),"WRITTEN LATE; ",""))-2)))</f>
        <v/>
      </c>
    </row>
    <row r="159">
      <c r="A159" s="6" t="n"/>
      <c r="G159" s="7" t="n"/>
      <c r="H159" s="7" t="n"/>
      <c r="K159" s="7" t="n"/>
      <c r="M159" s="7" t="n"/>
      <c r="N159" s="7" t="n"/>
      <c r="P159" s="7" t="n"/>
      <c r="S159" s="6" t="n"/>
      <c r="T159">
        <f>IF(NOT(OR(A159&lt;&gt;"",B159&lt;&gt;"",G159&lt;&gt;"")),"",IF(IF(N(A159)=0,"NO DATE; ","")&amp;IF(B159="","NO JOB; ",IF(COUNTIF('Jobs'!$A$2:$A$21,B159)=0,"JOB NOT ON JOBS SHEET; ",""))&amp;IF(AND(L159="Yes",M159=""),"DELAY - NO CAUSE; ","")&amp;IF(AND(N159&lt;&gt;"",O159&lt;&gt;"Yes",O159&lt;&gt;"Not needed"),"CLIENT INSTRUCTION - NO CHANGE ORDER; ","")&amp;IF(Q159="","NO PHOTOS LINK; ","")&amp;IF(OR(C159="",AND(D159&lt;&gt;"",E159="")),"CREW COUNT BLANK; ","")&amp;IF(G159="","NO WORK WRITTEN; ","")&amp;IF(AND(I159&lt;&gt;"",J159=""),"INSPECTION - NO RESULT; ","")&amp;IF(AND(B159&lt;&gt;"",N(A159)&gt;0,COUNTIFS($B$2:$B$1000,B159,$A$2:$A$1000,A159)&gt;1),"TWO ROWS SAME JOB SAME DAY; ","")&amp;IF(AND(N(A159)&gt;0,N(S159)&gt;0,N(S159)-N(A159)&gt;N('Settings'!$B$11)),"WRITTEN LATE; ","")="","",LEFT(IF(N(A159)=0,"NO DATE; ","")&amp;IF(B159="","NO JOB; ",IF(COUNTIF('Jobs'!$A$2:$A$21,B159)=0,"JOB NOT ON JOBS SHEET; ",""))&amp;IF(AND(L159="Yes",M159=""),"DELAY - NO CAUSE; ","")&amp;IF(AND(N159&lt;&gt;"",O159&lt;&gt;"Yes",O159&lt;&gt;"Not needed"),"CLIENT INSTRUCTION - NO CHANGE ORDER; ","")&amp;IF(Q159="","NO PHOTOS LINK; ","")&amp;IF(OR(C159="",AND(D159&lt;&gt;"",E159="")),"CREW COUNT BLANK; ","")&amp;IF(G159="","NO WORK WRITTEN; ","")&amp;IF(AND(I159&lt;&gt;"",J159=""),"INSPECTION - NO RESULT; ","")&amp;IF(AND(B159&lt;&gt;"",N(A159)&gt;0,COUNTIFS($B$2:$B$1000,B159,$A$2:$A$1000,A159)&gt;1),"TWO ROWS SAME JOB SAME DAY; ","")&amp;IF(AND(N(A159)&gt;0,N(S159)&gt;0,N(S159)-N(A159)&gt;N('Settings'!$B$11)),"WRITTEN LATE; ",""),LEN(IF(N(A159)=0,"NO DATE; ","")&amp;IF(B159="","NO JOB; ",IF(COUNTIF('Jobs'!$A$2:$A$21,B159)=0,"JOB NOT ON JOBS SHEET; ",""))&amp;IF(AND(L159="Yes",M159=""),"DELAY - NO CAUSE; ","")&amp;IF(AND(N159&lt;&gt;"",O159&lt;&gt;"Yes",O159&lt;&gt;"Not needed"),"CLIENT INSTRUCTION - NO CHANGE ORDER; ","")&amp;IF(Q159="","NO PHOTOS LINK; ","")&amp;IF(OR(C159="",AND(D159&lt;&gt;"",E159="")),"CREW COUNT BLANK; ","")&amp;IF(G159="","NO WORK WRITTEN; ","")&amp;IF(AND(I159&lt;&gt;"",J159=""),"INSPECTION - NO RESULT; ","")&amp;IF(AND(B159&lt;&gt;"",N(A159)&gt;0,COUNTIFS($B$2:$B$1000,B159,$A$2:$A$1000,A159)&gt;1),"TWO ROWS SAME JOB SAME DAY; ","")&amp;IF(AND(N(A159)&gt;0,N(S159)&gt;0,N(S159)-N(A159)&gt;N('Settings'!$B$11)),"WRITTEN LATE; ",""))-2)))</f>
        <v/>
      </c>
    </row>
    <row r="160">
      <c r="A160" s="6" t="n"/>
      <c r="G160" s="7" t="n"/>
      <c r="H160" s="7" t="n"/>
      <c r="K160" s="7" t="n"/>
      <c r="M160" s="7" t="n"/>
      <c r="N160" s="7" t="n"/>
      <c r="P160" s="7" t="n"/>
      <c r="S160" s="6" t="n"/>
      <c r="T160">
        <f>IF(NOT(OR(A160&lt;&gt;"",B160&lt;&gt;"",G160&lt;&gt;"")),"",IF(IF(N(A160)=0,"NO DATE; ","")&amp;IF(B160="","NO JOB; ",IF(COUNTIF('Jobs'!$A$2:$A$21,B160)=0,"JOB NOT ON JOBS SHEET; ",""))&amp;IF(AND(L160="Yes",M160=""),"DELAY - NO CAUSE; ","")&amp;IF(AND(N160&lt;&gt;"",O160&lt;&gt;"Yes",O160&lt;&gt;"Not needed"),"CLIENT INSTRUCTION - NO CHANGE ORDER; ","")&amp;IF(Q160="","NO PHOTOS LINK; ","")&amp;IF(OR(C160="",AND(D160&lt;&gt;"",E160="")),"CREW COUNT BLANK; ","")&amp;IF(G160="","NO WORK WRITTEN; ","")&amp;IF(AND(I160&lt;&gt;"",J160=""),"INSPECTION - NO RESULT; ","")&amp;IF(AND(B160&lt;&gt;"",N(A160)&gt;0,COUNTIFS($B$2:$B$1000,B160,$A$2:$A$1000,A160)&gt;1),"TWO ROWS SAME JOB SAME DAY; ","")&amp;IF(AND(N(A160)&gt;0,N(S160)&gt;0,N(S160)-N(A160)&gt;N('Settings'!$B$11)),"WRITTEN LATE; ","")="","",LEFT(IF(N(A160)=0,"NO DATE; ","")&amp;IF(B160="","NO JOB; ",IF(COUNTIF('Jobs'!$A$2:$A$21,B160)=0,"JOB NOT ON JOBS SHEET; ",""))&amp;IF(AND(L160="Yes",M160=""),"DELAY - NO CAUSE; ","")&amp;IF(AND(N160&lt;&gt;"",O160&lt;&gt;"Yes",O160&lt;&gt;"Not needed"),"CLIENT INSTRUCTION - NO CHANGE ORDER; ","")&amp;IF(Q160="","NO PHOTOS LINK; ","")&amp;IF(OR(C160="",AND(D160&lt;&gt;"",E160="")),"CREW COUNT BLANK; ","")&amp;IF(G160="","NO WORK WRITTEN; ","")&amp;IF(AND(I160&lt;&gt;"",J160=""),"INSPECTION - NO RESULT; ","")&amp;IF(AND(B160&lt;&gt;"",N(A160)&gt;0,COUNTIFS($B$2:$B$1000,B160,$A$2:$A$1000,A160)&gt;1),"TWO ROWS SAME JOB SAME DAY; ","")&amp;IF(AND(N(A160)&gt;0,N(S160)&gt;0,N(S160)-N(A160)&gt;N('Settings'!$B$11)),"WRITTEN LATE; ",""),LEN(IF(N(A160)=0,"NO DATE; ","")&amp;IF(B160="","NO JOB; ",IF(COUNTIF('Jobs'!$A$2:$A$21,B160)=0,"JOB NOT ON JOBS SHEET; ",""))&amp;IF(AND(L160="Yes",M160=""),"DELAY - NO CAUSE; ","")&amp;IF(AND(N160&lt;&gt;"",O160&lt;&gt;"Yes",O160&lt;&gt;"Not needed"),"CLIENT INSTRUCTION - NO CHANGE ORDER; ","")&amp;IF(Q160="","NO PHOTOS LINK; ","")&amp;IF(OR(C160="",AND(D160&lt;&gt;"",E160="")),"CREW COUNT BLANK; ","")&amp;IF(G160="","NO WORK WRITTEN; ","")&amp;IF(AND(I160&lt;&gt;"",J160=""),"INSPECTION - NO RESULT; ","")&amp;IF(AND(B160&lt;&gt;"",N(A160)&gt;0,COUNTIFS($B$2:$B$1000,B160,$A$2:$A$1000,A160)&gt;1),"TWO ROWS SAME JOB SAME DAY; ","")&amp;IF(AND(N(A160)&gt;0,N(S160)&gt;0,N(S160)-N(A160)&gt;N('Settings'!$B$11)),"WRITTEN LATE; ",""))-2)))</f>
        <v/>
      </c>
    </row>
    <row r="161">
      <c r="A161" s="6" t="n"/>
      <c r="G161" s="7" t="n"/>
      <c r="H161" s="7" t="n"/>
      <c r="K161" s="7" t="n"/>
      <c r="M161" s="7" t="n"/>
      <c r="N161" s="7" t="n"/>
      <c r="P161" s="7" t="n"/>
      <c r="S161" s="6" t="n"/>
      <c r="T161">
        <f>IF(NOT(OR(A161&lt;&gt;"",B161&lt;&gt;"",G161&lt;&gt;"")),"",IF(IF(N(A161)=0,"NO DATE; ","")&amp;IF(B161="","NO JOB; ",IF(COUNTIF('Jobs'!$A$2:$A$21,B161)=0,"JOB NOT ON JOBS SHEET; ",""))&amp;IF(AND(L161="Yes",M161=""),"DELAY - NO CAUSE; ","")&amp;IF(AND(N161&lt;&gt;"",O161&lt;&gt;"Yes",O161&lt;&gt;"Not needed"),"CLIENT INSTRUCTION - NO CHANGE ORDER; ","")&amp;IF(Q161="","NO PHOTOS LINK; ","")&amp;IF(OR(C161="",AND(D161&lt;&gt;"",E161="")),"CREW COUNT BLANK; ","")&amp;IF(G161="","NO WORK WRITTEN; ","")&amp;IF(AND(I161&lt;&gt;"",J161=""),"INSPECTION - NO RESULT; ","")&amp;IF(AND(B161&lt;&gt;"",N(A161)&gt;0,COUNTIFS($B$2:$B$1000,B161,$A$2:$A$1000,A161)&gt;1),"TWO ROWS SAME JOB SAME DAY; ","")&amp;IF(AND(N(A161)&gt;0,N(S161)&gt;0,N(S161)-N(A161)&gt;N('Settings'!$B$11)),"WRITTEN LATE; ","")="","",LEFT(IF(N(A161)=0,"NO DATE; ","")&amp;IF(B161="","NO JOB; ",IF(COUNTIF('Jobs'!$A$2:$A$21,B161)=0,"JOB NOT ON JOBS SHEET; ",""))&amp;IF(AND(L161="Yes",M161=""),"DELAY - NO CAUSE; ","")&amp;IF(AND(N161&lt;&gt;"",O161&lt;&gt;"Yes",O161&lt;&gt;"Not needed"),"CLIENT INSTRUCTION - NO CHANGE ORDER; ","")&amp;IF(Q161="","NO PHOTOS LINK; ","")&amp;IF(OR(C161="",AND(D161&lt;&gt;"",E161="")),"CREW COUNT BLANK; ","")&amp;IF(G161="","NO WORK WRITTEN; ","")&amp;IF(AND(I161&lt;&gt;"",J161=""),"INSPECTION - NO RESULT; ","")&amp;IF(AND(B161&lt;&gt;"",N(A161)&gt;0,COUNTIFS($B$2:$B$1000,B161,$A$2:$A$1000,A161)&gt;1),"TWO ROWS SAME JOB SAME DAY; ","")&amp;IF(AND(N(A161)&gt;0,N(S161)&gt;0,N(S161)-N(A161)&gt;N('Settings'!$B$11)),"WRITTEN LATE; ",""),LEN(IF(N(A161)=0,"NO DATE; ","")&amp;IF(B161="","NO JOB; ",IF(COUNTIF('Jobs'!$A$2:$A$21,B161)=0,"JOB NOT ON JOBS SHEET; ",""))&amp;IF(AND(L161="Yes",M161=""),"DELAY - NO CAUSE; ","")&amp;IF(AND(N161&lt;&gt;"",O161&lt;&gt;"Yes",O161&lt;&gt;"Not needed"),"CLIENT INSTRUCTION - NO CHANGE ORDER; ","")&amp;IF(Q161="","NO PHOTOS LINK; ","")&amp;IF(OR(C161="",AND(D161&lt;&gt;"",E161="")),"CREW COUNT BLANK; ","")&amp;IF(G161="","NO WORK WRITTEN; ","")&amp;IF(AND(I161&lt;&gt;"",J161=""),"INSPECTION - NO RESULT; ","")&amp;IF(AND(B161&lt;&gt;"",N(A161)&gt;0,COUNTIFS($B$2:$B$1000,B161,$A$2:$A$1000,A161)&gt;1),"TWO ROWS SAME JOB SAME DAY; ","")&amp;IF(AND(N(A161)&gt;0,N(S161)&gt;0,N(S161)-N(A161)&gt;N('Settings'!$B$11)),"WRITTEN LATE; ",""))-2)))</f>
        <v/>
      </c>
    </row>
    <row r="162">
      <c r="A162" s="6" t="n"/>
      <c r="G162" s="7" t="n"/>
      <c r="H162" s="7" t="n"/>
      <c r="K162" s="7" t="n"/>
      <c r="M162" s="7" t="n"/>
      <c r="N162" s="7" t="n"/>
      <c r="P162" s="7" t="n"/>
      <c r="S162" s="6" t="n"/>
      <c r="T162">
        <f>IF(NOT(OR(A162&lt;&gt;"",B162&lt;&gt;"",G162&lt;&gt;"")),"",IF(IF(N(A162)=0,"NO DATE; ","")&amp;IF(B162="","NO JOB; ",IF(COUNTIF('Jobs'!$A$2:$A$21,B162)=0,"JOB NOT ON JOBS SHEET; ",""))&amp;IF(AND(L162="Yes",M162=""),"DELAY - NO CAUSE; ","")&amp;IF(AND(N162&lt;&gt;"",O162&lt;&gt;"Yes",O162&lt;&gt;"Not needed"),"CLIENT INSTRUCTION - NO CHANGE ORDER; ","")&amp;IF(Q162="","NO PHOTOS LINK; ","")&amp;IF(OR(C162="",AND(D162&lt;&gt;"",E162="")),"CREW COUNT BLANK; ","")&amp;IF(G162="","NO WORK WRITTEN; ","")&amp;IF(AND(I162&lt;&gt;"",J162=""),"INSPECTION - NO RESULT; ","")&amp;IF(AND(B162&lt;&gt;"",N(A162)&gt;0,COUNTIFS($B$2:$B$1000,B162,$A$2:$A$1000,A162)&gt;1),"TWO ROWS SAME JOB SAME DAY; ","")&amp;IF(AND(N(A162)&gt;0,N(S162)&gt;0,N(S162)-N(A162)&gt;N('Settings'!$B$11)),"WRITTEN LATE; ","")="","",LEFT(IF(N(A162)=0,"NO DATE; ","")&amp;IF(B162="","NO JOB; ",IF(COUNTIF('Jobs'!$A$2:$A$21,B162)=0,"JOB NOT ON JOBS SHEET; ",""))&amp;IF(AND(L162="Yes",M162=""),"DELAY - NO CAUSE; ","")&amp;IF(AND(N162&lt;&gt;"",O162&lt;&gt;"Yes",O162&lt;&gt;"Not needed"),"CLIENT INSTRUCTION - NO CHANGE ORDER; ","")&amp;IF(Q162="","NO PHOTOS LINK; ","")&amp;IF(OR(C162="",AND(D162&lt;&gt;"",E162="")),"CREW COUNT BLANK; ","")&amp;IF(G162="","NO WORK WRITTEN; ","")&amp;IF(AND(I162&lt;&gt;"",J162=""),"INSPECTION - NO RESULT; ","")&amp;IF(AND(B162&lt;&gt;"",N(A162)&gt;0,COUNTIFS($B$2:$B$1000,B162,$A$2:$A$1000,A162)&gt;1),"TWO ROWS SAME JOB SAME DAY; ","")&amp;IF(AND(N(A162)&gt;0,N(S162)&gt;0,N(S162)-N(A162)&gt;N('Settings'!$B$11)),"WRITTEN LATE; ",""),LEN(IF(N(A162)=0,"NO DATE; ","")&amp;IF(B162="","NO JOB; ",IF(COUNTIF('Jobs'!$A$2:$A$21,B162)=0,"JOB NOT ON JOBS SHEET; ",""))&amp;IF(AND(L162="Yes",M162=""),"DELAY - NO CAUSE; ","")&amp;IF(AND(N162&lt;&gt;"",O162&lt;&gt;"Yes",O162&lt;&gt;"Not needed"),"CLIENT INSTRUCTION - NO CHANGE ORDER; ","")&amp;IF(Q162="","NO PHOTOS LINK; ","")&amp;IF(OR(C162="",AND(D162&lt;&gt;"",E162="")),"CREW COUNT BLANK; ","")&amp;IF(G162="","NO WORK WRITTEN; ","")&amp;IF(AND(I162&lt;&gt;"",J162=""),"INSPECTION - NO RESULT; ","")&amp;IF(AND(B162&lt;&gt;"",N(A162)&gt;0,COUNTIFS($B$2:$B$1000,B162,$A$2:$A$1000,A162)&gt;1),"TWO ROWS SAME JOB SAME DAY; ","")&amp;IF(AND(N(A162)&gt;0,N(S162)&gt;0,N(S162)-N(A162)&gt;N('Settings'!$B$11)),"WRITTEN LATE; ",""))-2)))</f>
        <v/>
      </c>
    </row>
    <row r="163">
      <c r="A163" s="6" t="n"/>
      <c r="G163" s="7" t="n"/>
      <c r="H163" s="7" t="n"/>
      <c r="K163" s="7" t="n"/>
      <c r="M163" s="7" t="n"/>
      <c r="N163" s="7" t="n"/>
      <c r="P163" s="7" t="n"/>
      <c r="S163" s="6" t="n"/>
      <c r="T163">
        <f>IF(NOT(OR(A163&lt;&gt;"",B163&lt;&gt;"",G163&lt;&gt;"")),"",IF(IF(N(A163)=0,"NO DATE; ","")&amp;IF(B163="","NO JOB; ",IF(COUNTIF('Jobs'!$A$2:$A$21,B163)=0,"JOB NOT ON JOBS SHEET; ",""))&amp;IF(AND(L163="Yes",M163=""),"DELAY - NO CAUSE; ","")&amp;IF(AND(N163&lt;&gt;"",O163&lt;&gt;"Yes",O163&lt;&gt;"Not needed"),"CLIENT INSTRUCTION - NO CHANGE ORDER; ","")&amp;IF(Q163="","NO PHOTOS LINK; ","")&amp;IF(OR(C163="",AND(D163&lt;&gt;"",E163="")),"CREW COUNT BLANK; ","")&amp;IF(G163="","NO WORK WRITTEN; ","")&amp;IF(AND(I163&lt;&gt;"",J163=""),"INSPECTION - NO RESULT; ","")&amp;IF(AND(B163&lt;&gt;"",N(A163)&gt;0,COUNTIFS($B$2:$B$1000,B163,$A$2:$A$1000,A163)&gt;1),"TWO ROWS SAME JOB SAME DAY; ","")&amp;IF(AND(N(A163)&gt;0,N(S163)&gt;0,N(S163)-N(A163)&gt;N('Settings'!$B$11)),"WRITTEN LATE; ","")="","",LEFT(IF(N(A163)=0,"NO DATE; ","")&amp;IF(B163="","NO JOB; ",IF(COUNTIF('Jobs'!$A$2:$A$21,B163)=0,"JOB NOT ON JOBS SHEET; ",""))&amp;IF(AND(L163="Yes",M163=""),"DELAY - NO CAUSE; ","")&amp;IF(AND(N163&lt;&gt;"",O163&lt;&gt;"Yes",O163&lt;&gt;"Not needed"),"CLIENT INSTRUCTION - NO CHANGE ORDER; ","")&amp;IF(Q163="","NO PHOTOS LINK; ","")&amp;IF(OR(C163="",AND(D163&lt;&gt;"",E163="")),"CREW COUNT BLANK; ","")&amp;IF(G163="","NO WORK WRITTEN; ","")&amp;IF(AND(I163&lt;&gt;"",J163=""),"INSPECTION - NO RESULT; ","")&amp;IF(AND(B163&lt;&gt;"",N(A163)&gt;0,COUNTIFS($B$2:$B$1000,B163,$A$2:$A$1000,A163)&gt;1),"TWO ROWS SAME JOB SAME DAY; ","")&amp;IF(AND(N(A163)&gt;0,N(S163)&gt;0,N(S163)-N(A163)&gt;N('Settings'!$B$11)),"WRITTEN LATE; ",""),LEN(IF(N(A163)=0,"NO DATE; ","")&amp;IF(B163="","NO JOB; ",IF(COUNTIF('Jobs'!$A$2:$A$21,B163)=0,"JOB NOT ON JOBS SHEET; ",""))&amp;IF(AND(L163="Yes",M163=""),"DELAY - NO CAUSE; ","")&amp;IF(AND(N163&lt;&gt;"",O163&lt;&gt;"Yes",O163&lt;&gt;"Not needed"),"CLIENT INSTRUCTION - NO CHANGE ORDER; ","")&amp;IF(Q163="","NO PHOTOS LINK; ","")&amp;IF(OR(C163="",AND(D163&lt;&gt;"",E163="")),"CREW COUNT BLANK; ","")&amp;IF(G163="","NO WORK WRITTEN; ","")&amp;IF(AND(I163&lt;&gt;"",J163=""),"INSPECTION - NO RESULT; ","")&amp;IF(AND(B163&lt;&gt;"",N(A163)&gt;0,COUNTIFS($B$2:$B$1000,B163,$A$2:$A$1000,A163)&gt;1),"TWO ROWS SAME JOB SAME DAY; ","")&amp;IF(AND(N(A163)&gt;0,N(S163)&gt;0,N(S163)-N(A163)&gt;N('Settings'!$B$11)),"WRITTEN LATE; ",""))-2)))</f>
        <v/>
      </c>
    </row>
    <row r="164">
      <c r="A164" s="6" t="n"/>
      <c r="G164" s="7" t="n"/>
      <c r="H164" s="7" t="n"/>
      <c r="K164" s="7" t="n"/>
      <c r="M164" s="7" t="n"/>
      <c r="N164" s="7" t="n"/>
      <c r="P164" s="7" t="n"/>
      <c r="S164" s="6" t="n"/>
      <c r="T164">
        <f>IF(NOT(OR(A164&lt;&gt;"",B164&lt;&gt;"",G164&lt;&gt;"")),"",IF(IF(N(A164)=0,"NO DATE; ","")&amp;IF(B164="","NO JOB; ",IF(COUNTIF('Jobs'!$A$2:$A$21,B164)=0,"JOB NOT ON JOBS SHEET; ",""))&amp;IF(AND(L164="Yes",M164=""),"DELAY - NO CAUSE; ","")&amp;IF(AND(N164&lt;&gt;"",O164&lt;&gt;"Yes",O164&lt;&gt;"Not needed"),"CLIENT INSTRUCTION - NO CHANGE ORDER; ","")&amp;IF(Q164="","NO PHOTOS LINK; ","")&amp;IF(OR(C164="",AND(D164&lt;&gt;"",E164="")),"CREW COUNT BLANK; ","")&amp;IF(G164="","NO WORK WRITTEN; ","")&amp;IF(AND(I164&lt;&gt;"",J164=""),"INSPECTION - NO RESULT; ","")&amp;IF(AND(B164&lt;&gt;"",N(A164)&gt;0,COUNTIFS($B$2:$B$1000,B164,$A$2:$A$1000,A164)&gt;1),"TWO ROWS SAME JOB SAME DAY; ","")&amp;IF(AND(N(A164)&gt;0,N(S164)&gt;0,N(S164)-N(A164)&gt;N('Settings'!$B$11)),"WRITTEN LATE; ","")="","",LEFT(IF(N(A164)=0,"NO DATE; ","")&amp;IF(B164="","NO JOB; ",IF(COUNTIF('Jobs'!$A$2:$A$21,B164)=0,"JOB NOT ON JOBS SHEET; ",""))&amp;IF(AND(L164="Yes",M164=""),"DELAY - NO CAUSE; ","")&amp;IF(AND(N164&lt;&gt;"",O164&lt;&gt;"Yes",O164&lt;&gt;"Not needed"),"CLIENT INSTRUCTION - NO CHANGE ORDER; ","")&amp;IF(Q164="","NO PHOTOS LINK; ","")&amp;IF(OR(C164="",AND(D164&lt;&gt;"",E164="")),"CREW COUNT BLANK; ","")&amp;IF(G164="","NO WORK WRITTEN; ","")&amp;IF(AND(I164&lt;&gt;"",J164=""),"INSPECTION - NO RESULT; ","")&amp;IF(AND(B164&lt;&gt;"",N(A164)&gt;0,COUNTIFS($B$2:$B$1000,B164,$A$2:$A$1000,A164)&gt;1),"TWO ROWS SAME JOB SAME DAY; ","")&amp;IF(AND(N(A164)&gt;0,N(S164)&gt;0,N(S164)-N(A164)&gt;N('Settings'!$B$11)),"WRITTEN LATE; ",""),LEN(IF(N(A164)=0,"NO DATE; ","")&amp;IF(B164="","NO JOB; ",IF(COUNTIF('Jobs'!$A$2:$A$21,B164)=0,"JOB NOT ON JOBS SHEET; ",""))&amp;IF(AND(L164="Yes",M164=""),"DELAY - NO CAUSE; ","")&amp;IF(AND(N164&lt;&gt;"",O164&lt;&gt;"Yes",O164&lt;&gt;"Not needed"),"CLIENT INSTRUCTION - NO CHANGE ORDER; ","")&amp;IF(Q164="","NO PHOTOS LINK; ","")&amp;IF(OR(C164="",AND(D164&lt;&gt;"",E164="")),"CREW COUNT BLANK; ","")&amp;IF(G164="","NO WORK WRITTEN; ","")&amp;IF(AND(I164&lt;&gt;"",J164=""),"INSPECTION - NO RESULT; ","")&amp;IF(AND(B164&lt;&gt;"",N(A164)&gt;0,COUNTIFS($B$2:$B$1000,B164,$A$2:$A$1000,A164)&gt;1),"TWO ROWS SAME JOB SAME DAY; ","")&amp;IF(AND(N(A164)&gt;0,N(S164)&gt;0,N(S164)-N(A164)&gt;N('Settings'!$B$11)),"WRITTEN LATE; ",""))-2)))</f>
        <v/>
      </c>
    </row>
    <row r="165">
      <c r="A165" s="6" t="n"/>
      <c r="G165" s="7" t="n"/>
      <c r="H165" s="7" t="n"/>
      <c r="K165" s="7" t="n"/>
      <c r="M165" s="7" t="n"/>
      <c r="N165" s="7" t="n"/>
      <c r="P165" s="7" t="n"/>
      <c r="S165" s="6" t="n"/>
      <c r="T165">
        <f>IF(NOT(OR(A165&lt;&gt;"",B165&lt;&gt;"",G165&lt;&gt;"")),"",IF(IF(N(A165)=0,"NO DATE; ","")&amp;IF(B165="","NO JOB; ",IF(COUNTIF('Jobs'!$A$2:$A$21,B165)=0,"JOB NOT ON JOBS SHEET; ",""))&amp;IF(AND(L165="Yes",M165=""),"DELAY - NO CAUSE; ","")&amp;IF(AND(N165&lt;&gt;"",O165&lt;&gt;"Yes",O165&lt;&gt;"Not needed"),"CLIENT INSTRUCTION - NO CHANGE ORDER; ","")&amp;IF(Q165="","NO PHOTOS LINK; ","")&amp;IF(OR(C165="",AND(D165&lt;&gt;"",E165="")),"CREW COUNT BLANK; ","")&amp;IF(G165="","NO WORK WRITTEN; ","")&amp;IF(AND(I165&lt;&gt;"",J165=""),"INSPECTION - NO RESULT; ","")&amp;IF(AND(B165&lt;&gt;"",N(A165)&gt;0,COUNTIFS($B$2:$B$1000,B165,$A$2:$A$1000,A165)&gt;1),"TWO ROWS SAME JOB SAME DAY; ","")&amp;IF(AND(N(A165)&gt;0,N(S165)&gt;0,N(S165)-N(A165)&gt;N('Settings'!$B$11)),"WRITTEN LATE; ","")="","",LEFT(IF(N(A165)=0,"NO DATE; ","")&amp;IF(B165="","NO JOB; ",IF(COUNTIF('Jobs'!$A$2:$A$21,B165)=0,"JOB NOT ON JOBS SHEET; ",""))&amp;IF(AND(L165="Yes",M165=""),"DELAY - NO CAUSE; ","")&amp;IF(AND(N165&lt;&gt;"",O165&lt;&gt;"Yes",O165&lt;&gt;"Not needed"),"CLIENT INSTRUCTION - NO CHANGE ORDER; ","")&amp;IF(Q165="","NO PHOTOS LINK; ","")&amp;IF(OR(C165="",AND(D165&lt;&gt;"",E165="")),"CREW COUNT BLANK; ","")&amp;IF(G165="","NO WORK WRITTEN; ","")&amp;IF(AND(I165&lt;&gt;"",J165=""),"INSPECTION - NO RESULT; ","")&amp;IF(AND(B165&lt;&gt;"",N(A165)&gt;0,COUNTIFS($B$2:$B$1000,B165,$A$2:$A$1000,A165)&gt;1),"TWO ROWS SAME JOB SAME DAY; ","")&amp;IF(AND(N(A165)&gt;0,N(S165)&gt;0,N(S165)-N(A165)&gt;N('Settings'!$B$11)),"WRITTEN LATE; ",""),LEN(IF(N(A165)=0,"NO DATE; ","")&amp;IF(B165="","NO JOB; ",IF(COUNTIF('Jobs'!$A$2:$A$21,B165)=0,"JOB NOT ON JOBS SHEET; ",""))&amp;IF(AND(L165="Yes",M165=""),"DELAY - NO CAUSE; ","")&amp;IF(AND(N165&lt;&gt;"",O165&lt;&gt;"Yes",O165&lt;&gt;"Not needed"),"CLIENT INSTRUCTION - NO CHANGE ORDER; ","")&amp;IF(Q165="","NO PHOTOS LINK; ","")&amp;IF(OR(C165="",AND(D165&lt;&gt;"",E165="")),"CREW COUNT BLANK; ","")&amp;IF(G165="","NO WORK WRITTEN; ","")&amp;IF(AND(I165&lt;&gt;"",J165=""),"INSPECTION - NO RESULT; ","")&amp;IF(AND(B165&lt;&gt;"",N(A165)&gt;0,COUNTIFS($B$2:$B$1000,B165,$A$2:$A$1000,A165)&gt;1),"TWO ROWS SAME JOB SAME DAY; ","")&amp;IF(AND(N(A165)&gt;0,N(S165)&gt;0,N(S165)-N(A165)&gt;N('Settings'!$B$11)),"WRITTEN LATE; ",""))-2)))</f>
        <v/>
      </c>
    </row>
    <row r="166">
      <c r="A166" s="6" t="n"/>
      <c r="G166" s="7" t="n"/>
      <c r="H166" s="7" t="n"/>
      <c r="K166" s="7" t="n"/>
      <c r="M166" s="7" t="n"/>
      <c r="N166" s="7" t="n"/>
      <c r="P166" s="7" t="n"/>
      <c r="S166" s="6" t="n"/>
      <c r="T166">
        <f>IF(NOT(OR(A166&lt;&gt;"",B166&lt;&gt;"",G166&lt;&gt;"")),"",IF(IF(N(A166)=0,"NO DATE; ","")&amp;IF(B166="","NO JOB; ",IF(COUNTIF('Jobs'!$A$2:$A$21,B166)=0,"JOB NOT ON JOBS SHEET; ",""))&amp;IF(AND(L166="Yes",M166=""),"DELAY - NO CAUSE; ","")&amp;IF(AND(N166&lt;&gt;"",O166&lt;&gt;"Yes",O166&lt;&gt;"Not needed"),"CLIENT INSTRUCTION - NO CHANGE ORDER; ","")&amp;IF(Q166="","NO PHOTOS LINK; ","")&amp;IF(OR(C166="",AND(D166&lt;&gt;"",E166="")),"CREW COUNT BLANK; ","")&amp;IF(G166="","NO WORK WRITTEN; ","")&amp;IF(AND(I166&lt;&gt;"",J166=""),"INSPECTION - NO RESULT; ","")&amp;IF(AND(B166&lt;&gt;"",N(A166)&gt;0,COUNTIFS($B$2:$B$1000,B166,$A$2:$A$1000,A166)&gt;1),"TWO ROWS SAME JOB SAME DAY; ","")&amp;IF(AND(N(A166)&gt;0,N(S166)&gt;0,N(S166)-N(A166)&gt;N('Settings'!$B$11)),"WRITTEN LATE; ","")="","",LEFT(IF(N(A166)=0,"NO DATE; ","")&amp;IF(B166="","NO JOB; ",IF(COUNTIF('Jobs'!$A$2:$A$21,B166)=0,"JOB NOT ON JOBS SHEET; ",""))&amp;IF(AND(L166="Yes",M166=""),"DELAY - NO CAUSE; ","")&amp;IF(AND(N166&lt;&gt;"",O166&lt;&gt;"Yes",O166&lt;&gt;"Not needed"),"CLIENT INSTRUCTION - NO CHANGE ORDER; ","")&amp;IF(Q166="","NO PHOTOS LINK; ","")&amp;IF(OR(C166="",AND(D166&lt;&gt;"",E166="")),"CREW COUNT BLANK; ","")&amp;IF(G166="","NO WORK WRITTEN; ","")&amp;IF(AND(I166&lt;&gt;"",J166=""),"INSPECTION - NO RESULT; ","")&amp;IF(AND(B166&lt;&gt;"",N(A166)&gt;0,COUNTIFS($B$2:$B$1000,B166,$A$2:$A$1000,A166)&gt;1),"TWO ROWS SAME JOB SAME DAY; ","")&amp;IF(AND(N(A166)&gt;0,N(S166)&gt;0,N(S166)-N(A166)&gt;N('Settings'!$B$11)),"WRITTEN LATE; ",""),LEN(IF(N(A166)=0,"NO DATE; ","")&amp;IF(B166="","NO JOB; ",IF(COUNTIF('Jobs'!$A$2:$A$21,B166)=0,"JOB NOT ON JOBS SHEET; ",""))&amp;IF(AND(L166="Yes",M166=""),"DELAY - NO CAUSE; ","")&amp;IF(AND(N166&lt;&gt;"",O166&lt;&gt;"Yes",O166&lt;&gt;"Not needed"),"CLIENT INSTRUCTION - NO CHANGE ORDER; ","")&amp;IF(Q166="","NO PHOTOS LINK; ","")&amp;IF(OR(C166="",AND(D166&lt;&gt;"",E166="")),"CREW COUNT BLANK; ","")&amp;IF(G166="","NO WORK WRITTEN; ","")&amp;IF(AND(I166&lt;&gt;"",J166=""),"INSPECTION - NO RESULT; ","")&amp;IF(AND(B166&lt;&gt;"",N(A166)&gt;0,COUNTIFS($B$2:$B$1000,B166,$A$2:$A$1000,A166)&gt;1),"TWO ROWS SAME JOB SAME DAY; ","")&amp;IF(AND(N(A166)&gt;0,N(S166)&gt;0,N(S166)-N(A166)&gt;N('Settings'!$B$11)),"WRITTEN LATE; ",""))-2)))</f>
        <v/>
      </c>
    </row>
    <row r="167">
      <c r="A167" s="6" t="n"/>
      <c r="G167" s="7" t="n"/>
      <c r="H167" s="7" t="n"/>
      <c r="K167" s="7" t="n"/>
      <c r="M167" s="7" t="n"/>
      <c r="N167" s="7" t="n"/>
      <c r="P167" s="7" t="n"/>
      <c r="S167" s="6" t="n"/>
      <c r="T167">
        <f>IF(NOT(OR(A167&lt;&gt;"",B167&lt;&gt;"",G167&lt;&gt;"")),"",IF(IF(N(A167)=0,"NO DATE; ","")&amp;IF(B167="","NO JOB; ",IF(COUNTIF('Jobs'!$A$2:$A$21,B167)=0,"JOB NOT ON JOBS SHEET; ",""))&amp;IF(AND(L167="Yes",M167=""),"DELAY - NO CAUSE; ","")&amp;IF(AND(N167&lt;&gt;"",O167&lt;&gt;"Yes",O167&lt;&gt;"Not needed"),"CLIENT INSTRUCTION - NO CHANGE ORDER; ","")&amp;IF(Q167="","NO PHOTOS LINK; ","")&amp;IF(OR(C167="",AND(D167&lt;&gt;"",E167="")),"CREW COUNT BLANK; ","")&amp;IF(G167="","NO WORK WRITTEN; ","")&amp;IF(AND(I167&lt;&gt;"",J167=""),"INSPECTION - NO RESULT; ","")&amp;IF(AND(B167&lt;&gt;"",N(A167)&gt;0,COUNTIFS($B$2:$B$1000,B167,$A$2:$A$1000,A167)&gt;1),"TWO ROWS SAME JOB SAME DAY; ","")&amp;IF(AND(N(A167)&gt;0,N(S167)&gt;0,N(S167)-N(A167)&gt;N('Settings'!$B$11)),"WRITTEN LATE; ","")="","",LEFT(IF(N(A167)=0,"NO DATE; ","")&amp;IF(B167="","NO JOB; ",IF(COUNTIF('Jobs'!$A$2:$A$21,B167)=0,"JOB NOT ON JOBS SHEET; ",""))&amp;IF(AND(L167="Yes",M167=""),"DELAY - NO CAUSE; ","")&amp;IF(AND(N167&lt;&gt;"",O167&lt;&gt;"Yes",O167&lt;&gt;"Not needed"),"CLIENT INSTRUCTION - NO CHANGE ORDER; ","")&amp;IF(Q167="","NO PHOTOS LINK; ","")&amp;IF(OR(C167="",AND(D167&lt;&gt;"",E167="")),"CREW COUNT BLANK; ","")&amp;IF(G167="","NO WORK WRITTEN; ","")&amp;IF(AND(I167&lt;&gt;"",J167=""),"INSPECTION - NO RESULT; ","")&amp;IF(AND(B167&lt;&gt;"",N(A167)&gt;0,COUNTIFS($B$2:$B$1000,B167,$A$2:$A$1000,A167)&gt;1),"TWO ROWS SAME JOB SAME DAY; ","")&amp;IF(AND(N(A167)&gt;0,N(S167)&gt;0,N(S167)-N(A167)&gt;N('Settings'!$B$11)),"WRITTEN LATE; ",""),LEN(IF(N(A167)=0,"NO DATE; ","")&amp;IF(B167="","NO JOB; ",IF(COUNTIF('Jobs'!$A$2:$A$21,B167)=0,"JOB NOT ON JOBS SHEET; ",""))&amp;IF(AND(L167="Yes",M167=""),"DELAY - NO CAUSE; ","")&amp;IF(AND(N167&lt;&gt;"",O167&lt;&gt;"Yes",O167&lt;&gt;"Not needed"),"CLIENT INSTRUCTION - NO CHANGE ORDER; ","")&amp;IF(Q167="","NO PHOTOS LINK; ","")&amp;IF(OR(C167="",AND(D167&lt;&gt;"",E167="")),"CREW COUNT BLANK; ","")&amp;IF(G167="","NO WORK WRITTEN; ","")&amp;IF(AND(I167&lt;&gt;"",J167=""),"INSPECTION - NO RESULT; ","")&amp;IF(AND(B167&lt;&gt;"",N(A167)&gt;0,COUNTIFS($B$2:$B$1000,B167,$A$2:$A$1000,A167)&gt;1),"TWO ROWS SAME JOB SAME DAY; ","")&amp;IF(AND(N(A167)&gt;0,N(S167)&gt;0,N(S167)-N(A167)&gt;N('Settings'!$B$11)),"WRITTEN LATE; ",""))-2)))</f>
        <v/>
      </c>
    </row>
    <row r="168">
      <c r="A168" s="6" t="n"/>
      <c r="G168" s="7" t="n"/>
      <c r="H168" s="7" t="n"/>
      <c r="K168" s="7" t="n"/>
      <c r="M168" s="7" t="n"/>
      <c r="N168" s="7" t="n"/>
      <c r="P168" s="7" t="n"/>
      <c r="S168" s="6" t="n"/>
      <c r="T168">
        <f>IF(NOT(OR(A168&lt;&gt;"",B168&lt;&gt;"",G168&lt;&gt;"")),"",IF(IF(N(A168)=0,"NO DATE; ","")&amp;IF(B168="","NO JOB; ",IF(COUNTIF('Jobs'!$A$2:$A$21,B168)=0,"JOB NOT ON JOBS SHEET; ",""))&amp;IF(AND(L168="Yes",M168=""),"DELAY - NO CAUSE; ","")&amp;IF(AND(N168&lt;&gt;"",O168&lt;&gt;"Yes",O168&lt;&gt;"Not needed"),"CLIENT INSTRUCTION - NO CHANGE ORDER; ","")&amp;IF(Q168="","NO PHOTOS LINK; ","")&amp;IF(OR(C168="",AND(D168&lt;&gt;"",E168="")),"CREW COUNT BLANK; ","")&amp;IF(G168="","NO WORK WRITTEN; ","")&amp;IF(AND(I168&lt;&gt;"",J168=""),"INSPECTION - NO RESULT; ","")&amp;IF(AND(B168&lt;&gt;"",N(A168)&gt;0,COUNTIFS($B$2:$B$1000,B168,$A$2:$A$1000,A168)&gt;1),"TWO ROWS SAME JOB SAME DAY; ","")&amp;IF(AND(N(A168)&gt;0,N(S168)&gt;0,N(S168)-N(A168)&gt;N('Settings'!$B$11)),"WRITTEN LATE; ","")="","",LEFT(IF(N(A168)=0,"NO DATE; ","")&amp;IF(B168="","NO JOB; ",IF(COUNTIF('Jobs'!$A$2:$A$21,B168)=0,"JOB NOT ON JOBS SHEET; ",""))&amp;IF(AND(L168="Yes",M168=""),"DELAY - NO CAUSE; ","")&amp;IF(AND(N168&lt;&gt;"",O168&lt;&gt;"Yes",O168&lt;&gt;"Not needed"),"CLIENT INSTRUCTION - NO CHANGE ORDER; ","")&amp;IF(Q168="","NO PHOTOS LINK; ","")&amp;IF(OR(C168="",AND(D168&lt;&gt;"",E168="")),"CREW COUNT BLANK; ","")&amp;IF(G168="","NO WORK WRITTEN; ","")&amp;IF(AND(I168&lt;&gt;"",J168=""),"INSPECTION - NO RESULT; ","")&amp;IF(AND(B168&lt;&gt;"",N(A168)&gt;0,COUNTIFS($B$2:$B$1000,B168,$A$2:$A$1000,A168)&gt;1),"TWO ROWS SAME JOB SAME DAY; ","")&amp;IF(AND(N(A168)&gt;0,N(S168)&gt;0,N(S168)-N(A168)&gt;N('Settings'!$B$11)),"WRITTEN LATE; ",""),LEN(IF(N(A168)=0,"NO DATE; ","")&amp;IF(B168="","NO JOB; ",IF(COUNTIF('Jobs'!$A$2:$A$21,B168)=0,"JOB NOT ON JOBS SHEET; ",""))&amp;IF(AND(L168="Yes",M168=""),"DELAY - NO CAUSE; ","")&amp;IF(AND(N168&lt;&gt;"",O168&lt;&gt;"Yes",O168&lt;&gt;"Not needed"),"CLIENT INSTRUCTION - NO CHANGE ORDER; ","")&amp;IF(Q168="","NO PHOTOS LINK; ","")&amp;IF(OR(C168="",AND(D168&lt;&gt;"",E168="")),"CREW COUNT BLANK; ","")&amp;IF(G168="","NO WORK WRITTEN; ","")&amp;IF(AND(I168&lt;&gt;"",J168=""),"INSPECTION - NO RESULT; ","")&amp;IF(AND(B168&lt;&gt;"",N(A168)&gt;0,COUNTIFS($B$2:$B$1000,B168,$A$2:$A$1000,A168)&gt;1),"TWO ROWS SAME JOB SAME DAY; ","")&amp;IF(AND(N(A168)&gt;0,N(S168)&gt;0,N(S168)-N(A168)&gt;N('Settings'!$B$11)),"WRITTEN LATE; ",""))-2)))</f>
        <v/>
      </c>
    </row>
    <row r="169">
      <c r="A169" s="6" t="n"/>
      <c r="G169" s="7" t="n"/>
      <c r="H169" s="7" t="n"/>
      <c r="K169" s="7" t="n"/>
      <c r="M169" s="7" t="n"/>
      <c r="N169" s="7" t="n"/>
      <c r="P169" s="7" t="n"/>
      <c r="S169" s="6" t="n"/>
      <c r="T169">
        <f>IF(NOT(OR(A169&lt;&gt;"",B169&lt;&gt;"",G169&lt;&gt;"")),"",IF(IF(N(A169)=0,"NO DATE; ","")&amp;IF(B169="","NO JOB; ",IF(COUNTIF('Jobs'!$A$2:$A$21,B169)=0,"JOB NOT ON JOBS SHEET; ",""))&amp;IF(AND(L169="Yes",M169=""),"DELAY - NO CAUSE; ","")&amp;IF(AND(N169&lt;&gt;"",O169&lt;&gt;"Yes",O169&lt;&gt;"Not needed"),"CLIENT INSTRUCTION - NO CHANGE ORDER; ","")&amp;IF(Q169="","NO PHOTOS LINK; ","")&amp;IF(OR(C169="",AND(D169&lt;&gt;"",E169="")),"CREW COUNT BLANK; ","")&amp;IF(G169="","NO WORK WRITTEN; ","")&amp;IF(AND(I169&lt;&gt;"",J169=""),"INSPECTION - NO RESULT; ","")&amp;IF(AND(B169&lt;&gt;"",N(A169)&gt;0,COUNTIFS($B$2:$B$1000,B169,$A$2:$A$1000,A169)&gt;1),"TWO ROWS SAME JOB SAME DAY; ","")&amp;IF(AND(N(A169)&gt;0,N(S169)&gt;0,N(S169)-N(A169)&gt;N('Settings'!$B$11)),"WRITTEN LATE; ","")="","",LEFT(IF(N(A169)=0,"NO DATE; ","")&amp;IF(B169="","NO JOB; ",IF(COUNTIF('Jobs'!$A$2:$A$21,B169)=0,"JOB NOT ON JOBS SHEET; ",""))&amp;IF(AND(L169="Yes",M169=""),"DELAY - NO CAUSE; ","")&amp;IF(AND(N169&lt;&gt;"",O169&lt;&gt;"Yes",O169&lt;&gt;"Not needed"),"CLIENT INSTRUCTION - NO CHANGE ORDER; ","")&amp;IF(Q169="","NO PHOTOS LINK; ","")&amp;IF(OR(C169="",AND(D169&lt;&gt;"",E169="")),"CREW COUNT BLANK; ","")&amp;IF(G169="","NO WORK WRITTEN; ","")&amp;IF(AND(I169&lt;&gt;"",J169=""),"INSPECTION - NO RESULT; ","")&amp;IF(AND(B169&lt;&gt;"",N(A169)&gt;0,COUNTIFS($B$2:$B$1000,B169,$A$2:$A$1000,A169)&gt;1),"TWO ROWS SAME JOB SAME DAY; ","")&amp;IF(AND(N(A169)&gt;0,N(S169)&gt;0,N(S169)-N(A169)&gt;N('Settings'!$B$11)),"WRITTEN LATE; ",""),LEN(IF(N(A169)=0,"NO DATE; ","")&amp;IF(B169="","NO JOB; ",IF(COUNTIF('Jobs'!$A$2:$A$21,B169)=0,"JOB NOT ON JOBS SHEET; ",""))&amp;IF(AND(L169="Yes",M169=""),"DELAY - NO CAUSE; ","")&amp;IF(AND(N169&lt;&gt;"",O169&lt;&gt;"Yes",O169&lt;&gt;"Not needed"),"CLIENT INSTRUCTION - NO CHANGE ORDER; ","")&amp;IF(Q169="","NO PHOTOS LINK; ","")&amp;IF(OR(C169="",AND(D169&lt;&gt;"",E169="")),"CREW COUNT BLANK; ","")&amp;IF(G169="","NO WORK WRITTEN; ","")&amp;IF(AND(I169&lt;&gt;"",J169=""),"INSPECTION - NO RESULT; ","")&amp;IF(AND(B169&lt;&gt;"",N(A169)&gt;0,COUNTIFS($B$2:$B$1000,B169,$A$2:$A$1000,A169)&gt;1),"TWO ROWS SAME JOB SAME DAY; ","")&amp;IF(AND(N(A169)&gt;0,N(S169)&gt;0,N(S169)-N(A169)&gt;N('Settings'!$B$11)),"WRITTEN LATE; ",""))-2)))</f>
        <v/>
      </c>
    </row>
    <row r="170">
      <c r="A170" s="6" t="n"/>
      <c r="G170" s="7" t="n"/>
      <c r="H170" s="7" t="n"/>
      <c r="K170" s="7" t="n"/>
      <c r="M170" s="7" t="n"/>
      <c r="N170" s="7" t="n"/>
      <c r="P170" s="7" t="n"/>
      <c r="S170" s="6" t="n"/>
      <c r="T170">
        <f>IF(NOT(OR(A170&lt;&gt;"",B170&lt;&gt;"",G170&lt;&gt;"")),"",IF(IF(N(A170)=0,"NO DATE; ","")&amp;IF(B170="","NO JOB; ",IF(COUNTIF('Jobs'!$A$2:$A$21,B170)=0,"JOB NOT ON JOBS SHEET; ",""))&amp;IF(AND(L170="Yes",M170=""),"DELAY - NO CAUSE; ","")&amp;IF(AND(N170&lt;&gt;"",O170&lt;&gt;"Yes",O170&lt;&gt;"Not needed"),"CLIENT INSTRUCTION - NO CHANGE ORDER; ","")&amp;IF(Q170="","NO PHOTOS LINK; ","")&amp;IF(OR(C170="",AND(D170&lt;&gt;"",E170="")),"CREW COUNT BLANK; ","")&amp;IF(G170="","NO WORK WRITTEN; ","")&amp;IF(AND(I170&lt;&gt;"",J170=""),"INSPECTION - NO RESULT; ","")&amp;IF(AND(B170&lt;&gt;"",N(A170)&gt;0,COUNTIFS($B$2:$B$1000,B170,$A$2:$A$1000,A170)&gt;1),"TWO ROWS SAME JOB SAME DAY; ","")&amp;IF(AND(N(A170)&gt;0,N(S170)&gt;0,N(S170)-N(A170)&gt;N('Settings'!$B$11)),"WRITTEN LATE; ","")="","",LEFT(IF(N(A170)=0,"NO DATE; ","")&amp;IF(B170="","NO JOB; ",IF(COUNTIF('Jobs'!$A$2:$A$21,B170)=0,"JOB NOT ON JOBS SHEET; ",""))&amp;IF(AND(L170="Yes",M170=""),"DELAY - NO CAUSE; ","")&amp;IF(AND(N170&lt;&gt;"",O170&lt;&gt;"Yes",O170&lt;&gt;"Not needed"),"CLIENT INSTRUCTION - NO CHANGE ORDER; ","")&amp;IF(Q170="","NO PHOTOS LINK; ","")&amp;IF(OR(C170="",AND(D170&lt;&gt;"",E170="")),"CREW COUNT BLANK; ","")&amp;IF(G170="","NO WORK WRITTEN; ","")&amp;IF(AND(I170&lt;&gt;"",J170=""),"INSPECTION - NO RESULT; ","")&amp;IF(AND(B170&lt;&gt;"",N(A170)&gt;0,COUNTIFS($B$2:$B$1000,B170,$A$2:$A$1000,A170)&gt;1),"TWO ROWS SAME JOB SAME DAY; ","")&amp;IF(AND(N(A170)&gt;0,N(S170)&gt;0,N(S170)-N(A170)&gt;N('Settings'!$B$11)),"WRITTEN LATE; ",""),LEN(IF(N(A170)=0,"NO DATE; ","")&amp;IF(B170="","NO JOB; ",IF(COUNTIF('Jobs'!$A$2:$A$21,B170)=0,"JOB NOT ON JOBS SHEET; ",""))&amp;IF(AND(L170="Yes",M170=""),"DELAY - NO CAUSE; ","")&amp;IF(AND(N170&lt;&gt;"",O170&lt;&gt;"Yes",O170&lt;&gt;"Not needed"),"CLIENT INSTRUCTION - NO CHANGE ORDER; ","")&amp;IF(Q170="","NO PHOTOS LINK; ","")&amp;IF(OR(C170="",AND(D170&lt;&gt;"",E170="")),"CREW COUNT BLANK; ","")&amp;IF(G170="","NO WORK WRITTEN; ","")&amp;IF(AND(I170&lt;&gt;"",J170=""),"INSPECTION - NO RESULT; ","")&amp;IF(AND(B170&lt;&gt;"",N(A170)&gt;0,COUNTIFS($B$2:$B$1000,B170,$A$2:$A$1000,A170)&gt;1),"TWO ROWS SAME JOB SAME DAY; ","")&amp;IF(AND(N(A170)&gt;0,N(S170)&gt;0,N(S170)-N(A170)&gt;N('Settings'!$B$11)),"WRITTEN LATE; ",""))-2)))</f>
        <v/>
      </c>
    </row>
    <row r="171">
      <c r="A171" s="6" t="n"/>
      <c r="G171" s="7" t="n"/>
      <c r="H171" s="7" t="n"/>
      <c r="K171" s="7" t="n"/>
      <c r="M171" s="7" t="n"/>
      <c r="N171" s="7" t="n"/>
      <c r="P171" s="7" t="n"/>
      <c r="S171" s="6" t="n"/>
      <c r="T171">
        <f>IF(NOT(OR(A171&lt;&gt;"",B171&lt;&gt;"",G171&lt;&gt;"")),"",IF(IF(N(A171)=0,"NO DATE; ","")&amp;IF(B171="","NO JOB; ",IF(COUNTIF('Jobs'!$A$2:$A$21,B171)=0,"JOB NOT ON JOBS SHEET; ",""))&amp;IF(AND(L171="Yes",M171=""),"DELAY - NO CAUSE; ","")&amp;IF(AND(N171&lt;&gt;"",O171&lt;&gt;"Yes",O171&lt;&gt;"Not needed"),"CLIENT INSTRUCTION - NO CHANGE ORDER; ","")&amp;IF(Q171="","NO PHOTOS LINK; ","")&amp;IF(OR(C171="",AND(D171&lt;&gt;"",E171="")),"CREW COUNT BLANK; ","")&amp;IF(G171="","NO WORK WRITTEN; ","")&amp;IF(AND(I171&lt;&gt;"",J171=""),"INSPECTION - NO RESULT; ","")&amp;IF(AND(B171&lt;&gt;"",N(A171)&gt;0,COUNTIFS($B$2:$B$1000,B171,$A$2:$A$1000,A171)&gt;1),"TWO ROWS SAME JOB SAME DAY; ","")&amp;IF(AND(N(A171)&gt;0,N(S171)&gt;0,N(S171)-N(A171)&gt;N('Settings'!$B$11)),"WRITTEN LATE; ","")="","",LEFT(IF(N(A171)=0,"NO DATE; ","")&amp;IF(B171="","NO JOB; ",IF(COUNTIF('Jobs'!$A$2:$A$21,B171)=0,"JOB NOT ON JOBS SHEET; ",""))&amp;IF(AND(L171="Yes",M171=""),"DELAY - NO CAUSE; ","")&amp;IF(AND(N171&lt;&gt;"",O171&lt;&gt;"Yes",O171&lt;&gt;"Not needed"),"CLIENT INSTRUCTION - NO CHANGE ORDER; ","")&amp;IF(Q171="","NO PHOTOS LINK; ","")&amp;IF(OR(C171="",AND(D171&lt;&gt;"",E171="")),"CREW COUNT BLANK; ","")&amp;IF(G171="","NO WORK WRITTEN; ","")&amp;IF(AND(I171&lt;&gt;"",J171=""),"INSPECTION - NO RESULT; ","")&amp;IF(AND(B171&lt;&gt;"",N(A171)&gt;0,COUNTIFS($B$2:$B$1000,B171,$A$2:$A$1000,A171)&gt;1),"TWO ROWS SAME JOB SAME DAY; ","")&amp;IF(AND(N(A171)&gt;0,N(S171)&gt;0,N(S171)-N(A171)&gt;N('Settings'!$B$11)),"WRITTEN LATE; ",""),LEN(IF(N(A171)=0,"NO DATE; ","")&amp;IF(B171="","NO JOB; ",IF(COUNTIF('Jobs'!$A$2:$A$21,B171)=0,"JOB NOT ON JOBS SHEET; ",""))&amp;IF(AND(L171="Yes",M171=""),"DELAY - NO CAUSE; ","")&amp;IF(AND(N171&lt;&gt;"",O171&lt;&gt;"Yes",O171&lt;&gt;"Not needed"),"CLIENT INSTRUCTION - NO CHANGE ORDER; ","")&amp;IF(Q171="","NO PHOTOS LINK; ","")&amp;IF(OR(C171="",AND(D171&lt;&gt;"",E171="")),"CREW COUNT BLANK; ","")&amp;IF(G171="","NO WORK WRITTEN; ","")&amp;IF(AND(I171&lt;&gt;"",J171=""),"INSPECTION - NO RESULT; ","")&amp;IF(AND(B171&lt;&gt;"",N(A171)&gt;0,COUNTIFS($B$2:$B$1000,B171,$A$2:$A$1000,A171)&gt;1),"TWO ROWS SAME JOB SAME DAY; ","")&amp;IF(AND(N(A171)&gt;0,N(S171)&gt;0,N(S171)-N(A171)&gt;N('Settings'!$B$11)),"WRITTEN LATE; ",""))-2)))</f>
        <v/>
      </c>
    </row>
    <row r="172">
      <c r="A172" s="6" t="n"/>
      <c r="G172" s="7" t="n"/>
      <c r="H172" s="7" t="n"/>
      <c r="K172" s="7" t="n"/>
      <c r="M172" s="7" t="n"/>
      <c r="N172" s="7" t="n"/>
      <c r="P172" s="7" t="n"/>
      <c r="S172" s="6" t="n"/>
      <c r="T172">
        <f>IF(NOT(OR(A172&lt;&gt;"",B172&lt;&gt;"",G172&lt;&gt;"")),"",IF(IF(N(A172)=0,"NO DATE; ","")&amp;IF(B172="","NO JOB; ",IF(COUNTIF('Jobs'!$A$2:$A$21,B172)=0,"JOB NOT ON JOBS SHEET; ",""))&amp;IF(AND(L172="Yes",M172=""),"DELAY - NO CAUSE; ","")&amp;IF(AND(N172&lt;&gt;"",O172&lt;&gt;"Yes",O172&lt;&gt;"Not needed"),"CLIENT INSTRUCTION - NO CHANGE ORDER; ","")&amp;IF(Q172="","NO PHOTOS LINK; ","")&amp;IF(OR(C172="",AND(D172&lt;&gt;"",E172="")),"CREW COUNT BLANK; ","")&amp;IF(G172="","NO WORK WRITTEN; ","")&amp;IF(AND(I172&lt;&gt;"",J172=""),"INSPECTION - NO RESULT; ","")&amp;IF(AND(B172&lt;&gt;"",N(A172)&gt;0,COUNTIFS($B$2:$B$1000,B172,$A$2:$A$1000,A172)&gt;1),"TWO ROWS SAME JOB SAME DAY; ","")&amp;IF(AND(N(A172)&gt;0,N(S172)&gt;0,N(S172)-N(A172)&gt;N('Settings'!$B$11)),"WRITTEN LATE; ","")="","",LEFT(IF(N(A172)=0,"NO DATE; ","")&amp;IF(B172="","NO JOB; ",IF(COUNTIF('Jobs'!$A$2:$A$21,B172)=0,"JOB NOT ON JOBS SHEET; ",""))&amp;IF(AND(L172="Yes",M172=""),"DELAY - NO CAUSE; ","")&amp;IF(AND(N172&lt;&gt;"",O172&lt;&gt;"Yes",O172&lt;&gt;"Not needed"),"CLIENT INSTRUCTION - NO CHANGE ORDER; ","")&amp;IF(Q172="","NO PHOTOS LINK; ","")&amp;IF(OR(C172="",AND(D172&lt;&gt;"",E172="")),"CREW COUNT BLANK; ","")&amp;IF(G172="","NO WORK WRITTEN; ","")&amp;IF(AND(I172&lt;&gt;"",J172=""),"INSPECTION - NO RESULT; ","")&amp;IF(AND(B172&lt;&gt;"",N(A172)&gt;0,COUNTIFS($B$2:$B$1000,B172,$A$2:$A$1000,A172)&gt;1),"TWO ROWS SAME JOB SAME DAY; ","")&amp;IF(AND(N(A172)&gt;0,N(S172)&gt;0,N(S172)-N(A172)&gt;N('Settings'!$B$11)),"WRITTEN LATE; ",""),LEN(IF(N(A172)=0,"NO DATE; ","")&amp;IF(B172="","NO JOB; ",IF(COUNTIF('Jobs'!$A$2:$A$21,B172)=0,"JOB NOT ON JOBS SHEET; ",""))&amp;IF(AND(L172="Yes",M172=""),"DELAY - NO CAUSE; ","")&amp;IF(AND(N172&lt;&gt;"",O172&lt;&gt;"Yes",O172&lt;&gt;"Not needed"),"CLIENT INSTRUCTION - NO CHANGE ORDER; ","")&amp;IF(Q172="","NO PHOTOS LINK; ","")&amp;IF(OR(C172="",AND(D172&lt;&gt;"",E172="")),"CREW COUNT BLANK; ","")&amp;IF(G172="","NO WORK WRITTEN; ","")&amp;IF(AND(I172&lt;&gt;"",J172=""),"INSPECTION - NO RESULT; ","")&amp;IF(AND(B172&lt;&gt;"",N(A172)&gt;0,COUNTIFS($B$2:$B$1000,B172,$A$2:$A$1000,A172)&gt;1),"TWO ROWS SAME JOB SAME DAY; ","")&amp;IF(AND(N(A172)&gt;0,N(S172)&gt;0,N(S172)-N(A172)&gt;N('Settings'!$B$11)),"WRITTEN LATE; ",""))-2)))</f>
        <v/>
      </c>
    </row>
    <row r="173">
      <c r="A173" s="6" t="n"/>
      <c r="G173" s="7" t="n"/>
      <c r="H173" s="7" t="n"/>
      <c r="K173" s="7" t="n"/>
      <c r="M173" s="7" t="n"/>
      <c r="N173" s="7" t="n"/>
      <c r="P173" s="7" t="n"/>
      <c r="S173" s="6" t="n"/>
      <c r="T173">
        <f>IF(NOT(OR(A173&lt;&gt;"",B173&lt;&gt;"",G173&lt;&gt;"")),"",IF(IF(N(A173)=0,"NO DATE; ","")&amp;IF(B173="","NO JOB; ",IF(COUNTIF('Jobs'!$A$2:$A$21,B173)=0,"JOB NOT ON JOBS SHEET; ",""))&amp;IF(AND(L173="Yes",M173=""),"DELAY - NO CAUSE; ","")&amp;IF(AND(N173&lt;&gt;"",O173&lt;&gt;"Yes",O173&lt;&gt;"Not needed"),"CLIENT INSTRUCTION - NO CHANGE ORDER; ","")&amp;IF(Q173="","NO PHOTOS LINK; ","")&amp;IF(OR(C173="",AND(D173&lt;&gt;"",E173="")),"CREW COUNT BLANK; ","")&amp;IF(G173="","NO WORK WRITTEN; ","")&amp;IF(AND(I173&lt;&gt;"",J173=""),"INSPECTION - NO RESULT; ","")&amp;IF(AND(B173&lt;&gt;"",N(A173)&gt;0,COUNTIFS($B$2:$B$1000,B173,$A$2:$A$1000,A173)&gt;1),"TWO ROWS SAME JOB SAME DAY; ","")&amp;IF(AND(N(A173)&gt;0,N(S173)&gt;0,N(S173)-N(A173)&gt;N('Settings'!$B$11)),"WRITTEN LATE; ","")="","",LEFT(IF(N(A173)=0,"NO DATE; ","")&amp;IF(B173="","NO JOB; ",IF(COUNTIF('Jobs'!$A$2:$A$21,B173)=0,"JOB NOT ON JOBS SHEET; ",""))&amp;IF(AND(L173="Yes",M173=""),"DELAY - NO CAUSE; ","")&amp;IF(AND(N173&lt;&gt;"",O173&lt;&gt;"Yes",O173&lt;&gt;"Not needed"),"CLIENT INSTRUCTION - NO CHANGE ORDER; ","")&amp;IF(Q173="","NO PHOTOS LINK; ","")&amp;IF(OR(C173="",AND(D173&lt;&gt;"",E173="")),"CREW COUNT BLANK; ","")&amp;IF(G173="","NO WORK WRITTEN; ","")&amp;IF(AND(I173&lt;&gt;"",J173=""),"INSPECTION - NO RESULT; ","")&amp;IF(AND(B173&lt;&gt;"",N(A173)&gt;0,COUNTIFS($B$2:$B$1000,B173,$A$2:$A$1000,A173)&gt;1),"TWO ROWS SAME JOB SAME DAY; ","")&amp;IF(AND(N(A173)&gt;0,N(S173)&gt;0,N(S173)-N(A173)&gt;N('Settings'!$B$11)),"WRITTEN LATE; ",""),LEN(IF(N(A173)=0,"NO DATE; ","")&amp;IF(B173="","NO JOB; ",IF(COUNTIF('Jobs'!$A$2:$A$21,B173)=0,"JOB NOT ON JOBS SHEET; ",""))&amp;IF(AND(L173="Yes",M173=""),"DELAY - NO CAUSE; ","")&amp;IF(AND(N173&lt;&gt;"",O173&lt;&gt;"Yes",O173&lt;&gt;"Not needed"),"CLIENT INSTRUCTION - NO CHANGE ORDER; ","")&amp;IF(Q173="","NO PHOTOS LINK; ","")&amp;IF(OR(C173="",AND(D173&lt;&gt;"",E173="")),"CREW COUNT BLANK; ","")&amp;IF(G173="","NO WORK WRITTEN; ","")&amp;IF(AND(I173&lt;&gt;"",J173=""),"INSPECTION - NO RESULT; ","")&amp;IF(AND(B173&lt;&gt;"",N(A173)&gt;0,COUNTIFS($B$2:$B$1000,B173,$A$2:$A$1000,A173)&gt;1),"TWO ROWS SAME JOB SAME DAY; ","")&amp;IF(AND(N(A173)&gt;0,N(S173)&gt;0,N(S173)-N(A173)&gt;N('Settings'!$B$11)),"WRITTEN LATE; ",""))-2)))</f>
        <v/>
      </c>
    </row>
    <row r="174">
      <c r="A174" s="6" t="n"/>
      <c r="G174" s="7" t="n"/>
      <c r="H174" s="7" t="n"/>
      <c r="K174" s="7" t="n"/>
      <c r="M174" s="7" t="n"/>
      <c r="N174" s="7" t="n"/>
      <c r="P174" s="7" t="n"/>
      <c r="S174" s="6" t="n"/>
      <c r="T174">
        <f>IF(NOT(OR(A174&lt;&gt;"",B174&lt;&gt;"",G174&lt;&gt;"")),"",IF(IF(N(A174)=0,"NO DATE; ","")&amp;IF(B174="","NO JOB; ",IF(COUNTIF('Jobs'!$A$2:$A$21,B174)=0,"JOB NOT ON JOBS SHEET; ",""))&amp;IF(AND(L174="Yes",M174=""),"DELAY - NO CAUSE; ","")&amp;IF(AND(N174&lt;&gt;"",O174&lt;&gt;"Yes",O174&lt;&gt;"Not needed"),"CLIENT INSTRUCTION - NO CHANGE ORDER; ","")&amp;IF(Q174="","NO PHOTOS LINK; ","")&amp;IF(OR(C174="",AND(D174&lt;&gt;"",E174="")),"CREW COUNT BLANK; ","")&amp;IF(G174="","NO WORK WRITTEN; ","")&amp;IF(AND(I174&lt;&gt;"",J174=""),"INSPECTION - NO RESULT; ","")&amp;IF(AND(B174&lt;&gt;"",N(A174)&gt;0,COUNTIFS($B$2:$B$1000,B174,$A$2:$A$1000,A174)&gt;1),"TWO ROWS SAME JOB SAME DAY; ","")&amp;IF(AND(N(A174)&gt;0,N(S174)&gt;0,N(S174)-N(A174)&gt;N('Settings'!$B$11)),"WRITTEN LATE; ","")="","",LEFT(IF(N(A174)=0,"NO DATE; ","")&amp;IF(B174="","NO JOB; ",IF(COUNTIF('Jobs'!$A$2:$A$21,B174)=0,"JOB NOT ON JOBS SHEET; ",""))&amp;IF(AND(L174="Yes",M174=""),"DELAY - NO CAUSE; ","")&amp;IF(AND(N174&lt;&gt;"",O174&lt;&gt;"Yes",O174&lt;&gt;"Not needed"),"CLIENT INSTRUCTION - NO CHANGE ORDER; ","")&amp;IF(Q174="","NO PHOTOS LINK; ","")&amp;IF(OR(C174="",AND(D174&lt;&gt;"",E174="")),"CREW COUNT BLANK; ","")&amp;IF(G174="","NO WORK WRITTEN; ","")&amp;IF(AND(I174&lt;&gt;"",J174=""),"INSPECTION - NO RESULT; ","")&amp;IF(AND(B174&lt;&gt;"",N(A174)&gt;0,COUNTIFS($B$2:$B$1000,B174,$A$2:$A$1000,A174)&gt;1),"TWO ROWS SAME JOB SAME DAY; ","")&amp;IF(AND(N(A174)&gt;0,N(S174)&gt;0,N(S174)-N(A174)&gt;N('Settings'!$B$11)),"WRITTEN LATE; ",""),LEN(IF(N(A174)=0,"NO DATE; ","")&amp;IF(B174="","NO JOB; ",IF(COUNTIF('Jobs'!$A$2:$A$21,B174)=0,"JOB NOT ON JOBS SHEET; ",""))&amp;IF(AND(L174="Yes",M174=""),"DELAY - NO CAUSE; ","")&amp;IF(AND(N174&lt;&gt;"",O174&lt;&gt;"Yes",O174&lt;&gt;"Not needed"),"CLIENT INSTRUCTION - NO CHANGE ORDER; ","")&amp;IF(Q174="","NO PHOTOS LINK; ","")&amp;IF(OR(C174="",AND(D174&lt;&gt;"",E174="")),"CREW COUNT BLANK; ","")&amp;IF(G174="","NO WORK WRITTEN; ","")&amp;IF(AND(I174&lt;&gt;"",J174=""),"INSPECTION - NO RESULT; ","")&amp;IF(AND(B174&lt;&gt;"",N(A174)&gt;0,COUNTIFS($B$2:$B$1000,B174,$A$2:$A$1000,A174)&gt;1),"TWO ROWS SAME JOB SAME DAY; ","")&amp;IF(AND(N(A174)&gt;0,N(S174)&gt;0,N(S174)-N(A174)&gt;N('Settings'!$B$11)),"WRITTEN LATE; ",""))-2)))</f>
        <v/>
      </c>
    </row>
    <row r="175">
      <c r="A175" s="6" t="n"/>
      <c r="G175" s="7" t="n"/>
      <c r="H175" s="7" t="n"/>
      <c r="K175" s="7" t="n"/>
      <c r="M175" s="7" t="n"/>
      <c r="N175" s="7" t="n"/>
      <c r="P175" s="7" t="n"/>
      <c r="S175" s="6" t="n"/>
      <c r="T175">
        <f>IF(NOT(OR(A175&lt;&gt;"",B175&lt;&gt;"",G175&lt;&gt;"")),"",IF(IF(N(A175)=0,"NO DATE; ","")&amp;IF(B175="","NO JOB; ",IF(COUNTIF('Jobs'!$A$2:$A$21,B175)=0,"JOB NOT ON JOBS SHEET; ",""))&amp;IF(AND(L175="Yes",M175=""),"DELAY - NO CAUSE; ","")&amp;IF(AND(N175&lt;&gt;"",O175&lt;&gt;"Yes",O175&lt;&gt;"Not needed"),"CLIENT INSTRUCTION - NO CHANGE ORDER; ","")&amp;IF(Q175="","NO PHOTOS LINK; ","")&amp;IF(OR(C175="",AND(D175&lt;&gt;"",E175="")),"CREW COUNT BLANK; ","")&amp;IF(G175="","NO WORK WRITTEN; ","")&amp;IF(AND(I175&lt;&gt;"",J175=""),"INSPECTION - NO RESULT; ","")&amp;IF(AND(B175&lt;&gt;"",N(A175)&gt;0,COUNTIFS($B$2:$B$1000,B175,$A$2:$A$1000,A175)&gt;1),"TWO ROWS SAME JOB SAME DAY; ","")&amp;IF(AND(N(A175)&gt;0,N(S175)&gt;0,N(S175)-N(A175)&gt;N('Settings'!$B$11)),"WRITTEN LATE; ","")="","",LEFT(IF(N(A175)=0,"NO DATE; ","")&amp;IF(B175="","NO JOB; ",IF(COUNTIF('Jobs'!$A$2:$A$21,B175)=0,"JOB NOT ON JOBS SHEET; ",""))&amp;IF(AND(L175="Yes",M175=""),"DELAY - NO CAUSE; ","")&amp;IF(AND(N175&lt;&gt;"",O175&lt;&gt;"Yes",O175&lt;&gt;"Not needed"),"CLIENT INSTRUCTION - NO CHANGE ORDER; ","")&amp;IF(Q175="","NO PHOTOS LINK; ","")&amp;IF(OR(C175="",AND(D175&lt;&gt;"",E175="")),"CREW COUNT BLANK; ","")&amp;IF(G175="","NO WORK WRITTEN; ","")&amp;IF(AND(I175&lt;&gt;"",J175=""),"INSPECTION - NO RESULT; ","")&amp;IF(AND(B175&lt;&gt;"",N(A175)&gt;0,COUNTIFS($B$2:$B$1000,B175,$A$2:$A$1000,A175)&gt;1),"TWO ROWS SAME JOB SAME DAY; ","")&amp;IF(AND(N(A175)&gt;0,N(S175)&gt;0,N(S175)-N(A175)&gt;N('Settings'!$B$11)),"WRITTEN LATE; ",""),LEN(IF(N(A175)=0,"NO DATE; ","")&amp;IF(B175="","NO JOB; ",IF(COUNTIF('Jobs'!$A$2:$A$21,B175)=0,"JOB NOT ON JOBS SHEET; ",""))&amp;IF(AND(L175="Yes",M175=""),"DELAY - NO CAUSE; ","")&amp;IF(AND(N175&lt;&gt;"",O175&lt;&gt;"Yes",O175&lt;&gt;"Not needed"),"CLIENT INSTRUCTION - NO CHANGE ORDER; ","")&amp;IF(Q175="","NO PHOTOS LINK; ","")&amp;IF(OR(C175="",AND(D175&lt;&gt;"",E175="")),"CREW COUNT BLANK; ","")&amp;IF(G175="","NO WORK WRITTEN; ","")&amp;IF(AND(I175&lt;&gt;"",J175=""),"INSPECTION - NO RESULT; ","")&amp;IF(AND(B175&lt;&gt;"",N(A175)&gt;0,COUNTIFS($B$2:$B$1000,B175,$A$2:$A$1000,A175)&gt;1),"TWO ROWS SAME JOB SAME DAY; ","")&amp;IF(AND(N(A175)&gt;0,N(S175)&gt;0,N(S175)-N(A175)&gt;N('Settings'!$B$11)),"WRITTEN LATE; ",""))-2)))</f>
        <v/>
      </c>
    </row>
    <row r="176">
      <c r="A176" s="6" t="n"/>
      <c r="G176" s="7" t="n"/>
      <c r="H176" s="7" t="n"/>
      <c r="K176" s="7" t="n"/>
      <c r="M176" s="7" t="n"/>
      <c r="N176" s="7" t="n"/>
      <c r="P176" s="7" t="n"/>
      <c r="S176" s="6" t="n"/>
      <c r="T176">
        <f>IF(NOT(OR(A176&lt;&gt;"",B176&lt;&gt;"",G176&lt;&gt;"")),"",IF(IF(N(A176)=0,"NO DATE; ","")&amp;IF(B176="","NO JOB; ",IF(COUNTIF('Jobs'!$A$2:$A$21,B176)=0,"JOB NOT ON JOBS SHEET; ",""))&amp;IF(AND(L176="Yes",M176=""),"DELAY - NO CAUSE; ","")&amp;IF(AND(N176&lt;&gt;"",O176&lt;&gt;"Yes",O176&lt;&gt;"Not needed"),"CLIENT INSTRUCTION - NO CHANGE ORDER; ","")&amp;IF(Q176="","NO PHOTOS LINK; ","")&amp;IF(OR(C176="",AND(D176&lt;&gt;"",E176="")),"CREW COUNT BLANK; ","")&amp;IF(G176="","NO WORK WRITTEN; ","")&amp;IF(AND(I176&lt;&gt;"",J176=""),"INSPECTION - NO RESULT; ","")&amp;IF(AND(B176&lt;&gt;"",N(A176)&gt;0,COUNTIFS($B$2:$B$1000,B176,$A$2:$A$1000,A176)&gt;1),"TWO ROWS SAME JOB SAME DAY; ","")&amp;IF(AND(N(A176)&gt;0,N(S176)&gt;0,N(S176)-N(A176)&gt;N('Settings'!$B$11)),"WRITTEN LATE; ","")="","",LEFT(IF(N(A176)=0,"NO DATE; ","")&amp;IF(B176="","NO JOB; ",IF(COUNTIF('Jobs'!$A$2:$A$21,B176)=0,"JOB NOT ON JOBS SHEET; ",""))&amp;IF(AND(L176="Yes",M176=""),"DELAY - NO CAUSE; ","")&amp;IF(AND(N176&lt;&gt;"",O176&lt;&gt;"Yes",O176&lt;&gt;"Not needed"),"CLIENT INSTRUCTION - NO CHANGE ORDER; ","")&amp;IF(Q176="","NO PHOTOS LINK; ","")&amp;IF(OR(C176="",AND(D176&lt;&gt;"",E176="")),"CREW COUNT BLANK; ","")&amp;IF(G176="","NO WORK WRITTEN; ","")&amp;IF(AND(I176&lt;&gt;"",J176=""),"INSPECTION - NO RESULT; ","")&amp;IF(AND(B176&lt;&gt;"",N(A176)&gt;0,COUNTIFS($B$2:$B$1000,B176,$A$2:$A$1000,A176)&gt;1),"TWO ROWS SAME JOB SAME DAY; ","")&amp;IF(AND(N(A176)&gt;0,N(S176)&gt;0,N(S176)-N(A176)&gt;N('Settings'!$B$11)),"WRITTEN LATE; ",""),LEN(IF(N(A176)=0,"NO DATE; ","")&amp;IF(B176="","NO JOB; ",IF(COUNTIF('Jobs'!$A$2:$A$21,B176)=0,"JOB NOT ON JOBS SHEET; ",""))&amp;IF(AND(L176="Yes",M176=""),"DELAY - NO CAUSE; ","")&amp;IF(AND(N176&lt;&gt;"",O176&lt;&gt;"Yes",O176&lt;&gt;"Not needed"),"CLIENT INSTRUCTION - NO CHANGE ORDER; ","")&amp;IF(Q176="","NO PHOTOS LINK; ","")&amp;IF(OR(C176="",AND(D176&lt;&gt;"",E176="")),"CREW COUNT BLANK; ","")&amp;IF(G176="","NO WORK WRITTEN; ","")&amp;IF(AND(I176&lt;&gt;"",J176=""),"INSPECTION - NO RESULT; ","")&amp;IF(AND(B176&lt;&gt;"",N(A176)&gt;0,COUNTIFS($B$2:$B$1000,B176,$A$2:$A$1000,A176)&gt;1),"TWO ROWS SAME JOB SAME DAY; ","")&amp;IF(AND(N(A176)&gt;0,N(S176)&gt;0,N(S176)-N(A176)&gt;N('Settings'!$B$11)),"WRITTEN LATE; ",""))-2)))</f>
        <v/>
      </c>
    </row>
    <row r="177">
      <c r="A177" s="6" t="n"/>
      <c r="G177" s="7" t="n"/>
      <c r="H177" s="7" t="n"/>
      <c r="K177" s="7" t="n"/>
      <c r="M177" s="7" t="n"/>
      <c r="N177" s="7" t="n"/>
      <c r="P177" s="7" t="n"/>
      <c r="S177" s="6" t="n"/>
      <c r="T177">
        <f>IF(NOT(OR(A177&lt;&gt;"",B177&lt;&gt;"",G177&lt;&gt;"")),"",IF(IF(N(A177)=0,"NO DATE; ","")&amp;IF(B177="","NO JOB; ",IF(COUNTIF('Jobs'!$A$2:$A$21,B177)=0,"JOB NOT ON JOBS SHEET; ",""))&amp;IF(AND(L177="Yes",M177=""),"DELAY - NO CAUSE; ","")&amp;IF(AND(N177&lt;&gt;"",O177&lt;&gt;"Yes",O177&lt;&gt;"Not needed"),"CLIENT INSTRUCTION - NO CHANGE ORDER; ","")&amp;IF(Q177="","NO PHOTOS LINK; ","")&amp;IF(OR(C177="",AND(D177&lt;&gt;"",E177="")),"CREW COUNT BLANK; ","")&amp;IF(G177="","NO WORK WRITTEN; ","")&amp;IF(AND(I177&lt;&gt;"",J177=""),"INSPECTION - NO RESULT; ","")&amp;IF(AND(B177&lt;&gt;"",N(A177)&gt;0,COUNTIFS($B$2:$B$1000,B177,$A$2:$A$1000,A177)&gt;1),"TWO ROWS SAME JOB SAME DAY; ","")&amp;IF(AND(N(A177)&gt;0,N(S177)&gt;0,N(S177)-N(A177)&gt;N('Settings'!$B$11)),"WRITTEN LATE; ","")="","",LEFT(IF(N(A177)=0,"NO DATE; ","")&amp;IF(B177="","NO JOB; ",IF(COUNTIF('Jobs'!$A$2:$A$21,B177)=0,"JOB NOT ON JOBS SHEET; ",""))&amp;IF(AND(L177="Yes",M177=""),"DELAY - NO CAUSE; ","")&amp;IF(AND(N177&lt;&gt;"",O177&lt;&gt;"Yes",O177&lt;&gt;"Not needed"),"CLIENT INSTRUCTION - NO CHANGE ORDER; ","")&amp;IF(Q177="","NO PHOTOS LINK; ","")&amp;IF(OR(C177="",AND(D177&lt;&gt;"",E177="")),"CREW COUNT BLANK; ","")&amp;IF(G177="","NO WORK WRITTEN; ","")&amp;IF(AND(I177&lt;&gt;"",J177=""),"INSPECTION - NO RESULT; ","")&amp;IF(AND(B177&lt;&gt;"",N(A177)&gt;0,COUNTIFS($B$2:$B$1000,B177,$A$2:$A$1000,A177)&gt;1),"TWO ROWS SAME JOB SAME DAY; ","")&amp;IF(AND(N(A177)&gt;0,N(S177)&gt;0,N(S177)-N(A177)&gt;N('Settings'!$B$11)),"WRITTEN LATE; ",""),LEN(IF(N(A177)=0,"NO DATE; ","")&amp;IF(B177="","NO JOB; ",IF(COUNTIF('Jobs'!$A$2:$A$21,B177)=0,"JOB NOT ON JOBS SHEET; ",""))&amp;IF(AND(L177="Yes",M177=""),"DELAY - NO CAUSE; ","")&amp;IF(AND(N177&lt;&gt;"",O177&lt;&gt;"Yes",O177&lt;&gt;"Not needed"),"CLIENT INSTRUCTION - NO CHANGE ORDER; ","")&amp;IF(Q177="","NO PHOTOS LINK; ","")&amp;IF(OR(C177="",AND(D177&lt;&gt;"",E177="")),"CREW COUNT BLANK; ","")&amp;IF(G177="","NO WORK WRITTEN; ","")&amp;IF(AND(I177&lt;&gt;"",J177=""),"INSPECTION - NO RESULT; ","")&amp;IF(AND(B177&lt;&gt;"",N(A177)&gt;0,COUNTIFS($B$2:$B$1000,B177,$A$2:$A$1000,A177)&gt;1),"TWO ROWS SAME JOB SAME DAY; ","")&amp;IF(AND(N(A177)&gt;0,N(S177)&gt;0,N(S177)-N(A177)&gt;N('Settings'!$B$11)),"WRITTEN LATE; ",""))-2)))</f>
        <v/>
      </c>
    </row>
    <row r="178">
      <c r="A178" s="6" t="n"/>
      <c r="G178" s="7" t="n"/>
      <c r="H178" s="7" t="n"/>
      <c r="K178" s="7" t="n"/>
      <c r="M178" s="7" t="n"/>
      <c r="N178" s="7" t="n"/>
      <c r="P178" s="7" t="n"/>
      <c r="S178" s="6" t="n"/>
      <c r="T178">
        <f>IF(NOT(OR(A178&lt;&gt;"",B178&lt;&gt;"",G178&lt;&gt;"")),"",IF(IF(N(A178)=0,"NO DATE; ","")&amp;IF(B178="","NO JOB; ",IF(COUNTIF('Jobs'!$A$2:$A$21,B178)=0,"JOB NOT ON JOBS SHEET; ",""))&amp;IF(AND(L178="Yes",M178=""),"DELAY - NO CAUSE; ","")&amp;IF(AND(N178&lt;&gt;"",O178&lt;&gt;"Yes",O178&lt;&gt;"Not needed"),"CLIENT INSTRUCTION - NO CHANGE ORDER; ","")&amp;IF(Q178="","NO PHOTOS LINK; ","")&amp;IF(OR(C178="",AND(D178&lt;&gt;"",E178="")),"CREW COUNT BLANK; ","")&amp;IF(G178="","NO WORK WRITTEN; ","")&amp;IF(AND(I178&lt;&gt;"",J178=""),"INSPECTION - NO RESULT; ","")&amp;IF(AND(B178&lt;&gt;"",N(A178)&gt;0,COUNTIFS($B$2:$B$1000,B178,$A$2:$A$1000,A178)&gt;1),"TWO ROWS SAME JOB SAME DAY; ","")&amp;IF(AND(N(A178)&gt;0,N(S178)&gt;0,N(S178)-N(A178)&gt;N('Settings'!$B$11)),"WRITTEN LATE; ","")="","",LEFT(IF(N(A178)=0,"NO DATE; ","")&amp;IF(B178="","NO JOB; ",IF(COUNTIF('Jobs'!$A$2:$A$21,B178)=0,"JOB NOT ON JOBS SHEET; ",""))&amp;IF(AND(L178="Yes",M178=""),"DELAY - NO CAUSE; ","")&amp;IF(AND(N178&lt;&gt;"",O178&lt;&gt;"Yes",O178&lt;&gt;"Not needed"),"CLIENT INSTRUCTION - NO CHANGE ORDER; ","")&amp;IF(Q178="","NO PHOTOS LINK; ","")&amp;IF(OR(C178="",AND(D178&lt;&gt;"",E178="")),"CREW COUNT BLANK; ","")&amp;IF(G178="","NO WORK WRITTEN; ","")&amp;IF(AND(I178&lt;&gt;"",J178=""),"INSPECTION - NO RESULT; ","")&amp;IF(AND(B178&lt;&gt;"",N(A178)&gt;0,COUNTIFS($B$2:$B$1000,B178,$A$2:$A$1000,A178)&gt;1),"TWO ROWS SAME JOB SAME DAY; ","")&amp;IF(AND(N(A178)&gt;0,N(S178)&gt;0,N(S178)-N(A178)&gt;N('Settings'!$B$11)),"WRITTEN LATE; ",""),LEN(IF(N(A178)=0,"NO DATE; ","")&amp;IF(B178="","NO JOB; ",IF(COUNTIF('Jobs'!$A$2:$A$21,B178)=0,"JOB NOT ON JOBS SHEET; ",""))&amp;IF(AND(L178="Yes",M178=""),"DELAY - NO CAUSE; ","")&amp;IF(AND(N178&lt;&gt;"",O178&lt;&gt;"Yes",O178&lt;&gt;"Not needed"),"CLIENT INSTRUCTION - NO CHANGE ORDER; ","")&amp;IF(Q178="","NO PHOTOS LINK; ","")&amp;IF(OR(C178="",AND(D178&lt;&gt;"",E178="")),"CREW COUNT BLANK; ","")&amp;IF(G178="","NO WORK WRITTEN; ","")&amp;IF(AND(I178&lt;&gt;"",J178=""),"INSPECTION - NO RESULT; ","")&amp;IF(AND(B178&lt;&gt;"",N(A178)&gt;0,COUNTIFS($B$2:$B$1000,B178,$A$2:$A$1000,A178)&gt;1),"TWO ROWS SAME JOB SAME DAY; ","")&amp;IF(AND(N(A178)&gt;0,N(S178)&gt;0,N(S178)-N(A178)&gt;N('Settings'!$B$11)),"WRITTEN LATE; ",""))-2)))</f>
        <v/>
      </c>
    </row>
    <row r="179">
      <c r="A179" s="6" t="n"/>
      <c r="G179" s="7" t="n"/>
      <c r="H179" s="7" t="n"/>
      <c r="K179" s="7" t="n"/>
      <c r="M179" s="7" t="n"/>
      <c r="N179" s="7" t="n"/>
      <c r="P179" s="7" t="n"/>
      <c r="S179" s="6" t="n"/>
      <c r="T179">
        <f>IF(NOT(OR(A179&lt;&gt;"",B179&lt;&gt;"",G179&lt;&gt;"")),"",IF(IF(N(A179)=0,"NO DATE; ","")&amp;IF(B179="","NO JOB; ",IF(COUNTIF('Jobs'!$A$2:$A$21,B179)=0,"JOB NOT ON JOBS SHEET; ",""))&amp;IF(AND(L179="Yes",M179=""),"DELAY - NO CAUSE; ","")&amp;IF(AND(N179&lt;&gt;"",O179&lt;&gt;"Yes",O179&lt;&gt;"Not needed"),"CLIENT INSTRUCTION - NO CHANGE ORDER; ","")&amp;IF(Q179="","NO PHOTOS LINK; ","")&amp;IF(OR(C179="",AND(D179&lt;&gt;"",E179="")),"CREW COUNT BLANK; ","")&amp;IF(G179="","NO WORK WRITTEN; ","")&amp;IF(AND(I179&lt;&gt;"",J179=""),"INSPECTION - NO RESULT; ","")&amp;IF(AND(B179&lt;&gt;"",N(A179)&gt;0,COUNTIFS($B$2:$B$1000,B179,$A$2:$A$1000,A179)&gt;1),"TWO ROWS SAME JOB SAME DAY; ","")&amp;IF(AND(N(A179)&gt;0,N(S179)&gt;0,N(S179)-N(A179)&gt;N('Settings'!$B$11)),"WRITTEN LATE; ","")="","",LEFT(IF(N(A179)=0,"NO DATE; ","")&amp;IF(B179="","NO JOB; ",IF(COUNTIF('Jobs'!$A$2:$A$21,B179)=0,"JOB NOT ON JOBS SHEET; ",""))&amp;IF(AND(L179="Yes",M179=""),"DELAY - NO CAUSE; ","")&amp;IF(AND(N179&lt;&gt;"",O179&lt;&gt;"Yes",O179&lt;&gt;"Not needed"),"CLIENT INSTRUCTION - NO CHANGE ORDER; ","")&amp;IF(Q179="","NO PHOTOS LINK; ","")&amp;IF(OR(C179="",AND(D179&lt;&gt;"",E179="")),"CREW COUNT BLANK; ","")&amp;IF(G179="","NO WORK WRITTEN; ","")&amp;IF(AND(I179&lt;&gt;"",J179=""),"INSPECTION - NO RESULT; ","")&amp;IF(AND(B179&lt;&gt;"",N(A179)&gt;0,COUNTIFS($B$2:$B$1000,B179,$A$2:$A$1000,A179)&gt;1),"TWO ROWS SAME JOB SAME DAY; ","")&amp;IF(AND(N(A179)&gt;0,N(S179)&gt;0,N(S179)-N(A179)&gt;N('Settings'!$B$11)),"WRITTEN LATE; ",""),LEN(IF(N(A179)=0,"NO DATE; ","")&amp;IF(B179="","NO JOB; ",IF(COUNTIF('Jobs'!$A$2:$A$21,B179)=0,"JOB NOT ON JOBS SHEET; ",""))&amp;IF(AND(L179="Yes",M179=""),"DELAY - NO CAUSE; ","")&amp;IF(AND(N179&lt;&gt;"",O179&lt;&gt;"Yes",O179&lt;&gt;"Not needed"),"CLIENT INSTRUCTION - NO CHANGE ORDER; ","")&amp;IF(Q179="","NO PHOTOS LINK; ","")&amp;IF(OR(C179="",AND(D179&lt;&gt;"",E179="")),"CREW COUNT BLANK; ","")&amp;IF(G179="","NO WORK WRITTEN; ","")&amp;IF(AND(I179&lt;&gt;"",J179=""),"INSPECTION - NO RESULT; ","")&amp;IF(AND(B179&lt;&gt;"",N(A179)&gt;0,COUNTIFS($B$2:$B$1000,B179,$A$2:$A$1000,A179)&gt;1),"TWO ROWS SAME JOB SAME DAY; ","")&amp;IF(AND(N(A179)&gt;0,N(S179)&gt;0,N(S179)-N(A179)&gt;N('Settings'!$B$11)),"WRITTEN LATE; ",""))-2)))</f>
        <v/>
      </c>
    </row>
    <row r="180">
      <c r="A180" s="6" t="n"/>
      <c r="G180" s="7" t="n"/>
      <c r="H180" s="7" t="n"/>
      <c r="K180" s="7" t="n"/>
      <c r="M180" s="7" t="n"/>
      <c r="N180" s="7" t="n"/>
      <c r="P180" s="7" t="n"/>
      <c r="S180" s="6" t="n"/>
      <c r="T180">
        <f>IF(NOT(OR(A180&lt;&gt;"",B180&lt;&gt;"",G180&lt;&gt;"")),"",IF(IF(N(A180)=0,"NO DATE; ","")&amp;IF(B180="","NO JOB; ",IF(COUNTIF('Jobs'!$A$2:$A$21,B180)=0,"JOB NOT ON JOBS SHEET; ",""))&amp;IF(AND(L180="Yes",M180=""),"DELAY - NO CAUSE; ","")&amp;IF(AND(N180&lt;&gt;"",O180&lt;&gt;"Yes",O180&lt;&gt;"Not needed"),"CLIENT INSTRUCTION - NO CHANGE ORDER; ","")&amp;IF(Q180="","NO PHOTOS LINK; ","")&amp;IF(OR(C180="",AND(D180&lt;&gt;"",E180="")),"CREW COUNT BLANK; ","")&amp;IF(G180="","NO WORK WRITTEN; ","")&amp;IF(AND(I180&lt;&gt;"",J180=""),"INSPECTION - NO RESULT; ","")&amp;IF(AND(B180&lt;&gt;"",N(A180)&gt;0,COUNTIFS($B$2:$B$1000,B180,$A$2:$A$1000,A180)&gt;1),"TWO ROWS SAME JOB SAME DAY; ","")&amp;IF(AND(N(A180)&gt;0,N(S180)&gt;0,N(S180)-N(A180)&gt;N('Settings'!$B$11)),"WRITTEN LATE; ","")="","",LEFT(IF(N(A180)=0,"NO DATE; ","")&amp;IF(B180="","NO JOB; ",IF(COUNTIF('Jobs'!$A$2:$A$21,B180)=0,"JOB NOT ON JOBS SHEET; ",""))&amp;IF(AND(L180="Yes",M180=""),"DELAY - NO CAUSE; ","")&amp;IF(AND(N180&lt;&gt;"",O180&lt;&gt;"Yes",O180&lt;&gt;"Not needed"),"CLIENT INSTRUCTION - NO CHANGE ORDER; ","")&amp;IF(Q180="","NO PHOTOS LINK; ","")&amp;IF(OR(C180="",AND(D180&lt;&gt;"",E180="")),"CREW COUNT BLANK; ","")&amp;IF(G180="","NO WORK WRITTEN; ","")&amp;IF(AND(I180&lt;&gt;"",J180=""),"INSPECTION - NO RESULT; ","")&amp;IF(AND(B180&lt;&gt;"",N(A180)&gt;0,COUNTIFS($B$2:$B$1000,B180,$A$2:$A$1000,A180)&gt;1),"TWO ROWS SAME JOB SAME DAY; ","")&amp;IF(AND(N(A180)&gt;0,N(S180)&gt;0,N(S180)-N(A180)&gt;N('Settings'!$B$11)),"WRITTEN LATE; ",""),LEN(IF(N(A180)=0,"NO DATE; ","")&amp;IF(B180="","NO JOB; ",IF(COUNTIF('Jobs'!$A$2:$A$21,B180)=0,"JOB NOT ON JOBS SHEET; ",""))&amp;IF(AND(L180="Yes",M180=""),"DELAY - NO CAUSE; ","")&amp;IF(AND(N180&lt;&gt;"",O180&lt;&gt;"Yes",O180&lt;&gt;"Not needed"),"CLIENT INSTRUCTION - NO CHANGE ORDER; ","")&amp;IF(Q180="","NO PHOTOS LINK; ","")&amp;IF(OR(C180="",AND(D180&lt;&gt;"",E180="")),"CREW COUNT BLANK; ","")&amp;IF(G180="","NO WORK WRITTEN; ","")&amp;IF(AND(I180&lt;&gt;"",J180=""),"INSPECTION - NO RESULT; ","")&amp;IF(AND(B180&lt;&gt;"",N(A180)&gt;0,COUNTIFS($B$2:$B$1000,B180,$A$2:$A$1000,A180)&gt;1),"TWO ROWS SAME JOB SAME DAY; ","")&amp;IF(AND(N(A180)&gt;0,N(S180)&gt;0,N(S180)-N(A180)&gt;N('Settings'!$B$11)),"WRITTEN LATE; ",""))-2)))</f>
        <v/>
      </c>
    </row>
    <row r="181">
      <c r="A181" s="6" t="n"/>
      <c r="G181" s="7" t="n"/>
      <c r="H181" s="7" t="n"/>
      <c r="K181" s="7" t="n"/>
      <c r="M181" s="7" t="n"/>
      <c r="N181" s="7" t="n"/>
      <c r="P181" s="7" t="n"/>
      <c r="S181" s="6" t="n"/>
      <c r="T181">
        <f>IF(NOT(OR(A181&lt;&gt;"",B181&lt;&gt;"",G181&lt;&gt;"")),"",IF(IF(N(A181)=0,"NO DATE; ","")&amp;IF(B181="","NO JOB; ",IF(COUNTIF('Jobs'!$A$2:$A$21,B181)=0,"JOB NOT ON JOBS SHEET; ",""))&amp;IF(AND(L181="Yes",M181=""),"DELAY - NO CAUSE; ","")&amp;IF(AND(N181&lt;&gt;"",O181&lt;&gt;"Yes",O181&lt;&gt;"Not needed"),"CLIENT INSTRUCTION - NO CHANGE ORDER; ","")&amp;IF(Q181="","NO PHOTOS LINK; ","")&amp;IF(OR(C181="",AND(D181&lt;&gt;"",E181="")),"CREW COUNT BLANK; ","")&amp;IF(G181="","NO WORK WRITTEN; ","")&amp;IF(AND(I181&lt;&gt;"",J181=""),"INSPECTION - NO RESULT; ","")&amp;IF(AND(B181&lt;&gt;"",N(A181)&gt;0,COUNTIFS($B$2:$B$1000,B181,$A$2:$A$1000,A181)&gt;1),"TWO ROWS SAME JOB SAME DAY; ","")&amp;IF(AND(N(A181)&gt;0,N(S181)&gt;0,N(S181)-N(A181)&gt;N('Settings'!$B$11)),"WRITTEN LATE; ","")="","",LEFT(IF(N(A181)=0,"NO DATE; ","")&amp;IF(B181="","NO JOB; ",IF(COUNTIF('Jobs'!$A$2:$A$21,B181)=0,"JOB NOT ON JOBS SHEET; ",""))&amp;IF(AND(L181="Yes",M181=""),"DELAY - NO CAUSE; ","")&amp;IF(AND(N181&lt;&gt;"",O181&lt;&gt;"Yes",O181&lt;&gt;"Not needed"),"CLIENT INSTRUCTION - NO CHANGE ORDER; ","")&amp;IF(Q181="","NO PHOTOS LINK; ","")&amp;IF(OR(C181="",AND(D181&lt;&gt;"",E181="")),"CREW COUNT BLANK; ","")&amp;IF(G181="","NO WORK WRITTEN; ","")&amp;IF(AND(I181&lt;&gt;"",J181=""),"INSPECTION - NO RESULT; ","")&amp;IF(AND(B181&lt;&gt;"",N(A181)&gt;0,COUNTIFS($B$2:$B$1000,B181,$A$2:$A$1000,A181)&gt;1),"TWO ROWS SAME JOB SAME DAY; ","")&amp;IF(AND(N(A181)&gt;0,N(S181)&gt;0,N(S181)-N(A181)&gt;N('Settings'!$B$11)),"WRITTEN LATE; ",""),LEN(IF(N(A181)=0,"NO DATE; ","")&amp;IF(B181="","NO JOB; ",IF(COUNTIF('Jobs'!$A$2:$A$21,B181)=0,"JOB NOT ON JOBS SHEET; ",""))&amp;IF(AND(L181="Yes",M181=""),"DELAY - NO CAUSE; ","")&amp;IF(AND(N181&lt;&gt;"",O181&lt;&gt;"Yes",O181&lt;&gt;"Not needed"),"CLIENT INSTRUCTION - NO CHANGE ORDER; ","")&amp;IF(Q181="","NO PHOTOS LINK; ","")&amp;IF(OR(C181="",AND(D181&lt;&gt;"",E181="")),"CREW COUNT BLANK; ","")&amp;IF(G181="","NO WORK WRITTEN; ","")&amp;IF(AND(I181&lt;&gt;"",J181=""),"INSPECTION - NO RESULT; ","")&amp;IF(AND(B181&lt;&gt;"",N(A181)&gt;0,COUNTIFS($B$2:$B$1000,B181,$A$2:$A$1000,A181)&gt;1),"TWO ROWS SAME JOB SAME DAY; ","")&amp;IF(AND(N(A181)&gt;0,N(S181)&gt;0,N(S181)-N(A181)&gt;N('Settings'!$B$11)),"WRITTEN LATE; ",""))-2)))</f>
        <v/>
      </c>
    </row>
    <row r="182">
      <c r="A182" s="6" t="n"/>
      <c r="G182" s="7" t="n"/>
      <c r="H182" s="7" t="n"/>
      <c r="K182" s="7" t="n"/>
      <c r="M182" s="7" t="n"/>
      <c r="N182" s="7" t="n"/>
      <c r="P182" s="7" t="n"/>
      <c r="S182" s="6" t="n"/>
      <c r="T182">
        <f>IF(NOT(OR(A182&lt;&gt;"",B182&lt;&gt;"",G182&lt;&gt;"")),"",IF(IF(N(A182)=0,"NO DATE; ","")&amp;IF(B182="","NO JOB; ",IF(COUNTIF('Jobs'!$A$2:$A$21,B182)=0,"JOB NOT ON JOBS SHEET; ",""))&amp;IF(AND(L182="Yes",M182=""),"DELAY - NO CAUSE; ","")&amp;IF(AND(N182&lt;&gt;"",O182&lt;&gt;"Yes",O182&lt;&gt;"Not needed"),"CLIENT INSTRUCTION - NO CHANGE ORDER; ","")&amp;IF(Q182="","NO PHOTOS LINK; ","")&amp;IF(OR(C182="",AND(D182&lt;&gt;"",E182="")),"CREW COUNT BLANK; ","")&amp;IF(G182="","NO WORK WRITTEN; ","")&amp;IF(AND(I182&lt;&gt;"",J182=""),"INSPECTION - NO RESULT; ","")&amp;IF(AND(B182&lt;&gt;"",N(A182)&gt;0,COUNTIFS($B$2:$B$1000,B182,$A$2:$A$1000,A182)&gt;1),"TWO ROWS SAME JOB SAME DAY; ","")&amp;IF(AND(N(A182)&gt;0,N(S182)&gt;0,N(S182)-N(A182)&gt;N('Settings'!$B$11)),"WRITTEN LATE; ","")="","",LEFT(IF(N(A182)=0,"NO DATE; ","")&amp;IF(B182="","NO JOB; ",IF(COUNTIF('Jobs'!$A$2:$A$21,B182)=0,"JOB NOT ON JOBS SHEET; ",""))&amp;IF(AND(L182="Yes",M182=""),"DELAY - NO CAUSE; ","")&amp;IF(AND(N182&lt;&gt;"",O182&lt;&gt;"Yes",O182&lt;&gt;"Not needed"),"CLIENT INSTRUCTION - NO CHANGE ORDER; ","")&amp;IF(Q182="","NO PHOTOS LINK; ","")&amp;IF(OR(C182="",AND(D182&lt;&gt;"",E182="")),"CREW COUNT BLANK; ","")&amp;IF(G182="","NO WORK WRITTEN; ","")&amp;IF(AND(I182&lt;&gt;"",J182=""),"INSPECTION - NO RESULT; ","")&amp;IF(AND(B182&lt;&gt;"",N(A182)&gt;0,COUNTIFS($B$2:$B$1000,B182,$A$2:$A$1000,A182)&gt;1),"TWO ROWS SAME JOB SAME DAY; ","")&amp;IF(AND(N(A182)&gt;0,N(S182)&gt;0,N(S182)-N(A182)&gt;N('Settings'!$B$11)),"WRITTEN LATE; ",""),LEN(IF(N(A182)=0,"NO DATE; ","")&amp;IF(B182="","NO JOB; ",IF(COUNTIF('Jobs'!$A$2:$A$21,B182)=0,"JOB NOT ON JOBS SHEET; ",""))&amp;IF(AND(L182="Yes",M182=""),"DELAY - NO CAUSE; ","")&amp;IF(AND(N182&lt;&gt;"",O182&lt;&gt;"Yes",O182&lt;&gt;"Not needed"),"CLIENT INSTRUCTION - NO CHANGE ORDER; ","")&amp;IF(Q182="","NO PHOTOS LINK; ","")&amp;IF(OR(C182="",AND(D182&lt;&gt;"",E182="")),"CREW COUNT BLANK; ","")&amp;IF(G182="","NO WORK WRITTEN; ","")&amp;IF(AND(I182&lt;&gt;"",J182=""),"INSPECTION - NO RESULT; ","")&amp;IF(AND(B182&lt;&gt;"",N(A182)&gt;0,COUNTIFS($B$2:$B$1000,B182,$A$2:$A$1000,A182)&gt;1),"TWO ROWS SAME JOB SAME DAY; ","")&amp;IF(AND(N(A182)&gt;0,N(S182)&gt;0,N(S182)-N(A182)&gt;N('Settings'!$B$11)),"WRITTEN LATE; ",""))-2)))</f>
        <v/>
      </c>
    </row>
    <row r="183">
      <c r="A183" s="6" t="n"/>
      <c r="G183" s="7" t="n"/>
      <c r="H183" s="7" t="n"/>
      <c r="K183" s="7" t="n"/>
      <c r="M183" s="7" t="n"/>
      <c r="N183" s="7" t="n"/>
      <c r="P183" s="7" t="n"/>
      <c r="S183" s="6" t="n"/>
      <c r="T183">
        <f>IF(NOT(OR(A183&lt;&gt;"",B183&lt;&gt;"",G183&lt;&gt;"")),"",IF(IF(N(A183)=0,"NO DATE; ","")&amp;IF(B183="","NO JOB; ",IF(COUNTIF('Jobs'!$A$2:$A$21,B183)=0,"JOB NOT ON JOBS SHEET; ",""))&amp;IF(AND(L183="Yes",M183=""),"DELAY - NO CAUSE; ","")&amp;IF(AND(N183&lt;&gt;"",O183&lt;&gt;"Yes",O183&lt;&gt;"Not needed"),"CLIENT INSTRUCTION - NO CHANGE ORDER; ","")&amp;IF(Q183="","NO PHOTOS LINK; ","")&amp;IF(OR(C183="",AND(D183&lt;&gt;"",E183="")),"CREW COUNT BLANK; ","")&amp;IF(G183="","NO WORK WRITTEN; ","")&amp;IF(AND(I183&lt;&gt;"",J183=""),"INSPECTION - NO RESULT; ","")&amp;IF(AND(B183&lt;&gt;"",N(A183)&gt;0,COUNTIFS($B$2:$B$1000,B183,$A$2:$A$1000,A183)&gt;1),"TWO ROWS SAME JOB SAME DAY; ","")&amp;IF(AND(N(A183)&gt;0,N(S183)&gt;0,N(S183)-N(A183)&gt;N('Settings'!$B$11)),"WRITTEN LATE; ","")="","",LEFT(IF(N(A183)=0,"NO DATE; ","")&amp;IF(B183="","NO JOB; ",IF(COUNTIF('Jobs'!$A$2:$A$21,B183)=0,"JOB NOT ON JOBS SHEET; ",""))&amp;IF(AND(L183="Yes",M183=""),"DELAY - NO CAUSE; ","")&amp;IF(AND(N183&lt;&gt;"",O183&lt;&gt;"Yes",O183&lt;&gt;"Not needed"),"CLIENT INSTRUCTION - NO CHANGE ORDER; ","")&amp;IF(Q183="","NO PHOTOS LINK; ","")&amp;IF(OR(C183="",AND(D183&lt;&gt;"",E183="")),"CREW COUNT BLANK; ","")&amp;IF(G183="","NO WORK WRITTEN; ","")&amp;IF(AND(I183&lt;&gt;"",J183=""),"INSPECTION - NO RESULT; ","")&amp;IF(AND(B183&lt;&gt;"",N(A183)&gt;0,COUNTIFS($B$2:$B$1000,B183,$A$2:$A$1000,A183)&gt;1),"TWO ROWS SAME JOB SAME DAY; ","")&amp;IF(AND(N(A183)&gt;0,N(S183)&gt;0,N(S183)-N(A183)&gt;N('Settings'!$B$11)),"WRITTEN LATE; ",""),LEN(IF(N(A183)=0,"NO DATE; ","")&amp;IF(B183="","NO JOB; ",IF(COUNTIF('Jobs'!$A$2:$A$21,B183)=0,"JOB NOT ON JOBS SHEET; ",""))&amp;IF(AND(L183="Yes",M183=""),"DELAY - NO CAUSE; ","")&amp;IF(AND(N183&lt;&gt;"",O183&lt;&gt;"Yes",O183&lt;&gt;"Not needed"),"CLIENT INSTRUCTION - NO CHANGE ORDER; ","")&amp;IF(Q183="","NO PHOTOS LINK; ","")&amp;IF(OR(C183="",AND(D183&lt;&gt;"",E183="")),"CREW COUNT BLANK; ","")&amp;IF(G183="","NO WORK WRITTEN; ","")&amp;IF(AND(I183&lt;&gt;"",J183=""),"INSPECTION - NO RESULT; ","")&amp;IF(AND(B183&lt;&gt;"",N(A183)&gt;0,COUNTIFS($B$2:$B$1000,B183,$A$2:$A$1000,A183)&gt;1),"TWO ROWS SAME JOB SAME DAY; ","")&amp;IF(AND(N(A183)&gt;0,N(S183)&gt;0,N(S183)-N(A183)&gt;N('Settings'!$B$11)),"WRITTEN LATE; ",""))-2)))</f>
        <v/>
      </c>
    </row>
    <row r="184">
      <c r="A184" s="6" t="n"/>
      <c r="G184" s="7" t="n"/>
      <c r="H184" s="7" t="n"/>
      <c r="K184" s="7" t="n"/>
      <c r="M184" s="7" t="n"/>
      <c r="N184" s="7" t="n"/>
      <c r="P184" s="7" t="n"/>
      <c r="S184" s="6" t="n"/>
      <c r="T184">
        <f>IF(NOT(OR(A184&lt;&gt;"",B184&lt;&gt;"",G184&lt;&gt;"")),"",IF(IF(N(A184)=0,"NO DATE; ","")&amp;IF(B184="","NO JOB; ",IF(COUNTIF('Jobs'!$A$2:$A$21,B184)=0,"JOB NOT ON JOBS SHEET; ",""))&amp;IF(AND(L184="Yes",M184=""),"DELAY - NO CAUSE; ","")&amp;IF(AND(N184&lt;&gt;"",O184&lt;&gt;"Yes",O184&lt;&gt;"Not needed"),"CLIENT INSTRUCTION - NO CHANGE ORDER; ","")&amp;IF(Q184="","NO PHOTOS LINK; ","")&amp;IF(OR(C184="",AND(D184&lt;&gt;"",E184="")),"CREW COUNT BLANK; ","")&amp;IF(G184="","NO WORK WRITTEN; ","")&amp;IF(AND(I184&lt;&gt;"",J184=""),"INSPECTION - NO RESULT; ","")&amp;IF(AND(B184&lt;&gt;"",N(A184)&gt;0,COUNTIFS($B$2:$B$1000,B184,$A$2:$A$1000,A184)&gt;1),"TWO ROWS SAME JOB SAME DAY; ","")&amp;IF(AND(N(A184)&gt;0,N(S184)&gt;0,N(S184)-N(A184)&gt;N('Settings'!$B$11)),"WRITTEN LATE; ","")="","",LEFT(IF(N(A184)=0,"NO DATE; ","")&amp;IF(B184="","NO JOB; ",IF(COUNTIF('Jobs'!$A$2:$A$21,B184)=0,"JOB NOT ON JOBS SHEET; ",""))&amp;IF(AND(L184="Yes",M184=""),"DELAY - NO CAUSE; ","")&amp;IF(AND(N184&lt;&gt;"",O184&lt;&gt;"Yes",O184&lt;&gt;"Not needed"),"CLIENT INSTRUCTION - NO CHANGE ORDER; ","")&amp;IF(Q184="","NO PHOTOS LINK; ","")&amp;IF(OR(C184="",AND(D184&lt;&gt;"",E184="")),"CREW COUNT BLANK; ","")&amp;IF(G184="","NO WORK WRITTEN; ","")&amp;IF(AND(I184&lt;&gt;"",J184=""),"INSPECTION - NO RESULT; ","")&amp;IF(AND(B184&lt;&gt;"",N(A184)&gt;0,COUNTIFS($B$2:$B$1000,B184,$A$2:$A$1000,A184)&gt;1),"TWO ROWS SAME JOB SAME DAY; ","")&amp;IF(AND(N(A184)&gt;0,N(S184)&gt;0,N(S184)-N(A184)&gt;N('Settings'!$B$11)),"WRITTEN LATE; ",""),LEN(IF(N(A184)=0,"NO DATE; ","")&amp;IF(B184="","NO JOB; ",IF(COUNTIF('Jobs'!$A$2:$A$21,B184)=0,"JOB NOT ON JOBS SHEET; ",""))&amp;IF(AND(L184="Yes",M184=""),"DELAY - NO CAUSE; ","")&amp;IF(AND(N184&lt;&gt;"",O184&lt;&gt;"Yes",O184&lt;&gt;"Not needed"),"CLIENT INSTRUCTION - NO CHANGE ORDER; ","")&amp;IF(Q184="","NO PHOTOS LINK; ","")&amp;IF(OR(C184="",AND(D184&lt;&gt;"",E184="")),"CREW COUNT BLANK; ","")&amp;IF(G184="","NO WORK WRITTEN; ","")&amp;IF(AND(I184&lt;&gt;"",J184=""),"INSPECTION - NO RESULT; ","")&amp;IF(AND(B184&lt;&gt;"",N(A184)&gt;0,COUNTIFS($B$2:$B$1000,B184,$A$2:$A$1000,A184)&gt;1),"TWO ROWS SAME JOB SAME DAY; ","")&amp;IF(AND(N(A184)&gt;0,N(S184)&gt;0,N(S184)-N(A184)&gt;N('Settings'!$B$11)),"WRITTEN LATE; ",""))-2)))</f>
        <v/>
      </c>
    </row>
    <row r="185">
      <c r="A185" s="6" t="n"/>
      <c r="G185" s="7" t="n"/>
      <c r="H185" s="7" t="n"/>
      <c r="K185" s="7" t="n"/>
      <c r="M185" s="7" t="n"/>
      <c r="N185" s="7" t="n"/>
      <c r="P185" s="7" t="n"/>
      <c r="S185" s="6" t="n"/>
      <c r="T185">
        <f>IF(NOT(OR(A185&lt;&gt;"",B185&lt;&gt;"",G185&lt;&gt;"")),"",IF(IF(N(A185)=0,"NO DATE; ","")&amp;IF(B185="","NO JOB; ",IF(COUNTIF('Jobs'!$A$2:$A$21,B185)=0,"JOB NOT ON JOBS SHEET; ",""))&amp;IF(AND(L185="Yes",M185=""),"DELAY - NO CAUSE; ","")&amp;IF(AND(N185&lt;&gt;"",O185&lt;&gt;"Yes",O185&lt;&gt;"Not needed"),"CLIENT INSTRUCTION - NO CHANGE ORDER; ","")&amp;IF(Q185="","NO PHOTOS LINK; ","")&amp;IF(OR(C185="",AND(D185&lt;&gt;"",E185="")),"CREW COUNT BLANK; ","")&amp;IF(G185="","NO WORK WRITTEN; ","")&amp;IF(AND(I185&lt;&gt;"",J185=""),"INSPECTION - NO RESULT; ","")&amp;IF(AND(B185&lt;&gt;"",N(A185)&gt;0,COUNTIFS($B$2:$B$1000,B185,$A$2:$A$1000,A185)&gt;1),"TWO ROWS SAME JOB SAME DAY; ","")&amp;IF(AND(N(A185)&gt;0,N(S185)&gt;0,N(S185)-N(A185)&gt;N('Settings'!$B$11)),"WRITTEN LATE; ","")="","",LEFT(IF(N(A185)=0,"NO DATE; ","")&amp;IF(B185="","NO JOB; ",IF(COUNTIF('Jobs'!$A$2:$A$21,B185)=0,"JOB NOT ON JOBS SHEET; ",""))&amp;IF(AND(L185="Yes",M185=""),"DELAY - NO CAUSE; ","")&amp;IF(AND(N185&lt;&gt;"",O185&lt;&gt;"Yes",O185&lt;&gt;"Not needed"),"CLIENT INSTRUCTION - NO CHANGE ORDER; ","")&amp;IF(Q185="","NO PHOTOS LINK; ","")&amp;IF(OR(C185="",AND(D185&lt;&gt;"",E185="")),"CREW COUNT BLANK; ","")&amp;IF(G185="","NO WORK WRITTEN; ","")&amp;IF(AND(I185&lt;&gt;"",J185=""),"INSPECTION - NO RESULT; ","")&amp;IF(AND(B185&lt;&gt;"",N(A185)&gt;0,COUNTIFS($B$2:$B$1000,B185,$A$2:$A$1000,A185)&gt;1),"TWO ROWS SAME JOB SAME DAY; ","")&amp;IF(AND(N(A185)&gt;0,N(S185)&gt;0,N(S185)-N(A185)&gt;N('Settings'!$B$11)),"WRITTEN LATE; ",""),LEN(IF(N(A185)=0,"NO DATE; ","")&amp;IF(B185="","NO JOB; ",IF(COUNTIF('Jobs'!$A$2:$A$21,B185)=0,"JOB NOT ON JOBS SHEET; ",""))&amp;IF(AND(L185="Yes",M185=""),"DELAY - NO CAUSE; ","")&amp;IF(AND(N185&lt;&gt;"",O185&lt;&gt;"Yes",O185&lt;&gt;"Not needed"),"CLIENT INSTRUCTION - NO CHANGE ORDER; ","")&amp;IF(Q185="","NO PHOTOS LINK; ","")&amp;IF(OR(C185="",AND(D185&lt;&gt;"",E185="")),"CREW COUNT BLANK; ","")&amp;IF(G185="","NO WORK WRITTEN; ","")&amp;IF(AND(I185&lt;&gt;"",J185=""),"INSPECTION - NO RESULT; ","")&amp;IF(AND(B185&lt;&gt;"",N(A185)&gt;0,COUNTIFS($B$2:$B$1000,B185,$A$2:$A$1000,A185)&gt;1),"TWO ROWS SAME JOB SAME DAY; ","")&amp;IF(AND(N(A185)&gt;0,N(S185)&gt;0,N(S185)-N(A185)&gt;N('Settings'!$B$11)),"WRITTEN LATE; ",""))-2)))</f>
        <v/>
      </c>
    </row>
    <row r="186">
      <c r="A186" s="6" t="n"/>
      <c r="G186" s="7" t="n"/>
      <c r="H186" s="7" t="n"/>
      <c r="K186" s="7" t="n"/>
      <c r="M186" s="7" t="n"/>
      <c r="N186" s="7" t="n"/>
      <c r="P186" s="7" t="n"/>
      <c r="S186" s="6" t="n"/>
      <c r="T186">
        <f>IF(NOT(OR(A186&lt;&gt;"",B186&lt;&gt;"",G186&lt;&gt;"")),"",IF(IF(N(A186)=0,"NO DATE; ","")&amp;IF(B186="","NO JOB; ",IF(COUNTIF('Jobs'!$A$2:$A$21,B186)=0,"JOB NOT ON JOBS SHEET; ",""))&amp;IF(AND(L186="Yes",M186=""),"DELAY - NO CAUSE; ","")&amp;IF(AND(N186&lt;&gt;"",O186&lt;&gt;"Yes",O186&lt;&gt;"Not needed"),"CLIENT INSTRUCTION - NO CHANGE ORDER; ","")&amp;IF(Q186="","NO PHOTOS LINK; ","")&amp;IF(OR(C186="",AND(D186&lt;&gt;"",E186="")),"CREW COUNT BLANK; ","")&amp;IF(G186="","NO WORK WRITTEN; ","")&amp;IF(AND(I186&lt;&gt;"",J186=""),"INSPECTION - NO RESULT; ","")&amp;IF(AND(B186&lt;&gt;"",N(A186)&gt;0,COUNTIFS($B$2:$B$1000,B186,$A$2:$A$1000,A186)&gt;1),"TWO ROWS SAME JOB SAME DAY; ","")&amp;IF(AND(N(A186)&gt;0,N(S186)&gt;0,N(S186)-N(A186)&gt;N('Settings'!$B$11)),"WRITTEN LATE; ","")="","",LEFT(IF(N(A186)=0,"NO DATE; ","")&amp;IF(B186="","NO JOB; ",IF(COUNTIF('Jobs'!$A$2:$A$21,B186)=0,"JOB NOT ON JOBS SHEET; ",""))&amp;IF(AND(L186="Yes",M186=""),"DELAY - NO CAUSE; ","")&amp;IF(AND(N186&lt;&gt;"",O186&lt;&gt;"Yes",O186&lt;&gt;"Not needed"),"CLIENT INSTRUCTION - NO CHANGE ORDER; ","")&amp;IF(Q186="","NO PHOTOS LINK; ","")&amp;IF(OR(C186="",AND(D186&lt;&gt;"",E186="")),"CREW COUNT BLANK; ","")&amp;IF(G186="","NO WORK WRITTEN; ","")&amp;IF(AND(I186&lt;&gt;"",J186=""),"INSPECTION - NO RESULT; ","")&amp;IF(AND(B186&lt;&gt;"",N(A186)&gt;0,COUNTIFS($B$2:$B$1000,B186,$A$2:$A$1000,A186)&gt;1),"TWO ROWS SAME JOB SAME DAY; ","")&amp;IF(AND(N(A186)&gt;0,N(S186)&gt;0,N(S186)-N(A186)&gt;N('Settings'!$B$11)),"WRITTEN LATE; ",""),LEN(IF(N(A186)=0,"NO DATE; ","")&amp;IF(B186="","NO JOB; ",IF(COUNTIF('Jobs'!$A$2:$A$21,B186)=0,"JOB NOT ON JOBS SHEET; ",""))&amp;IF(AND(L186="Yes",M186=""),"DELAY - NO CAUSE; ","")&amp;IF(AND(N186&lt;&gt;"",O186&lt;&gt;"Yes",O186&lt;&gt;"Not needed"),"CLIENT INSTRUCTION - NO CHANGE ORDER; ","")&amp;IF(Q186="","NO PHOTOS LINK; ","")&amp;IF(OR(C186="",AND(D186&lt;&gt;"",E186="")),"CREW COUNT BLANK; ","")&amp;IF(G186="","NO WORK WRITTEN; ","")&amp;IF(AND(I186&lt;&gt;"",J186=""),"INSPECTION - NO RESULT; ","")&amp;IF(AND(B186&lt;&gt;"",N(A186)&gt;0,COUNTIFS($B$2:$B$1000,B186,$A$2:$A$1000,A186)&gt;1),"TWO ROWS SAME JOB SAME DAY; ","")&amp;IF(AND(N(A186)&gt;0,N(S186)&gt;0,N(S186)-N(A186)&gt;N('Settings'!$B$11)),"WRITTEN LATE; ",""))-2)))</f>
        <v/>
      </c>
    </row>
    <row r="187">
      <c r="A187" s="6" t="n"/>
      <c r="G187" s="7" t="n"/>
      <c r="H187" s="7" t="n"/>
      <c r="K187" s="7" t="n"/>
      <c r="M187" s="7" t="n"/>
      <c r="N187" s="7" t="n"/>
      <c r="P187" s="7" t="n"/>
      <c r="S187" s="6" t="n"/>
      <c r="T187">
        <f>IF(NOT(OR(A187&lt;&gt;"",B187&lt;&gt;"",G187&lt;&gt;"")),"",IF(IF(N(A187)=0,"NO DATE; ","")&amp;IF(B187="","NO JOB; ",IF(COUNTIF('Jobs'!$A$2:$A$21,B187)=0,"JOB NOT ON JOBS SHEET; ",""))&amp;IF(AND(L187="Yes",M187=""),"DELAY - NO CAUSE; ","")&amp;IF(AND(N187&lt;&gt;"",O187&lt;&gt;"Yes",O187&lt;&gt;"Not needed"),"CLIENT INSTRUCTION - NO CHANGE ORDER; ","")&amp;IF(Q187="","NO PHOTOS LINK; ","")&amp;IF(OR(C187="",AND(D187&lt;&gt;"",E187="")),"CREW COUNT BLANK; ","")&amp;IF(G187="","NO WORK WRITTEN; ","")&amp;IF(AND(I187&lt;&gt;"",J187=""),"INSPECTION - NO RESULT; ","")&amp;IF(AND(B187&lt;&gt;"",N(A187)&gt;0,COUNTIFS($B$2:$B$1000,B187,$A$2:$A$1000,A187)&gt;1),"TWO ROWS SAME JOB SAME DAY; ","")&amp;IF(AND(N(A187)&gt;0,N(S187)&gt;0,N(S187)-N(A187)&gt;N('Settings'!$B$11)),"WRITTEN LATE; ","")="","",LEFT(IF(N(A187)=0,"NO DATE; ","")&amp;IF(B187="","NO JOB; ",IF(COUNTIF('Jobs'!$A$2:$A$21,B187)=0,"JOB NOT ON JOBS SHEET; ",""))&amp;IF(AND(L187="Yes",M187=""),"DELAY - NO CAUSE; ","")&amp;IF(AND(N187&lt;&gt;"",O187&lt;&gt;"Yes",O187&lt;&gt;"Not needed"),"CLIENT INSTRUCTION - NO CHANGE ORDER; ","")&amp;IF(Q187="","NO PHOTOS LINK; ","")&amp;IF(OR(C187="",AND(D187&lt;&gt;"",E187="")),"CREW COUNT BLANK; ","")&amp;IF(G187="","NO WORK WRITTEN; ","")&amp;IF(AND(I187&lt;&gt;"",J187=""),"INSPECTION - NO RESULT; ","")&amp;IF(AND(B187&lt;&gt;"",N(A187)&gt;0,COUNTIFS($B$2:$B$1000,B187,$A$2:$A$1000,A187)&gt;1),"TWO ROWS SAME JOB SAME DAY; ","")&amp;IF(AND(N(A187)&gt;0,N(S187)&gt;0,N(S187)-N(A187)&gt;N('Settings'!$B$11)),"WRITTEN LATE; ",""),LEN(IF(N(A187)=0,"NO DATE; ","")&amp;IF(B187="","NO JOB; ",IF(COUNTIF('Jobs'!$A$2:$A$21,B187)=0,"JOB NOT ON JOBS SHEET; ",""))&amp;IF(AND(L187="Yes",M187=""),"DELAY - NO CAUSE; ","")&amp;IF(AND(N187&lt;&gt;"",O187&lt;&gt;"Yes",O187&lt;&gt;"Not needed"),"CLIENT INSTRUCTION - NO CHANGE ORDER; ","")&amp;IF(Q187="","NO PHOTOS LINK; ","")&amp;IF(OR(C187="",AND(D187&lt;&gt;"",E187="")),"CREW COUNT BLANK; ","")&amp;IF(G187="","NO WORK WRITTEN; ","")&amp;IF(AND(I187&lt;&gt;"",J187=""),"INSPECTION - NO RESULT; ","")&amp;IF(AND(B187&lt;&gt;"",N(A187)&gt;0,COUNTIFS($B$2:$B$1000,B187,$A$2:$A$1000,A187)&gt;1),"TWO ROWS SAME JOB SAME DAY; ","")&amp;IF(AND(N(A187)&gt;0,N(S187)&gt;0,N(S187)-N(A187)&gt;N('Settings'!$B$11)),"WRITTEN LATE; ",""))-2)))</f>
        <v/>
      </c>
    </row>
    <row r="188">
      <c r="A188" s="6" t="n"/>
      <c r="G188" s="7" t="n"/>
      <c r="H188" s="7" t="n"/>
      <c r="K188" s="7" t="n"/>
      <c r="M188" s="7" t="n"/>
      <c r="N188" s="7" t="n"/>
      <c r="P188" s="7" t="n"/>
      <c r="S188" s="6" t="n"/>
      <c r="T188">
        <f>IF(NOT(OR(A188&lt;&gt;"",B188&lt;&gt;"",G188&lt;&gt;"")),"",IF(IF(N(A188)=0,"NO DATE; ","")&amp;IF(B188="","NO JOB; ",IF(COUNTIF('Jobs'!$A$2:$A$21,B188)=0,"JOB NOT ON JOBS SHEET; ",""))&amp;IF(AND(L188="Yes",M188=""),"DELAY - NO CAUSE; ","")&amp;IF(AND(N188&lt;&gt;"",O188&lt;&gt;"Yes",O188&lt;&gt;"Not needed"),"CLIENT INSTRUCTION - NO CHANGE ORDER; ","")&amp;IF(Q188="","NO PHOTOS LINK; ","")&amp;IF(OR(C188="",AND(D188&lt;&gt;"",E188="")),"CREW COUNT BLANK; ","")&amp;IF(G188="","NO WORK WRITTEN; ","")&amp;IF(AND(I188&lt;&gt;"",J188=""),"INSPECTION - NO RESULT; ","")&amp;IF(AND(B188&lt;&gt;"",N(A188)&gt;0,COUNTIFS($B$2:$B$1000,B188,$A$2:$A$1000,A188)&gt;1),"TWO ROWS SAME JOB SAME DAY; ","")&amp;IF(AND(N(A188)&gt;0,N(S188)&gt;0,N(S188)-N(A188)&gt;N('Settings'!$B$11)),"WRITTEN LATE; ","")="","",LEFT(IF(N(A188)=0,"NO DATE; ","")&amp;IF(B188="","NO JOB; ",IF(COUNTIF('Jobs'!$A$2:$A$21,B188)=0,"JOB NOT ON JOBS SHEET; ",""))&amp;IF(AND(L188="Yes",M188=""),"DELAY - NO CAUSE; ","")&amp;IF(AND(N188&lt;&gt;"",O188&lt;&gt;"Yes",O188&lt;&gt;"Not needed"),"CLIENT INSTRUCTION - NO CHANGE ORDER; ","")&amp;IF(Q188="","NO PHOTOS LINK; ","")&amp;IF(OR(C188="",AND(D188&lt;&gt;"",E188="")),"CREW COUNT BLANK; ","")&amp;IF(G188="","NO WORK WRITTEN; ","")&amp;IF(AND(I188&lt;&gt;"",J188=""),"INSPECTION - NO RESULT; ","")&amp;IF(AND(B188&lt;&gt;"",N(A188)&gt;0,COUNTIFS($B$2:$B$1000,B188,$A$2:$A$1000,A188)&gt;1),"TWO ROWS SAME JOB SAME DAY; ","")&amp;IF(AND(N(A188)&gt;0,N(S188)&gt;0,N(S188)-N(A188)&gt;N('Settings'!$B$11)),"WRITTEN LATE; ",""),LEN(IF(N(A188)=0,"NO DATE; ","")&amp;IF(B188="","NO JOB; ",IF(COUNTIF('Jobs'!$A$2:$A$21,B188)=0,"JOB NOT ON JOBS SHEET; ",""))&amp;IF(AND(L188="Yes",M188=""),"DELAY - NO CAUSE; ","")&amp;IF(AND(N188&lt;&gt;"",O188&lt;&gt;"Yes",O188&lt;&gt;"Not needed"),"CLIENT INSTRUCTION - NO CHANGE ORDER; ","")&amp;IF(Q188="","NO PHOTOS LINK; ","")&amp;IF(OR(C188="",AND(D188&lt;&gt;"",E188="")),"CREW COUNT BLANK; ","")&amp;IF(G188="","NO WORK WRITTEN; ","")&amp;IF(AND(I188&lt;&gt;"",J188=""),"INSPECTION - NO RESULT; ","")&amp;IF(AND(B188&lt;&gt;"",N(A188)&gt;0,COUNTIFS($B$2:$B$1000,B188,$A$2:$A$1000,A188)&gt;1),"TWO ROWS SAME JOB SAME DAY; ","")&amp;IF(AND(N(A188)&gt;0,N(S188)&gt;0,N(S188)-N(A188)&gt;N('Settings'!$B$11)),"WRITTEN LATE; ",""))-2)))</f>
        <v/>
      </c>
    </row>
    <row r="189">
      <c r="A189" s="6" t="n"/>
      <c r="G189" s="7" t="n"/>
      <c r="H189" s="7" t="n"/>
      <c r="K189" s="7" t="n"/>
      <c r="M189" s="7" t="n"/>
      <c r="N189" s="7" t="n"/>
      <c r="P189" s="7" t="n"/>
      <c r="S189" s="6" t="n"/>
      <c r="T189">
        <f>IF(NOT(OR(A189&lt;&gt;"",B189&lt;&gt;"",G189&lt;&gt;"")),"",IF(IF(N(A189)=0,"NO DATE; ","")&amp;IF(B189="","NO JOB; ",IF(COUNTIF('Jobs'!$A$2:$A$21,B189)=0,"JOB NOT ON JOBS SHEET; ",""))&amp;IF(AND(L189="Yes",M189=""),"DELAY - NO CAUSE; ","")&amp;IF(AND(N189&lt;&gt;"",O189&lt;&gt;"Yes",O189&lt;&gt;"Not needed"),"CLIENT INSTRUCTION - NO CHANGE ORDER; ","")&amp;IF(Q189="","NO PHOTOS LINK; ","")&amp;IF(OR(C189="",AND(D189&lt;&gt;"",E189="")),"CREW COUNT BLANK; ","")&amp;IF(G189="","NO WORK WRITTEN; ","")&amp;IF(AND(I189&lt;&gt;"",J189=""),"INSPECTION - NO RESULT; ","")&amp;IF(AND(B189&lt;&gt;"",N(A189)&gt;0,COUNTIFS($B$2:$B$1000,B189,$A$2:$A$1000,A189)&gt;1),"TWO ROWS SAME JOB SAME DAY; ","")&amp;IF(AND(N(A189)&gt;0,N(S189)&gt;0,N(S189)-N(A189)&gt;N('Settings'!$B$11)),"WRITTEN LATE; ","")="","",LEFT(IF(N(A189)=0,"NO DATE; ","")&amp;IF(B189="","NO JOB; ",IF(COUNTIF('Jobs'!$A$2:$A$21,B189)=0,"JOB NOT ON JOBS SHEET; ",""))&amp;IF(AND(L189="Yes",M189=""),"DELAY - NO CAUSE; ","")&amp;IF(AND(N189&lt;&gt;"",O189&lt;&gt;"Yes",O189&lt;&gt;"Not needed"),"CLIENT INSTRUCTION - NO CHANGE ORDER; ","")&amp;IF(Q189="","NO PHOTOS LINK; ","")&amp;IF(OR(C189="",AND(D189&lt;&gt;"",E189="")),"CREW COUNT BLANK; ","")&amp;IF(G189="","NO WORK WRITTEN; ","")&amp;IF(AND(I189&lt;&gt;"",J189=""),"INSPECTION - NO RESULT; ","")&amp;IF(AND(B189&lt;&gt;"",N(A189)&gt;0,COUNTIFS($B$2:$B$1000,B189,$A$2:$A$1000,A189)&gt;1),"TWO ROWS SAME JOB SAME DAY; ","")&amp;IF(AND(N(A189)&gt;0,N(S189)&gt;0,N(S189)-N(A189)&gt;N('Settings'!$B$11)),"WRITTEN LATE; ",""),LEN(IF(N(A189)=0,"NO DATE; ","")&amp;IF(B189="","NO JOB; ",IF(COUNTIF('Jobs'!$A$2:$A$21,B189)=0,"JOB NOT ON JOBS SHEET; ",""))&amp;IF(AND(L189="Yes",M189=""),"DELAY - NO CAUSE; ","")&amp;IF(AND(N189&lt;&gt;"",O189&lt;&gt;"Yes",O189&lt;&gt;"Not needed"),"CLIENT INSTRUCTION - NO CHANGE ORDER; ","")&amp;IF(Q189="","NO PHOTOS LINK; ","")&amp;IF(OR(C189="",AND(D189&lt;&gt;"",E189="")),"CREW COUNT BLANK; ","")&amp;IF(G189="","NO WORK WRITTEN; ","")&amp;IF(AND(I189&lt;&gt;"",J189=""),"INSPECTION - NO RESULT; ","")&amp;IF(AND(B189&lt;&gt;"",N(A189)&gt;0,COUNTIFS($B$2:$B$1000,B189,$A$2:$A$1000,A189)&gt;1),"TWO ROWS SAME JOB SAME DAY; ","")&amp;IF(AND(N(A189)&gt;0,N(S189)&gt;0,N(S189)-N(A189)&gt;N('Settings'!$B$11)),"WRITTEN LATE; ",""))-2)))</f>
        <v/>
      </c>
    </row>
    <row r="190">
      <c r="A190" s="6" t="n"/>
      <c r="G190" s="7" t="n"/>
      <c r="H190" s="7" t="n"/>
      <c r="K190" s="7" t="n"/>
      <c r="M190" s="7" t="n"/>
      <c r="N190" s="7" t="n"/>
      <c r="P190" s="7" t="n"/>
      <c r="S190" s="6" t="n"/>
      <c r="T190">
        <f>IF(NOT(OR(A190&lt;&gt;"",B190&lt;&gt;"",G190&lt;&gt;"")),"",IF(IF(N(A190)=0,"NO DATE; ","")&amp;IF(B190="","NO JOB; ",IF(COUNTIF('Jobs'!$A$2:$A$21,B190)=0,"JOB NOT ON JOBS SHEET; ",""))&amp;IF(AND(L190="Yes",M190=""),"DELAY - NO CAUSE; ","")&amp;IF(AND(N190&lt;&gt;"",O190&lt;&gt;"Yes",O190&lt;&gt;"Not needed"),"CLIENT INSTRUCTION - NO CHANGE ORDER; ","")&amp;IF(Q190="","NO PHOTOS LINK; ","")&amp;IF(OR(C190="",AND(D190&lt;&gt;"",E190="")),"CREW COUNT BLANK; ","")&amp;IF(G190="","NO WORK WRITTEN; ","")&amp;IF(AND(I190&lt;&gt;"",J190=""),"INSPECTION - NO RESULT; ","")&amp;IF(AND(B190&lt;&gt;"",N(A190)&gt;0,COUNTIFS($B$2:$B$1000,B190,$A$2:$A$1000,A190)&gt;1),"TWO ROWS SAME JOB SAME DAY; ","")&amp;IF(AND(N(A190)&gt;0,N(S190)&gt;0,N(S190)-N(A190)&gt;N('Settings'!$B$11)),"WRITTEN LATE; ","")="","",LEFT(IF(N(A190)=0,"NO DATE; ","")&amp;IF(B190="","NO JOB; ",IF(COUNTIF('Jobs'!$A$2:$A$21,B190)=0,"JOB NOT ON JOBS SHEET; ",""))&amp;IF(AND(L190="Yes",M190=""),"DELAY - NO CAUSE; ","")&amp;IF(AND(N190&lt;&gt;"",O190&lt;&gt;"Yes",O190&lt;&gt;"Not needed"),"CLIENT INSTRUCTION - NO CHANGE ORDER; ","")&amp;IF(Q190="","NO PHOTOS LINK; ","")&amp;IF(OR(C190="",AND(D190&lt;&gt;"",E190="")),"CREW COUNT BLANK; ","")&amp;IF(G190="","NO WORK WRITTEN; ","")&amp;IF(AND(I190&lt;&gt;"",J190=""),"INSPECTION - NO RESULT; ","")&amp;IF(AND(B190&lt;&gt;"",N(A190)&gt;0,COUNTIFS($B$2:$B$1000,B190,$A$2:$A$1000,A190)&gt;1),"TWO ROWS SAME JOB SAME DAY; ","")&amp;IF(AND(N(A190)&gt;0,N(S190)&gt;0,N(S190)-N(A190)&gt;N('Settings'!$B$11)),"WRITTEN LATE; ",""),LEN(IF(N(A190)=0,"NO DATE; ","")&amp;IF(B190="","NO JOB; ",IF(COUNTIF('Jobs'!$A$2:$A$21,B190)=0,"JOB NOT ON JOBS SHEET; ",""))&amp;IF(AND(L190="Yes",M190=""),"DELAY - NO CAUSE; ","")&amp;IF(AND(N190&lt;&gt;"",O190&lt;&gt;"Yes",O190&lt;&gt;"Not needed"),"CLIENT INSTRUCTION - NO CHANGE ORDER; ","")&amp;IF(Q190="","NO PHOTOS LINK; ","")&amp;IF(OR(C190="",AND(D190&lt;&gt;"",E190="")),"CREW COUNT BLANK; ","")&amp;IF(G190="","NO WORK WRITTEN; ","")&amp;IF(AND(I190&lt;&gt;"",J190=""),"INSPECTION - NO RESULT; ","")&amp;IF(AND(B190&lt;&gt;"",N(A190)&gt;0,COUNTIFS($B$2:$B$1000,B190,$A$2:$A$1000,A190)&gt;1),"TWO ROWS SAME JOB SAME DAY; ","")&amp;IF(AND(N(A190)&gt;0,N(S190)&gt;0,N(S190)-N(A190)&gt;N('Settings'!$B$11)),"WRITTEN LATE; ",""))-2)))</f>
        <v/>
      </c>
    </row>
    <row r="191">
      <c r="A191" s="6" t="n"/>
      <c r="G191" s="7" t="n"/>
      <c r="H191" s="7" t="n"/>
      <c r="K191" s="7" t="n"/>
      <c r="M191" s="7" t="n"/>
      <c r="N191" s="7" t="n"/>
      <c r="P191" s="7" t="n"/>
      <c r="S191" s="6" t="n"/>
      <c r="T191">
        <f>IF(NOT(OR(A191&lt;&gt;"",B191&lt;&gt;"",G191&lt;&gt;"")),"",IF(IF(N(A191)=0,"NO DATE; ","")&amp;IF(B191="","NO JOB; ",IF(COUNTIF('Jobs'!$A$2:$A$21,B191)=0,"JOB NOT ON JOBS SHEET; ",""))&amp;IF(AND(L191="Yes",M191=""),"DELAY - NO CAUSE; ","")&amp;IF(AND(N191&lt;&gt;"",O191&lt;&gt;"Yes",O191&lt;&gt;"Not needed"),"CLIENT INSTRUCTION - NO CHANGE ORDER; ","")&amp;IF(Q191="","NO PHOTOS LINK; ","")&amp;IF(OR(C191="",AND(D191&lt;&gt;"",E191="")),"CREW COUNT BLANK; ","")&amp;IF(G191="","NO WORK WRITTEN; ","")&amp;IF(AND(I191&lt;&gt;"",J191=""),"INSPECTION - NO RESULT; ","")&amp;IF(AND(B191&lt;&gt;"",N(A191)&gt;0,COUNTIFS($B$2:$B$1000,B191,$A$2:$A$1000,A191)&gt;1),"TWO ROWS SAME JOB SAME DAY; ","")&amp;IF(AND(N(A191)&gt;0,N(S191)&gt;0,N(S191)-N(A191)&gt;N('Settings'!$B$11)),"WRITTEN LATE; ","")="","",LEFT(IF(N(A191)=0,"NO DATE; ","")&amp;IF(B191="","NO JOB; ",IF(COUNTIF('Jobs'!$A$2:$A$21,B191)=0,"JOB NOT ON JOBS SHEET; ",""))&amp;IF(AND(L191="Yes",M191=""),"DELAY - NO CAUSE; ","")&amp;IF(AND(N191&lt;&gt;"",O191&lt;&gt;"Yes",O191&lt;&gt;"Not needed"),"CLIENT INSTRUCTION - NO CHANGE ORDER; ","")&amp;IF(Q191="","NO PHOTOS LINK; ","")&amp;IF(OR(C191="",AND(D191&lt;&gt;"",E191="")),"CREW COUNT BLANK; ","")&amp;IF(G191="","NO WORK WRITTEN; ","")&amp;IF(AND(I191&lt;&gt;"",J191=""),"INSPECTION - NO RESULT; ","")&amp;IF(AND(B191&lt;&gt;"",N(A191)&gt;0,COUNTIFS($B$2:$B$1000,B191,$A$2:$A$1000,A191)&gt;1),"TWO ROWS SAME JOB SAME DAY; ","")&amp;IF(AND(N(A191)&gt;0,N(S191)&gt;0,N(S191)-N(A191)&gt;N('Settings'!$B$11)),"WRITTEN LATE; ",""),LEN(IF(N(A191)=0,"NO DATE; ","")&amp;IF(B191="","NO JOB; ",IF(COUNTIF('Jobs'!$A$2:$A$21,B191)=0,"JOB NOT ON JOBS SHEET; ",""))&amp;IF(AND(L191="Yes",M191=""),"DELAY - NO CAUSE; ","")&amp;IF(AND(N191&lt;&gt;"",O191&lt;&gt;"Yes",O191&lt;&gt;"Not needed"),"CLIENT INSTRUCTION - NO CHANGE ORDER; ","")&amp;IF(Q191="","NO PHOTOS LINK; ","")&amp;IF(OR(C191="",AND(D191&lt;&gt;"",E191="")),"CREW COUNT BLANK; ","")&amp;IF(G191="","NO WORK WRITTEN; ","")&amp;IF(AND(I191&lt;&gt;"",J191=""),"INSPECTION - NO RESULT; ","")&amp;IF(AND(B191&lt;&gt;"",N(A191)&gt;0,COUNTIFS($B$2:$B$1000,B191,$A$2:$A$1000,A191)&gt;1),"TWO ROWS SAME JOB SAME DAY; ","")&amp;IF(AND(N(A191)&gt;0,N(S191)&gt;0,N(S191)-N(A191)&gt;N('Settings'!$B$11)),"WRITTEN LATE; ",""))-2)))</f>
        <v/>
      </c>
    </row>
    <row r="192">
      <c r="A192" s="6" t="n"/>
      <c r="G192" s="7" t="n"/>
      <c r="H192" s="7" t="n"/>
      <c r="K192" s="7" t="n"/>
      <c r="M192" s="7" t="n"/>
      <c r="N192" s="7" t="n"/>
      <c r="P192" s="7" t="n"/>
      <c r="S192" s="6" t="n"/>
      <c r="T192">
        <f>IF(NOT(OR(A192&lt;&gt;"",B192&lt;&gt;"",G192&lt;&gt;"")),"",IF(IF(N(A192)=0,"NO DATE; ","")&amp;IF(B192="","NO JOB; ",IF(COUNTIF('Jobs'!$A$2:$A$21,B192)=0,"JOB NOT ON JOBS SHEET; ",""))&amp;IF(AND(L192="Yes",M192=""),"DELAY - NO CAUSE; ","")&amp;IF(AND(N192&lt;&gt;"",O192&lt;&gt;"Yes",O192&lt;&gt;"Not needed"),"CLIENT INSTRUCTION - NO CHANGE ORDER; ","")&amp;IF(Q192="","NO PHOTOS LINK; ","")&amp;IF(OR(C192="",AND(D192&lt;&gt;"",E192="")),"CREW COUNT BLANK; ","")&amp;IF(G192="","NO WORK WRITTEN; ","")&amp;IF(AND(I192&lt;&gt;"",J192=""),"INSPECTION - NO RESULT; ","")&amp;IF(AND(B192&lt;&gt;"",N(A192)&gt;0,COUNTIFS($B$2:$B$1000,B192,$A$2:$A$1000,A192)&gt;1),"TWO ROWS SAME JOB SAME DAY; ","")&amp;IF(AND(N(A192)&gt;0,N(S192)&gt;0,N(S192)-N(A192)&gt;N('Settings'!$B$11)),"WRITTEN LATE; ","")="","",LEFT(IF(N(A192)=0,"NO DATE; ","")&amp;IF(B192="","NO JOB; ",IF(COUNTIF('Jobs'!$A$2:$A$21,B192)=0,"JOB NOT ON JOBS SHEET; ",""))&amp;IF(AND(L192="Yes",M192=""),"DELAY - NO CAUSE; ","")&amp;IF(AND(N192&lt;&gt;"",O192&lt;&gt;"Yes",O192&lt;&gt;"Not needed"),"CLIENT INSTRUCTION - NO CHANGE ORDER; ","")&amp;IF(Q192="","NO PHOTOS LINK; ","")&amp;IF(OR(C192="",AND(D192&lt;&gt;"",E192="")),"CREW COUNT BLANK; ","")&amp;IF(G192="","NO WORK WRITTEN; ","")&amp;IF(AND(I192&lt;&gt;"",J192=""),"INSPECTION - NO RESULT; ","")&amp;IF(AND(B192&lt;&gt;"",N(A192)&gt;0,COUNTIFS($B$2:$B$1000,B192,$A$2:$A$1000,A192)&gt;1),"TWO ROWS SAME JOB SAME DAY; ","")&amp;IF(AND(N(A192)&gt;0,N(S192)&gt;0,N(S192)-N(A192)&gt;N('Settings'!$B$11)),"WRITTEN LATE; ",""),LEN(IF(N(A192)=0,"NO DATE; ","")&amp;IF(B192="","NO JOB; ",IF(COUNTIF('Jobs'!$A$2:$A$21,B192)=0,"JOB NOT ON JOBS SHEET; ",""))&amp;IF(AND(L192="Yes",M192=""),"DELAY - NO CAUSE; ","")&amp;IF(AND(N192&lt;&gt;"",O192&lt;&gt;"Yes",O192&lt;&gt;"Not needed"),"CLIENT INSTRUCTION - NO CHANGE ORDER; ","")&amp;IF(Q192="","NO PHOTOS LINK; ","")&amp;IF(OR(C192="",AND(D192&lt;&gt;"",E192="")),"CREW COUNT BLANK; ","")&amp;IF(G192="","NO WORK WRITTEN; ","")&amp;IF(AND(I192&lt;&gt;"",J192=""),"INSPECTION - NO RESULT; ","")&amp;IF(AND(B192&lt;&gt;"",N(A192)&gt;0,COUNTIFS($B$2:$B$1000,B192,$A$2:$A$1000,A192)&gt;1),"TWO ROWS SAME JOB SAME DAY; ","")&amp;IF(AND(N(A192)&gt;0,N(S192)&gt;0,N(S192)-N(A192)&gt;N('Settings'!$B$11)),"WRITTEN LATE; ",""))-2)))</f>
        <v/>
      </c>
    </row>
    <row r="193">
      <c r="A193" s="6" t="n"/>
      <c r="G193" s="7" t="n"/>
      <c r="H193" s="7" t="n"/>
      <c r="K193" s="7" t="n"/>
      <c r="M193" s="7" t="n"/>
      <c r="N193" s="7" t="n"/>
      <c r="P193" s="7" t="n"/>
      <c r="S193" s="6" t="n"/>
      <c r="T193">
        <f>IF(NOT(OR(A193&lt;&gt;"",B193&lt;&gt;"",G193&lt;&gt;"")),"",IF(IF(N(A193)=0,"NO DATE; ","")&amp;IF(B193="","NO JOB; ",IF(COUNTIF('Jobs'!$A$2:$A$21,B193)=0,"JOB NOT ON JOBS SHEET; ",""))&amp;IF(AND(L193="Yes",M193=""),"DELAY - NO CAUSE; ","")&amp;IF(AND(N193&lt;&gt;"",O193&lt;&gt;"Yes",O193&lt;&gt;"Not needed"),"CLIENT INSTRUCTION - NO CHANGE ORDER; ","")&amp;IF(Q193="","NO PHOTOS LINK; ","")&amp;IF(OR(C193="",AND(D193&lt;&gt;"",E193="")),"CREW COUNT BLANK; ","")&amp;IF(G193="","NO WORK WRITTEN; ","")&amp;IF(AND(I193&lt;&gt;"",J193=""),"INSPECTION - NO RESULT; ","")&amp;IF(AND(B193&lt;&gt;"",N(A193)&gt;0,COUNTIFS($B$2:$B$1000,B193,$A$2:$A$1000,A193)&gt;1),"TWO ROWS SAME JOB SAME DAY; ","")&amp;IF(AND(N(A193)&gt;0,N(S193)&gt;0,N(S193)-N(A193)&gt;N('Settings'!$B$11)),"WRITTEN LATE; ","")="","",LEFT(IF(N(A193)=0,"NO DATE; ","")&amp;IF(B193="","NO JOB; ",IF(COUNTIF('Jobs'!$A$2:$A$21,B193)=0,"JOB NOT ON JOBS SHEET; ",""))&amp;IF(AND(L193="Yes",M193=""),"DELAY - NO CAUSE; ","")&amp;IF(AND(N193&lt;&gt;"",O193&lt;&gt;"Yes",O193&lt;&gt;"Not needed"),"CLIENT INSTRUCTION - NO CHANGE ORDER; ","")&amp;IF(Q193="","NO PHOTOS LINK; ","")&amp;IF(OR(C193="",AND(D193&lt;&gt;"",E193="")),"CREW COUNT BLANK; ","")&amp;IF(G193="","NO WORK WRITTEN; ","")&amp;IF(AND(I193&lt;&gt;"",J193=""),"INSPECTION - NO RESULT; ","")&amp;IF(AND(B193&lt;&gt;"",N(A193)&gt;0,COUNTIFS($B$2:$B$1000,B193,$A$2:$A$1000,A193)&gt;1),"TWO ROWS SAME JOB SAME DAY; ","")&amp;IF(AND(N(A193)&gt;0,N(S193)&gt;0,N(S193)-N(A193)&gt;N('Settings'!$B$11)),"WRITTEN LATE; ",""),LEN(IF(N(A193)=0,"NO DATE; ","")&amp;IF(B193="","NO JOB; ",IF(COUNTIF('Jobs'!$A$2:$A$21,B193)=0,"JOB NOT ON JOBS SHEET; ",""))&amp;IF(AND(L193="Yes",M193=""),"DELAY - NO CAUSE; ","")&amp;IF(AND(N193&lt;&gt;"",O193&lt;&gt;"Yes",O193&lt;&gt;"Not needed"),"CLIENT INSTRUCTION - NO CHANGE ORDER; ","")&amp;IF(Q193="","NO PHOTOS LINK; ","")&amp;IF(OR(C193="",AND(D193&lt;&gt;"",E193="")),"CREW COUNT BLANK; ","")&amp;IF(G193="","NO WORK WRITTEN; ","")&amp;IF(AND(I193&lt;&gt;"",J193=""),"INSPECTION - NO RESULT; ","")&amp;IF(AND(B193&lt;&gt;"",N(A193)&gt;0,COUNTIFS($B$2:$B$1000,B193,$A$2:$A$1000,A193)&gt;1),"TWO ROWS SAME JOB SAME DAY; ","")&amp;IF(AND(N(A193)&gt;0,N(S193)&gt;0,N(S193)-N(A193)&gt;N('Settings'!$B$11)),"WRITTEN LATE; ",""))-2)))</f>
        <v/>
      </c>
    </row>
    <row r="194">
      <c r="A194" s="6" t="n"/>
      <c r="G194" s="7" t="n"/>
      <c r="H194" s="7" t="n"/>
      <c r="K194" s="7" t="n"/>
      <c r="M194" s="7" t="n"/>
      <c r="N194" s="7" t="n"/>
      <c r="P194" s="7" t="n"/>
      <c r="S194" s="6" t="n"/>
      <c r="T194">
        <f>IF(NOT(OR(A194&lt;&gt;"",B194&lt;&gt;"",G194&lt;&gt;"")),"",IF(IF(N(A194)=0,"NO DATE; ","")&amp;IF(B194="","NO JOB; ",IF(COUNTIF('Jobs'!$A$2:$A$21,B194)=0,"JOB NOT ON JOBS SHEET; ",""))&amp;IF(AND(L194="Yes",M194=""),"DELAY - NO CAUSE; ","")&amp;IF(AND(N194&lt;&gt;"",O194&lt;&gt;"Yes",O194&lt;&gt;"Not needed"),"CLIENT INSTRUCTION - NO CHANGE ORDER; ","")&amp;IF(Q194="","NO PHOTOS LINK; ","")&amp;IF(OR(C194="",AND(D194&lt;&gt;"",E194="")),"CREW COUNT BLANK; ","")&amp;IF(G194="","NO WORK WRITTEN; ","")&amp;IF(AND(I194&lt;&gt;"",J194=""),"INSPECTION - NO RESULT; ","")&amp;IF(AND(B194&lt;&gt;"",N(A194)&gt;0,COUNTIFS($B$2:$B$1000,B194,$A$2:$A$1000,A194)&gt;1),"TWO ROWS SAME JOB SAME DAY; ","")&amp;IF(AND(N(A194)&gt;0,N(S194)&gt;0,N(S194)-N(A194)&gt;N('Settings'!$B$11)),"WRITTEN LATE; ","")="","",LEFT(IF(N(A194)=0,"NO DATE; ","")&amp;IF(B194="","NO JOB; ",IF(COUNTIF('Jobs'!$A$2:$A$21,B194)=0,"JOB NOT ON JOBS SHEET; ",""))&amp;IF(AND(L194="Yes",M194=""),"DELAY - NO CAUSE; ","")&amp;IF(AND(N194&lt;&gt;"",O194&lt;&gt;"Yes",O194&lt;&gt;"Not needed"),"CLIENT INSTRUCTION - NO CHANGE ORDER; ","")&amp;IF(Q194="","NO PHOTOS LINK; ","")&amp;IF(OR(C194="",AND(D194&lt;&gt;"",E194="")),"CREW COUNT BLANK; ","")&amp;IF(G194="","NO WORK WRITTEN; ","")&amp;IF(AND(I194&lt;&gt;"",J194=""),"INSPECTION - NO RESULT; ","")&amp;IF(AND(B194&lt;&gt;"",N(A194)&gt;0,COUNTIFS($B$2:$B$1000,B194,$A$2:$A$1000,A194)&gt;1),"TWO ROWS SAME JOB SAME DAY; ","")&amp;IF(AND(N(A194)&gt;0,N(S194)&gt;0,N(S194)-N(A194)&gt;N('Settings'!$B$11)),"WRITTEN LATE; ",""),LEN(IF(N(A194)=0,"NO DATE; ","")&amp;IF(B194="","NO JOB; ",IF(COUNTIF('Jobs'!$A$2:$A$21,B194)=0,"JOB NOT ON JOBS SHEET; ",""))&amp;IF(AND(L194="Yes",M194=""),"DELAY - NO CAUSE; ","")&amp;IF(AND(N194&lt;&gt;"",O194&lt;&gt;"Yes",O194&lt;&gt;"Not needed"),"CLIENT INSTRUCTION - NO CHANGE ORDER; ","")&amp;IF(Q194="","NO PHOTOS LINK; ","")&amp;IF(OR(C194="",AND(D194&lt;&gt;"",E194="")),"CREW COUNT BLANK; ","")&amp;IF(G194="","NO WORK WRITTEN; ","")&amp;IF(AND(I194&lt;&gt;"",J194=""),"INSPECTION - NO RESULT; ","")&amp;IF(AND(B194&lt;&gt;"",N(A194)&gt;0,COUNTIFS($B$2:$B$1000,B194,$A$2:$A$1000,A194)&gt;1),"TWO ROWS SAME JOB SAME DAY; ","")&amp;IF(AND(N(A194)&gt;0,N(S194)&gt;0,N(S194)-N(A194)&gt;N('Settings'!$B$11)),"WRITTEN LATE; ",""))-2)))</f>
        <v/>
      </c>
    </row>
    <row r="195">
      <c r="A195" s="6" t="n"/>
      <c r="G195" s="7" t="n"/>
      <c r="H195" s="7" t="n"/>
      <c r="K195" s="7" t="n"/>
      <c r="M195" s="7" t="n"/>
      <c r="N195" s="7" t="n"/>
      <c r="P195" s="7" t="n"/>
      <c r="S195" s="6" t="n"/>
      <c r="T195">
        <f>IF(NOT(OR(A195&lt;&gt;"",B195&lt;&gt;"",G195&lt;&gt;"")),"",IF(IF(N(A195)=0,"NO DATE; ","")&amp;IF(B195="","NO JOB; ",IF(COUNTIF('Jobs'!$A$2:$A$21,B195)=0,"JOB NOT ON JOBS SHEET; ",""))&amp;IF(AND(L195="Yes",M195=""),"DELAY - NO CAUSE; ","")&amp;IF(AND(N195&lt;&gt;"",O195&lt;&gt;"Yes",O195&lt;&gt;"Not needed"),"CLIENT INSTRUCTION - NO CHANGE ORDER; ","")&amp;IF(Q195="","NO PHOTOS LINK; ","")&amp;IF(OR(C195="",AND(D195&lt;&gt;"",E195="")),"CREW COUNT BLANK; ","")&amp;IF(G195="","NO WORK WRITTEN; ","")&amp;IF(AND(I195&lt;&gt;"",J195=""),"INSPECTION - NO RESULT; ","")&amp;IF(AND(B195&lt;&gt;"",N(A195)&gt;0,COUNTIFS($B$2:$B$1000,B195,$A$2:$A$1000,A195)&gt;1),"TWO ROWS SAME JOB SAME DAY; ","")&amp;IF(AND(N(A195)&gt;0,N(S195)&gt;0,N(S195)-N(A195)&gt;N('Settings'!$B$11)),"WRITTEN LATE; ","")="","",LEFT(IF(N(A195)=0,"NO DATE; ","")&amp;IF(B195="","NO JOB; ",IF(COUNTIF('Jobs'!$A$2:$A$21,B195)=0,"JOB NOT ON JOBS SHEET; ",""))&amp;IF(AND(L195="Yes",M195=""),"DELAY - NO CAUSE; ","")&amp;IF(AND(N195&lt;&gt;"",O195&lt;&gt;"Yes",O195&lt;&gt;"Not needed"),"CLIENT INSTRUCTION - NO CHANGE ORDER; ","")&amp;IF(Q195="","NO PHOTOS LINK; ","")&amp;IF(OR(C195="",AND(D195&lt;&gt;"",E195="")),"CREW COUNT BLANK; ","")&amp;IF(G195="","NO WORK WRITTEN; ","")&amp;IF(AND(I195&lt;&gt;"",J195=""),"INSPECTION - NO RESULT; ","")&amp;IF(AND(B195&lt;&gt;"",N(A195)&gt;0,COUNTIFS($B$2:$B$1000,B195,$A$2:$A$1000,A195)&gt;1),"TWO ROWS SAME JOB SAME DAY; ","")&amp;IF(AND(N(A195)&gt;0,N(S195)&gt;0,N(S195)-N(A195)&gt;N('Settings'!$B$11)),"WRITTEN LATE; ",""),LEN(IF(N(A195)=0,"NO DATE; ","")&amp;IF(B195="","NO JOB; ",IF(COUNTIF('Jobs'!$A$2:$A$21,B195)=0,"JOB NOT ON JOBS SHEET; ",""))&amp;IF(AND(L195="Yes",M195=""),"DELAY - NO CAUSE; ","")&amp;IF(AND(N195&lt;&gt;"",O195&lt;&gt;"Yes",O195&lt;&gt;"Not needed"),"CLIENT INSTRUCTION - NO CHANGE ORDER; ","")&amp;IF(Q195="","NO PHOTOS LINK; ","")&amp;IF(OR(C195="",AND(D195&lt;&gt;"",E195="")),"CREW COUNT BLANK; ","")&amp;IF(G195="","NO WORK WRITTEN; ","")&amp;IF(AND(I195&lt;&gt;"",J195=""),"INSPECTION - NO RESULT; ","")&amp;IF(AND(B195&lt;&gt;"",N(A195)&gt;0,COUNTIFS($B$2:$B$1000,B195,$A$2:$A$1000,A195)&gt;1),"TWO ROWS SAME JOB SAME DAY; ","")&amp;IF(AND(N(A195)&gt;0,N(S195)&gt;0,N(S195)-N(A195)&gt;N('Settings'!$B$11)),"WRITTEN LATE; ",""))-2)))</f>
        <v/>
      </c>
    </row>
    <row r="196">
      <c r="A196" s="6" t="n"/>
      <c r="G196" s="7" t="n"/>
      <c r="H196" s="7" t="n"/>
      <c r="K196" s="7" t="n"/>
      <c r="M196" s="7" t="n"/>
      <c r="N196" s="7" t="n"/>
      <c r="P196" s="7" t="n"/>
      <c r="S196" s="6" t="n"/>
      <c r="T196">
        <f>IF(NOT(OR(A196&lt;&gt;"",B196&lt;&gt;"",G196&lt;&gt;"")),"",IF(IF(N(A196)=0,"NO DATE; ","")&amp;IF(B196="","NO JOB; ",IF(COUNTIF('Jobs'!$A$2:$A$21,B196)=0,"JOB NOT ON JOBS SHEET; ",""))&amp;IF(AND(L196="Yes",M196=""),"DELAY - NO CAUSE; ","")&amp;IF(AND(N196&lt;&gt;"",O196&lt;&gt;"Yes",O196&lt;&gt;"Not needed"),"CLIENT INSTRUCTION - NO CHANGE ORDER; ","")&amp;IF(Q196="","NO PHOTOS LINK; ","")&amp;IF(OR(C196="",AND(D196&lt;&gt;"",E196="")),"CREW COUNT BLANK; ","")&amp;IF(G196="","NO WORK WRITTEN; ","")&amp;IF(AND(I196&lt;&gt;"",J196=""),"INSPECTION - NO RESULT; ","")&amp;IF(AND(B196&lt;&gt;"",N(A196)&gt;0,COUNTIFS($B$2:$B$1000,B196,$A$2:$A$1000,A196)&gt;1),"TWO ROWS SAME JOB SAME DAY; ","")&amp;IF(AND(N(A196)&gt;0,N(S196)&gt;0,N(S196)-N(A196)&gt;N('Settings'!$B$11)),"WRITTEN LATE; ","")="","",LEFT(IF(N(A196)=0,"NO DATE; ","")&amp;IF(B196="","NO JOB; ",IF(COUNTIF('Jobs'!$A$2:$A$21,B196)=0,"JOB NOT ON JOBS SHEET; ",""))&amp;IF(AND(L196="Yes",M196=""),"DELAY - NO CAUSE; ","")&amp;IF(AND(N196&lt;&gt;"",O196&lt;&gt;"Yes",O196&lt;&gt;"Not needed"),"CLIENT INSTRUCTION - NO CHANGE ORDER; ","")&amp;IF(Q196="","NO PHOTOS LINK; ","")&amp;IF(OR(C196="",AND(D196&lt;&gt;"",E196="")),"CREW COUNT BLANK; ","")&amp;IF(G196="","NO WORK WRITTEN; ","")&amp;IF(AND(I196&lt;&gt;"",J196=""),"INSPECTION - NO RESULT; ","")&amp;IF(AND(B196&lt;&gt;"",N(A196)&gt;0,COUNTIFS($B$2:$B$1000,B196,$A$2:$A$1000,A196)&gt;1),"TWO ROWS SAME JOB SAME DAY; ","")&amp;IF(AND(N(A196)&gt;0,N(S196)&gt;0,N(S196)-N(A196)&gt;N('Settings'!$B$11)),"WRITTEN LATE; ",""),LEN(IF(N(A196)=0,"NO DATE; ","")&amp;IF(B196="","NO JOB; ",IF(COUNTIF('Jobs'!$A$2:$A$21,B196)=0,"JOB NOT ON JOBS SHEET; ",""))&amp;IF(AND(L196="Yes",M196=""),"DELAY - NO CAUSE; ","")&amp;IF(AND(N196&lt;&gt;"",O196&lt;&gt;"Yes",O196&lt;&gt;"Not needed"),"CLIENT INSTRUCTION - NO CHANGE ORDER; ","")&amp;IF(Q196="","NO PHOTOS LINK; ","")&amp;IF(OR(C196="",AND(D196&lt;&gt;"",E196="")),"CREW COUNT BLANK; ","")&amp;IF(G196="","NO WORK WRITTEN; ","")&amp;IF(AND(I196&lt;&gt;"",J196=""),"INSPECTION - NO RESULT; ","")&amp;IF(AND(B196&lt;&gt;"",N(A196)&gt;0,COUNTIFS($B$2:$B$1000,B196,$A$2:$A$1000,A196)&gt;1),"TWO ROWS SAME JOB SAME DAY; ","")&amp;IF(AND(N(A196)&gt;0,N(S196)&gt;0,N(S196)-N(A196)&gt;N('Settings'!$B$11)),"WRITTEN LATE; ",""))-2)))</f>
        <v/>
      </c>
    </row>
    <row r="197">
      <c r="A197" s="6" t="n"/>
      <c r="G197" s="7" t="n"/>
      <c r="H197" s="7" t="n"/>
      <c r="K197" s="7" t="n"/>
      <c r="M197" s="7" t="n"/>
      <c r="N197" s="7" t="n"/>
      <c r="P197" s="7" t="n"/>
      <c r="S197" s="6" t="n"/>
      <c r="T197">
        <f>IF(NOT(OR(A197&lt;&gt;"",B197&lt;&gt;"",G197&lt;&gt;"")),"",IF(IF(N(A197)=0,"NO DATE; ","")&amp;IF(B197="","NO JOB; ",IF(COUNTIF('Jobs'!$A$2:$A$21,B197)=0,"JOB NOT ON JOBS SHEET; ",""))&amp;IF(AND(L197="Yes",M197=""),"DELAY - NO CAUSE; ","")&amp;IF(AND(N197&lt;&gt;"",O197&lt;&gt;"Yes",O197&lt;&gt;"Not needed"),"CLIENT INSTRUCTION - NO CHANGE ORDER; ","")&amp;IF(Q197="","NO PHOTOS LINK; ","")&amp;IF(OR(C197="",AND(D197&lt;&gt;"",E197="")),"CREW COUNT BLANK; ","")&amp;IF(G197="","NO WORK WRITTEN; ","")&amp;IF(AND(I197&lt;&gt;"",J197=""),"INSPECTION - NO RESULT; ","")&amp;IF(AND(B197&lt;&gt;"",N(A197)&gt;0,COUNTIFS($B$2:$B$1000,B197,$A$2:$A$1000,A197)&gt;1),"TWO ROWS SAME JOB SAME DAY; ","")&amp;IF(AND(N(A197)&gt;0,N(S197)&gt;0,N(S197)-N(A197)&gt;N('Settings'!$B$11)),"WRITTEN LATE; ","")="","",LEFT(IF(N(A197)=0,"NO DATE; ","")&amp;IF(B197="","NO JOB; ",IF(COUNTIF('Jobs'!$A$2:$A$21,B197)=0,"JOB NOT ON JOBS SHEET; ",""))&amp;IF(AND(L197="Yes",M197=""),"DELAY - NO CAUSE; ","")&amp;IF(AND(N197&lt;&gt;"",O197&lt;&gt;"Yes",O197&lt;&gt;"Not needed"),"CLIENT INSTRUCTION - NO CHANGE ORDER; ","")&amp;IF(Q197="","NO PHOTOS LINK; ","")&amp;IF(OR(C197="",AND(D197&lt;&gt;"",E197="")),"CREW COUNT BLANK; ","")&amp;IF(G197="","NO WORK WRITTEN; ","")&amp;IF(AND(I197&lt;&gt;"",J197=""),"INSPECTION - NO RESULT; ","")&amp;IF(AND(B197&lt;&gt;"",N(A197)&gt;0,COUNTIFS($B$2:$B$1000,B197,$A$2:$A$1000,A197)&gt;1),"TWO ROWS SAME JOB SAME DAY; ","")&amp;IF(AND(N(A197)&gt;0,N(S197)&gt;0,N(S197)-N(A197)&gt;N('Settings'!$B$11)),"WRITTEN LATE; ",""),LEN(IF(N(A197)=0,"NO DATE; ","")&amp;IF(B197="","NO JOB; ",IF(COUNTIF('Jobs'!$A$2:$A$21,B197)=0,"JOB NOT ON JOBS SHEET; ",""))&amp;IF(AND(L197="Yes",M197=""),"DELAY - NO CAUSE; ","")&amp;IF(AND(N197&lt;&gt;"",O197&lt;&gt;"Yes",O197&lt;&gt;"Not needed"),"CLIENT INSTRUCTION - NO CHANGE ORDER; ","")&amp;IF(Q197="","NO PHOTOS LINK; ","")&amp;IF(OR(C197="",AND(D197&lt;&gt;"",E197="")),"CREW COUNT BLANK; ","")&amp;IF(G197="","NO WORK WRITTEN; ","")&amp;IF(AND(I197&lt;&gt;"",J197=""),"INSPECTION - NO RESULT; ","")&amp;IF(AND(B197&lt;&gt;"",N(A197)&gt;0,COUNTIFS($B$2:$B$1000,B197,$A$2:$A$1000,A197)&gt;1),"TWO ROWS SAME JOB SAME DAY; ","")&amp;IF(AND(N(A197)&gt;0,N(S197)&gt;0,N(S197)-N(A197)&gt;N('Settings'!$B$11)),"WRITTEN LATE; ",""))-2)))</f>
        <v/>
      </c>
    </row>
    <row r="198">
      <c r="A198" s="6" t="n"/>
      <c r="G198" s="7" t="n"/>
      <c r="H198" s="7" t="n"/>
      <c r="K198" s="7" t="n"/>
      <c r="M198" s="7" t="n"/>
      <c r="N198" s="7" t="n"/>
      <c r="P198" s="7" t="n"/>
      <c r="S198" s="6" t="n"/>
      <c r="T198">
        <f>IF(NOT(OR(A198&lt;&gt;"",B198&lt;&gt;"",G198&lt;&gt;"")),"",IF(IF(N(A198)=0,"NO DATE; ","")&amp;IF(B198="","NO JOB; ",IF(COUNTIF('Jobs'!$A$2:$A$21,B198)=0,"JOB NOT ON JOBS SHEET; ",""))&amp;IF(AND(L198="Yes",M198=""),"DELAY - NO CAUSE; ","")&amp;IF(AND(N198&lt;&gt;"",O198&lt;&gt;"Yes",O198&lt;&gt;"Not needed"),"CLIENT INSTRUCTION - NO CHANGE ORDER; ","")&amp;IF(Q198="","NO PHOTOS LINK; ","")&amp;IF(OR(C198="",AND(D198&lt;&gt;"",E198="")),"CREW COUNT BLANK; ","")&amp;IF(G198="","NO WORK WRITTEN; ","")&amp;IF(AND(I198&lt;&gt;"",J198=""),"INSPECTION - NO RESULT; ","")&amp;IF(AND(B198&lt;&gt;"",N(A198)&gt;0,COUNTIFS($B$2:$B$1000,B198,$A$2:$A$1000,A198)&gt;1),"TWO ROWS SAME JOB SAME DAY; ","")&amp;IF(AND(N(A198)&gt;0,N(S198)&gt;0,N(S198)-N(A198)&gt;N('Settings'!$B$11)),"WRITTEN LATE; ","")="","",LEFT(IF(N(A198)=0,"NO DATE; ","")&amp;IF(B198="","NO JOB; ",IF(COUNTIF('Jobs'!$A$2:$A$21,B198)=0,"JOB NOT ON JOBS SHEET; ",""))&amp;IF(AND(L198="Yes",M198=""),"DELAY - NO CAUSE; ","")&amp;IF(AND(N198&lt;&gt;"",O198&lt;&gt;"Yes",O198&lt;&gt;"Not needed"),"CLIENT INSTRUCTION - NO CHANGE ORDER; ","")&amp;IF(Q198="","NO PHOTOS LINK; ","")&amp;IF(OR(C198="",AND(D198&lt;&gt;"",E198="")),"CREW COUNT BLANK; ","")&amp;IF(G198="","NO WORK WRITTEN; ","")&amp;IF(AND(I198&lt;&gt;"",J198=""),"INSPECTION - NO RESULT; ","")&amp;IF(AND(B198&lt;&gt;"",N(A198)&gt;0,COUNTIFS($B$2:$B$1000,B198,$A$2:$A$1000,A198)&gt;1),"TWO ROWS SAME JOB SAME DAY; ","")&amp;IF(AND(N(A198)&gt;0,N(S198)&gt;0,N(S198)-N(A198)&gt;N('Settings'!$B$11)),"WRITTEN LATE; ",""),LEN(IF(N(A198)=0,"NO DATE; ","")&amp;IF(B198="","NO JOB; ",IF(COUNTIF('Jobs'!$A$2:$A$21,B198)=0,"JOB NOT ON JOBS SHEET; ",""))&amp;IF(AND(L198="Yes",M198=""),"DELAY - NO CAUSE; ","")&amp;IF(AND(N198&lt;&gt;"",O198&lt;&gt;"Yes",O198&lt;&gt;"Not needed"),"CLIENT INSTRUCTION - NO CHANGE ORDER; ","")&amp;IF(Q198="","NO PHOTOS LINK; ","")&amp;IF(OR(C198="",AND(D198&lt;&gt;"",E198="")),"CREW COUNT BLANK; ","")&amp;IF(G198="","NO WORK WRITTEN; ","")&amp;IF(AND(I198&lt;&gt;"",J198=""),"INSPECTION - NO RESULT; ","")&amp;IF(AND(B198&lt;&gt;"",N(A198)&gt;0,COUNTIFS($B$2:$B$1000,B198,$A$2:$A$1000,A198)&gt;1),"TWO ROWS SAME JOB SAME DAY; ","")&amp;IF(AND(N(A198)&gt;0,N(S198)&gt;0,N(S198)-N(A198)&gt;N('Settings'!$B$11)),"WRITTEN LATE; ",""))-2)))</f>
        <v/>
      </c>
    </row>
    <row r="199">
      <c r="A199" s="6" t="n"/>
      <c r="G199" s="7" t="n"/>
      <c r="H199" s="7" t="n"/>
      <c r="K199" s="7" t="n"/>
      <c r="M199" s="7" t="n"/>
      <c r="N199" s="7" t="n"/>
      <c r="P199" s="7" t="n"/>
      <c r="S199" s="6" t="n"/>
      <c r="T199">
        <f>IF(NOT(OR(A199&lt;&gt;"",B199&lt;&gt;"",G199&lt;&gt;"")),"",IF(IF(N(A199)=0,"NO DATE; ","")&amp;IF(B199="","NO JOB; ",IF(COUNTIF('Jobs'!$A$2:$A$21,B199)=0,"JOB NOT ON JOBS SHEET; ",""))&amp;IF(AND(L199="Yes",M199=""),"DELAY - NO CAUSE; ","")&amp;IF(AND(N199&lt;&gt;"",O199&lt;&gt;"Yes",O199&lt;&gt;"Not needed"),"CLIENT INSTRUCTION - NO CHANGE ORDER; ","")&amp;IF(Q199="","NO PHOTOS LINK; ","")&amp;IF(OR(C199="",AND(D199&lt;&gt;"",E199="")),"CREW COUNT BLANK; ","")&amp;IF(G199="","NO WORK WRITTEN; ","")&amp;IF(AND(I199&lt;&gt;"",J199=""),"INSPECTION - NO RESULT; ","")&amp;IF(AND(B199&lt;&gt;"",N(A199)&gt;0,COUNTIFS($B$2:$B$1000,B199,$A$2:$A$1000,A199)&gt;1),"TWO ROWS SAME JOB SAME DAY; ","")&amp;IF(AND(N(A199)&gt;0,N(S199)&gt;0,N(S199)-N(A199)&gt;N('Settings'!$B$11)),"WRITTEN LATE; ","")="","",LEFT(IF(N(A199)=0,"NO DATE; ","")&amp;IF(B199="","NO JOB; ",IF(COUNTIF('Jobs'!$A$2:$A$21,B199)=0,"JOB NOT ON JOBS SHEET; ",""))&amp;IF(AND(L199="Yes",M199=""),"DELAY - NO CAUSE; ","")&amp;IF(AND(N199&lt;&gt;"",O199&lt;&gt;"Yes",O199&lt;&gt;"Not needed"),"CLIENT INSTRUCTION - NO CHANGE ORDER; ","")&amp;IF(Q199="","NO PHOTOS LINK; ","")&amp;IF(OR(C199="",AND(D199&lt;&gt;"",E199="")),"CREW COUNT BLANK; ","")&amp;IF(G199="","NO WORK WRITTEN; ","")&amp;IF(AND(I199&lt;&gt;"",J199=""),"INSPECTION - NO RESULT; ","")&amp;IF(AND(B199&lt;&gt;"",N(A199)&gt;0,COUNTIFS($B$2:$B$1000,B199,$A$2:$A$1000,A199)&gt;1),"TWO ROWS SAME JOB SAME DAY; ","")&amp;IF(AND(N(A199)&gt;0,N(S199)&gt;0,N(S199)-N(A199)&gt;N('Settings'!$B$11)),"WRITTEN LATE; ",""),LEN(IF(N(A199)=0,"NO DATE; ","")&amp;IF(B199="","NO JOB; ",IF(COUNTIF('Jobs'!$A$2:$A$21,B199)=0,"JOB NOT ON JOBS SHEET; ",""))&amp;IF(AND(L199="Yes",M199=""),"DELAY - NO CAUSE; ","")&amp;IF(AND(N199&lt;&gt;"",O199&lt;&gt;"Yes",O199&lt;&gt;"Not needed"),"CLIENT INSTRUCTION - NO CHANGE ORDER; ","")&amp;IF(Q199="","NO PHOTOS LINK; ","")&amp;IF(OR(C199="",AND(D199&lt;&gt;"",E199="")),"CREW COUNT BLANK; ","")&amp;IF(G199="","NO WORK WRITTEN; ","")&amp;IF(AND(I199&lt;&gt;"",J199=""),"INSPECTION - NO RESULT; ","")&amp;IF(AND(B199&lt;&gt;"",N(A199)&gt;0,COUNTIFS($B$2:$B$1000,B199,$A$2:$A$1000,A199)&gt;1),"TWO ROWS SAME JOB SAME DAY; ","")&amp;IF(AND(N(A199)&gt;0,N(S199)&gt;0,N(S199)-N(A199)&gt;N('Settings'!$B$11)),"WRITTEN LATE; ",""))-2)))</f>
        <v/>
      </c>
    </row>
    <row r="200">
      <c r="A200" s="6" t="n"/>
      <c r="G200" s="7" t="n"/>
      <c r="H200" s="7" t="n"/>
      <c r="K200" s="7" t="n"/>
      <c r="M200" s="7" t="n"/>
      <c r="N200" s="7" t="n"/>
      <c r="P200" s="7" t="n"/>
      <c r="S200" s="6" t="n"/>
      <c r="T200">
        <f>IF(NOT(OR(A200&lt;&gt;"",B200&lt;&gt;"",G200&lt;&gt;"")),"",IF(IF(N(A200)=0,"NO DATE; ","")&amp;IF(B200="","NO JOB; ",IF(COUNTIF('Jobs'!$A$2:$A$21,B200)=0,"JOB NOT ON JOBS SHEET; ",""))&amp;IF(AND(L200="Yes",M200=""),"DELAY - NO CAUSE; ","")&amp;IF(AND(N200&lt;&gt;"",O200&lt;&gt;"Yes",O200&lt;&gt;"Not needed"),"CLIENT INSTRUCTION - NO CHANGE ORDER; ","")&amp;IF(Q200="","NO PHOTOS LINK; ","")&amp;IF(OR(C200="",AND(D200&lt;&gt;"",E200="")),"CREW COUNT BLANK; ","")&amp;IF(G200="","NO WORK WRITTEN; ","")&amp;IF(AND(I200&lt;&gt;"",J200=""),"INSPECTION - NO RESULT; ","")&amp;IF(AND(B200&lt;&gt;"",N(A200)&gt;0,COUNTIFS($B$2:$B$1000,B200,$A$2:$A$1000,A200)&gt;1),"TWO ROWS SAME JOB SAME DAY; ","")&amp;IF(AND(N(A200)&gt;0,N(S200)&gt;0,N(S200)-N(A200)&gt;N('Settings'!$B$11)),"WRITTEN LATE; ","")="","",LEFT(IF(N(A200)=0,"NO DATE; ","")&amp;IF(B200="","NO JOB; ",IF(COUNTIF('Jobs'!$A$2:$A$21,B200)=0,"JOB NOT ON JOBS SHEET; ",""))&amp;IF(AND(L200="Yes",M200=""),"DELAY - NO CAUSE; ","")&amp;IF(AND(N200&lt;&gt;"",O200&lt;&gt;"Yes",O200&lt;&gt;"Not needed"),"CLIENT INSTRUCTION - NO CHANGE ORDER; ","")&amp;IF(Q200="","NO PHOTOS LINK; ","")&amp;IF(OR(C200="",AND(D200&lt;&gt;"",E200="")),"CREW COUNT BLANK; ","")&amp;IF(G200="","NO WORK WRITTEN; ","")&amp;IF(AND(I200&lt;&gt;"",J200=""),"INSPECTION - NO RESULT; ","")&amp;IF(AND(B200&lt;&gt;"",N(A200)&gt;0,COUNTIFS($B$2:$B$1000,B200,$A$2:$A$1000,A200)&gt;1),"TWO ROWS SAME JOB SAME DAY; ","")&amp;IF(AND(N(A200)&gt;0,N(S200)&gt;0,N(S200)-N(A200)&gt;N('Settings'!$B$11)),"WRITTEN LATE; ",""),LEN(IF(N(A200)=0,"NO DATE; ","")&amp;IF(B200="","NO JOB; ",IF(COUNTIF('Jobs'!$A$2:$A$21,B200)=0,"JOB NOT ON JOBS SHEET; ",""))&amp;IF(AND(L200="Yes",M200=""),"DELAY - NO CAUSE; ","")&amp;IF(AND(N200&lt;&gt;"",O200&lt;&gt;"Yes",O200&lt;&gt;"Not needed"),"CLIENT INSTRUCTION - NO CHANGE ORDER; ","")&amp;IF(Q200="","NO PHOTOS LINK; ","")&amp;IF(OR(C200="",AND(D200&lt;&gt;"",E200="")),"CREW COUNT BLANK; ","")&amp;IF(G200="","NO WORK WRITTEN; ","")&amp;IF(AND(I200&lt;&gt;"",J200=""),"INSPECTION - NO RESULT; ","")&amp;IF(AND(B200&lt;&gt;"",N(A200)&gt;0,COUNTIFS($B$2:$B$1000,B200,$A$2:$A$1000,A200)&gt;1),"TWO ROWS SAME JOB SAME DAY; ","")&amp;IF(AND(N(A200)&gt;0,N(S200)&gt;0,N(S200)-N(A200)&gt;N('Settings'!$B$11)),"WRITTEN LATE; ",""))-2)))</f>
        <v/>
      </c>
    </row>
    <row r="201">
      <c r="A201" s="6" t="n"/>
      <c r="G201" s="7" t="n"/>
      <c r="H201" s="7" t="n"/>
      <c r="K201" s="7" t="n"/>
      <c r="M201" s="7" t="n"/>
      <c r="N201" s="7" t="n"/>
      <c r="P201" s="7" t="n"/>
      <c r="S201" s="6" t="n"/>
      <c r="T201">
        <f>IF(NOT(OR(A201&lt;&gt;"",B201&lt;&gt;"",G201&lt;&gt;"")),"",IF(IF(N(A201)=0,"NO DATE; ","")&amp;IF(B201="","NO JOB; ",IF(COUNTIF('Jobs'!$A$2:$A$21,B201)=0,"JOB NOT ON JOBS SHEET; ",""))&amp;IF(AND(L201="Yes",M201=""),"DELAY - NO CAUSE; ","")&amp;IF(AND(N201&lt;&gt;"",O201&lt;&gt;"Yes",O201&lt;&gt;"Not needed"),"CLIENT INSTRUCTION - NO CHANGE ORDER; ","")&amp;IF(Q201="","NO PHOTOS LINK; ","")&amp;IF(OR(C201="",AND(D201&lt;&gt;"",E201="")),"CREW COUNT BLANK; ","")&amp;IF(G201="","NO WORK WRITTEN; ","")&amp;IF(AND(I201&lt;&gt;"",J201=""),"INSPECTION - NO RESULT; ","")&amp;IF(AND(B201&lt;&gt;"",N(A201)&gt;0,COUNTIFS($B$2:$B$1000,B201,$A$2:$A$1000,A201)&gt;1),"TWO ROWS SAME JOB SAME DAY; ","")&amp;IF(AND(N(A201)&gt;0,N(S201)&gt;0,N(S201)-N(A201)&gt;N('Settings'!$B$11)),"WRITTEN LATE; ","")="","",LEFT(IF(N(A201)=0,"NO DATE; ","")&amp;IF(B201="","NO JOB; ",IF(COUNTIF('Jobs'!$A$2:$A$21,B201)=0,"JOB NOT ON JOBS SHEET; ",""))&amp;IF(AND(L201="Yes",M201=""),"DELAY - NO CAUSE; ","")&amp;IF(AND(N201&lt;&gt;"",O201&lt;&gt;"Yes",O201&lt;&gt;"Not needed"),"CLIENT INSTRUCTION - NO CHANGE ORDER; ","")&amp;IF(Q201="","NO PHOTOS LINK; ","")&amp;IF(OR(C201="",AND(D201&lt;&gt;"",E201="")),"CREW COUNT BLANK; ","")&amp;IF(G201="","NO WORK WRITTEN; ","")&amp;IF(AND(I201&lt;&gt;"",J201=""),"INSPECTION - NO RESULT; ","")&amp;IF(AND(B201&lt;&gt;"",N(A201)&gt;0,COUNTIFS($B$2:$B$1000,B201,$A$2:$A$1000,A201)&gt;1),"TWO ROWS SAME JOB SAME DAY; ","")&amp;IF(AND(N(A201)&gt;0,N(S201)&gt;0,N(S201)-N(A201)&gt;N('Settings'!$B$11)),"WRITTEN LATE; ",""),LEN(IF(N(A201)=0,"NO DATE; ","")&amp;IF(B201="","NO JOB; ",IF(COUNTIF('Jobs'!$A$2:$A$21,B201)=0,"JOB NOT ON JOBS SHEET; ",""))&amp;IF(AND(L201="Yes",M201=""),"DELAY - NO CAUSE; ","")&amp;IF(AND(N201&lt;&gt;"",O201&lt;&gt;"Yes",O201&lt;&gt;"Not needed"),"CLIENT INSTRUCTION - NO CHANGE ORDER; ","")&amp;IF(Q201="","NO PHOTOS LINK; ","")&amp;IF(OR(C201="",AND(D201&lt;&gt;"",E201="")),"CREW COUNT BLANK; ","")&amp;IF(G201="","NO WORK WRITTEN; ","")&amp;IF(AND(I201&lt;&gt;"",J201=""),"INSPECTION - NO RESULT; ","")&amp;IF(AND(B201&lt;&gt;"",N(A201)&gt;0,COUNTIFS($B$2:$B$1000,B201,$A$2:$A$1000,A201)&gt;1),"TWO ROWS SAME JOB SAME DAY; ","")&amp;IF(AND(N(A201)&gt;0,N(S201)&gt;0,N(S201)-N(A201)&gt;N('Settings'!$B$11)),"WRITTEN LATE; ",""))-2)))</f>
        <v/>
      </c>
    </row>
    <row r="202">
      <c r="A202" s="6" t="n"/>
      <c r="G202" s="7" t="n"/>
      <c r="H202" s="7" t="n"/>
      <c r="K202" s="7" t="n"/>
      <c r="M202" s="7" t="n"/>
      <c r="N202" s="7" t="n"/>
      <c r="P202" s="7" t="n"/>
      <c r="S202" s="6" t="n"/>
      <c r="T202">
        <f>IF(NOT(OR(A202&lt;&gt;"",B202&lt;&gt;"",G202&lt;&gt;"")),"",IF(IF(N(A202)=0,"NO DATE; ","")&amp;IF(B202="","NO JOB; ",IF(COUNTIF('Jobs'!$A$2:$A$21,B202)=0,"JOB NOT ON JOBS SHEET; ",""))&amp;IF(AND(L202="Yes",M202=""),"DELAY - NO CAUSE; ","")&amp;IF(AND(N202&lt;&gt;"",O202&lt;&gt;"Yes",O202&lt;&gt;"Not needed"),"CLIENT INSTRUCTION - NO CHANGE ORDER; ","")&amp;IF(Q202="","NO PHOTOS LINK; ","")&amp;IF(OR(C202="",AND(D202&lt;&gt;"",E202="")),"CREW COUNT BLANK; ","")&amp;IF(G202="","NO WORK WRITTEN; ","")&amp;IF(AND(I202&lt;&gt;"",J202=""),"INSPECTION - NO RESULT; ","")&amp;IF(AND(B202&lt;&gt;"",N(A202)&gt;0,COUNTIFS($B$2:$B$1000,B202,$A$2:$A$1000,A202)&gt;1),"TWO ROWS SAME JOB SAME DAY; ","")&amp;IF(AND(N(A202)&gt;0,N(S202)&gt;0,N(S202)-N(A202)&gt;N('Settings'!$B$11)),"WRITTEN LATE; ","")="","",LEFT(IF(N(A202)=0,"NO DATE; ","")&amp;IF(B202="","NO JOB; ",IF(COUNTIF('Jobs'!$A$2:$A$21,B202)=0,"JOB NOT ON JOBS SHEET; ",""))&amp;IF(AND(L202="Yes",M202=""),"DELAY - NO CAUSE; ","")&amp;IF(AND(N202&lt;&gt;"",O202&lt;&gt;"Yes",O202&lt;&gt;"Not needed"),"CLIENT INSTRUCTION - NO CHANGE ORDER; ","")&amp;IF(Q202="","NO PHOTOS LINK; ","")&amp;IF(OR(C202="",AND(D202&lt;&gt;"",E202="")),"CREW COUNT BLANK; ","")&amp;IF(G202="","NO WORK WRITTEN; ","")&amp;IF(AND(I202&lt;&gt;"",J202=""),"INSPECTION - NO RESULT; ","")&amp;IF(AND(B202&lt;&gt;"",N(A202)&gt;0,COUNTIFS($B$2:$B$1000,B202,$A$2:$A$1000,A202)&gt;1),"TWO ROWS SAME JOB SAME DAY; ","")&amp;IF(AND(N(A202)&gt;0,N(S202)&gt;0,N(S202)-N(A202)&gt;N('Settings'!$B$11)),"WRITTEN LATE; ",""),LEN(IF(N(A202)=0,"NO DATE; ","")&amp;IF(B202="","NO JOB; ",IF(COUNTIF('Jobs'!$A$2:$A$21,B202)=0,"JOB NOT ON JOBS SHEET; ",""))&amp;IF(AND(L202="Yes",M202=""),"DELAY - NO CAUSE; ","")&amp;IF(AND(N202&lt;&gt;"",O202&lt;&gt;"Yes",O202&lt;&gt;"Not needed"),"CLIENT INSTRUCTION - NO CHANGE ORDER; ","")&amp;IF(Q202="","NO PHOTOS LINK; ","")&amp;IF(OR(C202="",AND(D202&lt;&gt;"",E202="")),"CREW COUNT BLANK; ","")&amp;IF(G202="","NO WORK WRITTEN; ","")&amp;IF(AND(I202&lt;&gt;"",J202=""),"INSPECTION - NO RESULT; ","")&amp;IF(AND(B202&lt;&gt;"",N(A202)&gt;0,COUNTIFS($B$2:$B$1000,B202,$A$2:$A$1000,A202)&gt;1),"TWO ROWS SAME JOB SAME DAY; ","")&amp;IF(AND(N(A202)&gt;0,N(S202)&gt;0,N(S202)-N(A202)&gt;N('Settings'!$B$11)),"WRITTEN LATE; ",""))-2)))</f>
        <v/>
      </c>
    </row>
    <row r="203">
      <c r="A203" s="6" t="n"/>
      <c r="G203" s="7" t="n"/>
      <c r="H203" s="7" t="n"/>
      <c r="K203" s="7" t="n"/>
      <c r="M203" s="7" t="n"/>
      <c r="N203" s="7" t="n"/>
      <c r="P203" s="7" t="n"/>
      <c r="S203" s="6" t="n"/>
      <c r="T203">
        <f>IF(NOT(OR(A203&lt;&gt;"",B203&lt;&gt;"",G203&lt;&gt;"")),"",IF(IF(N(A203)=0,"NO DATE; ","")&amp;IF(B203="","NO JOB; ",IF(COUNTIF('Jobs'!$A$2:$A$21,B203)=0,"JOB NOT ON JOBS SHEET; ",""))&amp;IF(AND(L203="Yes",M203=""),"DELAY - NO CAUSE; ","")&amp;IF(AND(N203&lt;&gt;"",O203&lt;&gt;"Yes",O203&lt;&gt;"Not needed"),"CLIENT INSTRUCTION - NO CHANGE ORDER; ","")&amp;IF(Q203="","NO PHOTOS LINK; ","")&amp;IF(OR(C203="",AND(D203&lt;&gt;"",E203="")),"CREW COUNT BLANK; ","")&amp;IF(G203="","NO WORK WRITTEN; ","")&amp;IF(AND(I203&lt;&gt;"",J203=""),"INSPECTION - NO RESULT; ","")&amp;IF(AND(B203&lt;&gt;"",N(A203)&gt;0,COUNTIFS($B$2:$B$1000,B203,$A$2:$A$1000,A203)&gt;1),"TWO ROWS SAME JOB SAME DAY; ","")&amp;IF(AND(N(A203)&gt;0,N(S203)&gt;0,N(S203)-N(A203)&gt;N('Settings'!$B$11)),"WRITTEN LATE; ","")="","",LEFT(IF(N(A203)=0,"NO DATE; ","")&amp;IF(B203="","NO JOB; ",IF(COUNTIF('Jobs'!$A$2:$A$21,B203)=0,"JOB NOT ON JOBS SHEET; ",""))&amp;IF(AND(L203="Yes",M203=""),"DELAY - NO CAUSE; ","")&amp;IF(AND(N203&lt;&gt;"",O203&lt;&gt;"Yes",O203&lt;&gt;"Not needed"),"CLIENT INSTRUCTION - NO CHANGE ORDER; ","")&amp;IF(Q203="","NO PHOTOS LINK; ","")&amp;IF(OR(C203="",AND(D203&lt;&gt;"",E203="")),"CREW COUNT BLANK; ","")&amp;IF(G203="","NO WORK WRITTEN; ","")&amp;IF(AND(I203&lt;&gt;"",J203=""),"INSPECTION - NO RESULT; ","")&amp;IF(AND(B203&lt;&gt;"",N(A203)&gt;0,COUNTIFS($B$2:$B$1000,B203,$A$2:$A$1000,A203)&gt;1),"TWO ROWS SAME JOB SAME DAY; ","")&amp;IF(AND(N(A203)&gt;0,N(S203)&gt;0,N(S203)-N(A203)&gt;N('Settings'!$B$11)),"WRITTEN LATE; ",""),LEN(IF(N(A203)=0,"NO DATE; ","")&amp;IF(B203="","NO JOB; ",IF(COUNTIF('Jobs'!$A$2:$A$21,B203)=0,"JOB NOT ON JOBS SHEET; ",""))&amp;IF(AND(L203="Yes",M203=""),"DELAY - NO CAUSE; ","")&amp;IF(AND(N203&lt;&gt;"",O203&lt;&gt;"Yes",O203&lt;&gt;"Not needed"),"CLIENT INSTRUCTION - NO CHANGE ORDER; ","")&amp;IF(Q203="","NO PHOTOS LINK; ","")&amp;IF(OR(C203="",AND(D203&lt;&gt;"",E203="")),"CREW COUNT BLANK; ","")&amp;IF(G203="","NO WORK WRITTEN; ","")&amp;IF(AND(I203&lt;&gt;"",J203=""),"INSPECTION - NO RESULT; ","")&amp;IF(AND(B203&lt;&gt;"",N(A203)&gt;0,COUNTIFS($B$2:$B$1000,B203,$A$2:$A$1000,A203)&gt;1),"TWO ROWS SAME JOB SAME DAY; ","")&amp;IF(AND(N(A203)&gt;0,N(S203)&gt;0,N(S203)-N(A203)&gt;N('Settings'!$B$11)),"WRITTEN LATE; ",""))-2)))</f>
        <v/>
      </c>
    </row>
    <row r="204">
      <c r="A204" s="6" t="n"/>
      <c r="G204" s="7" t="n"/>
      <c r="H204" s="7" t="n"/>
      <c r="K204" s="7" t="n"/>
      <c r="M204" s="7" t="n"/>
      <c r="N204" s="7" t="n"/>
      <c r="P204" s="7" t="n"/>
      <c r="S204" s="6" t="n"/>
      <c r="T204">
        <f>IF(NOT(OR(A204&lt;&gt;"",B204&lt;&gt;"",G204&lt;&gt;"")),"",IF(IF(N(A204)=0,"NO DATE; ","")&amp;IF(B204="","NO JOB; ",IF(COUNTIF('Jobs'!$A$2:$A$21,B204)=0,"JOB NOT ON JOBS SHEET; ",""))&amp;IF(AND(L204="Yes",M204=""),"DELAY - NO CAUSE; ","")&amp;IF(AND(N204&lt;&gt;"",O204&lt;&gt;"Yes",O204&lt;&gt;"Not needed"),"CLIENT INSTRUCTION - NO CHANGE ORDER; ","")&amp;IF(Q204="","NO PHOTOS LINK; ","")&amp;IF(OR(C204="",AND(D204&lt;&gt;"",E204="")),"CREW COUNT BLANK; ","")&amp;IF(G204="","NO WORK WRITTEN; ","")&amp;IF(AND(I204&lt;&gt;"",J204=""),"INSPECTION - NO RESULT; ","")&amp;IF(AND(B204&lt;&gt;"",N(A204)&gt;0,COUNTIFS($B$2:$B$1000,B204,$A$2:$A$1000,A204)&gt;1),"TWO ROWS SAME JOB SAME DAY; ","")&amp;IF(AND(N(A204)&gt;0,N(S204)&gt;0,N(S204)-N(A204)&gt;N('Settings'!$B$11)),"WRITTEN LATE; ","")="","",LEFT(IF(N(A204)=0,"NO DATE; ","")&amp;IF(B204="","NO JOB; ",IF(COUNTIF('Jobs'!$A$2:$A$21,B204)=0,"JOB NOT ON JOBS SHEET; ",""))&amp;IF(AND(L204="Yes",M204=""),"DELAY - NO CAUSE; ","")&amp;IF(AND(N204&lt;&gt;"",O204&lt;&gt;"Yes",O204&lt;&gt;"Not needed"),"CLIENT INSTRUCTION - NO CHANGE ORDER; ","")&amp;IF(Q204="","NO PHOTOS LINK; ","")&amp;IF(OR(C204="",AND(D204&lt;&gt;"",E204="")),"CREW COUNT BLANK; ","")&amp;IF(G204="","NO WORK WRITTEN; ","")&amp;IF(AND(I204&lt;&gt;"",J204=""),"INSPECTION - NO RESULT; ","")&amp;IF(AND(B204&lt;&gt;"",N(A204)&gt;0,COUNTIFS($B$2:$B$1000,B204,$A$2:$A$1000,A204)&gt;1),"TWO ROWS SAME JOB SAME DAY; ","")&amp;IF(AND(N(A204)&gt;0,N(S204)&gt;0,N(S204)-N(A204)&gt;N('Settings'!$B$11)),"WRITTEN LATE; ",""),LEN(IF(N(A204)=0,"NO DATE; ","")&amp;IF(B204="","NO JOB; ",IF(COUNTIF('Jobs'!$A$2:$A$21,B204)=0,"JOB NOT ON JOBS SHEET; ",""))&amp;IF(AND(L204="Yes",M204=""),"DELAY - NO CAUSE; ","")&amp;IF(AND(N204&lt;&gt;"",O204&lt;&gt;"Yes",O204&lt;&gt;"Not needed"),"CLIENT INSTRUCTION - NO CHANGE ORDER; ","")&amp;IF(Q204="","NO PHOTOS LINK; ","")&amp;IF(OR(C204="",AND(D204&lt;&gt;"",E204="")),"CREW COUNT BLANK; ","")&amp;IF(G204="","NO WORK WRITTEN; ","")&amp;IF(AND(I204&lt;&gt;"",J204=""),"INSPECTION - NO RESULT; ","")&amp;IF(AND(B204&lt;&gt;"",N(A204)&gt;0,COUNTIFS($B$2:$B$1000,B204,$A$2:$A$1000,A204)&gt;1),"TWO ROWS SAME JOB SAME DAY; ","")&amp;IF(AND(N(A204)&gt;0,N(S204)&gt;0,N(S204)-N(A204)&gt;N('Settings'!$B$11)),"WRITTEN LATE; ",""))-2)))</f>
        <v/>
      </c>
    </row>
    <row r="205">
      <c r="A205" s="6" t="n"/>
      <c r="G205" s="7" t="n"/>
      <c r="H205" s="7" t="n"/>
      <c r="K205" s="7" t="n"/>
      <c r="M205" s="7" t="n"/>
      <c r="N205" s="7" t="n"/>
      <c r="P205" s="7" t="n"/>
      <c r="S205" s="6" t="n"/>
      <c r="T205">
        <f>IF(NOT(OR(A205&lt;&gt;"",B205&lt;&gt;"",G205&lt;&gt;"")),"",IF(IF(N(A205)=0,"NO DATE; ","")&amp;IF(B205="","NO JOB; ",IF(COUNTIF('Jobs'!$A$2:$A$21,B205)=0,"JOB NOT ON JOBS SHEET; ",""))&amp;IF(AND(L205="Yes",M205=""),"DELAY - NO CAUSE; ","")&amp;IF(AND(N205&lt;&gt;"",O205&lt;&gt;"Yes",O205&lt;&gt;"Not needed"),"CLIENT INSTRUCTION - NO CHANGE ORDER; ","")&amp;IF(Q205="","NO PHOTOS LINK; ","")&amp;IF(OR(C205="",AND(D205&lt;&gt;"",E205="")),"CREW COUNT BLANK; ","")&amp;IF(G205="","NO WORK WRITTEN; ","")&amp;IF(AND(I205&lt;&gt;"",J205=""),"INSPECTION - NO RESULT; ","")&amp;IF(AND(B205&lt;&gt;"",N(A205)&gt;0,COUNTIFS($B$2:$B$1000,B205,$A$2:$A$1000,A205)&gt;1),"TWO ROWS SAME JOB SAME DAY; ","")&amp;IF(AND(N(A205)&gt;0,N(S205)&gt;0,N(S205)-N(A205)&gt;N('Settings'!$B$11)),"WRITTEN LATE; ","")="","",LEFT(IF(N(A205)=0,"NO DATE; ","")&amp;IF(B205="","NO JOB; ",IF(COUNTIF('Jobs'!$A$2:$A$21,B205)=0,"JOB NOT ON JOBS SHEET; ",""))&amp;IF(AND(L205="Yes",M205=""),"DELAY - NO CAUSE; ","")&amp;IF(AND(N205&lt;&gt;"",O205&lt;&gt;"Yes",O205&lt;&gt;"Not needed"),"CLIENT INSTRUCTION - NO CHANGE ORDER; ","")&amp;IF(Q205="","NO PHOTOS LINK; ","")&amp;IF(OR(C205="",AND(D205&lt;&gt;"",E205="")),"CREW COUNT BLANK; ","")&amp;IF(G205="","NO WORK WRITTEN; ","")&amp;IF(AND(I205&lt;&gt;"",J205=""),"INSPECTION - NO RESULT; ","")&amp;IF(AND(B205&lt;&gt;"",N(A205)&gt;0,COUNTIFS($B$2:$B$1000,B205,$A$2:$A$1000,A205)&gt;1),"TWO ROWS SAME JOB SAME DAY; ","")&amp;IF(AND(N(A205)&gt;0,N(S205)&gt;0,N(S205)-N(A205)&gt;N('Settings'!$B$11)),"WRITTEN LATE; ",""),LEN(IF(N(A205)=0,"NO DATE; ","")&amp;IF(B205="","NO JOB; ",IF(COUNTIF('Jobs'!$A$2:$A$21,B205)=0,"JOB NOT ON JOBS SHEET; ",""))&amp;IF(AND(L205="Yes",M205=""),"DELAY - NO CAUSE; ","")&amp;IF(AND(N205&lt;&gt;"",O205&lt;&gt;"Yes",O205&lt;&gt;"Not needed"),"CLIENT INSTRUCTION - NO CHANGE ORDER; ","")&amp;IF(Q205="","NO PHOTOS LINK; ","")&amp;IF(OR(C205="",AND(D205&lt;&gt;"",E205="")),"CREW COUNT BLANK; ","")&amp;IF(G205="","NO WORK WRITTEN; ","")&amp;IF(AND(I205&lt;&gt;"",J205=""),"INSPECTION - NO RESULT; ","")&amp;IF(AND(B205&lt;&gt;"",N(A205)&gt;0,COUNTIFS($B$2:$B$1000,B205,$A$2:$A$1000,A205)&gt;1),"TWO ROWS SAME JOB SAME DAY; ","")&amp;IF(AND(N(A205)&gt;0,N(S205)&gt;0,N(S205)-N(A205)&gt;N('Settings'!$B$11)),"WRITTEN LATE; ",""))-2)))</f>
        <v/>
      </c>
    </row>
    <row r="206">
      <c r="A206" s="6" t="n"/>
      <c r="G206" s="7" t="n"/>
      <c r="H206" s="7" t="n"/>
      <c r="K206" s="7" t="n"/>
      <c r="M206" s="7" t="n"/>
      <c r="N206" s="7" t="n"/>
      <c r="P206" s="7" t="n"/>
      <c r="S206" s="6" t="n"/>
      <c r="T206">
        <f>IF(NOT(OR(A206&lt;&gt;"",B206&lt;&gt;"",G206&lt;&gt;"")),"",IF(IF(N(A206)=0,"NO DATE; ","")&amp;IF(B206="","NO JOB; ",IF(COUNTIF('Jobs'!$A$2:$A$21,B206)=0,"JOB NOT ON JOBS SHEET; ",""))&amp;IF(AND(L206="Yes",M206=""),"DELAY - NO CAUSE; ","")&amp;IF(AND(N206&lt;&gt;"",O206&lt;&gt;"Yes",O206&lt;&gt;"Not needed"),"CLIENT INSTRUCTION - NO CHANGE ORDER; ","")&amp;IF(Q206="","NO PHOTOS LINK; ","")&amp;IF(OR(C206="",AND(D206&lt;&gt;"",E206="")),"CREW COUNT BLANK; ","")&amp;IF(G206="","NO WORK WRITTEN; ","")&amp;IF(AND(I206&lt;&gt;"",J206=""),"INSPECTION - NO RESULT; ","")&amp;IF(AND(B206&lt;&gt;"",N(A206)&gt;0,COUNTIFS($B$2:$B$1000,B206,$A$2:$A$1000,A206)&gt;1),"TWO ROWS SAME JOB SAME DAY; ","")&amp;IF(AND(N(A206)&gt;0,N(S206)&gt;0,N(S206)-N(A206)&gt;N('Settings'!$B$11)),"WRITTEN LATE; ","")="","",LEFT(IF(N(A206)=0,"NO DATE; ","")&amp;IF(B206="","NO JOB; ",IF(COUNTIF('Jobs'!$A$2:$A$21,B206)=0,"JOB NOT ON JOBS SHEET; ",""))&amp;IF(AND(L206="Yes",M206=""),"DELAY - NO CAUSE; ","")&amp;IF(AND(N206&lt;&gt;"",O206&lt;&gt;"Yes",O206&lt;&gt;"Not needed"),"CLIENT INSTRUCTION - NO CHANGE ORDER; ","")&amp;IF(Q206="","NO PHOTOS LINK; ","")&amp;IF(OR(C206="",AND(D206&lt;&gt;"",E206="")),"CREW COUNT BLANK; ","")&amp;IF(G206="","NO WORK WRITTEN; ","")&amp;IF(AND(I206&lt;&gt;"",J206=""),"INSPECTION - NO RESULT; ","")&amp;IF(AND(B206&lt;&gt;"",N(A206)&gt;0,COUNTIFS($B$2:$B$1000,B206,$A$2:$A$1000,A206)&gt;1),"TWO ROWS SAME JOB SAME DAY; ","")&amp;IF(AND(N(A206)&gt;0,N(S206)&gt;0,N(S206)-N(A206)&gt;N('Settings'!$B$11)),"WRITTEN LATE; ",""),LEN(IF(N(A206)=0,"NO DATE; ","")&amp;IF(B206="","NO JOB; ",IF(COUNTIF('Jobs'!$A$2:$A$21,B206)=0,"JOB NOT ON JOBS SHEET; ",""))&amp;IF(AND(L206="Yes",M206=""),"DELAY - NO CAUSE; ","")&amp;IF(AND(N206&lt;&gt;"",O206&lt;&gt;"Yes",O206&lt;&gt;"Not needed"),"CLIENT INSTRUCTION - NO CHANGE ORDER; ","")&amp;IF(Q206="","NO PHOTOS LINK; ","")&amp;IF(OR(C206="",AND(D206&lt;&gt;"",E206="")),"CREW COUNT BLANK; ","")&amp;IF(G206="","NO WORK WRITTEN; ","")&amp;IF(AND(I206&lt;&gt;"",J206=""),"INSPECTION - NO RESULT; ","")&amp;IF(AND(B206&lt;&gt;"",N(A206)&gt;0,COUNTIFS($B$2:$B$1000,B206,$A$2:$A$1000,A206)&gt;1),"TWO ROWS SAME JOB SAME DAY; ","")&amp;IF(AND(N(A206)&gt;0,N(S206)&gt;0,N(S206)-N(A206)&gt;N('Settings'!$B$11)),"WRITTEN LATE; ",""))-2)))</f>
        <v/>
      </c>
    </row>
    <row r="207">
      <c r="A207" s="6" t="n"/>
      <c r="G207" s="7" t="n"/>
      <c r="H207" s="7" t="n"/>
      <c r="K207" s="7" t="n"/>
      <c r="M207" s="7" t="n"/>
      <c r="N207" s="7" t="n"/>
      <c r="P207" s="7" t="n"/>
      <c r="S207" s="6" t="n"/>
      <c r="T207">
        <f>IF(NOT(OR(A207&lt;&gt;"",B207&lt;&gt;"",G207&lt;&gt;"")),"",IF(IF(N(A207)=0,"NO DATE; ","")&amp;IF(B207="","NO JOB; ",IF(COUNTIF('Jobs'!$A$2:$A$21,B207)=0,"JOB NOT ON JOBS SHEET; ",""))&amp;IF(AND(L207="Yes",M207=""),"DELAY - NO CAUSE; ","")&amp;IF(AND(N207&lt;&gt;"",O207&lt;&gt;"Yes",O207&lt;&gt;"Not needed"),"CLIENT INSTRUCTION - NO CHANGE ORDER; ","")&amp;IF(Q207="","NO PHOTOS LINK; ","")&amp;IF(OR(C207="",AND(D207&lt;&gt;"",E207="")),"CREW COUNT BLANK; ","")&amp;IF(G207="","NO WORK WRITTEN; ","")&amp;IF(AND(I207&lt;&gt;"",J207=""),"INSPECTION - NO RESULT; ","")&amp;IF(AND(B207&lt;&gt;"",N(A207)&gt;0,COUNTIFS($B$2:$B$1000,B207,$A$2:$A$1000,A207)&gt;1),"TWO ROWS SAME JOB SAME DAY; ","")&amp;IF(AND(N(A207)&gt;0,N(S207)&gt;0,N(S207)-N(A207)&gt;N('Settings'!$B$11)),"WRITTEN LATE; ","")="","",LEFT(IF(N(A207)=0,"NO DATE; ","")&amp;IF(B207="","NO JOB; ",IF(COUNTIF('Jobs'!$A$2:$A$21,B207)=0,"JOB NOT ON JOBS SHEET; ",""))&amp;IF(AND(L207="Yes",M207=""),"DELAY - NO CAUSE; ","")&amp;IF(AND(N207&lt;&gt;"",O207&lt;&gt;"Yes",O207&lt;&gt;"Not needed"),"CLIENT INSTRUCTION - NO CHANGE ORDER; ","")&amp;IF(Q207="","NO PHOTOS LINK; ","")&amp;IF(OR(C207="",AND(D207&lt;&gt;"",E207="")),"CREW COUNT BLANK; ","")&amp;IF(G207="","NO WORK WRITTEN; ","")&amp;IF(AND(I207&lt;&gt;"",J207=""),"INSPECTION - NO RESULT; ","")&amp;IF(AND(B207&lt;&gt;"",N(A207)&gt;0,COUNTIFS($B$2:$B$1000,B207,$A$2:$A$1000,A207)&gt;1),"TWO ROWS SAME JOB SAME DAY; ","")&amp;IF(AND(N(A207)&gt;0,N(S207)&gt;0,N(S207)-N(A207)&gt;N('Settings'!$B$11)),"WRITTEN LATE; ",""),LEN(IF(N(A207)=0,"NO DATE; ","")&amp;IF(B207="","NO JOB; ",IF(COUNTIF('Jobs'!$A$2:$A$21,B207)=0,"JOB NOT ON JOBS SHEET; ",""))&amp;IF(AND(L207="Yes",M207=""),"DELAY - NO CAUSE; ","")&amp;IF(AND(N207&lt;&gt;"",O207&lt;&gt;"Yes",O207&lt;&gt;"Not needed"),"CLIENT INSTRUCTION - NO CHANGE ORDER; ","")&amp;IF(Q207="","NO PHOTOS LINK; ","")&amp;IF(OR(C207="",AND(D207&lt;&gt;"",E207="")),"CREW COUNT BLANK; ","")&amp;IF(G207="","NO WORK WRITTEN; ","")&amp;IF(AND(I207&lt;&gt;"",J207=""),"INSPECTION - NO RESULT; ","")&amp;IF(AND(B207&lt;&gt;"",N(A207)&gt;0,COUNTIFS($B$2:$B$1000,B207,$A$2:$A$1000,A207)&gt;1),"TWO ROWS SAME JOB SAME DAY; ","")&amp;IF(AND(N(A207)&gt;0,N(S207)&gt;0,N(S207)-N(A207)&gt;N('Settings'!$B$11)),"WRITTEN LATE; ",""))-2)))</f>
        <v/>
      </c>
    </row>
    <row r="208">
      <c r="A208" s="6" t="n"/>
      <c r="G208" s="7" t="n"/>
      <c r="H208" s="7" t="n"/>
      <c r="K208" s="7" t="n"/>
      <c r="M208" s="7" t="n"/>
      <c r="N208" s="7" t="n"/>
      <c r="P208" s="7" t="n"/>
      <c r="S208" s="6" t="n"/>
      <c r="T208">
        <f>IF(NOT(OR(A208&lt;&gt;"",B208&lt;&gt;"",G208&lt;&gt;"")),"",IF(IF(N(A208)=0,"NO DATE; ","")&amp;IF(B208="","NO JOB; ",IF(COUNTIF('Jobs'!$A$2:$A$21,B208)=0,"JOB NOT ON JOBS SHEET; ",""))&amp;IF(AND(L208="Yes",M208=""),"DELAY - NO CAUSE; ","")&amp;IF(AND(N208&lt;&gt;"",O208&lt;&gt;"Yes",O208&lt;&gt;"Not needed"),"CLIENT INSTRUCTION - NO CHANGE ORDER; ","")&amp;IF(Q208="","NO PHOTOS LINK; ","")&amp;IF(OR(C208="",AND(D208&lt;&gt;"",E208="")),"CREW COUNT BLANK; ","")&amp;IF(G208="","NO WORK WRITTEN; ","")&amp;IF(AND(I208&lt;&gt;"",J208=""),"INSPECTION - NO RESULT; ","")&amp;IF(AND(B208&lt;&gt;"",N(A208)&gt;0,COUNTIFS($B$2:$B$1000,B208,$A$2:$A$1000,A208)&gt;1),"TWO ROWS SAME JOB SAME DAY; ","")&amp;IF(AND(N(A208)&gt;0,N(S208)&gt;0,N(S208)-N(A208)&gt;N('Settings'!$B$11)),"WRITTEN LATE; ","")="","",LEFT(IF(N(A208)=0,"NO DATE; ","")&amp;IF(B208="","NO JOB; ",IF(COUNTIF('Jobs'!$A$2:$A$21,B208)=0,"JOB NOT ON JOBS SHEET; ",""))&amp;IF(AND(L208="Yes",M208=""),"DELAY - NO CAUSE; ","")&amp;IF(AND(N208&lt;&gt;"",O208&lt;&gt;"Yes",O208&lt;&gt;"Not needed"),"CLIENT INSTRUCTION - NO CHANGE ORDER; ","")&amp;IF(Q208="","NO PHOTOS LINK; ","")&amp;IF(OR(C208="",AND(D208&lt;&gt;"",E208="")),"CREW COUNT BLANK; ","")&amp;IF(G208="","NO WORK WRITTEN; ","")&amp;IF(AND(I208&lt;&gt;"",J208=""),"INSPECTION - NO RESULT; ","")&amp;IF(AND(B208&lt;&gt;"",N(A208)&gt;0,COUNTIFS($B$2:$B$1000,B208,$A$2:$A$1000,A208)&gt;1),"TWO ROWS SAME JOB SAME DAY; ","")&amp;IF(AND(N(A208)&gt;0,N(S208)&gt;0,N(S208)-N(A208)&gt;N('Settings'!$B$11)),"WRITTEN LATE; ",""),LEN(IF(N(A208)=0,"NO DATE; ","")&amp;IF(B208="","NO JOB; ",IF(COUNTIF('Jobs'!$A$2:$A$21,B208)=0,"JOB NOT ON JOBS SHEET; ",""))&amp;IF(AND(L208="Yes",M208=""),"DELAY - NO CAUSE; ","")&amp;IF(AND(N208&lt;&gt;"",O208&lt;&gt;"Yes",O208&lt;&gt;"Not needed"),"CLIENT INSTRUCTION - NO CHANGE ORDER; ","")&amp;IF(Q208="","NO PHOTOS LINK; ","")&amp;IF(OR(C208="",AND(D208&lt;&gt;"",E208="")),"CREW COUNT BLANK; ","")&amp;IF(G208="","NO WORK WRITTEN; ","")&amp;IF(AND(I208&lt;&gt;"",J208=""),"INSPECTION - NO RESULT; ","")&amp;IF(AND(B208&lt;&gt;"",N(A208)&gt;0,COUNTIFS($B$2:$B$1000,B208,$A$2:$A$1000,A208)&gt;1),"TWO ROWS SAME JOB SAME DAY; ","")&amp;IF(AND(N(A208)&gt;0,N(S208)&gt;0,N(S208)-N(A208)&gt;N('Settings'!$B$11)),"WRITTEN LATE; ",""))-2)))</f>
        <v/>
      </c>
    </row>
    <row r="209">
      <c r="A209" s="6" t="n"/>
      <c r="G209" s="7" t="n"/>
      <c r="H209" s="7" t="n"/>
      <c r="K209" s="7" t="n"/>
      <c r="M209" s="7" t="n"/>
      <c r="N209" s="7" t="n"/>
      <c r="P209" s="7" t="n"/>
      <c r="S209" s="6" t="n"/>
      <c r="T209">
        <f>IF(NOT(OR(A209&lt;&gt;"",B209&lt;&gt;"",G209&lt;&gt;"")),"",IF(IF(N(A209)=0,"NO DATE; ","")&amp;IF(B209="","NO JOB; ",IF(COUNTIF('Jobs'!$A$2:$A$21,B209)=0,"JOB NOT ON JOBS SHEET; ",""))&amp;IF(AND(L209="Yes",M209=""),"DELAY - NO CAUSE; ","")&amp;IF(AND(N209&lt;&gt;"",O209&lt;&gt;"Yes",O209&lt;&gt;"Not needed"),"CLIENT INSTRUCTION - NO CHANGE ORDER; ","")&amp;IF(Q209="","NO PHOTOS LINK; ","")&amp;IF(OR(C209="",AND(D209&lt;&gt;"",E209="")),"CREW COUNT BLANK; ","")&amp;IF(G209="","NO WORK WRITTEN; ","")&amp;IF(AND(I209&lt;&gt;"",J209=""),"INSPECTION - NO RESULT; ","")&amp;IF(AND(B209&lt;&gt;"",N(A209)&gt;0,COUNTIFS($B$2:$B$1000,B209,$A$2:$A$1000,A209)&gt;1),"TWO ROWS SAME JOB SAME DAY; ","")&amp;IF(AND(N(A209)&gt;0,N(S209)&gt;0,N(S209)-N(A209)&gt;N('Settings'!$B$11)),"WRITTEN LATE; ","")="","",LEFT(IF(N(A209)=0,"NO DATE; ","")&amp;IF(B209="","NO JOB; ",IF(COUNTIF('Jobs'!$A$2:$A$21,B209)=0,"JOB NOT ON JOBS SHEET; ",""))&amp;IF(AND(L209="Yes",M209=""),"DELAY - NO CAUSE; ","")&amp;IF(AND(N209&lt;&gt;"",O209&lt;&gt;"Yes",O209&lt;&gt;"Not needed"),"CLIENT INSTRUCTION - NO CHANGE ORDER; ","")&amp;IF(Q209="","NO PHOTOS LINK; ","")&amp;IF(OR(C209="",AND(D209&lt;&gt;"",E209="")),"CREW COUNT BLANK; ","")&amp;IF(G209="","NO WORK WRITTEN; ","")&amp;IF(AND(I209&lt;&gt;"",J209=""),"INSPECTION - NO RESULT; ","")&amp;IF(AND(B209&lt;&gt;"",N(A209)&gt;0,COUNTIFS($B$2:$B$1000,B209,$A$2:$A$1000,A209)&gt;1),"TWO ROWS SAME JOB SAME DAY; ","")&amp;IF(AND(N(A209)&gt;0,N(S209)&gt;0,N(S209)-N(A209)&gt;N('Settings'!$B$11)),"WRITTEN LATE; ",""),LEN(IF(N(A209)=0,"NO DATE; ","")&amp;IF(B209="","NO JOB; ",IF(COUNTIF('Jobs'!$A$2:$A$21,B209)=0,"JOB NOT ON JOBS SHEET; ",""))&amp;IF(AND(L209="Yes",M209=""),"DELAY - NO CAUSE; ","")&amp;IF(AND(N209&lt;&gt;"",O209&lt;&gt;"Yes",O209&lt;&gt;"Not needed"),"CLIENT INSTRUCTION - NO CHANGE ORDER; ","")&amp;IF(Q209="","NO PHOTOS LINK; ","")&amp;IF(OR(C209="",AND(D209&lt;&gt;"",E209="")),"CREW COUNT BLANK; ","")&amp;IF(G209="","NO WORK WRITTEN; ","")&amp;IF(AND(I209&lt;&gt;"",J209=""),"INSPECTION - NO RESULT; ","")&amp;IF(AND(B209&lt;&gt;"",N(A209)&gt;0,COUNTIFS($B$2:$B$1000,B209,$A$2:$A$1000,A209)&gt;1),"TWO ROWS SAME JOB SAME DAY; ","")&amp;IF(AND(N(A209)&gt;0,N(S209)&gt;0,N(S209)-N(A209)&gt;N('Settings'!$B$11)),"WRITTEN LATE; ",""))-2)))</f>
        <v/>
      </c>
    </row>
    <row r="210">
      <c r="A210" s="6" t="n"/>
      <c r="G210" s="7" t="n"/>
      <c r="H210" s="7" t="n"/>
      <c r="K210" s="7" t="n"/>
      <c r="M210" s="7" t="n"/>
      <c r="N210" s="7" t="n"/>
      <c r="P210" s="7" t="n"/>
      <c r="S210" s="6" t="n"/>
      <c r="T210">
        <f>IF(NOT(OR(A210&lt;&gt;"",B210&lt;&gt;"",G210&lt;&gt;"")),"",IF(IF(N(A210)=0,"NO DATE; ","")&amp;IF(B210="","NO JOB; ",IF(COUNTIF('Jobs'!$A$2:$A$21,B210)=0,"JOB NOT ON JOBS SHEET; ",""))&amp;IF(AND(L210="Yes",M210=""),"DELAY - NO CAUSE; ","")&amp;IF(AND(N210&lt;&gt;"",O210&lt;&gt;"Yes",O210&lt;&gt;"Not needed"),"CLIENT INSTRUCTION - NO CHANGE ORDER; ","")&amp;IF(Q210="","NO PHOTOS LINK; ","")&amp;IF(OR(C210="",AND(D210&lt;&gt;"",E210="")),"CREW COUNT BLANK; ","")&amp;IF(G210="","NO WORK WRITTEN; ","")&amp;IF(AND(I210&lt;&gt;"",J210=""),"INSPECTION - NO RESULT; ","")&amp;IF(AND(B210&lt;&gt;"",N(A210)&gt;0,COUNTIFS($B$2:$B$1000,B210,$A$2:$A$1000,A210)&gt;1),"TWO ROWS SAME JOB SAME DAY; ","")&amp;IF(AND(N(A210)&gt;0,N(S210)&gt;0,N(S210)-N(A210)&gt;N('Settings'!$B$11)),"WRITTEN LATE; ","")="","",LEFT(IF(N(A210)=0,"NO DATE; ","")&amp;IF(B210="","NO JOB; ",IF(COUNTIF('Jobs'!$A$2:$A$21,B210)=0,"JOB NOT ON JOBS SHEET; ",""))&amp;IF(AND(L210="Yes",M210=""),"DELAY - NO CAUSE; ","")&amp;IF(AND(N210&lt;&gt;"",O210&lt;&gt;"Yes",O210&lt;&gt;"Not needed"),"CLIENT INSTRUCTION - NO CHANGE ORDER; ","")&amp;IF(Q210="","NO PHOTOS LINK; ","")&amp;IF(OR(C210="",AND(D210&lt;&gt;"",E210="")),"CREW COUNT BLANK; ","")&amp;IF(G210="","NO WORK WRITTEN; ","")&amp;IF(AND(I210&lt;&gt;"",J210=""),"INSPECTION - NO RESULT; ","")&amp;IF(AND(B210&lt;&gt;"",N(A210)&gt;0,COUNTIFS($B$2:$B$1000,B210,$A$2:$A$1000,A210)&gt;1),"TWO ROWS SAME JOB SAME DAY; ","")&amp;IF(AND(N(A210)&gt;0,N(S210)&gt;0,N(S210)-N(A210)&gt;N('Settings'!$B$11)),"WRITTEN LATE; ",""),LEN(IF(N(A210)=0,"NO DATE; ","")&amp;IF(B210="","NO JOB; ",IF(COUNTIF('Jobs'!$A$2:$A$21,B210)=0,"JOB NOT ON JOBS SHEET; ",""))&amp;IF(AND(L210="Yes",M210=""),"DELAY - NO CAUSE; ","")&amp;IF(AND(N210&lt;&gt;"",O210&lt;&gt;"Yes",O210&lt;&gt;"Not needed"),"CLIENT INSTRUCTION - NO CHANGE ORDER; ","")&amp;IF(Q210="","NO PHOTOS LINK; ","")&amp;IF(OR(C210="",AND(D210&lt;&gt;"",E210="")),"CREW COUNT BLANK; ","")&amp;IF(G210="","NO WORK WRITTEN; ","")&amp;IF(AND(I210&lt;&gt;"",J210=""),"INSPECTION - NO RESULT; ","")&amp;IF(AND(B210&lt;&gt;"",N(A210)&gt;0,COUNTIFS($B$2:$B$1000,B210,$A$2:$A$1000,A210)&gt;1),"TWO ROWS SAME JOB SAME DAY; ","")&amp;IF(AND(N(A210)&gt;0,N(S210)&gt;0,N(S210)-N(A210)&gt;N('Settings'!$B$11)),"WRITTEN LATE; ",""))-2)))</f>
        <v/>
      </c>
    </row>
    <row r="211">
      <c r="A211" s="6" t="n"/>
      <c r="G211" s="7" t="n"/>
      <c r="H211" s="7" t="n"/>
      <c r="K211" s="7" t="n"/>
      <c r="M211" s="7" t="n"/>
      <c r="N211" s="7" t="n"/>
      <c r="P211" s="7" t="n"/>
      <c r="S211" s="6" t="n"/>
      <c r="T211">
        <f>IF(NOT(OR(A211&lt;&gt;"",B211&lt;&gt;"",G211&lt;&gt;"")),"",IF(IF(N(A211)=0,"NO DATE; ","")&amp;IF(B211="","NO JOB; ",IF(COUNTIF('Jobs'!$A$2:$A$21,B211)=0,"JOB NOT ON JOBS SHEET; ",""))&amp;IF(AND(L211="Yes",M211=""),"DELAY - NO CAUSE; ","")&amp;IF(AND(N211&lt;&gt;"",O211&lt;&gt;"Yes",O211&lt;&gt;"Not needed"),"CLIENT INSTRUCTION - NO CHANGE ORDER; ","")&amp;IF(Q211="","NO PHOTOS LINK; ","")&amp;IF(OR(C211="",AND(D211&lt;&gt;"",E211="")),"CREW COUNT BLANK; ","")&amp;IF(G211="","NO WORK WRITTEN; ","")&amp;IF(AND(I211&lt;&gt;"",J211=""),"INSPECTION - NO RESULT; ","")&amp;IF(AND(B211&lt;&gt;"",N(A211)&gt;0,COUNTIFS($B$2:$B$1000,B211,$A$2:$A$1000,A211)&gt;1),"TWO ROWS SAME JOB SAME DAY; ","")&amp;IF(AND(N(A211)&gt;0,N(S211)&gt;0,N(S211)-N(A211)&gt;N('Settings'!$B$11)),"WRITTEN LATE; ","")="","",LEFT(IF(N(A211)=0,"NO DATE; ","")&amp;IF(B211="","NO JOB; ",IF(COUNTIF('Jobs'!$A$2:$A$21,B211)=0,"JOB NOT ON JOBS SHEET; ",""))&amp;IF(AND(L211="Yes",M211=""),"DELAY - NO CAUSE; ","")&amp;IF(AND(N211&lt;&gt;"",O211&lt;&gt;"Yes",O211&lt;&gt;"Not needed"),"CLIENT INSTRUCTION - NO CHANGE ORDER; ","")&amp;IF(Q211="","NO PHOTOS LINK; ","")&amp;IF(OR(C211="",AND(D211&lt;&gt;"",E211="")),"CREW COUNT BLANK; ","")&amp;IF(G211="","NO WORK WRITTEN; ","")&amp;IF(AND(I211&lt;&gt;"",J211=""),"INSPECTION - NO RESULT; ","")&amp;IF(AND(B211&lt;&gt;"",N(A211)&gt;0,COUNTIFS($B$2:$B$1000,B211,$A$2:$A$1000,A211)&gt;1),"TWO ROWS SAME JOB SAME DAY; ","")&amp;IF(AND(N(A211)&gt;0,N(S211)&gt;0,N(S211)-N(A211)&gt;N('Settings'!$B$11)),"WRITTEN LATE; ",""),LEN(IF(N(A211)=0,"NO DATE; ","")&amp;IF(B211="","NO JOB; ",IF(COUNTIF('Jobs'!$A$2:$A$21,B211)=0,"JOB NOT ON JOBS SHEET; ",""))&amp;IF(AND(L211="Yes",M211=""),"DELAY - NO CAUSE; ","")&amp;IF(AND(N211&lt;&gt;"",O211&lt;&gt;"Yes",O211&lt;&gt;"Not needed"),"CLIENT INSTRUCTION - NO CHANGE ORDER; ","")&amp;IF(Q211="","NO PHOTOS LINK; ","")&amp;IF(OR(C211="",AND(D211&lt;&gt;"",E211="")),"CREW COUNT BLANK; ","")&amp;IF(G211="","NO WORK WRITTEN; ","")&amp;IF(AND(I211&lt;&gt;"",J211=""),"INSPECTION - NO RESULT; ","")&amp;IF(AND(B211&lt;&gt;"",N(A211)&gt;0,COUNTIFS($B$2:$B$1000,B211,$A$2:$A$1000,A211)&gt;1),"TWO ROWS SAME JOB SAME DAY; ","")&amp;IF(AND(N(A211)&gt;0,N(S211)&gt;0,N(S211)-N(A211)&gt;N('Settings'!$B$11)),"WRITTEN LATE; ",""))-2)))</f>
        <v/>
      </c>
    </row>
    <row r="212">
      <c r="A212" s="6" t="n"/>
      <c r="G212" s="7" t="n"/>
      <c r="H212" s="7" t="n"/>
      <c r="K212" s="7" t="n"/>
      <c r="M212" s="7" t="n"/>
      <c r="N212" s="7" t="n"/>
      <c r="P212" s="7" t="n"/>
      <c r="S212" s="6" t="n"/>
      <c r="T212">
        <f>IF(NOT(OR(A212&lt;&gt;"",B212&lt;&gt;"",G212&lt;&gt;"")),"",IF(IF(N(A212)=0,"NO DATE; ","")&amp;IF(B212="","NO JOB; ",IF(COUNTIF('Jobs'!$A$2:$A$21,B212)=0,"JOB NOT ON JOBS SHEET; ",""))&amp;IF(AND(L212="Yes",M212=""),"DELAY - NO CAUSE; ","")&amp;IF(AND(N212&lt;&gt;"",O212&lt;&gt;"Yes",O212&lt;&gt;"Not needed"),"CLIENT INSTRUCTION - NO CHANGE ORDER; ","")&amp;IF(Q212="","NO PHOTOS LINK; ","")&amp;IF(OR(C212="",AND(D212&lt;&gt;"",E212="")),"CREW COUNT BLANK; ","")&amp;IF(G212="","NO WORK WRITTEN; ","")&amp;IF(AND(I212&lt;&gt;"",J212=""),"INSPECTION - NO RESULT; ","")&amp;IF(AND(B212&lt;&gt;"",N(A212)&gt;0,COUNTIFS($B$2:$B$1000,B212,$A$2:$A$1000,A212)&gt;1),"TWO ROWS SAME JOB SAME DAY; ","")&amp;IF(AND(N(A212)&gt;0,N(S212)&gt;0,N(S212)-N(A212)&gt;N('Settings'!$B$11)),"WRITTEN LATE; ","")="","",LEFT(IF(N(A212)=0,"NO DATE; ","")&amp;IF(B212="","NO JOB; ",IF(COUNTIF('Jobs'!$A$2:$A$21,B212)=0,"JOB NOT ON JOBS SHEET; ",""))&amp;IF(AND(L212="Yes",M212=""),"DELAY - NO CAUSE; ","")&amp;IF(AND(N212&lt;&gt;"",O212&lt;&gt;"Yes",O212&lt;&gt;"Not needed"),"CLIENT INSTRUCTION - NO CHANGE ORDER; ","")&amp;IF(Q212="","NO PHOTOS LINK; ","")&amp;IF(OR(C212="",AND(D212&lt;&gt;"",E212="")),"CREW COUNT BLANK; ","")&amp;IF(G212="","NO WORK WRITTEN; ","")&amp;IF(AND(I212&lt;&gt;"",J212=""),"INSPECTION - NO RESULT; ","")&amp;IF(AND(B212&lt;&gt;"",N(A212)&gt;0,COUNTIFS($B$2:$B$1000,B212,$A$2:$A$1000,A212)&gt;1),"TWO ROWS SAME JOB SAME DAY; ","")&amp;IF(AND(N(A212)&gt;0,N(S212)&gt;0,N(S212)-N(A212)&gt;N('Settings'!$B$11)),"WRITTEN LATE; ",""),LEN(IF(N(A212)=0,"NO DATE; ","")&amp;IF(B212="","NO JOB; ",IF(COUNTIF('Jobs'!$A$2:$A$21,B212)=0,"JOB NOT ON JOBS SHEET; ",""))&amp;IF(AND(L212="Yes",M212=""),"DELAY - NO CAUSE; ","")&amp;IF(AND(N212&lt;&gt;"",O212&lt;&gt;"Yes",O212&lt;&gt;"Not needed"),"CLIENT INSTRUCTION - NO CHANGE ORDER; ","")&amp;IF(Q212="","NO PHOTOS LINK; ","")&amp;IF(OR(C212="",AND(D212&lt;&gt;"",E212="")),"CREW COUNT BLANK; ","")&amp;IF(G212="","NO WORK WRITTEN; ","")&amp;IF(AND(I212&lt;&gt;"",J212=""),"INSPECTION - NO RESULT; ","")&amp;IF(AND(B212&lt;&gt;"",N(A212)&gt;0,COUNTIFS($B$2:$B$1000,B212,$A$2:$A$1000,A212)&gt;1),"TWO ROWS SAME JOB SAME DAY; ","")&amp;IF(AND(N(A212)&gt;0,N(S212)&gt;0,N(S212)-N(A212)&gt;N('Settings'!$B$11)),"WRITTEN LATE; ",""))-2)))</f>
        <v/>
      </c>
    </row>
    <row r="213">
      <c r="A213" s="6" t="n"/>
      <c r="G213" s="7" t="n"/>
      <c r="H213" s="7" t="n"/>
      <c r="K213" s="7" t="n"/>
      <c r="M213" s="7" t="n"/>
      <c r="N213" s="7" t="n"/>
      <c r="P213" s="7" t="n"/>
      <c r="S213" s="6" t="n"/>
      <c r="T213">
        <f>IF(NOT(OR(A213&lt;&gt;"",B213&lt;&gt;"",G213&lt;&gt;"")),"",IF(IF(N(A213)=0,"NO DATE; ","")&amp;IF(B213="","NO JOB; ",IF(COUNTIF('Jobs'!$A$2:$A$21,B213)=0,"JOB NOT ON JOBS SHEET; ",""))&amp;IF(AND(L213="Yes",M213=""),"DELAY - NO CAUSE; ","")&amp;IF(AND(N213&lt;&gt;"",O213&lt;&gt;"Yes",O213&lt;&gt;"Not needed"),"CLIENT INSTRUCTION - NO CHANGE ORDER; ","")&amp;IF(Q213="","NO PHOTOS LINK; ","")&amp;IF(OR(C213="",AND(D213&lt;&gt;"",E213="")),"CREW COUNT BLANK; ","")&amp;IF(G213="","NO WORK WRITTEN; ","")&amp;IF(AND(I213&lt;&gt;"",J213=""),"INSPECTION - NO RESULT; ","")&amp;IF(AND(B213&lt;&gt;"",N(A213)&gt;0,COUNTIFS($B$2:$B$1000,B213,$A$2:$A$1000,A213)&gt;1),"TWO ROWS SAME JOB SAME DAY; ","")&amp;IF(AND(N(A213)&gt;0,N(S213)&gt;0,N(S213)-N(A213)&gt;N('Settings'!$B$11)),"WRITTEN LATE; ","")="","",LEFT(IF(N(A213)=0,"NO DATE; ","")&amp;IF(B213="","NO JOB; ",IF(COUNTIF('Jobs'!$A$2:$A$21,B213)=0,"JOB NOT ON JOBS SHEET; ",""))&amp;IF(AND(L213="Yes",M213=""),"DELAY - NO CAUSE; ","")&amp;IF(AND(N213&lt;&gt;"",O213&lt;&gt;"Yes",O213&lt;&gt;"Not needed"),"CLIENT INSTRUCTION - NO CHANGE ORDER; ","")&amp;IF(Q213="","NO PHOTOS LINK; ","")&amp;IF(OR(C213="",AND(D213&lt;&gt;"",E213="")),"CREW COUNT BLANK; ","")&amp;IF(G213="","NO WORK WRITTEN; ","")&amp;IF(AND(I213&lt;&gt;"",J213=""),"INSPECTION - NO RESULT; ","")&amp;IF(AND(B213&lt;&gt;"",N(A213)&gt;0,COUNTIFS($B$2:$B$1000,B213,$A$2:$A$1000,A213)&gt;1),"TWO ROWS SAME JOB SAME DAY; ","")&amp;IF(AND(N(A213)&gt;0,N(S213)&gt;0,N(S213)-N(A213)&gt;N('Settings'!$B$11)),"WRITTEN LATE; ",""),LEN(IF(N(A213)=0,"NO DATE; ","")&amp;IF(B213="","NO JOB; ",IF(COUNTIF('Jobs'!$A$2:$A$21,B213)=0,"JOB NOT ON JOBS SHEET; ",""))&amp;IF(AND(L213="Yes",M213=""),"DELAY - NO CAUSE; ","")&amp;IF(AND(N213&lt;&gt;"",O213&lt;&gt;"Yes",O213&lt;&gt;"Not needed"),"CLIENT INSTRUCTION - NO CHANGE ORDER; ","")&amp;IF(Q213="","NO PHOTOS LINK; ","")&amp;IF(OR(C213="",AND(D213&lt;&gt;"",E213="")),"CREW COUNT BLANK; ","")&amp;IF(G213="","NO WORK WRITTEN; ","")&amp;IF(AND(I213&lt;&gt;"",J213=""),"INSPECTION - NO RESULT; ","")&amp;IF(AND(B213&lt;&gt;"",N(A213)&gt;0,COUNTIFS($B$2:$B$1000,B213,$A$2:$A$1000,A213)&gt;1),"TWO ROWS SAME JOB SAME DAY; ","")&amp;IF(AND(N(A213)&gt;0,N(S213)&gt;0,N(S213)-N(A213)&gt;N('Settings'!$B$11)),"WRITTEN LATE; ",""))-2)))</f>
        <v/>
      </c>
    </row>
    <row r="214">
      <c r="A214" s="6" t="n"/>
      <c r="G214" s="7" t="n"/>
      <c r="H214" s="7" t="n"/>
      <c r="K214" s="7" t="n"/>
      <c r="M214" s="7" t="n"/>
      <c r="N214" s="7" t="n"/>
      <c r="P214" s="7" t="n"/>
      <c r="S214" s="6" t="n"/>
      <c r="T214">
        <f>IF(NOT(OR(A214&lt;&gt;"",B214&lt;&gt;"",G214&lt;&gt;"")),"",IF(IF(N(A214)=0,"NO DATE; ","")&amp;IF(B214="","NO JOB; ",IF(COUNTIF('Jobs'!$A$2:$A$21,B214)=0,"JOB NOT ON JOBS SHEET; ",""))&amp;IF(AND(L214="Yes",M214=""),"DELAY - NO CAUSE; ","")&amp;IF(AND(N214&lt;&gt;"",O214&lt;&gt;"Yes",O214&lt;&gt;"Not needed"),"CLIENT INSTRUCTION - NO CHANGE ORDER; ","")&amp;IF(Q214="","NO PHOTOS LINK; ","")&amp;IF(OR(C214="",AND(D214&lt;&gt;"",E214="")),"CREW COUNT BLANK; ","")&amp;IF(G214="","NO WORK WRITTEN; ","")&amp;IF(AND(I214&lt;&gt;"",J214=""),"INSPECTION - NO RESULT; ","")&amp;IF(AND(B214&lt;&gt;"",N(A214)&gt;0,COUNTIFS($B$2:$B$1000,B214,$A$2:$A$1000,A214)&gt;1),"TWO ROWS SAME JOB SAME DAY; ","")&amp;IF(AND(N(A214)&gt;0,N(S214)&gt;0,N(S214)-N(A214)&gt;N('Settings'!$B$11)),"WRITTEN LATE; ","")="","",LEFT(IF(N(A214)=0,"NO DATE; ","")&amp;IF(B214="","NO JOB; ",IF(COUNTIF('Jobs'!$A$2:$A$21,B214)=0,"JOB NOT ON JOBS SHEET; ",""))&amp;IF(AND(L214="Yes",M214=""),"DELAY - NO CAUSE; ","")&amp;IF(AND(N214&lt;&gt;"",O214&lt;&gt;"Yes",O214&lt;&gt;"Not needed"),"CLIENT INSTRUCTION - NO CHANGE ORDER; ","")&amp;IF(Q214="","NO PHOTOS LINK; ","")&amp;IF(OR(C214="",AND(D214&lt;&gt;"",E214="")),"CREW COUNT BLANK; ","")&amp;IF(G214="","NO WORK WRITTEN; ","")&amp;IF(AND(I214&lt;&gt;"",J214=""),"INSPECTION - NO RESULT; ","")&amp;IF(AND(B214&lt;&gt;"",N(A214)&gt;0,COUNTIFS($B$2:$B$1000,B214,$A$2:$A$1000,A214)&gt;1),"TWO ROWS SAME JOB SAME DAY; ","")&amp;IF(AND(N(A214)&gt;0,N(S214)&gt;0,N(S214)-N(A214)&gt;N('Settings'!$B$11)),"WRITTEN LATE; ",""),LEN(IF(N(A214)=0,"NO DATE; ","")&amp;IF(B214="","NO JOB; ",IF(COUNTIF('Jobs'!$A$2:$A$21,B214)=0,"JOB NOT ON JOBS SHEET; ",""))&amp;IF(AND(L214="Yes",M214=""),"DELAY - NO CAUSE; ","")&amp;IF(AND(N214&lt;&gt;"",O214&lt;&gt;"Yes",O214&lt;&gt;"Not needed"),"CLIENT INSTRUCTION - NO CHANGE ORDER; ","")&amp;IF(Q214="","NO PHOTOS LINK; ","")&amp;IF(OR(C214="",AND(D214&lt;&gt;"",E214="")),"CREW COUNT BLANK; ","")&amp;IF(G214="","NO WORK WRITTEN; ","")&amp;IF(AND(I214&lt;&gt;"",J214=""),"INSPECTION - NO RESULT; ","")&amp;IF(AND(B214&lt;&gt;"",N(A214)&gt;0,COUNTIFS($B$2:$B$1000,B214,$A$2:$A$1000,A214)&gt;1),"TWO ROWS SAME JOB SAME DAY; ","")&amp;IF(AND(N(A214)&gt;0,N(S214)&gt;0,N(S214)-N(A214)&gt;N('Settings'!$B$11)),"WRITTEN LATE; ",""))-2)))</f>
        <v/>
      </c>
    </row>
    <row r="215">
      <c r="A215" s="6" t="n"/>
      <c r="G215" s="7" t="n"/>
      <c r="H215" s="7" t="n"/>
      <c r="K215" s="7" t="n"/>
      <c r="M215" s="7" t="n"/>
      <c r="N215" s="7" t="n"/>
      <c r="P215" s="7" t="n"/>
      <c r="S215" s="6" t="n"/>
      <c r="T215">
        <f>IF(NOT(OR(A215&lt;&gt;"",B215&lt;&gt;"",G215&lt;&gt;"")),"",IF(IF(N(A215)=0,"NO DATE; ","")&amp;IF(B215="","NO JOB; ",IF(COUNTIF('Jobs'!$A$2:$A$21,B215)=0,"JOB NOT ON JOBS SHEET; ",""))&amp;IF(AND(L215="Yes",M215=""),"DELAY - NO CAUSE; ","")&amp;IF(AND(N215&lt;&gt;"",O215&lt;&gt;"Yes",O215&lt;&gt;"Not needed"),"CLIENT INSTRUCTION - NO CHANGE ORDER; ","")&amp;IF(Q215="","NO PHOTOS LINK; ","")&amp;IF(OR(C215="",AND(D215&lt;&gt;"",E215="")),"CREW COUNT BLANK; ","")&amp;IF(G215="","NO WORK WRITTEN; ","")&amp;IF(AND(I215&lt;&gt;"",J215=""),"INSPECTION - NO RESULT; ","")&amp;IF(AND(B215&lt;&gt;"",N(A215)&gt;0,COUNTIFS($B$2:$B$1000,B215,$A$2:$A$1000,A215)&gt;1),"TWO ROWS SAME JOB SAME DAY; ","")&amp;IF(AND(N(A215)&gt;0,N(S215)&gt;0,N(S215)-N(A215)&gt;N('Settings'!$B$11)),"WRITTEN LATE; ","")="","",LEFT(IF(N(A215)=0,"NO DATE; ","")&amp;IF(B215="","NO JOB; ",IF(COUNTIF('Jobs'!$A$2:$A$21,B215)=0,"JOB NOT ON JOBS SHEET; ",""))&amp;IF(AND(L215="Yes",M215=""),"DELAY - NO CAUSE; ","")&amp;IF(AND(N215&lt;&gt;"",O215&lt;&gt;"Yes",O215&lt;&gt;"Not needed"),"CLIENT INSTRUCTION - NO CHANGE ORDER; ","")&amp;IF(Q215="","NO PHOTOS LINK; ","")&amp;IF(OR(C215="",AND(D215&lt;&gt;"",E215="")),"CREW COUNT BLANK; ","")&amp;IF(G215="","NO WORK WRITTEN; ","")&amp;IF(AND(I215&lt;&gt;"",J215=""),"INSPECTION - NO RESULT; ","")&amp;IF(AND(B215&lt;&gt;"",N(A215)&gt;0,COUNTIFS($B$2:$B$1000,B215,$A$2:$A$1000,A215)&gt;1),"TWO ROWS SAME JOB SAME DAY; ","")&amp;IF(AND(N(A215)&gt;0,N(S215)&gt;0,N(S215)-N(A215)&gt;N('Settings'!$B$11)),"WRITTEN LATE; ",""),LEN(IF(N(A215)=0,"NO DATE; ","")&amp;IF(B215="","NO JOB; ",IF(COUNTIF('Jobs'!$A$2:$A$21,B215)=0,"JOB NOT ON JOBS SHEET; ",""))&amp;IF(AND(L215="Yes",M215=""),"DELAY - NO CAUSE; ","")&amp;IF(AND(N215&lt;&gt;"",O215&lt;&gt;"Yes",O215&lt;&gt;"Not needed"),"CLIENT INSTRUCTION - NO CHANGE ORDER; ","")&amp;IF(Q215="","NO PHOTOS LINK; ","")&amp;IF(OR(C215="",AND(D215&lt;&gt;"",E215="")),"CREW COUNT BLANK; ","")&amp;IF(G215="","NO WORK WRITTEN; ","")&amp;IF(AND(I215&lt;&gt;"",J215=""),"INSPECTION - NO RESULT; ","")&amp;IF(AND(B215&lt;&gt;"",N(A215)&gt;0,COUNTIFS($B$2:$B$1000,B215,$A$2:$A$1000,A215)&gt;1),"TWO ROWS SAME JOB SAME DAY; ","")&amp;IF(AND(N(A215)&gt;0,N(S215)&gt;0,N(S215)-N(A215)&gt;N('Settings'!$B$11)),"WRITTEN LATE; ",""))-2)))</f>
        <v/>
      </c>
    </row>
    <row r="216">
      <c r="A216" s="6" t="n"/>
      <c r="G216" s="7" t="n"/>
      <c r="H216" s="7" t="n"/>
      <c r="K216" s="7" t="n"/>
      <c r="M216" s="7" t="n"/>
      <c r="N216" s="7" t="n"/>
      <c r="P216" s="7" t="n"/>
      <c r="S216" s="6" t="n"/>
      <c r="T216">
        <f>IF(NOT(OR(A216&lt;&gt;"",B216&lt;&gt;"",G216&lt;&gt;"")),"",IF(IF(N(A216)=0,"NO DATE; ","")&amp;IF(B216="","NO JOB; ",IF(COUNTIF('Jobs'!$A$2:$A$21,B216)=0,"JOB NOT ON JOBS SHEET; ",""))&amp;IF(AND(L216="Yes",M216=""),"DELAY - NO CAUSE; ","")&amp;IF(AND(N216&lt;&gt;"",O216&lt;&gt;"Yes",O216&lt;&gt;"Not needed"),"CLIENT INSTRUCTION - NO CHANGE ORDER; ","")&amp;IF(Q216="","NO PHOTOS LINK; ","")&amp;IF(OR(C216="",AND(D216&lt;&gt;"",E216="")),"CREW COUNT BLANK; ","")&amp;IF(G216="","NO WORK WRITTEN; ","")&amp;IF(AND(I216&lt;&gt;"",J216=""),"INSPECTION - NO RESULT; ","")&amp;IF(AND(B216&lt;&gt;"",N(A216)&gt;0,COUNTIFS($B$2:$B$1000,B216,$A$2:$A$1000,A216)&gt;1),"TWO ROWS SAME JOB SAME DAY; ","")&amp;IF(AND(N(A216)&gt;0,N(S216)&gt;0,N(S216)-N(A216)&gt;N('Settings'!$B$11)),"WRITTEN LATE; ","")="","",LEFT(IF(N(A216)=0,"NO DATE; ","")&amp;IF(B216="","NO JOB; ",IF(COUNTIF('Jobs'!$A$2:$A$21,B216)=0,"JOB NOT ON JOBS SHEET; ",""))&amp;IF(AND(L216="Yes",M216=""),"DELAY - NO CAUSE; ","")&amp;IF(AND(N216&lt;&gt;"",O216&lt;&gt;"Yes",O216&lt;&gt;"Not needed"),"CLIENT INSTRUCTION - NO CHANGE ORDER; ","")&amp;IF(Q216="","NO PHOTOS LINK; ","")&amp;IF(OR(C216="",AND(D216&lt;&gt;"",E216="")),"CREW COUNT BLANK; ","")&amp;IF(G216="","NO WORK WRITTEN; ","")&amp;IF(AND(I216&lt;&gt;"",J216=""),"INSPECTION - NO RESULT; ","")&amp;IF(AND(B216&lt;&gt;"",N(A216)&gt;0,COUNTIFS($B$2:$B$1000,B216,$A$2:$A$1000,A216)&gt;1),"TWO ROWS SAME JOB SAME DAY; ","")&amp;IF(AND(N(A216)&gt;0,N(S216)&gt;0,N(S216)-N(A216)&gt;N('Settings'!$B$11)),"WRITTEN LATE; ",""),LEN(IF(N(A216)=0,"NO DATE; ","")&amp;IF(B216="","NO JOB; ",IF(COUNTIF('Jobs'!$A$2:$A$21,B216)=0,"JOB NOT ON JOBS SHEET; ",""))&amp;IF(AND(L216="Yes",M216=""),"DELAY - NO CAUSE; ","")&amp;IF(AND(N216&lt;&gt;"",O216&lt;&gt;"Yes",O216&lt;&gt;"Not needed"),"CLIENT INSTRUCTION - NO CHANGE ORDER; ","")&amp;IF(Q216="","NO PHOTOS LINK; ","")&amp;IF(OR(C216="",AND(D216&lt;&gt;"",E216="")),"CREW COUNT BLANK; ","")&amp;IF(G216="","NO WORK WRITTEN; ","")&amp;IF(AND(I216&lt;&gt;"",J216=""),"INSPECTION - NO RESULT; ","")&amp;IF(AND(B216&lt;&gt;"",N(A216)&gt;0,COUNTIFS($B$2:$B$1000,B216,$A$2:$A$1000,A216)&gt;1),"TWO ROWS SAME JOB SAME DAY; ","")&amp;IF(AND(N(A216)&gt;0,N(S216)&gt;0,N(S216)-N(A216)&gt;N('Settings'!$B$11)),"WRITTEN LATE; ",""))-2)))</f>
        <v/>
      </c>
    </row>
    <row r="217">
      <c r="A217" s="6" t="n"/>
      <c r="G217" s="7" t="n"/>
      <c r="H217" s="7" t="n"/>
      <c r="K217" s="7" t="n"/>
      <c r="M217" s="7" t="n"/>
      <c r="N217" s="7" t="n"/>
      <c r="P217" s="7" t="n"/>
      <c r="S217" s="6" t="n"/>
      <c r="T217">
        <f>IF(NOT(OR(A217&lt;&gt;"",B217&lt;&gt;"",G217&lt;&gt;"")),"",IF(IF(N(A217)=0,"NO DATE; ","")&amp;IF(B217="","NO JOB; ",IF(COUNTIF('Jobs'!$A$2:$A$21,B217)=0,"JOB NOT ON JOBS SHEET; ",""))&amp;IF(AND(L217="Yes",M217=""),"DELAY - NO CAUSE; ","")&amp;IF(AND(N217&lt;&gt;"",O217&lt;&gt;"Yes",O217&lt;&gt;"Not needed"),"CLIENT INSTRUCTION - NO CHANGE ORDER; ","")&amp;IF(Q217="","NO PHOTOS LINK; ","")&amp;IF(OR(C217="",AND(D217&lt;&gt;"",E217="")),"CREW COUNT BLANK; ","")&amp;IF(G217="","NO WORK WRITTEN; ","")&amp;IF(AND(I217&lt;&gt;"",J217=""),"INSPECTION - NO RESULT; ","")&amp;IF(AND(B217&lt;&gt;"",N(A217)&gt;0,COUNTIFS($B$2:$B$1000,B217,$A$2:$A$1000,A217)&gt;1),"TWO ROWS SAME JOB SAME DAY; ","")&amp;IF(AND(N(A217)&gt;0,N(S217)&gt;0,N(S217)-N(A217)&gt;N('Settings'!$B$11)),"WRITTEN LATE; ","")="","",LEFT(IF(N(A217)=0,"NO DATE; ","")&amp;IF(B217="","NO JOB; ",IF(COUNTIF('Jobs'!$A$2:$A$21,B217)=0,"JOB NOT ON JOBS SHEET; ",""))&amp;IF(AND(L217="Yes",M217=""),"DELAY - NO CAUSE; ","")&amp;IF(AND(N217&lt;&gt;"",O217&lt;&gt;"Yes",O217&lt;&gt;"Not needed"),"CLIENT INSTRUCTION - NO CHANGE ORDER; ","")&amp;IF(Q217="","NO PHOTOS LINK; ","")&amp;IF(OR(C217="",AND(D217&lt;&gt;"",E217="")),"CREW COUNT BLANK; ","")&amp;IF(G217="","NO WORK WRITTEN; ","")&amp;IF(AND(I217&lt;&gt;"",J217=""),"INSPECTION - NO RESULT; ","")&amp;IF(AND(B217&lt;&gt;"",N(A217)&gt;0,COUNTIFS($B$2:$B$1000,B217,$A$2:$A$1000,A217)&gt;1),"TWO ROWS SAME JOB SAME DAY; ","")&amp;IF(AND(N(A217)&gt;0,N(S217)&gt;0,N(S217)-N(A217)&gt;N('Settings'!$B$11)),"WRITTEN LATE; ",""),LEN(IF(N(A217)=0,"NO DATE; ","")&amp;IF(B217="","NO JOB; ",IF(COUNTIF('Jobs'!$A$2:$A$21,B217)=0,"JOB NOT ON JOBS SHEET; ",""))&amp;IF(AND(L217="Yes",M217=""),"DELAY - NO CAUSE; ","")&amp;IF(AND(N217&lt;&gt;"",O217&lt;&gt;"Yes",O217&lt;&gt;"Not needed"),"CLIENT INSTRUCTION - NO CHANGE ORDER; ","")&amp;IF(Q217="","NO PHOTOS LINK; ","")&amp;IF(OR(C217="",AND(D217&lt;&gt;"",E217="")),"CREW COUNT BLANK; ","")&amp;IF(G217="","NO WORK WRITTEN; ","")&amp;IF(AND(I217&lt;&gt;"",J217=""),"INSPECTION - NO RESULT; ","")&amp;IF(AND(B217&lt;&gt;"",N(A217)&gt;0,COUNTIFS($B$2:$B$1000,B217,$A$2:$A$1000,A217)&gt;1),"TWO ROWS SAME JOB SAME DAY; ","")&amp;IF(AND(N(A217)&gt;0,N(S217)&gt;0,N(S217)-N(A217)&gt;N('Settings'!$B$11)),"WRITTEN LATE; ",""))-2)))</f>
        <v/>
      </c>
    </row>
    <row r="218">
      <c r="A218" s="6" t="n"/>
      <c r="G218" s="7" t="n"/>
      <c r="H218" s="7" t="n"/>
      <c r="K218" s="7" t="n"/>
      <c r="M218" s="7" t="n"/>
      <c r="N218" s="7" t="n"/>
      <c r="P218" s="7" t="n"/>
      <c r="S218" s="6" t="n"/>
      <c r="T218">
        <f>IF(NOT(OR(A218&lt;&gt;"",B218&lt;&gt;"",G218&lt;&gt;"")),"",IF(IF(N(A218)=0,"NO DATE; ","")&amp;IF(B218="","NO JOB; ",IF(COUNTIF('Jobs'!$A$2:$A$21,B218)=0,"JOB NOT ON JOBS SHEET; ",""))&amp;IF(AND(L218="Yes",M218=""),"DELAY - NO CAUSE; ","")&amp;IF(AND(N218&lt;&gt;"",O218&lt;&gt;"Yes",O218&lt;&gt;"Not needed"),"CLIENT INSTRUCTION - NO CHANGE ORDER; ","")&amp;IF(Q218="","NO PHOTOS LINK; ","")&amp;IF(OR(C218="",AND(D218&lt;&gt;"",E218="")),"CREW COUNT BLANK; ","")&amp;IF(G218="","NO WORK WRITTEN; ","")&amp;IF(AND(I218&lt;&gt;"",J218=""),"INSPECTION - NO RESULT; ","")&amp;IF(AND(B218&lt;&gt;"",N(A218)&gt;0,COUNTIFS($B$2:$B$1000,B218,$A$2:$A$1000,A218)&gt;1),"TWO ROWS SAME JOB SAME DAY; ","")&amp;IF(AND(N(A218)&gt;0,N(S218)&gt;0,N(S218)-N(A218)&gt;N('Settings'!$B$11)),"WRITTEN LATE; ","")="","",LEFT(IF(N(A218)=0,"NO DATE; ","")&amp;IF(B218="","NO JOB; ",IF(COUNTIF('Jobs'!$A$2:$A$21,B218)=0,"JOB NOT ON JOBS SHEET; ",""))&amp;IF(AND(L218="Yes",M218=""),"DELAY - NO CAUSE; ","")&amp;IF(AND(N218&lt;&gt;"",O218&lt;&gt;"Yes",O218&lt;&gt;"Not needed"),"CLIENT INSTRUCTION - NO CHANGE ORDER; ","")&amp;IF(Q218="","NO PHOTOS LINK; ","")&amp;IF(OR(C218="",AND(D218&lt;&gt;"",E218="")),"CREW COUNT BLANK; ","")&amp;IF(G218="","NO WORK WRITTEN; ","")&amp;IF(AND(I218&lt;&gt;"",J218=""),"INSPECTION - NO RESULT; ","")&amp;IF(AND(B218&lt;&gt;"",N(A218)&gt;0,COUNTIFS($B$2:$B$1000,B218,$A$2:$A$1000,A218)&gt;1),"TWO ROWS SAME JOB SAME DAY; ","")&amp;IF(AND(N(A218)&gt;0,N(S218)&gt;0,N(S218)-N(A218)&gt;N('Settings'!$B$11)),"WRITTEN LATE; ",""),LEN(IF(N(A218)=0,"NO DATE; ","")&amp;IF(B218="","NO JOB; ",IF(COUNTIF('Jobs'!$A$2:$A$21,B218)=0,"JOB NOT ON JOBS SHEET; ",""))&amp;IF(AND(L218="Yes",M218=""),"DELAY - NO CAUSE; ","")&amp;IF(AND(N218&lt;&gt;"",O218&lt;&gt;"Yes",O218&lt;&gt;"Not needed"),"CLIENT INSTRUCTION - NO CHANGE ORDER; ","")&amp;IF(Q218="","NO PHOTOS LINK; ","")&amp;IF(OR(C218="",AND(D218&lt;&gt;"",E218="")),"CREW COUNT BLANK; ","")&amp;IF(G218="","NO WORK WRITTEN; ","")&amp;IF(AND(I218&lt;&gt;"",J218=""),"INSPECTION - NO RESULT; ","")&amp;IF(AND(B218&lt;&gt;"",N(A218)&gt;0,COUNTIFS($B$2:$B$1000,B218,$A$2:$A$1000,A218)&gt;1),"TWO ROWS SAME JOB SAME DAY; ","")&amp;IF(AND(N(A218)&gt;0,N(S218)&gt;0,N(S218)-N(A218)&gt;N('Settings'!$B$11)),"WRITTEN LATE; ",""))-2)))</f>
        <v/>
      </c>
    </row>
    <row r="219">
      <c r="A219" s="6" t="n"/>
      <c r="G219" s="7" t="n"/>
      <c r="H219" s="7" t="n"/>
      <c r="K219" s="7" t="n"/>
      <c r="M219" s="7" t="n"/>
      <c r="N219" s="7" t="n"/>
      <c r="P219" s="7" t="n"/>
      <c r="S219" s="6" t="n"/>
      <c r="T219">
        <f>IF(NOT(OR(A219&lt;&gt;"",B219&lt;&gt;"",G219&lt;&gt;"")),"",IF(IF(N(A219)=0,"NO DATE; ","")&amp;IF(B219="","NO JOB; ",IF(COUNTIF('Jobs'!$A$2:$A$21,B219)=0,"JOB NOT ON JOBS SHEET; ",""))&amp;IF(AND(L219="Yes",M219=""),"DELAY - NO CAUSE; ","")&amp;IF(AND(N219&lt;&gt;"",O219&lt;&gt;"Yes",O219&lt;&gt;"Not needed"),"CLIENT INSTRUCTION - NO CHANGE ORDER; ","")&amp;IF(Q219="","NO PHOTOS LINK; ","")&amp;IF(OR(C219="",AND(D219&lt;&gt;"",E219="")),"CREW COUNT BLANK; ","")&amp;IF(G219="","NO WORK WRITTEN; ","")&amp;IF(AND(I219&lt;&gt;"",J219=""),"INSPECTION - NO RESULT; ","")&amp;IF(AND(B219&lt;&gt;"",N(A219)&gt;0,COUNTIFS($B$2:$B$1000,B219,$A$2:$A$1000,A219)&gt;1),"TWO ROWS SAME JOB SAME DAY; ","")&amp;IF(AND(N(A219)&gt;0,N(S219)&gt;0,N(S219)-N(A219)&gt;N('Settings'!$B$11)),"WRITTEN LATE; ","")="","",LEFT(IF(N(A219)=0,"NO DATE; ","")&amp;IF(B219="","NO JOB; ",IF(COUNTIF('Jobs'!$A$2:$A$21,B219)=0,"JOB NOT ON JOBS SHEET; ",""))&amp;IF(AND(L219="Yes",M219=""),"DELAY - NO CAUSE; ","")&amp;IF(AND(N219&lt;&gt;"",O219&lt;&gt;"Yes",O219&lt;&gt;"Not needed"),"CLIENT INSTRUCTION - NO CHANGE ORDER; ","")&amp;IF(Q219="","NO PHOTOS LINK; ","")&amp;IF(OR(C219="",AND(D219&lt;&gt;"",E219="")),"CREW COUNT BLANK; ","")&amp;IF(G219="","NO WORK WRITTEN; ","")&amp;IF(AND(I219&lt;&gt;"",J219=""),"INSPECTION - NO RESULT; ","")&amp;IF(AND(B219&lt;&gt;"",N(A219)&gt;0,COUNTIFS($B$2:$B$1000,B219,$A$2:$A$1000,A219)&gt;1),"TWO ROWS SAME JOB SAME DAY; ","")&amp;IF(AND(N(A219)&gt;0,N(S219)&gt;0,N(S219)-N(A219)&gt;N('Settings'!$B$11)),"WRITTEN LATE; ",""),LEN(IF(N(A219)=0,"NO DATE; ","")&amp;IF(B219="","NO JOB; ",IF(COUNTIF('Jobs'!$A$2:$A$21,B219)=0,"JOB NOT ON JOBS SHEET; ",""))&amp;IF(AND(L219="Yes",M219=""),"DELAY - NO CAUSE; ","")&amp;IF(AND(N219&lt;&gt;"",O219&lt;&gt;"Yes",O219&lt;&gt;"Not needed"),"CLIENT INSTRUCTION - NO CHANGE ORDER; ","")&amp;IF(Q219="","NO PHOTOS LINK; ","")&amp;IF(OR(C219="",AND(D219&lt;&gt;"",E219="")),"CREW COUNT BLANK; ","")&amp;IF(G219="","NO WORK WRITTEN; ","")&amp;IF(AND(I219&lt;&gt;"",J219=""),"INSPECTION - NO RESULT; ","")&amp;IF(AND(B219&lt;&gt;"",N(A219)&gt;0,COUNTIFS($B$2:$B$1000,B219,$A$2:$A$1000,A219)&gt;1),"TWO ROWS SAME JOB SAME DAY; ","")&amp;IF(AND(N(A219)&gt;0,N(S219)&gt;0,N(S219)-N(A219)&gt;N('Settings'!$B$11)),"WRITTEN LATE; ",""))-2)))</f>
        <v/>
      </c>
    </row>
    <row r="220">
      <c r="A220" s="6" t="n"/>
      <c r="G220" s="7" t="n"/>
      <c r="H220" s="7" t="n"/>
      <c r="K220" s="7" t="n"/>
      <c r="M220" s="7" t="n"/>
      <c r="N220" s="7" t="n"/>
      <c r="P220" s="7" t="n"/>
      <c r="S220" s="6" t="n"/>
      <c r="T220">
        <f>IF(NOT(OR(A220&lt;&gt;"",B220&lt;&gt;"",G220&lt;&gt;"")),"",IF(IF(N(A220)=0,"NO DATE; ","")&amp;IF(B220="","NO JOB; ",IF(COUNTIF('Jobs'!$A$2:$A$21,B220)=0,"JOB NOT ON JOBS SHEET; ",""))&amp;IF(AND(L220="Yes",M220=""),"DELAY - NO CAUSE; ","")&amp;IF(AND(N220&lt;&gt;"",O220&lt;&gt;"Yes",O220&lt;&gt;"Not needed"),"CLIENT INSTRUCTION - NO CHANGE ORDER; ","")&amp;IF(Q220="","NO PHOTOS LINK; ","")&amp;IF(OR(C220="",AND(D220&lt;&gt;"",E220="")),"CREW COUNT BLANK; ","")&amp;IF(G220="","NO WORK WRITTEN; ","")&amp;IF(AND(I220&lt;&gt;"",J220=""),"INSPECTION - NO RESULT; ","")&amp;IF(AND(B220&lt;&gt;"",N(A220)&gt;0,COUNTIFS($B$2:$B$1000,B220,$A$2:$A$1000,A220)&gt;1),"TWO ROWS SAME JOB SAME DAY; ","")&amp;IF(AND(N(A220)&gt;0,N(S220)&gt;0,N(S220)-N(A220)&gt;N('Settings'!$B$11)),"WRITTEN LATE; ","")="","",LEFT(IF(N(A220)=0,"NO DATE; ","")&amp;IF(B220="","NO JOB; ",IF(COUNTIF('Jobs'!$A$2:$A$21,B220)=0,"JOB NOT ON JOBS SHEET; ",""))&amp;IF(AND(L220="Yes",M220=""),"DELAY - NO CAUSE; ","")&amp;IF(AND(N220&lt;&gt;"",O220&lt;&gt;"Yes",O220&lt;&gt;"Not needed"),"CLIENT INSTRUCTION - NO CHANGE ORDER; ","")&amp;IF(Q220="","NO PHOTOS LINK; ","")&amp;IF(OR(C220="",AND(D220&lt;&gt;"",E220="")),"CREW COUNT BLANK; ","")&amp;IF(G220="","NO WORK WRITTEN; ","")&amp;IF(AND(I220&lt;&gt;"",J220=""),"INSPECTION - NO RESULT; ","")&amp;IF(AND(B220&lt;&gt;"",N(A220)&gt;0,COUNTIFS($B$2:$B$1000,B220,$A$2:$A$1000,A220)&gt;1),"TWO ROWS SAME JOB SAME DAY; ","")&amp;IF(AND(N(A220)&gt;0,N(S220)&gt;0,N(S220)-N(A220)&gt;N('Settings'!$B$11)),"WRITTEN LATE; ",""),LEN(IF(N(A220)=0,"NO DATE; ","")&amp;IF(B220="","NO JOB; ",IF(COUNTIF('Jobs'!$A$2:$A$21,B220)=0,"JOB NOT ON JOBS SHEET; ",""))&amp;IF(AND(L220="Yes",M220=""),"DELAY - NO CAUSE; ","")&amp;IF(AND(N220&lt;&gt;"",O220&lt;&gt;"Yes",O220&lt;&gt;"Not needed"),"CLIENT INSTRUCTION - NO CHANGE ORDER; ","")&amp;IF(Q220="","NO PHOTOS LINK; ","")&amp;IF(OR(C220="",AND(D220&lt;&gt;"",E220="")),"CREW COUNT BLANK; ","")&amp;IF(G220="","NO WORK WRITTEN; ","")&amp;IF(AND(I220&lt;&gt;"",J220=""),"INSPECTION - NO RESULT; ","")&amp;IF(AND(B220&lt;&gt;"",N(A220)&gt;0,COUNTIFS($B$2:$B$1000,B220,$A$2:$A$1000,A220)&gt;1),"TWO ROWS SAME JOB SAME DAY; ","")&amp;IF(AND(N(A220)&gt;0,N(S220)&gt;0,N(S220)-N(A220)&gt;N('Settings'!$B$11)),"WRITTEN LATE; ",""))-2)))</f>
        <v/>
      </c>
    </row>
    <row r="221">
      <c r="A221" s="6" t="n"/>
      <c r="G221" s="7" t="n"/>
      <c r="H221" s="7" t="n"/>
      <c r="K221" s="7" t="n"/>
      <c r="M221" s="7" t="n"/>
      <c r="N221" s="7" t="n"/>
      <c r="P221" s="7" t="n"/>
      <c r="S221" s="6" t="n"/>
      <c r="T221">
        <f>IF(NOT(OR(A221&lt;&gt;"",B221&lt;&gt;"",G221&lt;&gt;"")),"",IF(IF(N(A221)=0,"NO DATE; ","")&amp;IF(B221="","NO JOB; ",IF(COUNTIF('Jobs'!$A$2:$A$21,B221)=0,"JOB NOT ON JOBS SHEET; ",""))&amp;IF(AND(L221="Yes",M221=""),"DELAY - NO CAUSE; ","")&amp;IF(AND(N221&lt;&gt;"",O221&lt;&gt;"Yes",O221&lt;&gt;"Not needed"),"CLIENT INSTRUCTION - NO CHANGE ORDER; ","")&amp;IF(Q221="","NO PHOTOS LINK; ","")&amp;IF(OR(C221="",AND(D221&lt;&gt;"",E221="")),"CREW COUNT BLANK; ","")&amp;IF(G221="","NO WORK WRITTEN; ","")&amp;IF(AND(I221&lt;&gt;"",J221=""),"INSPECTION - NO RESULT; ","")&amp;IF(AND(B221&lt;&gt;"",N(A221)&gt;0,COUNTIFS($B$2:$B$1000,B221,$A$2:$A$1000,A221)&gt;1),"TWO ROWS SAME JOB SAME DAY; ","")&amp;IF(AND(N(A221)&gt;0,N(S221)&gt;0,N(S221)-N(A221)&gt;N('Settings'!$B$11)),"WRITTEN LATE; ","")="","",LEFT(IF(N(A221)=0,"NO DATE; ","")&amp;IF(B221="","NO JOB; ",IF(COUNTIF('Jobs'!$A$2:$A$21,B221)=0,"JOB NOT ON JOBS SHEET; ",""))&amp;IF(AND(L221="Yes",M221=""),"DELAY - NO CAUSE; ","")&amp;IF(AND(N221&lt;&gt;"",O221&lt;&gt;"Yes",O221&lt;&gt;"Not needed"),"CLIENT INSTRUCTION - NO CHANGE ORDER; ","")&amp;IF(Q221="","NO PHOTOS LINK; ","")&amp;IF(OR(C221="",AND(D221&lt;&gt;"",E221="")),"CREW COUNT BLANK; ","")&amp;IF(G221="","NO WORK WRITTEN; ","")&amp;IF(AND(I221&lt;&gt;"",J221=""),"INSPECTION - NO RESULT; ","")&amp;IF(AND(B221&lt;&gt;"",N(A221)&gt;0,COUNTIFS($B$2:$B$1000,B221,$A$2:$A$1000,A221)&gt;1),"TWO ROWS SAME JOB SAME DAY; ","")&amp;IF(AND(N(A221)&gt;0,N(S221)&gt;0,N(S221)-N(A221)&gt;N('Settings'!$B$11)),"WRITTEN LATE; ",""),LEN(IF(N(A221)=0,"NO DATE; ","")&amp;IF(B221="","NO JOB; ",IF(COUNTIF('Jobs'!$A$2:$A$21,B221)=0,"JOB NOT ON JOBS SHEET; ",""))&amp;IF(AND(L221="Yes",M221=""),"DELAY - NO CAUSE; ","")&amp;IF(AND(N221&lt;&gt;"",O221&lt;&gt;"Yes",O221&lt;&gt;"Not needed"),"CLIENT INSTRUCTION - NO CHANGE ORDER; ","")&amp;IF(Q221="","NO PHOTOS LINK; ","")&amp;IF(OR(C221="",AND(D221&lt;&gt;"",E221="")),"CREW COUNT BLANK; ","")&amp;IF(G221="","NO WORK WRITTEN; ","")&amp;IF(AND(I221&lt;&gt;"",J221=""),"INSPECTION - NO RESULT; ","")&amp;IF(AND(B221&lt;&gt;"",N(A221)&gt;0,COUNTIFS($B$2:$B$1000,B221,$A$2:$A$1000,A221)&gt;1),"TWO ROWS SAME JOB SAME DAY; ","")&amp;IF(AND(N(A221)&gt;0,N(S221)&gt;0,N(S221)-N(A221)&gt;N('Settings'!$B$11)),"WRITTEN LATE; ",""))-2)))</f>
        <v/>
      </c>
    </row>
    <row r="222">
      <c r="A222" s="6" t="n"/>
      <c r="G222" s="7" t="n"/>
      <c r="H222" s="7" t="n"/>
      <c r="K222" s="7" t="n"/>
      <c r="M222" s="7" t="n"/>
      <c r="N222" s="7" t="n"/>
      <c r="P222" s="7" t="n"/>
      <c r="S222" s="6" t="n"/>
      <c r="T222">
        <f>IF(NOT(OR(A222&lt;&gt;"",B222&lt;&gt;"",G222&lt;&gt;"")),"",IF(IF(N(A222)=0,"NO DATE; ","")&amp;IF(B222="","NO JOB; ",IF(COUNTIF('Jobs'!$A$2:$A$21,B222)=0,"JOB NOT ON JOBS SHEET; ",""))&amp;IF(AND(L222="Yes",M222=""),"DELAY - NO CAUSE; ","")&amp;IF(AND(N222&lt;&gt;"",O222&lt;&gt;"Yes",O222&lt;&gt;"Not needed"),"CLIENT INSTRUCTION - NO CHANGE ORDER; ","")&amp;IF(Q222="","NO PHOTOS LINK; ","")&amp;IF(OR(C222="",AND(D222&lt;&gt;"",E222="")),"CREW COUNT BLANK; ","")&amp;IF(G222="","NO WORK WRITTEN; ","")&amp;IF(AND(I222&lt;&gt;"",J222=""),"INSPECTION - NO RESULT; ","")&amp;IF(AND(B222&lt;&gt;"",N(A222)&gt;0,COUNTIFS($B$2:$B$1000,B222,$A$2:$A$1000,A222)&gt;1),"TWO ROWS SAME JOB SAME DAY; ","")&amp;IF(AND(N(A222)&gt;0,N(S222)&gt;0,N(S222)-N(A222)&gt;N('Settings'!$B$11)),"WRITTEN LATE; ","")="","",LEFT(IF(N(A222)=0,"NO DATE; ","")&amp;IF(B222="","NO JOB; ",IF(COUNTIF('Jobs'!$A$2:$A$21,B222)=0,"JOB NOT ON JOBS SHEET; ",""))&amp;IF(AND(L222="Yes",M222=""),"DELAY - NO CAUSE; ","")&amp;IF(AND(N222&lt;&gt;"",O222&lt;&gt;"Yes",O222&lt;&gt;"Not needed"),"CLIENT INSTRUCTION - NO CHANGE ORDER; ","")&amp;IF(Q222="","NO PHOTOS LINK; ","")&amp;IF(OR(C222="",AND(D222&lt;&gt;"",E222="")),"CREW COUNT BLANK; ","")&amp;IF(G222="","NO WORK WRITTEN; ","")&amp;IF(AND(I222&lt;&gt;"",J222=""),"INSPECTION - NO RESULT; ","")&amp;IF(AND(B222&lt;&gt;"",N(A222)&gt;0,COUNTIFS($B$2:$B$1000,B222,$A$2:$A$1000,A222)&gt;1),"TWO ROWS SAME JOB SAME DAY; ","")&amp;IF(AND(N(A222)&gt;0,N(S222)&gt;0,N(S222)-N(A222)&gt;N('Settings'!$B$11)),"WRITTEN LATE; ",""),LEN(IF(N(A222)=0,"NO DATE; ","")&amp;IF(B222="","NO JOB; ",IF(COUNTIF('Jobs'!$A$2:$A$21,B222)=0,"JOB NOT ON JOBS SHEET; ",""))&amp;IF(AND(L222="Yes",M222=""),"DELAY - NO CAUSE; ","")&amp;IF(AND(N222&lt;&gt;"",O222&lt;&gt;"Yes",O222&lt;&gt;"Not needed"),"CLIENT INSTRUCTION - NO CHANGE ORDER; ","")&amp;IF(Q222="","NO PHOTOS LINK; ","")&amp;IF(OR(C222="",AND(D222&lt;&gt;"",E222="")),"CREW COUNT BLANK; ","")&amp;IF(G222="","NO WORK WRITTEN; ","")&amp;IF(AND(I222&lt;&gt;"",J222=""),"INSPECTION - NO RESULT; ","")&amp;IF(AND(B222&lt;&gt;"",N(A222)&gt;0,COUNTIFS($B$2:$B$1000,B222,$A$2:$A$1000,A222)&gt;1),"TWO ROWS SAME JOB SAME DAY; ","")&amp;IF(AND(N(A222)&gt;0,N(S222)&gt;0,N(S222)-N(A222)&gt;N('Settings'!$B$11)),"WRITTEN LATE; ",""))-2)))</f>
        <v/>
      </c>
    </row>
    <row r="223">
      <c r="A223" s="6" t="n"/>
      <c r="G223" s="7" t="n"/>
      <c r="H223" s="7" t="n"/>
      <c r="K223" s="7" t="n"/>
      <c r="M223" s="7" t="n"/>
      <c r="N223" s="7" t="n"/>
      <c r="P223" s="7" t="n"/>
      <c r="S223" s="6" t="n"/>
      <c r="T223">
        <f>IF(NOT(OR(A223&lt;&gt;"",B223&lt;&gt;"",G223&lt;&gt;"")),"",IF(IF(N(A223)=0,"NO DATE; ","")&amp;IF(B223="","NO JOB; ",IF(COUNTIF('Jobs'!$A$2:$A$21,B223)=0,"JOB NOT ON JOBS SHEET; ",""))&amp;IF(AND(L223="Yes",M223=""),"DELAY - NO CAUSE; ","")&amp;IF(AND(N223&lt;&gt;"",O223&lt;&gt;"Yes",O223&lt;&gt;"Not needed"),"CLIENT INSTRUCTION - NO CHANGE ORDER; ","")&amp;IF(Q223="","NO PHOTOS LINK; ","")&amp;IF(OR(C223="",AND(D223&lt;&gt;"",E223="")),"CREW COUNT BLANK; ","")&amp;IF(G223="","NO WORK WRITTEN; ","")&amp;IF(AND(I223&lt;&gt;"",J223=""),"INSPECTION - NO RESULT; ","")&amp;IF(AND(B223&lt;&gt;"",N(A223)&gt;0,COUNTIFS($B$2:$B$1000,B223,$A$2:$A$1000,A223)&gt;1),"TWO ROWS SAME JOB SAME DAY; ","")&amp;IF(AND(N(A223)&gt;0,N(S223)&gt;0,N(S223)-N(A223)&gt;N('Settings'!$B$11)),"WRITTEN LATE; ","")="","",LEFT(IF(N(A223)=0,"NO DATE; ","")&amp;IF(B223="","NO JOB; ",IF(COUNTIF('Jobs'!$A$2:$A$21,B223)=0,"JOB NOT ON JOBS SHEET; ",""))&amp;IF(AND(L223="Yes",M223=""),"DELAY - NO CAUSE; ","")&amp;IF(AND(N223&lt;&gt;"",O223&lt;&gt;"Yes",O223&lt;&gt;"Not needed"),"CLIENT INSTRUCTION - NO CHANGE ORDER; ","")&amp;IF(Q223="","NO PHOTOS LINK; ","")&amp;IF(OR(C223="",AND(D223&lt;&gt;"",E223="")),"CREW COUNT BLANK; ","")&amp;IF(G223="","NO WORK WRITTEN; ","")&amp;IF(AND(I223&lt;&gt;"",J223=""),"INSPECTION - NO RESULT; ","")&amp;IF(AND(B223&lt;&gt;"",N(A223)&gt;0,COUNTIFS($B$2:$B$1000,B223,$A$2:$A$1000,A223)&gt;1),"TWO ROWS SAME JOB SAME DAY; ","")&amp;IF(AND(N(A223)&gt;0,N(S223)&gt;0,N(S223)-N(A223)&gt;N('Settings'!$B$11)),"WRITTEN LATE; ",""),LEN(IF(N(A223)=0,"NO DATE; ","")&amp;IF(B223="","NO JOB; ",IF(COUNTIF('Jobs'!$A$2:$A$21,B223)=0,"JOB NOT ON JOBS SHEET; ",""))&amp;IF(AND(L223="Yes",M223=""),"DELAY - NO CAUSE; ","")&amp;IF(AND(N223&lt;&gt;"",O223&lt;&gt;"Yes",O223&lt;&gt;"Not needed"),"CLIENT INSTRUCTION - NO CHANGE ORDER; ","")&amp;IF(Q223="","NO PHOTOS LINK; ","")&amp;IF(OR(C223="",AND(D223&lt;&gt;"",E223="")),"CREW COUNT BLANK; ","")&amp;IF(G223="","NO WORK WRITTEN; ","")&amp;IF(AND(I223&lt;&gt;"",J223=""),"INSPECTION - NO RESULT; ","")&amp;IF(AND(B223&lt;&gt;"",N(A223)&gt;0,COUNTIFS($B$2:$B$1000,B223,$A$2:$A$1000,A223)&gt;1),"TWO ROWS SAME JOB SAME DAY; ","")&amp;IF(AND(N(A223)&gt;0,N(S223)&gt;0,N(S223)-N(A223)&gt;N('Settings'!$B$11)),"WRITTEN LATE; ",""))-2)))</f>
        <v/>
      </c>
    </row>
    <row r="224">
      <c r="A224" s="6" t="n"/>
      <c r="G224" s="7" t="n"/>
      <c r="H224" s="7" t="n"/>
      <c r="K224" s="7" t="n"/>
      <c r="M224" s="7" t="n"/>
      <c r="N224" s="7" t="n"/>
      <c r="P224" s="7" t="n"/>
      <c r="S224" s="6" t="n"/>
      <c r="T224">
        <f>IF(NOT(OR(A224&lt;&gt;"",B224&lt;&gt;"",G224&lt;&gt;"")),"",IF(IF(N(A224)=0,"NO DATE; ","")&amp;IF(B224="","NO JOB; ",IF(COUNTIF('Jobs'!$A$2:$A$21,B224)=0,"JOB NOT ON JOBS SHEET; ",""))&amp;IF(AND(L224="Yes",M224=""),"DELAY - NO CAUSE; ","")&amp;IF(AND(N224&lt;&gt;"",O224&lt;&gt;"Yes",O224&lt;&gt;"Not needed"),"CLIENT INSTRUCTION - NO CHANGE ORDER; ","")&amp;IF(Q224="","NO PHOTOS LINK; ","")&amp;IF(OR(C224="",AND(D224&lt;&gt;"",E224="")),"CREW COUNT BLANK; ","")&amp;IF(G224="","NO WORK WRITTEN; ","")&amp;IF(AND(I224&lt;&gt;"",J224=""),"INSPECTION - NO RESULT; ","")&amp;IF(AND(B224&lt;&gt;"",N(A224)&gt;0,COUNTIFS($B$2:$B$1000,B224,$A$2:$A$1000,A224)&gt;1),"TWO ROWS SAME JOB SAME DAY; ","")&amp;IF(AND(N(A224)&gt;0,N(S224)&gt;0,N(S224)-N(A224)&gt;N('Settings'!$B$11)),"WRITTEN LATE; ","")="","",LEFT(IF(N(A224)=0,"NO DATE; ","")&amp;IF(B224="","NO JOB; ",IF(COUNTIF('Jobs'!$A$2:$A$21,B224)=0,"JOB NOT ON JOBS SHEET; ",""))&amp;IF(AND(L224="Yes",M224=""),"DELAY - NO CAUSE; ","")&amp;IF(AND(N224&lt;&gt;"",O224&lt;&gt;"Yes",O224&lt;&gt;"Not needed"),"CLIENT INSTRUCTION - NO CHANGE ORDER; ","")&amp;IF(Q224="","NO PHOTOS LINK; ","")&amp;IF(OR(C224="",AND(D224&lt;&gt;"",E224="")),"CREW COUNT BLANK; ","")&amp;IF(G224="","NO WORK WRITTEN; ","")&amp;IF(AND(I224&lt;&gt;"",J224=""),"INSPECTION - NO RESULT; ","")&amp;IF(AND(B224&lt;&gt;"",N(A224)&gt;0,COUNTIFS($B$2:$B$1000,B224,$A$2:$A$1000,A224)&gt;1),"TWO ROWS SAME JOB SAME DAY; ","")&amp;IF(AND(N(A224)&gt;0,N(S224)&gt;0,N(S224)-N(A224)&gt;N('Settings'!$B$11)),"WRITTEN LATE; ",""),LEN(IF(N(A224)=0,"NO DATE; ","")&amp;IF(B224="","NO JOB; ",IF(COUNTIF('Jobs'!$A$2:$A$21,B224)=0,"JOB NOT ON JOBS SHEET; ",""))&amp;IF(AND(L224="Yes",M224=""),"DELAY - NO CAUSE; ","")&amp;IF(AND(N224&lt;&gt;"",O224&lt;&gt;"Yes",O224&lt;&gt;"Not needed"),"CLIENT INSTRUCTION - NO CHANGE ORDER; ","")&amp;IF(Q224="","NO PHOTOS LINK; ","")&amp;IF(OR(C224="",AND(D224&lt;&gt;"",E224="")),"CREW COUNT BLANK; ","")&amp;IF(G224="","NO WORK WRITTEN; ","")&amp;IF(AND(I224&lt;&gt;"",J224=""),"INSPECTION - NO RESULT; ","")&amp;IF(AND(B224&lt;&gt;"",N(A224)&gt;0,COUNTIFS($B$2:$B$1000,B224,$A$2:$A$1000,A224)&gt;1),"TWO ROWS SAME JOB SAME DAY; ","")&amp;IF(AND(N(A224)&gt;0,N(S224)&gt;0,N(S224)-N(A224)&gt;N('Settings'!$B$11)),"WRITTEN LATE; ",""))-2)))</f>
        <v/>
      </c>
    </row>
    <row r="225">
      <c r="A225" s="6" t="n"/>
      <c r="G225" s="7" t="n"/>
      <c r="H225" s="7" t="n"/>
      <c r="K225" s="7" t="n"/>
      <c r="M225" s="7" t="n"/>
      <c r="N225" s="7" t="n"/>
      <c r="P225" s="7" t="n"/>
      <c r="S225" s="6" t="n"/>
      <c r="T225">
        <f>IF(NOT(OR(A225&lt;&gt;"",B225&lt;&gt;"",G225&lt;&gt;"")),"",IF(IF(N(A225)=0,"NO DATE; ","")&amp;IF(B225="","NO JOB; ",IF(COUNTIF('Jobs'!$A$2:$A$21,B225)=0,"JOB NOT ON JOBS SHEET; ",""))&amp;IF(AND(L225="Yes",M225=""),"DELAY - NO CAUSE; ","")&amp;IF(AND(N225&lt;&gt;"",O225&lt;&gt;"Yes",O225&lt;&gt;"Not needed"),"CLIENT INSTRUCTION - NO CHANGE ORDER; ","")&amp;IF(Q225="","NO PHOTOS LINK; ","")&amp;IF(OR(C225="",AND(D225&lt;&gt;"",E225="")),"CREW COUNT BLANK; ","")&amp;IF(G225="","NO WORK WRITTEN; ","")&amp;IF(AND(I225&lt;&gt;"",J225=""),"INSPECTION - NO RESULT; ","")&amp;IF(AND(B225&lt;&gt;"",N(A225)&gt;0,COUNTIFS($B$2:$B$1000,B225,$A$2:$A$1000,A225)&gt;1),"TWO ROWS SAME JOB SAME DAY; ","")&amp;IF(AND(N(A225)&gt;0,N(S225)&gt;0,N(S225)-N(A225)&gt;N('Settings'!$B$11)),"WRITTEN LATE; ","")="","",LEFT(IF(N(A225)=0,"NO DATE; ","")&amp;IF(B225="","NO JOB; ",IF(COUNTIF('Jobs'!$A$2:$A$21,B225)=0,"JOB NOT ON JOBS SHEET; ",""))&amp;IF(AND(L225="Yes",M225=""),"DELAY - NO CAUSE; ","")&amp;IF(AND(N225&lt;&gt;"",O225&lt;&gt;"Yes",O225&lt;&gt;"Not needed"),"CLIENT INSTRUCTION - NO CHANGE ORDER; ","")&amp;IF(Q225="","NO PHOTOS LINK; ","")&amp;IF(OR(C225="",AND(D225&lt;&gt;"",E225="")),"CREW COUNT BLANK; ","")&amp;IF(G225="","NO WORK WRITTEN; ","")&amp;IF(AND(I225&lt;&gt;"",J225=""),"INSPECTION - NO RESULT; ","")&amp;IF(AND(B225&lt;&gt;"",N(A225)&gt;0,COUNTIFS($B$2:$B$1000,B225,$A$2:$A$1000,A225)&gt;1),"TWO ROWS SAME JOB SAME DAY; ","")&amp;IF(AND(N(A225)&gt;0,N(S225)&gt;0,N(S225)-N(A225)&gt;N('Settings'!$B$11)),"WRITTEN LATE; ",""),LEN(IF(N(A225)=0,"NO DATE; ","")&amp;IF(B225="","NO JOB; ",IF(COUNTIF('Jobs'!$A$2:$A$21,B225)=0,"JOB NOT ON JOBS SHEET; ",""))&amp;IF(AND(L225="Yes",M225=""),"DELAY - NO CAUSE; ","")&amp;IF(AND(N225&lt;&gt;"",O225&lt;&gt;"Yes",O225&lt;&gt;"Not needed"),"CLIENT INSTRUCTION - NO CHANGE ORDER; ","")&amp;IF(Q225="","NO PHOTOS LINK; ","")&amp;IF(OR(C225="",AND(D225&lt;&gt;"",E225="")),"CREW COUNT BLANK; ","")&amp;IF(G225="","NO WORK WRITTEN; ","")&amp;IF(AND(I225&lt;&gt;"",J225=""),"INSPECTION - NO RESULT; ","")&amp;IF(AND(B225&lt;&gt;"",N(A225)&gt;0,COUNTIFS($B$2:$B$1000,B225,$A$2:$A$1000,A225)&gt;1),"TWO ROWS SAME JOB SAME DAY; ","")&amp;IF(AND(N(A225)&gt;0,N(S225)&gt;0,N(S225)-N(A225)&gt;N('Settings'!$B$11)),"WRITTEN LATE; ",""))-2)))</f>
        <v/>
      </c>
    </row>
    <row r="226">
      <c r="A226" s="6" t="n"/>
      <c r="G226" s="7" t="n"/>
      <c r="H226" s="7" t="n"/>
      <c r="K226" s="7" t="n"/>
      <c r="M226" s="7" t="n"/>
      <c r="N226" s="7" t="n"/>
      <c r="P226" s="7" t="n"/>
      <c r="S226" s="6" t="n"/>
      <c r="T226">
        <f>IF(NOT(OR(A226&lt;&gt;"",B226&lt;&gt;"",G226&lt;&gt;"")),"",IF(IF(N(A226)=0,"NO DATE; ","")&amp;IF(B226="","NO JOB; ",IF(COUNTIF('Jobs'!$A$2:$A$21,B226)=0,"JOB NOT ON JOBS SHEET; ",""))&amp;IF(AND(L226="Yes",M226=""),"DELAY - NO CAUSE; ","")&amp;IF(AND(N226&lt;&gt;"",O226&lt;&gt;"Yes",O226&lt;&gt;"Not needed"),"CLIENT INSTRUCTION - NO CHANGE ORDER; ","")&amp;IF(Q226="","NO PHOTOS LINK; ","")&amp;IF(OR(C226="",AND(D226&lt;&gt;"",E226="")),"CREW COUNT BLANK; ","")&amp;IF(G226="","NO WORK WRITTEN; ","")&amp;IF(AND(I226&lt;&gt;"",J226=""),"INSPECTION - NO RESULT; ","")&amp;IF(AND(B226&lt;&gt;"",N(A226)&gt;0,COUNTIFS($B$2:$B$1000,B226,$A$2:$A$1000,A226)&gt;1),"TWO ROWS SAME JOB SAME DAY; ","")&amp;IF(AND(N(A226)&gt;0,N(S226)&gt;0,N(S226)-N(A226)&gt;N('Settings'!$B$11)),"WRITTEN LATE; ","")="","",LEFT(IF(N(A226)=0,"NO DATE; ","")&amp;IF(B226="","NO JOB; ",IF(COUNTIF('Jobs'!$A$2:$A$21,B226)=0,"JOB NOT ON JOBS SHEET; ",""))&amp;IF(AND(L226="Yes",M226=""),"DELAY - NO CAUSE; ","")&amp;IF(AND(N226&lt;&gt;"",O226&lt;&gt;"Yes",O226&lt;&gt;"Not needed"),"CLIENT INSTRUCTION - NO CHANGE ORDER; ","")&amp;IF(Q226="","NO PHOTOS LINK; ","")&amp;IF(OR(C226="",AND(D226&lt;&gt;"",E226="")),"CREW COUNT BLANK; ","")&amp;IF(G226="","NO WORK WRITTEN; ","")&amp;IF(AND(I226&lt;&gt;"",J226=""),"INSPECTION - NO RESULT; ","")&amp;IF(AND(B226&lt;&gt;"",N(A226)&gt;0,COUNTIFS($B$2:$B$1000,B226,$A$2:$A$1000,A226)&gt;1),"TWO ROWS SAME JOB SAME DAY; ","")&amp;IF(AND(N(A226)&gt;0,N(S226)&gt;0,N(S226)-N(A226)&gt;N('Settings'!$B$11)),"WRITTEN LATE; ",""),LEN(IF(N(A226)=0,"NO DATE; ","")&amp;IF(B226="","NO JOB; ",IF(COUNTIF('Jobs'!$A$2:$A$21,B226)=0,"JOB NOT ON JOBS SHEET; ",""))&amp;IF(AND(L226="Yes",M226=""),"DELAY - NO CAUSE; ","")&amp;IF(AND(N226&lt;&gt;"",O226&lt;&gt;"Yes",O226&lt;&gt;"Not needed"),"CLIENT INSTRUCTION - NO CHANGE ORDER; ","")&amp;IF(Q226="","NO PHOTOS LINK; ","")&amp;IF(OR(C226="",AND(D226&lt;&gt;"",E226="")),"CREW COUNT BLANK; ","")&amp;IF(G226="","NO WORK WRITTEN; ","")&amp;IF(AND(I226&lt;&gt;"",J226=""),"INSPECTION - NO RESULT; ","")&amp;IF(AND(B226&lt;&gt;"",N(A226)&gt;0,COUNTIFS($B$2:$B$1000,B226,$A$2:$A$1000,A226)&gt;1),"TWO ROWS SAME JOB SAME DAY; ","")&amp;IF(AND(N(A226)&gt;0,N(S226)&gt;0,N(S226)-N(A226)&gt;N('Settings'!$B$11)),"WRITTEN LATE; ",""))-2)))</f>
        <v/>
      </c>
    </row>
    <row r="227">
      <c r="A227" s="6" t="n"/>
      <c r="G227" s="7" t="n"/>
      <c r="H227" s="7" t="n"/>
      <c r="K227" s="7" t="n"/>
      <c r="M227" s="7" t="n"/>
      <c r="N227" s="7" t="n"/>
      <c r="P227" s="7" t="n"/>
      <c r="S227" s="6" t="n"/>
      <c r="T227">
        <f>IF(NOT(OR(A227&lt;&gt;"",B227&lt;&gt;"",G227&lt;&gt;"")),"",IF(IF(N(A227)=0,"NO DATE; ","")&amp;IF(B227="","NO JOB; ",IF(COUNTIF('Jobs'!$A$2:$A$21,B227)=0,"JOB NOT ON JOBS SHEET; ",""))&amp;IF(AND(L227="Yes",M227=""),"DELAY - NO CAUSE; ","")&amp;IF(AND(N227&lt;&gt;"",O227&lt;&gt;"Yes",O227&lt;&gt;"Not needed"),"CLIENT INSTRUCTION - NO CHANGE ORDER; ","")&amp;IF(Q227="","NO PHOTOS LINK; ","")&amp;IF(OR(C227="",AND(D227&lt;&gt;"",E227="")),"CREW COUNT BLANK; ","")&amp;IF(G227="","NO WORK WRITTEN; ","")&amp;IF(AND(I227&lt;&gt;"",J227=""),"INSPECTION - NO RESULT; ","")&amp;IF(AND(B227&lt;&gt;"",N(A227)&gt;0,COUNTIFS($B$2:$B$1000,B227,$A$2:$A$1000,A227)&gt;1),"TWO ROWS SAME JOB SAME DAY; ","")&amp;IF(AND(N(A227)&gt;0,N(S227)&gt;0,N(S227)-N(A227)&gt;N('Settings'!$B$11)),"WRITTEN LATE; ","")="","",LEFT(IF(N(A227)=0,"NO DATE; ","")&amp;IF(B227="","NO JOB; ",IF(COUNTIF('Jobs'!$A$2:$A$21,B227)=0,"JOB NOT ON JOBS SHEET; ",""))&amp;IF(AND(L227="Yes",M227=""),"DELAY - NO CAUSE; ","")&amp;IF(AND(N227&lt;&gt;"",O227&lt;&gt;"Yes",O227&lt;&gt;"Not needed"),"CLIENT INSTRUCTION - NO CHANGE ORDER; ","")&amp;IF(Q227="","NO PHOTOS LINK; ","")&amp;IF(OR(C227="",AND(D227&lt;&gt;"",E227="")),"CREW COUNT BLANK; ","")&amp;IF(G227="","NO WORK WRITTEN; ","")&amp;IF(AND(I227&lt;&gt;"",J227=""),"INSPECTION - NO RESULT; ","")&amp;IF(AND(B227&lt;&gt;"",N(A227)&gt;0,COUNTIFS($B$2:$B$1000,B227,$A$2:$A$1000,A227)&gt;1),"TWO ROWS SAME JOB SAME DAY; ","")&amp;IF(AND(N(A227)&gt;0,N(S227)&gt;0,N(S227)-N(A227)&gt;N('Settings'!$B$11)),"WRITTEN LATE; ",""),LEN(IF(N(A227)=0,"NO DATE; ","")&amp;IF(B227="","NO JOB; ",IF(COUNTIF('Jobs'!$A$2:$A$21,B227)=0,"JOB NOT ON JOBS SHEET; ",""))&amp;IF(AND(L227="Yes",M227=""),"DELAY - NO CAUSE; ","")&amp;IF(AND(N227&lt;&gt;"",O227&lt;&gt;"Yes",O227&lt;&gt;"Not needed"),"CLIENT INSTRUCTION - NO CHANGE ORDER; ","")&amp;IF(Q227="","NO PHOTOS LINK; ","")&amp;IF(OR(C227="",AND(D227&lt;&gt;"",E227="")),"CREW COUNT BLANK; ","")&amp;IF(G227="","NO WORK WRITTEN; ","")&amp;IF(AND(I227&lt;&gt;"",J227=""),"INSPECTION - NO RESULT; ","")&amp;IF(AND(B227&lt;&gt;"",N(A227)&gt;0,COUNTIFS($B$2:$B$1000,B227,$A$2:$A$1000,A227)&gt;1),"TWO ROWS SAME JOB SAME DAY; ","")&amp;IF(AND(N(A227)&gt;0,N(S227)&gt;0,N(S227)-N(A227)&gt;N('Settings'!$B$11)),"WRITTEN LATE; ",""))-2)))</f>
        <v/>
      </c>
    </row>
    <row r="228">
      <c r="A228" s="6" t="n"/>
      <c r="G228" s="7" t="n"/>
      <c r="H228" s="7" t="n"/>
      <c r="K228" s="7" t="n"/>
      <c r="M228" s="7" t="n"/>
      <c r="N228" s="7" t="n"/>
      <c r="P228" s="7" t="n"/>
      <c r="S228" s="6" t="n"/>
      <c r="T228">
        <f>IF(NOT(OR(A228&lt;&gt;"",B228&lt;&gt;"",G228&lt;&gt;"")),"",IF(IF(N(A228)=0,"NO DATE; ","")&amp;IF(B228="","NO JOB; ",IF(COUNTIF('Jobs'!$A$2:$A$21,B228)=0,"JOB NOT ON JOBS SHEET; ",""))&amp;IF(AND(L228="Yes",M228=""),"DELAY - NO CAUSE; ","")&amp;IF(AND(N228&lt;&gt;"",O228&lt;&gt;"Yes",O228&lt;&gt;"Not needed"),"CLIENT INSTRUCTION - NO CHANGE ORDER; ","")&amp;IF(Q228="","NO PHOTOS LINK; ","")&amp;IF(OR(C228="",AND(D228&lt;&gt;"",E228="")),"CREW COUNT BLANK; ","")&amp;IF(G228="","NO WORK WRITTEN; ","")&amp;IF(AND(I228&lt;&gt;"",J228=""),"INSPECTION - NO RESULT; ","")&amp;IF(AND(B228&lt;&gt;"",N(A228)&gt;0,COUNTIFS($B$2:$B$1000,B228,$A$2:$A$1000,A228)&gt;1),"TWO ROWS SAME JOB SAME DAY; ","")&amp;IF(AND(N(A228)&gt;0,N(S228)&gt;0,N(S228)-N(A228)&gt;N('Settings'!$B$11)),"WRITTEN LATE; ","")="","",LEFT(IF(N(A228)=0,"NO DATE; ","")&amp;IF(B228="","NO JOB; ",IF(COUNTIF('Jobs'!$A$2:$A$21,B228)=0,"JOB NOT ON JOBS SHEET; ",""))&amp;IF(AND(L228="Yes",M228=""),"DELAY - NO CAUSE; ","")&amp;IF(AND(N228&lt;&gt;"",O228&lt;&gt;"Yes",O228&lt;&gt;"Not needed"),"CLIENT INSTRUCTION - NO CHANGE ORDER; ","")&amp;IF(Q228="","NO PHOTOS LINK; ","")&amp;IF(OR(C228="",AND(D228&lt;&gt;"",E228="")),"CREW COUNT BLANK; ","")&amp;IF(G228="","NO WORK WRITTEN; ","")&amp;IF(AND(I228&lt;&gt;"",J228=""),"INSPECTION - NO RESULT; ","")&amp;IF(AND(B228&lt;&gt;"",N(A228)&gt;0,COUNTIFS($B$2:$B$1000,B228,$A$2:$A$1000,A228)&gt;1),"TWO ROWS SAME JOB SAME DAY; ","")&amp;IF(AND(N(A228)&gt;0,N(S228)&gt;0,N(S228)-N(A228)&gt;N('Settings'!$B$11)),"WRITTEN LATE; ",""),LEN(IF(N(A228)=0,"NO DATE; ","")&amp;IF(B228="","NO JOB; ",IF(COUNTIF('Jobs'!$A$2:$A$21,B228)=0,"JOB NOT ON JOBS SHEET; ",""))&amp;IF(AND(L228="Yes",M228=""),"DELAY - NO CAUSE; ","")&amp;IF(AND(N228&lt;&gt;"",O228&lt;&gt;"Yes",O228&lt;&gt;"Not needed"),"CLIENT INSTRUCTION - NO CHANGE ORDER; ","")&amp;IF(Q228="","NO PHOTOS LINK; ","")&amp;IF(OR(C228="",AND(D228&lt;&gt;"",E228="")),"CREW COUNT BLANK; ","")&amp;IF(G228="","NO WORK WRITTEN; ","")&amp;IF(AND(I228&lt;&gt;"",J228=""),"INSPECTION - NO RESULT; ","")&amp;IF(AND(B228&lt;&gt;"",N(A228)&gt;0,COUNTIFS($B$2:$B$1000,B228,$A$2:$A$1000,A228)&gt;1),"TWO ROWS SAME JOB SAME DAY; ","")&amp;IF(AND(N(A228)&gt;0,N(S228)&gt;0,N(S228)-N(A228)&gt;N('Settings'!$B$11)),"WRITTEN LATE; ",""))-2)))</f>
        <v/>
      </c>
    </row>
    <row r="229">
      <c r="A229" s="6" t="n"/>
      <c r="G229" s="7" t="n"/>
      <c r="H229" s="7" t="n"/>
      <c r="K229" s="7" t="n"/>
      <c r="M229" s="7" t="n"/>
      <c r="N229" s="7" t="n"/>
      <c r="P229" s="7" t="n"/>
      <c r="S229" s="6" t="n"/>
      <c r="T229">
        <f>IF(NOT(OR(A229&lt;&gt;"",B229&lt;&gt;"",G229&lt;&gt;"")),"",IF(IF(N(A229)=0,"NO DATE; ","")&amp;IF(B229="","NO JOB; ",IF(COUNTIF('Jobs'!$A$2:$A$21,B229)=0,"JOB NOT ON JOBS SHEET; ",""))&amp;IF(AND(L229="Yes",M229=""),"DELAY - NO CAUSE; ","")&amp;IF(AND(N229&lt;&gt;"",O229&lt;&gt;"Yes",O229&lt;&gt;"Not needed"),"CLIENT INSTRUCTION - NO CHANGE ORDER; ","")&amp;IF(Q229="","NO PHOTOS LINK; ","")&amp;IF(OR(C229="",AND(D229&lt;&gt;"",E229="")),"CREW COUNT BLANK; ","")&amp;IF(G229="","NO WORK WRITTEN; ","")&amp;IF(AND(I229&lt;&gt;"",J229=""),"INSPECTION - NO RESULT; ","")&amp;IF(AND(B229&lt;&gt;"",N(A229)&gt;0,COUNTIFS($B$2:$B$1000,B229,$A$2:$A$1000,A229)&gt;1),"TWO ROWS SAME JOB SAME DAY; ","")&amp;IF(AND(N(A229)&gt;0,N(S229)&gt;0,N(S229)-N(A229)&gt;N('Settings'!$B$11)),"WRITTEN LATE; ","")="","",LEFT(IF(N(A229)=0,"NO DATE; ","")&amp;IF(B229="","NO JOB; ",IF(COUNTIF('Jobs'!$A$2:$A$21,B229)=0,"JOB NOT ON JOBS SHEET; ",""))&amp;IF(AND(L229="Yes",M229=""),"DELAY - NO CAUSE; ","")&amp;IF(AND(N229&lt;&gt;"",O229&lt;&gt;"Yes",O229&lt;&gt;"Not needed"),"CLIENT INSTRUCTION - NO CHANGE ORDER; ","")&amp;IF(Q229="","NO PHOTOS LINK; ","")&amp;IF(OR(C229="",AND(D229&lt;&gt;"",E229="")),"CREW COUNT BLANK; ","")&amp;IF(G229="","NO WORK WRITTEN; ","")&amp;IF(AND(I229&lt;&gt;"",J229=""),"INSPECTION - NO RESULT; ","")&amp;IF(AND(B229&lt;&gt;"",N(A229)&gt;0,COUNTIFS($B$2:$B$1000,B229,$A$2:$A$1000,A229)&gt;1),"TWO ROWS SAME JOB SAME DAY; ","")&amp;IF(AND(N(A229)&gt;0,N(S229)&gt;0,N(S229)-N(A229)&gt;N('Settings'!$B$11)),"WRITTEN LATE; ",""),LEN(IF(N(A229)=0,"NO DATE; ","")&amp;IF(B229="","NO JOB; ",IF(COUNTIF('Jobs'!$A$2:$A$21,B229)=0,"JOB NOT ON JOBS SHEET; ",""))&amp;IF(AND(L229="Yes",M229=""),"DELAY - NO CAUSE; ","")&amp;IF(AND(N229&lt;&gt;"",O229&lt;&gt;"Yes",O229&lt;&gt;"Not needed"),"CLIENT INSTRUCTION - NO CHANGE ORDER; ","")&amp;IF(Q229="","NO PHOTOS LINK; ","")&amp;IF(OR(C229="",AND(D229&lt;&gt;"",E229="")),"CREW COUNT BLANK; ","")&amp;IF(G229="","NO WORK WRITTEN; ","")&amp;IF(AND(I229&lt;&gt;"",J229=""),"INSPECTION - NO RESULT; ","")&amp;IF(AND(B229&lt;&gt;"",N(A229)&gt;0,COUNTIFS($B$2:$B$1000,B229,$A$2:$A$1000,A229)&gt;1),"TWO ROWS SAME JOB SAME DAY; ","")&amp;IF(AND(N(A229)&gt;0,N(S229)&gt;0,N(S229)-N(A229)&gt;N('Settings'!$B$11)),"WRITTEN LATE; ",""))-2)))</f>
        <v/>
      </c>
    </row>
    <row r="230">
      <c r="A230" s="6" t="n"/>
      <c r="G230" s="7" t="n"/>
      <c r="H230" s="7" t="n"/>
      <c r="K230" s="7" t="n"/>
      <c r="M230" s="7" t="n"/>
      <c r="N230" s="7" t="n"/>
      <c r="P230" s="7" t="n"/>
      <c r="S230" s="6" t="n"/>
      <c r="T230">
        <f>IF(NOT(OR(A230&lt;&gt;"",B230&lt;&gt;"",G230&lt;&gt;"")),"",IF(IF(N(A230)=0,"NO DATE; ","")&amp;IF(B230="","NO JOB; ",IF(COUNTIF('Jobs'!$A$2:$A$21,B230)=0,"JOB NOT ON JOBS SHEET; ",""))&amp;IF(AND(L230="Yes",M230=""),"DELAY - NO CAUSE; ","")&amp;IF(AND(N230&lt;&gt;"",O230&lt;&gt;"Yes",O230&lt;&gt;"Not needed"),"CLIENT INSTRUCTION - NO CHANGE ORDER; ","")&amp;IF(Q230="","NO PHOTOS LINK; ","")&amp;IF(OR(C230="",AND(D230&lt;&gt;"",E230="")),"CREW COUNT BLANK; ","")&amp;IF(G230="","NO WORK WRITTEN; ","")&amp;IF(AND(I230&lt;&gt;"",J230=""),"INSPECTION - NO RESULT; ","")&amp;IF(AND(B230&lt;&gt;"",N(A230)&gt;0,COUNTIFS($B$2:$B$1000,B230,$A$2:$A$1000,A230)&gt;1),"TWO ROWS SAME JOB SAME DAY; ","")&amp;IF(AND(N(A230)&gt;0,N(S230)&gt;0,N(S230)-N(A230)&gt;N('Settings'!$B$11)),"WRITTEN LATE; ","")="","",LEFT(IF(N(A230)=0,"NO DATE; ","")&amp;IF(B230="","NO JOB; ",IF(COUNTIF('Jobs'!$A$2:$A$21,B230)=0,"JOB NOT ON JOBS SHEET; ",""))&amp;IF(AND(L230="Yes",M230=""),"DELAY - NO CAUSE; ","")&amp;IF(AND(N230&lt;&gt;"",O230&lt;&gt;"Yes",O230&lt;&gt;"Not needed"),"CLIENT INSTRUCTION - NO CHANGE ORDER; ","")&amp;IF(Q230="","NO PHOTOS LINK; ","")&amp;IF(OR(C230="",AND(D230&lt;&gt;"",E230="")),"CREW COUNT BLANK; ","")&amp;IF(G230="","NO WORK WRITTEN; ","")&amp;IF(AND(I230&lt;&gt;"",J230=""),"INSPECTION - NO RESULT; ","")&amp;IF(AND(B230&lt;&gt;"",N(A230)&gt;0,COUNTIFS($B$2:$B$1000,B230,$A$2:$A$1000,A230)&gt;1),"TWO ROWS SAME JOB SAME DAY; ","")&amp;IF(AND(N(A230)&gt;0,N(S230)&gt;0,N(S230)-N(A230)&gt;N('Settings'!$B$11)),"WRITTEN LATE; ",""),LEN(IF(N(A230)=0,"NO DATE; ","")&amp;IF(B230="","NO JOB; ",IF(COUNTIF('Jobs'!$A$2:$A$21,B230)=0,"JOB NOT ON JOBS SHEET; ",""))&amp;IF(AND(L230="Yes",M230=""),"DELAY - NO CAUSE; ","")&amp;IF(AND(N230&lt;&gt;"",O230&lt;&gt;"Yes",O230&lt;&gt;"Not needed"),"CLIENT INSTRUCTION - NO CHANGE ORDER; ","")&amp;IF(Q230="","NO PHOTOS LINK; ","")&amp;IF(OR(C230="",AND(D230&lt;&gt;"",E230="")),"CREW COUNT BLANK; ","")&amp;IF(G230="","NO WORK WRITTEN; ","")&amp;IF(AND(I230&lt;&gt;"",J230=""),"INSPECTION - NO RESULT; ","")&amp;IF(AND(B230&lt;&gt;"",N(A230)&gt;0,COUNTIFS($B$2:$B$1000,B230,$A$2:$A$1000,A230)&gt;1),"TWO ROWS SAME JOB SAME DAY; ","")&amp;IF(AND(N(A230)&gt;0,N(S230)&gt;0,N(S230)-N(A230)&gt;N('Settings'!$B$11)),"WRITTEN LATE; ",""))-2)))</f>
        <v/>
      </c>
    </row>
    <row r="231">
      <c r="A231" s="6" t="n"/>
      <c r="G231" s="7" t="n"/>
      <c r="H231" s="7" t="n"/>
      <c r="K231" s="7" t="n"/>
      <c r="M231" s="7" t="n"/>
      <c r="N231" s="7" t="n"/>
      <c r="P231" s="7" t="n"/>
      <c r="S231" s="6" t="n"/>
      <c r="T231">
        <f>IF(NOT(OR(A231&lt;&gt;"",B231&lt;&gt;"",G231&lt;&gt;"")),"",IF(IF(N(A231)=0,"NO DATE; ","")&amp;IF(B231="","NO JOB; ",IF(COUNTIF('Jobs'!$A$2:$A$21,B231)=0,"JOB NOT ON JOBS SHEET; ",""))&amp;IF(AND(L231="Yes",M231=""),"DELAY - NO CAUSE; ","")&amp;IF(AND(N231&lt;&gt;"",O231&lt;&gt;"Yes",O231&lt;&gt;"Not needed"),"CLIENT INSTRUCTION - NO CHANGE ORDER; ","")&amp;IF(Q231="","NO PHOTOS LINK; ","")&amp;IF(OR(C231="",AND(D231&lt;&gt;"",E231="")),"CREW COUNT BLANK; ","")&amp;IF(G231="","NO WORK WRITTEN; ","")&amp;IF(AND(I231&lt;&gt;"",J231=""),"INSPECTION - NO RESULT; ","")&amp;IF(AND(B231&lt;&gt;"",N(A231)&gt;0,COUNTIFS($B$2:$B$1000,B231,$A$2:$A$1000,A231)&gt;1),"TWO ROWS SAME JOB SAME DAY; ","")&amp;IF(AND(N(A231)&gt;0,N(S231)&gt;0,N(S231)-N(A231)&gt;N('Settings'!$B$11)),"WRITTEN LATE; ","")="","",LEFT(IF(N(A231)=0,"NO DATE; ","")&amp;IF(B231="","NO JOB; ",IF(COUNTIF('Jobs'!$A$2:$A$21,B231)=0,"JOB NOT ON JOBS SHEET; ",""))&amp;IF(AND(L231="Yes",M231=""),"DELAY - NO CAUSE; ","")&amp;IF(AND(N231&lt;&gt;"",O231&lt;&gt;"Yes",O231&lt;&gt;"Not needed"),"CLIENT INSTRUCTION - NO CHANGE ORDER; ","")&amp;IF(Q231="","NO PHOTOS LINK; ","")&amp;IF(OR(C231="",AND(D231&lt;&gt;"",E231="")),"CREW COUNT BLANK; ","")&amp;IF(G231="","NO WORK WRITTEN; ","")&amp;IF(AND(I231&lt;&gt;"",J231=""),"INSPECTION - NO RESULT; ","")&amp;IF(AND(B231&lt;&gt;"",N(A231)&gt;0,COUNTIFS($B$2:$B$1000,B231,$A$2:$A$1000,A231)&gt;1),"TWO ROWS SAME JOB SAME DAY; ","")&amp;IF(AND(N(A231)&gt;0,N(S231)&gt;0,N(S231)-N(A231)&gt;N('Settings'!$B$11)),"WRITTEN LATE; ",""),LEN(IF(N(A231)=0,"NO DATE; ","")&amp;IF(B231="","NO JOB; ",IF(COUNTIF('Jobs'!$A$2:$A$21,B231)=0,"JOB NOT ON JOBS SHEET; ",""))&amp;IF(AND(L231="Yes",M231=""),"DELAY - NO CAUSE; ","")&amp;IF(AND(N231&lt;&gt;"",O231&lt;&gt;"Yes",O231&lt;&gt;"Not needed"),"CLIENT INSTRUCTION - NO CHANGE ORDER; ","")&amp;IF(Q231="","NO PHOTOS LINK; ","")&amp;IF(OR(C231="",AND(D231&lt;&gt;"",E231="")),"CREW COUNT BLANK; ","")&amp;IF(G231="","NO WORK WRITTEN; ","")&amp;IF(AND(I231&lt;&gt;"",J231=""),"INSPECTION - NO RESULT; ","")&amp;IF(AND(B231&lt;&gt;"",N(A231)&gt;0,COUNTIFS($B$2:$B$1000,B231,$A$2:$A$1000,A231)&gt;1),"TWO ROWS SAME JOB SAME DAY; ","")&amp;IF(AND(N(A231)&gt;0,N(S231)&gt;0,N(S231)-N(A231)&gt;N('Settings'!$B$11)),"WRITTEN LATE; ",""))-2)))</f>
        <v/>
      </c>
    </row>
    <row r="232">
      <c r="A232" s="6" t="n"/>
      <c r="G232" s="7" t="n"/>
      <c r="H232" s="7" t="n"/>
      <c r="K232" s="7" t="n"/>
      <c r="M232" s="7" t="n"/>
      <c r="N232" s="7" t="n"/>
      <c r="P232" s="7" t="n"/>
      <c r="S232" s="6" t="n"/>
      <c r="T232">
        <f>IF(NOT(OR(A232&lt;&gt;"",B232&lt;&gt;"",G232&lt;&gt;"")),"",IF(IF(N(A232)=0,"NO DATE; ","")&amp;IF(B232="","NO JOB; ",IF(COUNTIF('Jobs'!$A$2:$A$21,B232)=0,"JOB NOT ON JOBS SHEET; ",""))&amp;IF(AND(L232="Yes",M232=""),"DELAY - NO CAUSE; ","")&amp;IF(AND(N232&lt;&gt;"",O232&lt;&gt;"Yes",O232&lt;&gt;"Not needed"),"CLIENT INSTRUCTION - NO CHANGE ORDER; ","")&amp;IF(Q232="","NO PHOTOS LINK; ","")&amp;IF(OR(C232="",AND(D232&lt;&gt;"",E232="")),"CREW COUNT BLANK; ","")&amp;IF(G232="","NO WORK WRITTEN; ","")&amp;IF(AND(I232&lt;&gt;"",J232=""),"INSPECTION - NO RESULT; ","")&amp;IF(AND(B232&lt;&gt;"",N(A232)&gt;0,COUNTIFS($B$2:$B$1000,B232,$A$2:$A$1000,A232)&gt;1),"TWO ROWS SAME JOB SAME DAY; ","")&amp;IF(AND(N(A232)&gt;0,N(S232)&gt;0,N(S232)-N(A232)&gt;N('Settings'!$B$11)),"WRITTEN LATE; ","")="","",LEFT(IF(N(A232)=0,"NO DATE; ","")&amp;IF(B232="","NO JOB; ",IF(COUNTIF('Jobs'!$A$2:$A$21,B232)=0,"JOB NOT ON JOBS SHEET; ",""))&amp;IF(AND(L232="Yes",M232=""),"DELAY - NO CAUSE; ","")&amp;IF(AND(N232&lt;&gt;"",O232&lt;&gt;"Yes",O232&lt;&gt;"Not needed"),"CLIENT INSTRUCTION - NO CHANGE ORDER; ","")&amp;IF(Q232="","NO PHOTOS LINK; ","")&amp;IF(OR(C232="",AND(D232&lt;&gt;"",E232="")),"CREW COUNT BLANK; ","")&amp;IF(G232="","NO WORK WRITTEN; ","")&amp;IF(AND(I232&lt;&gt;"",J232=""),"INSPECTION - NO RESULT; ","")&amp;IF(AND(B232&lt;&gt;"",N(A232)&gt;0,COUNTIFS($B$2:$B$1000,B232,$A$2:$A$1000,A232)&gt;1),"TWO ROWS SAME JOB SAME DAY; ","")&amp;IF(AND(N(A232)&gt;0,N(S232)&gt;0,N(S232)-N(A232)&gt;N('Settings'!$B$11)),"WRITTEN LATE; ",""),LEN(IF(N(A232)=0,"NO DATE; ","")&amp;IF(B232="","NO JOB; ",IF(COUNTIF('Jobs'!$A$2:$A$21,B232)=0,"JOB NOT ON JOBS SHEET; ",""))&amp;IF(AND(L232="Yes",M232=""),"DELAY - NO CAUSE; ","")&amp;IF(AND(N232&lt;&gt;"",O232&lt;&gt;"Yes",O232&lt;&gt;"Not needed"),"CLIENT INSTRUCTION - NO CHANGE ORDER; ","")&amp;IF(Q232="","NO PHOTOS LINK; ","")&amp;IF(OR(C232="",AND(D232&lt;&gt;"",E232="")),"CREW COUNT BLANK; ","")&amp;IF(G232="","NO WORK WRITTEN; ","")&amp;IF(AND(I232&lt;&gt;"",J232=""),"INSPECTION - NO RESULT; ","")&amp;IF(AND(B232&lt;&gt;"",N(A232)&gt;0,COUNTIFS($B$2:$B$1000,B232,$A$2:$A$1000,A232)&gt;1),"TWO ROWS SAME JOB SAME DAY; ","")&amp;IF(AND(N(A232)&gt;0,N(S232)&gt;0,N(S232)-N(A232)&gt;N('Settings'!$B$11)),"WRITTEN LATE; ",""))-2)))</f>
        <v/>
      </c>
    </row>
    <row r="233">
      <c r="A233" s="6" t="n"/>
      <c r="G233" s="7" t="n"/>
      <c r="H233" s="7" t="n"/>
      <c r="K233" s="7" t="n"/>
      <c r="M233" s="7" t="n"/>
      <c r="N233" s="7" t="n"/>
      <c r="P233" s="7" t="n"/>
      <c r="S233" s="6" t="n"/>
      <c r="T233">
        <f>IF(NOT(OR(A233&lt;&gt;"",B233&lt;&gt;"",G233&lt;&gt;"")),"",IF(IF(N(A233)=0,"NO DATE; ","")&amp;IF(B233="","NO JOB; ",IF(COUNTIF('Jobs'!$A$2:$A$21,B233)=0,"JOB NOT ON JOBS SHEET; ",""))&amp;IF(AND(L233="Yes",M233=""),"DELAY - NO CAUSE; ","")&amp;IF(AND(N233&lt;&gt;"",O233&lt;&gt;"Yes",O233&lt;&gt;"Not needed"),"CLIENT INSTRUCTION - NO CHANGE ORDER; ","")&amp;IF(Q233="","NO PHOTOS LINK; ","")&amp;IF(OR(C233="",AND(D233&lt;&gt;"",E233="")),"CREW COUNT BLANK; ","")&amp;IF(G233="","NO WORK WRITTEN; ","")&amp;IF(AND(I233&lt;&gt;"",J233=""),"INSPECTION - NO RESULT; ","")&amp;IF(AND(B233&lt;&gt;"",N(A233)&gt;0,COUNTIFS($B$2:$B$1000,B233,$A$2:$A$1000,A233)&gt;1),"TWO ROWS SAME JOB SAME DAY; ","")&amp;IF(AND(N(A233)&gt;0,N(S233)&gt;0,N(S233)-N(A233)&gt;N('Settings'!$B$11)),"WRITTEN LATE; ","")="","",LEFT(IF(N(A233)=0,"NO DATE; ","")&amp;IF(B233="","NO JOB; ",IF(COUNTIF('Jobs'!$A$2:$A$21,B233)=0,"JOB NOT ON JOBS SHEET; ",""))&amp;IF(AND(L233="Yes",M233=""),"DELAY - NO CAUSE; ","")&amp;IF(AND(N233&lt;&gt;"",O233&lt;&gt;"Yes",O233&lt;&gt;"Not needed"),"CLIENT INSTRUCTION - NO CHANGE ORDER; ","")&amp;IF(Q233="","NO PHOTOS LINK; ","")&amp;IF(OR(C233="",AND(D233&lt;&gt;"",E233="")),"CREW COUNT BLANK; ","")&amp;IF(G233="","NO WORK WRITTEN; ","")&amp;IF(AND(I233&lt;&gt;"",J233=""),"INSPECTION - NO RESULT; ","")&amp;IF(AND(B233&lt;&gt;"",N(A233)&gt;0,COUNTIFS($B$2:$B$1000,B233,$A$2:$A$1000,A233)&gt;1),"TWO ROWS SAME JOB SAME DAY; ","")&amp;IF(AND(N(A233)&gt;0,N(S233)&gt;0,N(S233)-N(A233)&gt;N('Settings'!$B$11)),"WRITTEN LATE; ",""),LEN(IF(N(A233)=0,"NO DATE; ","")&amp;IF(B233="","NO JOB; ",IF(COUNTIF('Jobs'!$A$2:$A$21,B233)=0,"JOB NOT ON JOBS SHEET; ",""))&amp;IF(AND(L233="Yes",M233=""),"DELAY - NO CAUSE; ","")&amp;IF(AND(N233&lt;&gt;"",O233&lt;&gt;"Yes",O233&lt;&gt;"Not needed"),"CLIENT INSTRUCTION - NO CHANGE ORDER; ","")&amp;IF(Q233="","NO PHOTOS LINK; ","")&amp;IF(OR(C233="",AND(D233&lt;&gt;"",E233="")),"CREW COUNT BLANK; ","")&amp;IF(G233="","NO WORK WRITTEN; ","")&amp;IF(AND(I233&lt;&gt;"",J233=""),"INSPECTION - NO RESULT; ","")&amp;IF(AND(B233&lt;&gt;"",N(A233)&gt;0,COUNTIFS($B$2:$B$1000,B233,$A$2:$A$1000,A233)&gt;1),"TWO ROWS SAME JOB SAME DAY; ","")&amp;IF(AND(N(A233)&gt;0,N(S233)&gt;0,N(S233)-N(A233)&gt;N('Settings'!$B$11)),"WRITTEN LATE; ",""))-2)))</f>
        <v/>
      </c>
    </row>
    <row r="234">
      <c r="A234" s="6" t="n"/>
      <c r="G234" s="7" t="n"/>
      <c r="H234" s="7" t="n"/>
      <c r="K234" s="7" t="n"/>
      <c r="M234" s="7" t="n"/>
      <c r="N234" s="7" t="n"/>
      <c r="P234" s="7" t="n"/>
      <c r="S234" s="6" t="n"/>
      <c r="T234">
        <f>IF(NOT(OR(A234&lt;&gt;"",B234&lt;&gt;"",G234&lt;&gt;"")),"",IF(IF(N(A234)=0,"NO DATE; ","")&amp;IF(B234="","NO JOB; ",IF(COUNTIF('Jobs'!$A$2:$A$21,B234)=0,"JOB NOT ON JOBS SHEET; ",""))&amp;IF(AND(L234="Yes",M234=""),"DELAY - NO CAUSE; ","")&amp;IF(AND(N234&lt;&gt;"",O234&lt;&gt;"Yes",O234&lt;&gt;"Not needed"),"CLIENT INSTRUCTION - NO CHANGE ORDER; ","")&amp;IF(Q234="","NO PHOTOS LINK; ","")&amp;IF(OR(C234="",AND(D234&lt;&gt;"",E234="")),"CREW COUNT BLANK; ","")&amp;IF(G234="","NO WORK WRITTEN; ","")&amp;IF(AND(I234&lt;&gt;"",J234=""),"INSPECTION - NO RESULT; ","")&amp;IF(AND(B234&lt;&gt;"",N(A234)&gt;0,COUNTIFS($B$2:$B$1000,B234,$A$2:$A$1000,A234)&gt;1),"TWO ROWS SAME JOB SAME DAY; ","")&amp;IF(AND(N(A234)&gt;0,N(S234)&gt;0,N(S234)-N(A234)&gt;N('Settings'!$B$11)),"WRITTEN LATE; ","")="","",LEFT(IF(N(A234)=0,"NO DATE; ","")&amp;IF(B234="","NO JOB; ",IF(COUNTIF('Jobs'!$A$2:$A$21,B234)=0,"JOB NOT ON JOBS SHEET; ",""))&amp;IF(AND(L234="Yes",M234=""),"DELAY - NO CAUSE; ","")&amp;IF(AND(N234&lt;&gt;"",O234&lt;&gt;"Yes",O234&lt;&gt;"Not needed"),"CLIENT INSTRUCTION - NO CHANGE ORDER; ","")&amp;IF(Q234="","NO PHOTOS LINK; ","")&amp;IF(OR(C234="",AND(D234&lt;&gt;"",E234="")),"CREW COUNT BLANK; ","")&amp;IF(G234="","NO WORK WRITTEN; ","")&amp;IF(AND(I234&lt;&gt;"",J234=""),"INSPECTION - NO RESULT; ","")&amp;IF(AND(B234&lt;&gt;"",N(A234)&gt;0,COUNTIFS($B$2:$B$1000,B234,$A$2:$A$1000,A234)&gt;1),"TWO ROWS SAME JOB SAME DAY; ","")&amp;IF(AND(N(A234)&gt;0,N(S234)&gt;0,N(S234)-N(A234)&gt;N('Settings'!$B$11)),"WRITTEN LATE; ",""),LEN(IF(N(A234)=0,"NO DATE; ","")&amp;IF(B234="","NO JOB; ",IF(COUNTIF('Jobs'!$A$2:$A$21,B234)=0,"JOB NOT ON JOBS SHEET; ",""))&amp;IF(AND(L234="Yes",M234=""),"DELAY - NO CAUSE; ","")&amp;IF(AND(N234&lt;&gt;"",O234&lt;&gt;"Yes",O234&lt;&gt;"Not needed"),"CLIENT INSTRUCTION - NO CHANGE ORDER; ","")&amp;IF(Q234="","NO PHOTOS LINK; ","")&amp;IF(OR(C234="",AND(D234&lt;&gt;"",E234="")),"CREW COUNT BLANK; ","")&amp;IF(G234="","NO WORK WRITTEN; ","")&amp;IF(AND(I234&lt;&gt;"",J234=""),"INSPECTION - NO RESULT; ","")&amp;IF(AND(B234&lt;&gt;"",N(A234)&gt;0,COUNTIFS($B$2:$B$1000,B234,$A$2:$A$1000,A234)&gt;1),"TWO ROWS SAME JOB SAME DAY; ","")&amp;IF(AND(N(A234)&gt;0,N(S234)&gt;0,N(S234)-N(A234)&gt;N('Settings'!$B$11)),"WRITTEN LATE; ",""))-2)))</f>
        <v/>
      </c>
    </row>
    <row r="235">
      <c r="A235" s="6" t="n"/>
      <c r="G235" s="7" t="n"/>
      <c r="H235" s="7" t="n"/>
      <c r="K235" s="7" t="n"/>
      <c r="M235" s="7" t="n"/>
      <c r="N235" s="7" t="n"/>
      <c r="P235" s="7" t="n"/>
      <c r="S235" s="6" t="n"/>
      <c r="T235">
        <f>IF(NOT(OR(A235&lt;&gt;"",B235&lt;&gt;"",G235&lt;&gt;"")),"",IF(IF(N(A235)=0,"NO DATE; ","")&amp;IF(B235="","NO JOB; ",IF(COUNTIF('Jobs'!$A$2:$A$21,B235)=0,"JOB NOT ON JOBS SHEET; ",""))&amp;IF(AND(L235="Yes",M235=""),"DELAY - NO CAUSE; ","")&amp;IF(AND(N235&lt;&gt;"",O235&lt;&gt;"Yes",O235&lt;&gt;"Not needed"),"CLIENT INSTRUCTION - NO CHANGE ORDER; ","")&amp;IF(Q235="","NO PHOTOS LINK; ","")&amp;IF(OR(C235="",AND(D235&lt;&gt;"",E235="")),"CREW COUNT BLANK; ","")&amp;IF(G235="","NO WORK WRITTEN; ","")&amp;IF(AND(I235&lt;&gt;"",J235=""),"INSPECTION - NO RESULT; ","")&amp;IF(AND(B235&lt;&gt;"",N(A235)&gt;0,COUNTIFS($B$2:$B$1000,B235,$A$2:$A$1000,A235)&gt;1),"TWO ROWS SAME JOB SAME DAY; ","")&amp;IF(AND(N(A235)&gt;0,N(S235)&gt;0,N(S235)-N(A235)&gt;N('Settings'!$B$11)),"WRITTEN LATE; ","")="","",LEFT(IF(N(A235)=0,"NO DATE; ","")&amp;IF(B235="","NO JOB; ",IF(COUNTIF('Jobs'!$A$2:$A$21,B235)=0,"JOB NOT ON JOBS SHEET; ",""))&amp;IF(AND(L235="Yes",M235=""),"DELAY - NO CAUSE; ","")&amp;IF(AND(N235&lt;&gt;"",O235&lt;&gt;"Yes",O235&lt;&gt;"Not needed"),"CLIENT INSTRUCTION - NO CHANGE ORDER; ","")&amp;IF(Q235="","NO PHOTOS LINK; ","")&amp;IF(OR(C235="",AND(D235&lt;&gt;"",E235="")),"CREW COUNT BLANK; ","")&amp;IF(G235="","NO WORK WRITTEN; ","")&amp;IF(AND(I235&lt;&gt;"",J235=""),"INSPECTION - NO RESULT; ","")&amp;IF(AND(B235&lt;&gt;"",N(A235)&gt;0,COUNTIFS($B$2:$B$1000,B235,$A$2:$A$1000,A235)&gt;1),"TWO ROWS SAME JOB SAME DAY; ","")&amp;IF(AND(N(A235)&gt;0,N(S235)&gt;0,N(S235)-N(A235)&gt;N('Settings'!$B$11)),"WRITTEN LATE; ",""),LEN(IF(N(A235)=0,"NO DATE; ","")&amp;IF(B235="","NO JOB; ",IF(COUNTIF('Jobs'!$A$2:$A$21,B235)=0,"JOB NOT ON JOBS SHEET; ",""))&amp;IF(AND(L235="Yes",M235=""),"DELAY - NO CAUSE; ","")&amp;IF(AND(N235&lt;&gt;"",O235&lt;&gt;"Yes",O235&lt;&gt;"Not needed"),"CLIENT INSTRUCTION - NO CHANGE ORDER; ","")&amp;IF(Q235="","NO PHOTOS LINK; ","")&amp;IF(OR(C235="",AND(D235&lt;&gt;"",E235="")),"CREW COUNT BLANK; ","")&amp;IF(G235="","NO WORK WRITTEN; ","")&amp;IF(AND(I235&lt;&gt;"",J235=""),"INSPECTION - NO RESULT; ","")&amp;IF(AND(B235&lt;&gt;"",N(A235)&gt;0,COUNTIFS($B$2:$B$1000,B235,$A$2:$A$1000,A235)&gt;1),"TWO ROWS SAME JOB SAME DAY; ","")&amp;IF(AND(N(A235)&gt;0,N(S235)&gt;0,N(S235)-N(A235)&gt;N('Settings'!$B$11)),"WRITTEN LATE; ",""))-2)))</f>
        <v/>
      </c>
    </row>
    <row r="236">
      <c r="A236" s="6" t="n"/>
      <c r="G236" s="7" t="n"/>
      <c r="H236" s="7" t="n"/>
      <c r="K236" s="7" t="n"/>
      <c r="M236" s="7" t="n"/>
      <c r="N236" s="7" t="n"/>
      <c r="P236" s="7" t="n"/>
      <c r="S236" s="6" t="n"/>
      <c r="T236">
        <f>IF(NOT(OR(A236&lt;&gt;"",B236&lt;&gt;"",G236&lt;&gt;"")),"",IF(IF(N(A236)=0,"NO DATE; ","")&amp;IF(B236="","NO JOB; ",IF(COUNTIF('Jobs'!$A$2:$A$21,B236)=0,"JOB NOT ON JOBS SHEET; ",""))&amp;IF(AND(L236="Yes",M236=""),"DELAY - NO CAUSE; ","")&amp;IF(AND(N236&lt;&gt;"",O236&lt;&gt;"Yes",O236&lt;&gt;"Not needed"),"CLIENT INSTRUCTION - NO CHANGE ORDER; ","")&amp;IF(Q236="","NO PHOTOS LINK; ","")&amp;IF(OR(C236="",AND(D236&lt;&gt;"",E236="")),"CREW COUNT BLANK; ","")&amp;IF(G236="","NO WORK WRITTEN; ","")&amp;IF(AND(I236&lt;&gt;"",J236=""),"INSPECTION - NO RESULT; ","")&amp;IF(AND(B236&lt;&gt;"",N(A236)&gt;0,COUNTIFS($B$2:$B$1000,B236,$A$2:$A$1000,A236)&gt;1),"TWO ROWS SAME JOB SAME DAY; ","")&amp;IF(AND(N(A236)&gt;0,N(S236)&gt;0,N(S236)-N(A236)&gt;N('Settings'!$B$11)),"WRITTEN LATE; ","")="","",LEFT(IF(N(A236)=0,"NO DATE; ","")&amp;IF(B236="","NO JOB; ",IF(COUNTIF('Jobs'!$A$2:$A$21,B236)=0,"JOB NOT ON JOBS SHEET; ",""))&amp;IF(AND(L236="Yes",M236=""),"DELAY - NO CAUSE; ","")&amp;IF(AND(N236&lt;&gt;"",O236&lt;&gt;"Yes",O236&lt;&gt;"Not needed"),"CLIENT INSTRUCTION - NO CHANGE ORDER; ","")&amp;IF(Q236="","NO PHOTOS LINK; ","")&amp;IF(OR(C236="",AND(D236&lt;&gt;"",E236="")),"CREW COUNT BLANK; ","")&amp;IF(G236="","NO WORK WRITTEN; ","")&amp;IF(AND(I236&lt;&gt;"",J236=""),"INSPECTION - NO RESULT; ","")&amp;IF(AND(B236&lt;&gt;"",N(A236)&gt;0,COUNTIFS($B$2:$B$1000,B236,$A$2:$A$1000,A236)&gt;1),"TWO ROWS SAME JOB SAME DAY; ","")&amp;IF(AND(N(A236)&gt;0,N(S236)&gt;0,N(S236)-N(A236)&gt;N('Settings'!$B$11)),"WRITTEN LATE; ",""),LEN(IF(N(A236)=0,"NO DATE; ","")&amp;IF(B236="","NO JOB; ",IF(COUNTIF('Jobs'!$A$2:$A$21,B236)=0,"JOB NOT ON JOBS SHEET; ",""))&amp;IF(AND(L236="Yes",M236=""),"DELAY - NO CAUSE; ","")&amp;IF(AND(N236&lt;&gt;"",O236&lt;&gt;"Yes",O236&lt;&gt;"Not needed"),"CLIENT INSTRUCTION - NO CHANGE ORDER; ","")&amp;IF(Q236="","NO PHOTOS LINK; ","")&amp;IF(OR(C236="",AND(D236&lt;&gt;"",E236="")),"CREW COUNT BLANK; ","")&amp;IF(G236="","NO WORK WRITTEN; ","")&amp;IF(AND(I236&lt;&gt;"",J236=""),"INSPECTION - NO RESULT; ","")&amp;IF(AND(B236&lt;&gt;"",N(A236)&gt;0,COUNTIFS($B$2:$B$1000,B236,$A$2:$A$1000,A236)&gt;1),"TWO ROWS SAME JOB SAME DAY; ","")&amp;IF(AND(N(A236)&gt;0,N(S236)&gt;0,N(S236)-N(A236)&gt;N('Settings'!$B$11)),"WRITTEN LATE; ",""))-2)))</f>
        <v/>
      </c>
    </row>
    <row r="237">
      <c r="A237" s="6" t="n"/>
      <c r="G237" s="7" t="n"/>
      <c r="H237" s="7" t="n"/>
      <c r="K237" s="7" t="n"/>
      <c r="M237" s="7" t="n"/>
      <c r="N237" s="7" t="n"/>
      <c r="P237" s="7" t="n"/>
      <c r="S237" s="6" t="n"/>
      <c r="T237">
        <f>IF(NOT(OR(A237&lt;&gt;"",B237&lt;&gt;"",G237&lt;&gt;"")),"",IF(IF(N(A237)=0,"NO DATE; ","")&amp;IF(B237="","NO JOB; ",IF(COUNTIF('Jobs'!$A$2:$A$21,B237)=0,"JOB NOT ON JOBS SHEET; ",""))&amp;IF(AND(L237="Yes",M237=""),"DELAY - NO CAUSE; ","")&amp;IF(AND(N237&lt;&gt;"",O237&lt;&gt;"Yes",O237&lt;&gt;"Not needed"),"CLIENT INSTRUCTION - NO CHANGE ORDER; ","")&amp;IF(Q237="","NO PHOTOS LINK; ","")&amp;IF(OR(C237="",AND(D237&lt;&gt;"",E237="")),"CREW COUNT BLANK; ","")&amp;IF(G237="","NO WORK WRITTEN; ","")&amp;IF(AND(I237&lt;&gt;"",J237=""),"INSPECTION - NO RESULT; ","")&amp;IF(AND(B237&lt;&gt;"",N(A237)&gt;0,COUNTIFS($B$2:$B$1000,B237,$A$2:$A$1000,A237)&gt;1),"TWO ROWS SAME JOB SAME DAY; ","")&amp;IF(AND(N(A237)&gt;0,N(S237)&gt;0,N(S237)-N(A237)&gt;N('Settings'!$B$11)),"WRITTEN LATE; ","")="","",LEFT(IF(N(A237)=0,"NO DATE; ","")&amp;IF(B237="","NO JOB; ",IF(COUNTIF('Jobs'!$A$2:$A$21,B237)=0,"JOB NOT ON JOBS SHEET; ",""))&amp;IF(AND(L237="Yes",M237=""),"DELAY - NO CAUSE; ","")&amp;IF(AND(N237&lt;&gt;"",O237&lt;&gt;"Yes",O237&lt;&gt;"Not needed"),"CLIENT INSTRUCTION - NO CHANGE ORDER; ","")&amp;IF(Q237="","NO PHOTOS LINK; ","")&amp;IF(OR(C237="",AND(D237&lt;&gt;"",E237="")),"CREW COUNT BLANK; ","")&amp;IF(G237="","NO WORK WRITTEN; ","")&amp;IF(AND(I237&lt;&gt;"",J237=""),"INSPECTION - NO RESULT; ","")&amp;IF(AND(B237&lt;&gt;"",N(A237)&gt;0,COUNTIFS($B$2:$B$1000,B237,$A$2:$A$1000,A237)&gt;1),"TWO ROWS SAME JOB SAME DAY; ","")&amp;IF(AND(N(A237)&gt;0,N(S237)&gt;0,N(S237)-N(A237)&gt;N('Settings'!$B$11)),"WRITTEN LATE; ",""),LEN(IF(N(A237)=0,"NO DATE; ","")&amp;IF(B237="","NO JOB; ",IF(COUNTIF('Jobs'!$A$2:$A$21,B237)=0,"JOB NOT ON JOBS SHEET; ",""))&amp;IF(AND(L237="Yes",M237=""),"DELAY - NO CAUSE; ","")&amp;IF(AND(N237&lt;&gt;"",O237&lt;&gt;"Yes",O237&lt;&gt;"Not needed"),"CLIENT INSTRUCTION - NO CHANGE ORDER; ","")&amp;IF(Q237="","NO PHOTOS LINK; ","")&amp;IF(OR(C237="",AND(D237&lt;&gt;"",E237="")),"CREW COUNT BLANK; ","")&amp;IF(G237="","NO WORK WRITTEN; ","")&amp;IF(AND(I237&lt;&gt;"",J237=""),"INSPECTION - NO RESULT; ","")&amp;IF(AND(B237&lt;&gt;"",N(A237)&gt;0,COUNTIFS($B$2:$B$1000,B237,$A$2:$A$1000,A237)&gt;1),"TWO ROWS SAME JOB SAME DAY; ","")&amp;IF(AND(N(A237)&gt;0,N(S237)&gt;0,N(S237)-N(A237)&gt;N('Settings'!$B$11)),"WRITTEN LATE; ",""))-2)))</f>
        <v/>
      </c>
    </row>
    <row r="238">
      <c r="A238" s="6" t="n"/>
      <c r="G238" s="7" t="n"/>
      <c r="H238" s="7" t="n"/>
      <c r="K238" s="7" t="n"/>
      <c r="M238" s="7" t="n"/>
      <c r="N238" s="7" t="n"/>
      <c r="P238" s="7" t="n"/>
      <c r="S238" s="6" t="n"/>
      <c r="T238">
        <f>IF(NOT(OR(A238&lt;&gt;"",B238&lt;&gt;"",G238&lt;&gt;"")),"",IF(IF(N(A238)=0,"NO DATE; ","")&amp;IF(B238="","NO JOB; ",IF(COUNTIF('Jobs'!$A$2:$A$21,B238)=0,"JOB NOT ON JOBS SHEET; ",""))&amp;IF(AND(L238="Yes",M238=""),"DELAY - NO CAUSE; ","")&amp;IF(AND(N238&lt;&gt;"",O238&lt;&gt;"Yes",O238&lt;&gt;"Not needed"),"CLIENT INSTRUCTION - NO CHANGE ORDER; ","")&amp;IF(Q238="","NO PHOTOS LINK; ","")&amp;IF(OR(C238="",AND(D238&lt;&gt;"",E238="")),"CREW COUNT BLANK; ","")&amp;IF(G238="","NO WORK WRITTEN; ","")&amp;IF(AND(I238&lt;&gt;"",J238=""),"INSPECTION - NO RESULT; ","")&amp;IF(AND(B238&lt;&gt;"",N(A238)&gt;0,COUNTIFS($B$2:$B$1000,B238,$A$2:$A$1000,A238)&gt;1),"TWO ROWS SAME JOB SAME DAY; ","")&amp;IF(AND(N(A238)&gt;0,N(S238)&gt;0,N(S238)-N(A238)&gt;N('Settings'!$B$11)),"WRITTEN LATE; ","")="","",LEFT(IF(N(A238)=0,"NO DATE; ","")&amp;IF(B238="","NO JOB; ",IF(COUNTIF('Jobs'!$A$2:$A$21,B238)=0,"JOB NOT ON JOBS SHEET; ",""))&amp;IF(AND(L238="Yes",M238=""),"DELAY - NO CAUSE; ","")&amp;IF(AND(N238&lt;&gt;"",O238&lt;&gt;"Yes",O238&lt;&gt;"Not needed"),"CLIENT INSTRUCTION - NO CHANGE ORDER; ","")&amp;IF(Q238="","NO PHOTOS LINK; ","")&amp;IF(OR(C238="",AND(D238&lt;&gt;"",E238="")),"CREW COUNT BLANK; ","")&amp;IF(G238="","NO WORK WRITTEN; ","")&amp;IF(AND(I238&lt;&gt;"",J238=""),"INSPECTION - NO RESULT; ","")&amp;IF(AND(B238&lt;&gt;"",N(A238)&gt;0,COUNTIFS($B$2:$B$1000,B238,$A$2:$A$1000,A238)&gt;1),"TWO ROWS SAME JOB SAME DAY; ","")&amp;IF(AND(N(A238)&gt;0,N(S238)&gt;0,N(S238)-N(A238)&gt;N('Settings'!$B$11)),"WRITTEN LATE; ",""),LEN(IF(N(A238)=0,"NO DATE; ","")&amp;IF(B238="","NO JOB; ",IF(COUNTIF('Jobs'!$A$2:$A$21,B238)=0,"JOB NOT ON JOBS SHEET; ",""))&amp;IF(AND(L238="Yes",M238=""),"DELAY - NO CAUSE; ","")&amp;IF(AND(N238&lt;&gt;"",O238&lt;&gt;"Yes",O238&lt;&gt;"Not needed"),"CLIENT INSTRUCTION - NO CHANGE ORDER; ","")&amp;IF(Q238="","NO PHOTOS LINK; ","")&amp;IF(OR(C238="",AND(D238&lt;&gt;"",E238="")),"CREW COUNT BLANK; ","")&amp;IF(G238="","NO WORK WRITTEN; ","")&amp;IF(AND(I238&lt;&gt;"",J238=""),"INSPECTION - NO RESULT; ","")&amp;IF(AND(B238&lt;&gt;"",N(A238)&gt;0,COUNTIFS($B$2:$B$1000,B238,$A$2:$A$1000,A238)&gt;1),"TWO ROWS SAME JOB SAME DAY; ","")&amp;IF(AND(N(A238)&gt;0,N(S238)&gt;0,N(S238)-N(A238)&gt;N('Settings'!$B$11)),"WRITTEN LATE; ",""))-2)))</f>
        <v/>
      </c>
    </row>
    <row r="239">
      <c r="A239" s="6" t="n"/>
      <c r="G239" s="7" t="n"/>
      <c r="H239" s="7" t="n"/>
      <c r="K239" s="7" t="n"/>
      <c r="M239" s="7" t="n"/>
      <c r="N239" s="7" t="n"/>
      <c r="P239" s="7" t="n"/>
      <c r="S239" s="6" t="n"/>
      <c r="T239">
        <f>IF(NOT(OR(A239&lt;&gt;"",B239&lt;&gt;"",G239&lt;&gt;"")),"",IF(IF(N(A239)=0,"NO DATE; ","")&amp;IF(B239="","NO JOB; ",IF(COUNTIF('Jobs'!$A$2:$A$21,B239)=0,"JOB NOT ON JOBS SHEET; ",""))&amp;IF(AND(L239="Yes",M239=""),"DELAY - NO CAUSE; ","")&amp;IF(AND(N239&lt;&gt;"",O239&lt;&gt;"Yes",O239&lt;&gt;"Not needed"),"CLIENT INSTRUCTION - NO CHANGE ORDER; ","")&amp;IF(Q239="","NO PHOTOS LINK; ","")&amp;IF(OR(C239="",AND(D239&lt;&gt;"",E239="")),"CREW COUNT BLANK; ","")&amp;IF(G239="","NO WORK WRITTEN; ","")&amp;IF(AND(I239&lt;&gt;"",J239=""),"INSPECTION - NO RESULT; ","")&amp;IF(AND(B239&lt;&gt;"",N(A239)&gt;0,COUNTIFS($B$2:$B$1000,B239,$A$2:$A$1000,A239)&gt;1),"TWO ROWS SAME JOB SAME DAY; ","")&amp;IF(AND(N(A239)&gt;0,N(S239)&gt;0,N(S239)-N(A239)&gt;N('Settings'!$B$11)),"WRITTEN LATE; ","")="","",LEFT(IF(N(A239)=0,"NO DATE; ","")&amp;IF(B239="","NO JOB; ",IF(COUNTIF('Jobs'!$A$2:$A$21,B239)=0,"JOB NOT ON JOBS SHEET; ",""))&amp;IF(AND(L239="Yes",M239=""),"DELAY - NO CAUSE; ","")&amp;IF(AND(N239&lt;&gt;"",O239&lt;&gt;"Yes",O239&lt;&gt;"Not needed"),"CLIENT INSTRUCTION - NO CHANGE ORDER; ","")&amp;IF(Q239="","NO PHOTOS LINK; ","")&amp;IF(OR(C239="",AND(D239&lt;&gt;"",E239="")),"CREW COUNT BLANK; ","")&amp;IF(G239="","NO WORK WRITTEN; ","")&amp;IF(AND(I239&lt;&gt;"",J239=""),"INSPECTION - NO RESULT; ","")&amp;IF(AND(B239&lt;&gt;"",N(A239)&gt;0,COUNTIFS($B$2:$B$1000,B239,$A$2:$A$1000,A239)&gt;1),"TWO ROWS SAME JOB SAME DAY; ","")&amp;IF(AND(N(A239)&gt;0,N(S239)&gt;0,N(S239)-N(A239)&gt;N('Settings'!$B$11)),"WRITTEN LATE; ",""),LEN(IF(N(A239)=0,"NO DATE; ","")&amp;IF(B239="","NO JOB; ",IF(COUNTIF('Jobs'!$A$2:$A$21,B239)=0,"JOB NOT ON JOBS SHEET; ",""))&amp;IF(AND(L239="Yes",M239=""),"DELAY - NO CAUSE; ","")&amp;IF(AND(N239&lt;&gt;"",O239&lt;&gt;"Yes",O239&lt;&gt;"Not needed"),"CLIENT INSTRUCTION - NO CHANGE ORDER; ","")&amp;IF(Q239="","NO PHOTOS LINK; ","")&amp;IF(OR(C239="",AND(D239&lt;&gt;"",E239="")),"CREW COUNT BLANK; ","")&amp;IF(G239="","NO WORK WRITTEN; ","")&amp;IF(AND(I239&lt;&gt;"",J239=""),"INSPECTION - NO RESULT; ","")&amp;IF(AND(B239&lt;&gt;"",N(A239)&gt;0,COUNTIFS($B$2:$B$1000,B239,$A$2:$A$1000,A239)&gt;1),"TWO ROWS SAME JOB SAME DAY; ","")&amp;IF(AND(N(A239)&gt;0,N(S239)&gt;0,N(S239)-N(A239)&gt;N('Settings'!$B$11)),"WRITTEN LATE; ",""))-2)))</f>
        <v/>
      </c>
    </row>
    <row r="240">
      <c r="A240" s="6" t="n"/>
      <c r="G240" s="7" t="n"/>
      <c r="H240" s="7" t="n"/>
      <c r="K240" s="7" t="n"/>
      <c r="M240" s="7" t="n"/>
      <c r="N240" s="7" t="n"/>
      <c r="P240" s="7" t="n"/>
      <c r="S240" s="6" t="n"/>
      <c r="T240">
        <f>IF(NOT(OR(A240&lt;&gt;"",B240&lt;&gt;"",G240&lt;&gt;"")),"",IF(IF(N(A240)=0,"NO DATE; ","")&amp;IF(B240="","NO JOB; ",IF(COUNTIF('Jobs'!$A$2:$A$21,B240)=0,"JOB NOT ON JOBS SHEET; ",""))&amp;IF(AND(L240="Yes",M240=""),"DELAY - NO CAUSE; ","")&amp;IF(AND(N240&lt;&gt;"",O240&lt;&gt;"Yes",O240&lt;&gt;"Not needed"),"CLIENT INSTRUCTION - NO CHANGE ORDER; ","")&amp;IF(Q240="","NO PHOTOS LINK; ","")&amp;IF(OR(C240="",AND(D240&lt;&gt;"",E240="")),"CREW COUNT BLANK; ","")&amp;IF(G240="","NO WORK WRITTEN; ","")&amp;IF(AND(I240&lt;&gt;"",J240=""),"INSPECTION - NO RESULT; ","")&amp;IF(AND(B240&lt;&gt;"",N(A240)&gt;0,COUNTIFS($B$2:$B$1000,B240,$A$2:$A$1000,A240)&gt;1),"TWO ROWS SAME JOB SAME DAY; ","")&amp;IF(AND(N(A240)&gt;0,N(S240)&gt;0,N(S240)-N(A240)&gt;N('Settings'!$B$11)),"WRITTEN LATE; ","")="","",LEFT(IF(N(A240)=0,"NO DATE; ","")&amp;IF(B240="","NO JOB; ",IF(COUNTIF('Jobs'!$A$2:$A$21,B240)=0,"JOB NOT ON JOBS SHEET; ",""))&amp;IF(AND(L240="Yes",M240=""),"DELAY - NO CAUSE; ","")&amp;IF(AND(N240&lt;&gt;"",O240&lt;&gt;"Yes",O240&lt;&gt;"Not needed"),"CLIENT INSTRUCTION - NO CHANGE ORDER; ","")&amp;IF(Q240="","NO PHOTOS LINK; ","")&amp;IF(OR(C240="",AND(D240&lt;&gt;"",E240="")),"CREW COUNT BLANK; ","")&amp;IF(G240="","NO WORK WRITTEN; ","")&amp;IF(AND(I240&lt;&gt;"",J240=""),"INSPECTION - NO RESULT; ","")&amp;IF(AND(B240&lt;&gt;"",N(A240)&gt;0,COUNTIFS($B$2:$B$1000,B240,$A$2:$A$1000,A240)&gt;1),"TWO ROWS SAME JOB SAME DAY; ","")&amp;IF(AND(N(A240)&gt;0,N(S240)&gt;0,N(S240)-N(A240)&gt;N('Settings'!$B$11)),"WRITTEN LATE; ",""),LEN(IF(N(A240)=0,"NO DATE; ","")&amp;IF(B240="","NO JOB; ",IF(COUNTIF('Jobs'!$A$2:$A$21,B240)=0,"JOB NOT ON JOBS SHEET; ",""))&amp;IF(AND(L240="Yes",M240=""),"DELAY - NO CAUSE; ","")&amp;IF(AND(N240&lt;&gt;"",O240&lt;&gt;"Yes",O240&lt;&gt;"Not needed"),"CLIENT INSTRUCTION - NO CHANGE ORDER; ","")&amp;IF(Q240="","NO PHOTOS LINK; ","")&amp;IF(OR(C240="",AND(D240&lt;&gt;"",E240="")),"CREW COUNT BLANK; ","")&amp;IF(G240="","NO WORK WRITTEN; ","")&amp;IF(AND(I240&lt;&gt;"",J240=""),"INSPECTION - NO RESULT; ","")&amp;IF(AND(B240&lt;&gt;"",N(A240)&gt;0,COUNTIFS($B$2:$B$1000,B240,$A$2:$A$1000,A240)&gt;1),"TWO ROWS SAME JOB SAME DAY; ","")&amp;IF(AND(N(A240)&gt;0,N(S240)&gt;0,N(S240)-N(A240)&gt;N('Settings'!$B$11)),"WRITTEN LATE; ",""))-2)))</f>
        <v/>
      </c>
    </row>
    <row r="241">
      <c r="A241" s="6" t="n"/>
      <c r="G241" s="7" t="n"/>
      <c r="H241" s="7" t="n"/>
      <c r="K241" s="7" t="n"/>
      <c r="M241" s="7" t="n"/>
      <c r="N241" s="7" t="n"/>
      <c r="P241" s="7" t="n"/>
      <c r="S241" s="6" t="n"/>
      <c r="T241">
        <f>IF(NOT(OR(A241&lt;&gt;"",B241&lt;&gt;"",G241&lt;&gt;"")),"",IF(IF(N(A241)=0,"NO DATE; ","")&amp;IF(B241="","NO JOB; ",IF(COUNTIF('Jobs'!$A$2:$A$21,B241)=0,"JOB NOT ON JOBS SHEET; ",""))&amp;IF(AND(L241="Yes",M241=""),"DELAY - NO CAUSE; ","")&amp;IF(AND(N241&lt;&gt;"",O241&lt;&gt;"Yes",O241&lt;&gt;"Not needed"),"CLIENT INSTRUCTION - NO CHANGE ORDER; ","")&amp;IF(Q241="","NO PHOTOS LINK; ","")&amp;IF(OR(C241="",AND(D241&lt;&gt;"",E241="")),"CREW COUNT BLANK; ","")&amp;IF(G241="","NO WORK WRITTEN; ","")&amp;IF(AND(I241&lt;&gt;"",J241=""),"INSPECTION - NO RESULT; ","")&amp;IF(AND(B241&lt;&gt;"",N(A241)&gt;0,COUNTIFS($B$2:$B$1000,B241,$A$2:$A$1000,A241)&gt;1),"TWO ROWS SAME JOB SAME DAY; ","")&amp;IF(AND(N(A241)&gt;0,N(S241)&gt;0,N(S241)-N(A241)&gt;N('Settings'!$B$11)),"WRITTEN LATE; ","")="","",LEFT(IF(N(A241)=0,"NO DATE; ","")&amp;IF(B241="","NO JOB; ",IF(COUNTIF('Jobs'!$A$2:$A$21,B241)=0,"JOB NOT ON JOBS SHEET; ",""))&amp;IF(AND(L241="Yes",M241=""),"DELAY - NO CAUSE; ","")&amp;IF(AND(N241&lt;&gt;"",O241&lt;&gt;"Yes",O241&lt;&gt;"Not needed"),"CLIENT INSTRUCTION - NO CHANGE ORDER; ","")&amp;IF(Q241="","NO PHOTOS LINK; ","")&amp;IF(OR(C241="",AND(D241&lt;&gt;"",E241="")),"CREW COUNT BLANK; ","")&amp;IF(G241="","NO WORK WRITTEN; ","")&amp;IF(AND(I241&lt;&gt;"",J241=""),"INSPECTION - NO RESULT; ","")&amp;IF(AND(B241&lt;&gt;"",N(A241)&gt;0,COUNTIFS($B$2:$B$1000,B241,$A$2:$A$1000,A241)&gt;1),"TWO ROWS SAME JOB SAME DAY; ","")&amp;IF(AND(N(A241)&gt;0,N(S241)&gt;0,N(S241)-N(A241)&gt;N('Settings'!$B$11)),"WRITTEN LATE; ",""),LEN(IF(N(A241)=0,"NO DATE; ","")&amp;IF(B241="","NO JOB; ",IF(COUNTIF('Jobs'!$A$2:$A$21,B241)=0,"JOB NOT ON JOBS SHEET; ",""))&amp;IF(AND(L241="Yes",M241=""),"DELAY - NO CAUSE; ","")&amp;IF(AND(N241&lt;&gt;"",O241&lt;&gt;"Yes",O241&lt;&gt;"Not needed"),"CLIENT INSTRUCTION - NO CHANGE ORDER; ","")&amp;IF(Q241="","NO PHOTOS LINK; ","")&amp;IF(OR(C241="",AND(D241&lt;&gt;"",E241="")),"CREW COUNT BLANK; ","")&amp;IF(G241="","NO WORK WRITTEN; ","")&amp;IF(AND(I241&lt;&gt;"",J241=""),"INSPECTION - NO RESULT; ","")&amp;IF(AND(B241&lt;&gt;"",N(A241)&gt;0,COUNTIFS($B$2:$B$1000,B241,$A$2:$A$1000,A241)&gt;1),"TWO ROWS SAME JOB SAME DAY; ","")&amp;IF(AND(N(A241)&gt;0,N(S241)&gt;0,N(S241)-N(A241)&gt;N('Settings'!$B$11)),"WRITTEN LATE; ",""))-2)))</f>
        <v/>
      </c>
    </row>
    <row r="242">
      <c r="A242" s="6" t="n"/>
      <c r="G242" s="7" t="n"/>
      <c r="H242" s="7" t="n"/>
      <c r="K242" s="7" t="n"/>
      <c r="M242" s="7" t="n"/>
      <c r="N242" s="7" t="n"/>
      <c r="P242" s="7" t="n"/>
      <c r="S242" s="6" t="n"/>
      <c r="T242">
        <f>IF(NOT(OR(A242&lt;&gt;"",B242&lt;&gt;"",G242&lt;&gt;"")),"",IF(IF(N(A242)=0,"NO DATE; ","")&amp;IF(B242="","NO JOB; ",IF(COUNTIF('Jobs'!$A$2:$A$21,B242)=0,"JOB NOT ON JOBS SHEET; ",""))&amp;IF(AND(L242="Yes",M242=""),"DELAY - NO CAUSE; ","")&amp;IF(AND(N242&lt;&gt;"",O242&lt;&gt;"Yes",O242&lt;&gt;"Not needed"),"CLIENT INSTRUCTION - NO CHANGE ORDER; ","")&amp;IF(Q242="","NO PHOTOS LINK; ","")&amp;IF(OR(C242="",AND(D242&lt;&gt;"",E242="")),"CREW COUNT BLANK; ","")&amp;IF(G242="","NO WORK WRITTEN; ","")&amp;IF(AND(I242&lt;&gt;"",J242=""),"INSPECTION - NO RESULT; ","")&amp;IF(AND(B242&lt;&gt;"",N(A242)&gt;0,COUNTIFS($B$2:$B$1000,B242,$A$2:$A$1000,A242)&gt;1),"TWO ROWS SAME JOB SAME DAY; ","")&amp;IF(AND(N(A242)&gt;0,N(S242)&gt;0,N(S242)-N(A242)&gt;N('Settings'!$B$11)),"WRITTEN LATE; ","")="","",LEFT(IF(N(A242)=0,"NO DATE; ","")&amp;IF(B242="","NO JOB; ",IF(COUNTIF('Jobs'!$A$2:$A$21,B242)=0,"JOB NOT ON JOBS SHEET; ",""))&amp;IF(AND(L242="Yes",M242=""),"DELAY - NO CAUSE; ","")&amp;IF(AND(N242&lt;&gt;"",O242&lt;&gt;"Yes",O242&lt;&gt;"Not needed"),"CLIENT INSTRUCTION - NO CHANGE ORDER; ","")&amp;IF(Q242="","NO PHOTOS LINK; ","")&amp;IF(OR(C242="",AND(D242&lt;&gt;"",E242="")),"CREW COUNT BLANK; ","")&amp;IF(G242="","NO WORK WRITTEN; ","")&amp;IF(AND(I242&lt;&gt;"",J242=""),"INSPECTION - NO RESULT; ","")&amp;IF(AND(B242&lt;&gt;"",N(A242)&gt;0,COUNTIFS($B$2:$B$1000,B242,$A$2:$A$1000,A242)&gt;1),"TWO ROWS SAME JOB SAME DAY; ","")&amp;IF(AND(N(A242)&gt;0,N(S242)&gt;0,N(S242)-N(A242)&gt;N('Settings'!$B$11)),"WRITTEN LATE; ",""),LEN(IF(N(A242)=0,"NO DATE; ","")&amp;IF(B242="","NO JOB; ",IF(COUNTIF('Jobs'!$A$2:$A$21,B242)=0,"JOB NOT ON JOBS SHEET; ",""))&amp;IF(AND(L242="Yes",M242=""),"DELAY - NO CAUSE; ","")&amp;IF(AND(N242&lt;&gt;"",O242&lt;&gt;"Yes",O242&lt;&gt;"Not needed"),"CLIENT INSTRUCTION - NO CHANGE ORDER; ","")&amp;IF(Q242="","NO PHOTOS LINK; ","")&amp;IF(OR(C242="",AND(D242&lt;&gt;"",E242="")),"CREW COUNT BLANK; ","")&amp;IF(G242="","NO WORK WRITTEN; ","")&amp;IF(AND(I242&lt;&gt;"",J242=""),"INSPECTION - NO RESULT; ","")&amp;IF(AND(B242&lt;&gt;"",N(A242)&gt;0,COUNTIFS($B$2:$B$1000,B242,$A$2:$A$1000,A242)&gt;1),"TWO ROWS SAME JOB SAME DAY; ","")&amp;IF(AND(N(A242)&gt;0,N(S242)&gt;0,N(S242)-N(A242)&gt;N('Settings'!$B$11)),"WRITTEN LATE; ",""))-2)))</f>
        <v/>
      </c>
    </row>
    <row r="243">
      <c r="A243" s="6" t="n"/>
      <c r="G243" s="7" t="n"/>
      <c r="H243" s="7" t="n"/>
      <c r="K243" s="7" t="n"/>
      <c r="M243" s="7" t="n"/>
      <c r="N243" s="7" t="n"/>
      <c r="P243" s="7" t="n"/>
      <c r="S243" s="6" t="n"/>
      <c r="T243">
        <f>IF(NOT(OR(A243&lt;&gt;"",B243&lt;&gt;"",G243&lt;&gt;"")),"",IF(IF(N(A243)=0,"NO DATE; ","")&amp;IF(B243="","NO JOB; ",IF(COUNTIF('Jobs'!$A$2:$A$21,B243)=0,"JOB NOT ON JOBS SHEET; ",""))&amp;IF(AND(L243="Yes",M243=""),"DELAY - NO CAUSE; ","")&amp;IF(AND(N243&lt;&gt;"",O243&lt;&gt;"Yes",O243&lt;&gt;"Not needed"),"CLIENT INSTRUCTION - NO CHANGE ORDER; ","")&amp;IF(Q243="","NO PHOTOS LINK; ","")&amp;IF(OR(C243="",AND(D243&lt;&gt;"",E243="")),"CREW COUNT BLANK; ","")&amp;IF(G243="","NO WORK WRITTEN; ","")&amp;IF(AND(I243&lt;&gt;"",J243=""),"INSPECTION - NO RESULT; ","")&amp;IF(AND(B243&lt;&gt;"",N(A243)&gt;0,COUNTIFS($B$2:$B$1000,B243,$A$2:$A$1000,A243)&gt;1),"TWO ROWS SAME JOB SAME DAY; ","")&amp;IF(AND(N(A243)&gt;0,N(S243)&gt;0,N(S243)-N(A243)&gt;N('Settings'!$B$11)),"WRITTEN LATE; ","")="","",LEFT(IF(N(A243)=0,"NO DATE; ","")&amp;IF(B243="","NO JOB; ",IF(COUNTIF('Jobs'!$A$2:$A$21,B243)=0,"JOB NOT ON JOBS SHEET; ",""))&amp;IF(AND(L243="Yes",M243=""),"DELAY - NO CAUSE; ","")&amp;IF(AND(N243&lt;&gt;"",O243&lt;&gt;"Yes",O243&lt;&gt;"Not needed"),"CLIENT INSTRUCTION - NO CHANGE ORDER; ","")&amp;IF(Q243="","NO PHOTOS LINK; ","")&amp;IF(OR(C243="",AND(D243&lt;&gt;"",E243="")),"CREW COUNT BLANK; ","")&amp;IF(G243="","NO WORK WRITTEN; ","")&amp;IF(AND(I243&lt;&gt;"",J243=""),"INSPECTION - NO RESULT; ","")&amp;IF(AND(B243&lt;&gt;"",N(A243)&gt;0,COUNTIFS($B$2:$B$1000,B243,$A$2:$A$1000,A243)&gt;1),"TWO ROWS SAME JOB SAME DAY; ","")&amp;IF(AND(N(A243)&gt;0,N(S243)&gt;0,N(S243)-N(A243)&gt;N('Settings'!$B$11)),"WRITTEN LATE; ",""),LEN(IF(N(A243)=0,"NO DATE; ","")&amp;IF(B243="","NO JOB; ",IF(COUNTIF('Jobs'!$A$2:$A$21,B243)=0,"JOB NOT ON JOBS SHEET; ",""))&amp;IF(AND(L243="Yes",M243=""),"DELAY - NO CAUSE; ","")&amp;IF(AND(N243&lt;&gt;"",O243&lt;&gt;"Yes",O243&lt;&gt;"Not needed"),"CLIENT INSTRUCTION - NO CHANGE ORDER; ","")&amp;IF(Q243="","NO PHOTOS LINK; ","")&amp;IF(OR(C243="",AND(D243&lt;&gt;"",E243="")),"CREW COUNT BLANK; ","")&amp;IF(G243="","NO WORK WRITTEN; ","")&amp;IF(AND(I243&lt;&gt;"",J243=""),"INSPECTION - NO RESULT; ","")&amp;IF(AND(B243&lt;&gt;"",N(A243)&gt;0,COUNTIFS($B$2:$B$1000,B243,$A$2:$A$1000,A243)&gt;1),"TWO ROWS SAME JOB SAME DAY; ","")&amp;IF(AND(N(A243)&gt;0,N(S243)&gt;0,N(S243)-N(A243)&gt;N('Settings'!$B$11)),"WRITTEN LATE; ",""))-2)))</f>
        <v/>
      </c>
    </row>
    <row r="244">
      <c r="A244" s="6" t="n"/>
      <c r="G244" s="7" t="n"/>
      <c r="H244" s="7" t="n"/>
      <c r="K244" s="7" t="n"/>
      <c r="M244" s="7" t="n"/>
      <c r="N244" s="7" t="n"/>
      <c r="P244" s="7" t="n"/>
      <c r="S244" s="6" t="n"/>
      <c r="T244">
        <f>IF(NOT(OR(A244&lt;&gt;"",B244&lt;&gt;"",G244&lt;&gt;"")),"",IF(IF(N(A244)=0,"NO DATE; ","")&amp;IF(B244="","NO JOB; ",IF(COUNTIF('Jobs'!$A$2:$A$21,B244)=0,"JOB NOT ON JOBS SHEET; ",""))&amp;IF(AND(L244="Yes",M244=""),"DELAY - NO CAUSE; ","")&amp;IF(AND(N244&lt;&gt;"",O244&lt;&gt;"Yes",O244&lt;&gt;"Not needed"),"CLIENT INSTRUCTION - NO CHANGE ORDER; ","")&amp;IF(Q244="","NO PHOTOS LINK; ","")&amp;IF(OR(C244="",AND(D244&lt;&gt;"",E244="")),"CREW COUNT BLANK; ","")&amp;IF(G244="","NO WORK WRITTEN; ","")&amp;IF(AND(I244&lt;&gt;"",J244=""),"INSPECTION - NO RESULT; ","")&amp;IF(AND(B244&lt;&gt;"",N(A244)&gt;0,COUNTIFS($B$2:$B$1000,B244,$A$2:$A$1000,A244)&gt;1),"TWO ROWS SAME JOB SAME DAY; ","")&amp;IF(AND(N(A244)&gt;0,N(S244)&gt;0,N(S244)-N(A244)&gt;N('Settings'!$B$11)),"WRITTEN LATE; ","")="","",LEFT(IF(N(A244)=0,"NO DATE; ","")&amp;IF(B244="","NO JOB; ",IF(COUNTIF('Jobs'!$A$2:$A$21,B244)=0,"JOB NOT ON JOBS SHEET; ",""))&amp;IF(AND(L244="Yes",M244=""),"DELAY - NO CAUSE; ","")&amp;IF(AND(N244&lt;&gt;"",O244&lt;&gt;"Yes",O244&lt;&gt;"Not needed"),"CLIENT INSTRUCTION - NO CHANGE ORDER; ","")&amp;IF(Q244="","NO PHOTOS LINK; ","")&amp;IF(OR(C244="",AND(D244&lt;&gt;"",E244="")),"CREW COUNT BLANK; ","")&amp;IF(G244="","NO WORK WRITTEN; ","")&amp;IF(AND(I244&lt;&gt;"",J244=""),"INSPECTION - NO RESULT; ","")&amp;IF(AND(B244&lt;&gt;"",N(A244)&gt;0,COUNTIFS($B$2:$B$1000,B244,$A$2:$A$1000,A244)&gt;1),"TWO ROWS SAME JOB SAME DAY; ","")&amp;IF(AND(N(A244)&gt;0,N(S244)&gt;0,N(S244)-N(A244)&gt;N('Settings'!$B$11)),"WRITTEN LATE; ",""),LEN(IF(N(A244)=0,"NO DATE; ","")&amp;IF(B244="","NO JOB; ",IF(COUNTIF('Jobs'!$A$2:$A$21,B244)=0,"JOB NOT ON JOBS SHEET; ",""))&amp;IF(AND(L244="Yes",M244=""),"DELAY - NO CAUSE; ","")&amp;IF(AND(N244&lt;&gt;"",O244&lt;&gt;"Yes",O244&lt;&gt;"Not needed"),"CLIENT INSTRUCTION - NO CHANGE ORDER; ","")&amp;IF(Q244="","NO PHOTOS LINK; ","")&amp;IF(OR(C244="",AND(D244&lt;&gt;"",E244="")),"CREW COUNT BLANK; ","")&amp;IF(G244="","NO WORK WRITTEN; ","")&amp;IF(AND(I244&lt;&gt;"",J244=""),"INSPECTION - NO RESULT; ","")&amp;IF(AND(B244&lt;&gt;"",N(A244)&gt;0,COUNTIFS($B$2:$B$1000,B244,$A$2:$A$1000,A244)&gt;1),"TWO ROWS SAME JOB SAME DAY; ","")&amp;IF(AND(N(A244)&gt;0,N(S244)&gt;0,N(S244)-N(A244)&gt;N('Settings'!$B$11)),"WRITTEN LATE; ",""))-2)))</f>
        <v/>
      </c>
    </row>
    <row r="245">
      <c r="A245" s="6" t="n"/>
      <c r="G245" s="7" t="n"/>
      <c r="H245" s="7" t="n"/>
      <c r="K245" s="7" t="n"/>
      <c r="M245" s="7" t="n"/>
      <c r="N245" s="7" t="n"/>
      <c r="P245" s="7" t="n"/>
      <c r="S245" s="6" t="n"/>
      <c r="T245">
        <f>IF(NOT(OR(A245&lt;&gt;"",B245&lt;&gt;"",G245&lt;&gt;"")),"",IF(IF(N(A245)=0,"NO DATE; ","")&amp;IF(B245="","NO JOB; ",IF(COUNTIF('Jobs'!$A$2:$A$21,B245)=0,"JOB NOT ON JOBS SHEET; ",""))&amp;IF(AND(L245="Yes",M245=""),"DELAY - NO CAUSE; ","")&amp;IF(AND(N245&lt;&gt;"",O245&lt;&gt;"Yes",O245&lt;&gt;"Not needed"),"CLIENT INSTRUCTION - NO CHANGE ORDER; ","")&amp;IF(Q245="","NO PHOTOS LINK; ","")&amp;IF(OR(C245="",AND(D245&lt;&gt;"",E245="")),"CREW COUNT BLANK; ","")&amp;IF(G245="","NO WORK WRITTEN; ","")&amp;IF(AND(I245&lt;&gt;"",J245=""),"INSPECTION - NO RESULT; ","")&amp;IF(AND(B245&lt;&gt;"",N(A245)&gt;0,COUNTIFS($B$2:$B$1000,B245,$A$2:$A$1000,A245)&gt;1),"TWO ROWS SAME JOB SAME DAY; ","")&amp;IF(AND(N(A245)&gt;0,N(S245)&gt;0,N(S245)-N(A245)&gt;N('Settings'!$B$11)),"WRITTEN LATE; ","")="","",LEFT(IF(N(A245)=0,"NO DATE; ","")&amp;IF(B245="","NO JOB; ",IF(COUNTIF('Jobs'!$A$2:$A$21,B245)=0,"JOB NOT ON JOBS SHEET; ",""))&amp;IF(AND(L245="Yes",M245=""),"DELAY - NO CAUSE; ","")&amp;IF(AND(N245&lt;&gt;"",O245&lt;&gt;"Yes",O245&lt;&gt;"Not needed"),"CLIENT INSTRUCTION - NO CHANGE ORDER; ","")&amp;IF(Q245="","NO PHOTOS LINK; ","")&amp;IF(OR(C245="",AND(D245&lt;&gt;"",E245="")),"CREW COUNT BLANK; ","")&amp;IF(G245="","NO WORK WRITTEN; ","")&amp;IF(AND(I245&lt;&gt;"",J245=""),"INSPECTION - NO RESULT; ","")&amp;IF(AND(B245&lt;&gt;"",N(A245)&gt;0,COUNTIFS($B$2:$B$1000,B245,$A$2:$A$1000,A245)&gt;1),"TWO ROWS SAME JOB SAME DAY; ","")&amp;IF(AND(N(A245)&gt;0,N(S245)&gt;0,N(S245)-N(A245)&gt;N('Settings'!$B$11)),"WRITTEN LATE; ",""),LEN(IF(N(A245)=0,"NO DATE; ","")&amp;IF(B245="","NO JOB; ",IF(COUNTIF('Jobs'!$A$2:$A$21,B245)=0,"JOB NOT ON JOBS SHEET; ",""))&amp;IF(AND(L245="Yes",M245=""),"DELAY - NO CAUSE; ","")&amp;IF(AND(N245&lt;&gt;"",O245&lt;&gt;"Yes",O245&lt;&gt;"Not needed"),"CLIENT INSTRUCTION - NO CHANGE ORDER; ","")&amp;IF(Q245="","NO PHOTOS LINK; ","")&amp;IF(OR(C245="",AND(D245&lt;&gt;"",E245="")),"CREW COUNT BLANK; ","")&amp;IF(G245="","NO WORK WRITTEN; ","")&amp;IF(AND(I245&lt;&gt;"",J245=""),"INSPECTION - NO RESULT; ","")&amp;IF(AND(B245&lt;&gt;"",N(A245)&gt;0,COUNTIFS($B$2:$B$1000,B245,$A$2:$A$1000,A245)&gt;1),"TWO ROWS SAME JOB SAME DAY; ","")&amp;IF(AND(N(A245)&gt;0,N(S245)&gt;0,N(S245)-N(A245)&gt;N('Settings'!$B$11)),"WRITTEN LATE; ",""))-2)))</f>
        <v/>
      </c>
    </row>
    <row r="246">
      <c r="A246" s="6" t="n"/>
      <c r="G246" s="7" t="n"/>
      <c r="H246" s="7" t="n"/>
      <c r="K246" s="7" t="n"/>
      <c r="M246" s="7" t="n"/>
      <c r="N246" s="7" t="n"/>
      <c r="P246" s="7" t="n"/>
      <c r="S246" s="6" t="n"/>
      <c r="T246">
        <f>IF(NOT(OR(A246&lt;&gt;"",B246&lt;&gt;"",G246&lt;&gt;"")),"",IF(IF(N(A246)=0,"NO DATE; ","")&amp;IF(B246="","NO JOB; ",IF(COUNTIF('Jobs'!$A$2:$A$21,B246)=0,"JOB NOT ON JOBS SHEET; ",""))&amp;IF(AND(L246="Yes",M246=""),"DELAY - NO CAUSE; ","")&amp;IF(AND(N246&lt;&gt;"",O246&lt;&gt;"Yes",O246&lt;&gt;"Not needed"),"CLIENT INSTRUCTION - NO CHANGE ORDER; ","")&amp;IF(Q246="","NO PHOTOS LINK; ","")&amp;IF(OR(C246="",AND(D246&lt;&gt;"",E246="")),"CREW COUNT BLANK; ","")&amp;IF(G246="","NO WORK WRITTEN; ","")&amp;IF(AND(I246&lt;&gt;"",J246=""),"INSPECTION - NO RESULT; ","")&amp;IF(AND(B246&lt;&gt;"",N(A246)&gt;0,COUNTIFS($B$2:$B$1000,B246,$A$2:$A$1000,A246)&gt;1),"TWO ROWS SAME JOB SAME DAY; ","")&amp;IF(AND(N(A246)&gt;0,N(S246)&gt;0,N(S246)-N(A246)&gt;N('Settings'!$B$11)),"WRITTEN LATE; ","")="","",LEFT(IF(N(A246)=0,"NO DATE; ","")&amp;IF(B246="","NO JOB; ",IF(COUNTIF('Jobs'!$A$2:$A$21,B246)=0,"JOB NOT ON JOBS SHEET; ",""))&amp;IF(AND(L246="Yes",M246=""),"DELAY - NO CAUSE; ","")&amp;IF(AND(N246&lt;&gt;"",O246&lt;&gt;"Yes",O246&lt;&gt;"Not needed"),"CLIENT INSTRUCTION - NO CHANGE ORDER; ","")&amp;IF(Q246="","NO PHOTOS LINK; ","")&amp;IF(OR(C246="",AND(D246&lt;&gt;"",E246="")),"CREW COUNT BLANK; ","")&amp;IF(G246="","NO WORK WRITTEN; ","")&amp;IF(AND(I246&lt;&gt;"",J246=""),"INSPECTION - NO RESULT; ","")&amp;IF(AND(B246&lt;&gt;"",N(A246)&gt;0,COUNTIFS($B$2:$B$1000,B246,$A$2:$A$1000,A246)&gt;1),"TWO ROWS SAME JOB SAME DAY; ","")&amp;IF(AND(N(A246)&gt;0,N(S246)&gt;0,N(S246)-N(A246)&gt;N('Settings'!$B$11)),"WRITTEN LATE; ",""),LEN(IF(N(A246)=0,"NO DATE; ","")&amp;IF(B246="","NO JOB; ",IF(COUNTIF('Jobs'!$A$2:$A$21,B246)=0,"JOB NOT ON JOBS SHEET; ",""))&amp;IF(AND(L246="Yes",M246=""),"DELAY - NO CAUSE; ","")&amp;IF(AND(N246&lt;&gt;"",O246&lt;&gt;"Yes",O246&lt;&gt;"Not needed"),"CLIENT INSTRUCTION - NO CHANGE ORDER; ","")&amp;IF(Q246="","NO PHOTOS LINK; ","")&amp;IF(OR(C246="",AND(D246&lt;&gt;"",E246="")),"CREW COUNT BLANK; ","")&amp;IF(G246="","NO WORK WRITTEN; ","")&amp;IF(AND(I246&lt;&gt;"",J246=""),"INSPECTION - NO RESULT; ","")&amp;IF(AND(B246&lt;&gt;"",N(A246)&gt;0,COUNTIFS($B$2:$B$1000,B246,$A$2:$A$1000,A246)&gt;1),"TWO ROWS SAME JOB SAME DAY; ","")&amp;IF(AND(N(A246)&gt;0,N(S246)&gt;0,N(S246)-N(A246)&gt;N('Settings'!$B$11)),"WRITTEN LATE; ",""))-2)))</f>
        <v/>
      </c>
    </row>
    <row r="247">
      <c r="A247" s="6" t="n"/>
      <c r="G247" s="7" t="n"/>
      <c r="H247" s="7" t="n"/>
      <c r="K247" s="7" t="n"/>
      <c r="M247" s="7" t="n"/>
      <c r="N247" s="7" t="n"/>
      <c r="P247" s="7" t="n"/>
      <c r="S247" s="6" t="n"/>
      <c r="T247">
        <f>IF(NOT(OR(A247&lt;&gt;"",B247&lt;&gt;"",G247&lt;&gt;"")),"",IF(IF(N(A247)=0,"NO DATE; ","")&amp;IF(B247="","NO JOB; ",IF(COUNTIF('Jobs'!$A$2:$A$21,B247)=0,"JOB NOT ON JOBS SHEET; ",""))&amp;IF(AND(L247="Yes",M247=""),"DELAY - NO CAUSE; ","")&amp;IF(AND(N247&lt;&gt;"",O247&lt;&gt;"Yes",O247&lt;&gt;"Not needed"),"CLIENT INSTRUCTION - NO CHANGE ORDER; ","")&amp;IF(Q247="","NO PHOTOS LINK; ","")&amp;IF(OR(C247="",AND(D247&lt;&gt;"",E247="")),"CREW COUNT BLANK; ","")&amp;IF(G247="","NO WORK WRITTEN; ","")&amp;IF(AND(I247&lt;&gt;"",J247=""),"INSPECTION - NO RESULT; ","")&amp;IF(AND(B247&lt;&gt;"",N(A247)&gt;0,COUNTIFS($B$2:$B$1000,B247,$A$2:$A$1000,A247)&gt;1),"TWO ROWS SAME JOB SAME DAY; ","")&amp;IF(AND(N(A247)&gt;0,N(S247)&gt;0,N(S247)-N(A247)&gt;N('Settings'!$B$11)),"WRITTEN LATE; ","")="","",LEFT(IF(N(A247)=0,"NO DATE; ","")&amp;IF(B247="","NO JOB; ",IF(COUNTIF('Jobs'!$A$2:$A$21,B247)=0,"JOB NOT ON JOBS SHEET; ",""))&amp;IF(AND(L247="Yes",M247=""),"DELAY - NO CAUSE; ","")&amp;IF(AND(N247&lt;&gt;"",O247&lt;&gt;"Yes",O247&lt;&gt;"Not needed"),"CLIENT INSTRUCTION - NO CHANGE ORDER; ","")&amp;IF(Q247="","NO PHOTOS LINK; ","")&amp;IF(OR(C247="",AND(D247&lt;&gt;"",E247="")),"CREW COUNT BLANK; ","")&amp;IF(G247="","NO WORK WRITTEN; ","")&amp;IF(AND(I247&lt;&gt;"",J247=""),"INSPECTION - NO RESULT; ","")&amp;IF(AND(B247&lt;&gt;"",N(A247)&gt;0,COUNTIFS($B$2:$B$1000,B247,$A$2:$A$1000,A247)&gt;1),"TWO ROWS SAME JOB SAME DAY; ","")&amp;IF(AND(N(A247)&gt;0,N(S247)&gt;0,N(S247)-N(A247)&gt;N('Settings'!$B$11)),"WRITTEN LATE; ",""),LEN(IF(N(A247)=0,"NO DATE; ","")&amp;IF(B247="","NO JOB; ",IF(COUNTIF('Jobs'!$A$2:$A$21,B247)=0,"JOB NOT ON JOBS SHEET; ",""))&amp;IF(AND(L247="Yes",M247=""),"DELAY - NO CAUSE; ","")&amp;IF(AND(N247&lt;&gt;"",O247&lt;&gt;"Yes",O247&lt;&gt;"Not needed"),"CLIENT INSTRUCTION - NO CHANGE ORDER; ","")&amp;IF(Q247="","NO PHOTOS LINK; ","")&amp;IF(OR(C247="",AND(D247&lt;&gt;"",E247="")),"CREW COUNT BLANK; ","")&amp;IF(G247="","NO WORK WRITTEN; ","")&amp;IF(AND(I247&lt;&gt;"",J247=""),"INSPECTION - NO RESULT; ","")&amp;IF(AND(B247&lt;&gt;"",N(A247)&gt;0,COUNTIFS($B$2:$B$1000,B247,$A$2:$A$1000,A247)&gt;1),"TWO ROWS SAME JOB SAME DAY; ","")&amp;IF(AND(N(A247)&gt;0,N(S247)&gt;0,N(S247)-N(A247)&gt;N('Settings'!$B$11)),"WRITTEN LATE; ",""))-2)))</f>
        <v/>
      </c>
    </row>
    <row r="248">
      <c r="A248" s="6" t="n"/>
      <c r="G248" s="7" t="n"/>
      <c r="H248" s="7" t="n"/>
      <c r="K248" s="7" t="n"/>
      <c r="M248" s="7" t="n"/>
      <c r="N248" s="7" t="n"/>
      <c r="P248" s="7" t="n"/>
      <c r="S248" s="6" t="n"/>
      <c r="T248">
        <f>IF(NOT(OR(A248&lt;&gt;"",B248&lt;&gt;"",G248&lt;&gt;"")),"",IF(IF(N(A248)=0,"NO DATE; ","")&amp;IF(B248="","NO JOB; ",IF(COUNTIF('Jobs'!$A$2:$A$21,B248)=0,"JOB NOT ON JOBS SHEET; ",""))&amp;IF(AND(L248="Yes",M248=""),"DELAY - NO CAUSE; ","")&amp;IF(AND(N248&lt;&gt;"",O248&lt;&gt;"Yes",O248&lt;&gt;"Not needed"),"CLIENT INSTRUCTION - NO CHANGE ORDER; ","")&amp;IF(Q248="","NO PHOTOS LINK; ","")&amp;IF(OR(C248="",AND(D248&lt;&gt;"",E248="")),"CREW COUNT BLANK; ","")&amp;IF(G248="","NO WORK WRITTEN; ","")&amp;IF(AND(I248&lt;&gt;"",J248=""),"INSPECTION - NO RESULT; ","")&amp;IF(AND(B248&lt;&gt;"",N(A248)&gt;0,COUNTIFS($B$2:$B$1000,B248,$A$2:$A$1000,A248)&gt;1),"TWO ROWS SAME JOB SAME DAY; ","")&amp;IF(AND(N(A248)&gt;0,N(S248)&gt;0,N(S248)-N(A248)&gt;N('Settings'!$B$11)),"WRITTEN LATE; ","")="","",LEFT(IF(N(A248)=0,"NO DATE; ","")&amp;IF(B248="","NO JOB; ",IF(COUNTIF('Jobs'!$A$2:$A$21,B248)=0,"JOB NOT ON JOBS SHEET; ",""))&amp;IF(AND(L248="Yes",M248=""),"DELAY - NO CAUSE; ","")&amp;IF(AND(N248&lt;&gt;"",O248&lt;&gt;"Yes",O248&lt;&gt;"Not needed"),"CLIENT INSTRUCTION - NO CHANGE ORDER; ","")&amp;IF(Q248="","NO PHOTOS LINK; ","")&amp;IF(OR(C248="",AND(D248&lt;&gt;"",E248="")),"CREW COUNT BLANK; ","")&amp;IF(G248="","NO WORK WRITTEN; ","")&amp;IF(AND(I248&lt;&gt;"",J248=""),"INSPECTION - NO RESULT; ","")&amp;IF(AND(B248&lt;&gt;"",N(A248)&gt;0,COUNTIFS($B$2:$B$1000,B248,$A$2:$A$1000,A248)&gt;1),"TWO ROWS SAME JOB SAME DAY; ","")&amp;IF(AND(N(A248)&gt;0,N(S248)&gt;0,N(S248)-N(A248)&gt;N('Settings'!$B$11)),"WRITTEN LATE; ",""),LEN(IF(N(A248)=0,"NO DATE; ","")&amp;IF(B248="","NO JOB; ",IF(COUNTIF('Jobs'!$A$2:$A$21,B248)=0,"JOB NOT ON JOBS SHEET; ",""))&amp;IF(AND(L248="Yes",M248=""),"DELAY - NO CAUSE; ","")&amp;IF(AND(N248&lt;&gt;"",O248&lt;&gt;"Yes",O248&lt;&gt;"Not needed"),"CLIENT INSTRUCTION - NO CHANGE ORDER; ","")&amp;IF(Q248="","NO PHOTOS LINK; ","")&amp;IF(OR(C248="",AND(D248&lt;&gt;"",E248="")),"CREW COUNT BLANK; ","")&amp;IF(G248="","NO WORK WRITTEN; ","")&amp;IF(AND(I248&lt;&gt;"",J248=""),"INSPECTION - NO RESULT; ","")&amp;IF(AND(B248&lt;&gt;"",N(A248)&gt;0,COUNTIFS($B$2:$B$1000,B248,$A$2:$A$1000,A248)&gt;1),"TWO ROWS SAME JOB SAME DAY; ","")&amp;IF(AND(N(A248)&gt;0,N(S248)&gt;0,N(S248)-N(A248)&gt;N('Settings'!$B$11)),"WRITTEN LATE; ",""))-2)))</f>
        <v/>
      </c>
    </row>
    <row r="249">
      <c r="A249" s="6" t="n"/>
      <c r="G249" s="7" t="n"/>
      <c r="H249" s="7" t="n"/>
      <c r="K249" s="7" t="n"/>
      <c r="M249" s="7" t="n"/>
      <c r="N249" s="7" t="n"/>
      <c r="P249" s="7" t="n"/>
      <c r="S249" s="6" t="n"/>
      <c r="T249">
        <f>IF(NOT(OR(A249&lt;&gt;"",B249&lt;&gt;"",G249&lt;&gt;"")),"",IF(IF(N(A249)=0,"NO DATE; ","")&amp;IF(B249="","NO JOB; ",IF(COUNTIF('Jobs'!$A$2:$A$21,B249)=0,"JOB NOT ON JOBS SHEET; ",""))&amp;IF(AND(L249="Yes",M249=""),"DELAY - NO CAUSE; ","")&amp;IF(AND(N249&lt;&gt;"",O249&lt;&gt;"Yes",O249&lt;&gt;"Not needed"),"CLIENT INSTRUCTION - NO CHANGE ORDER; ","")&amp;IF(Q249="","NO PHOTOS LINK; ","")&amp;IF(OR(C249="",AND(D249&lt;&gt;"",E249="")),"CREW COUNT BLANK; ","")&amp;IF(G249="","NO WORK WRITTEN; ","")&amp;IF(AND(I249&lt;&gt;"",J249=""),"INSPECTION - NO RESULT; ","")&amp;IF(AND(B249&lt;&gt;"",N(A249)&gt;0,COUNTIFS($B$2:$B$1000,B249,$A$2:$A$1000,A249)&gt;1),"TWO ROWS SAME JOB SAME DAY; ","")&amp;IF(AND(N(A249)&gt;0,N(S249)&gt;0,N(S249)-N(A249)&gt;N('Settings'!$B$11)),"WRITTEN LATE; ","")="","",LEFT(IF(N(A249)=0,"NO DATE; ","")&amp;IF(B249="","NO JOB; ",IF(COUNTIF('Jobs'!$A$2:$A$21,B249)=0,"JOB NOT ON JOBS SHEET; ",""))&amp;IF(AND(L249="Yes",M249=""),"DELAY - NO CAUSE; ","")&amp;IF(AND(N249&lt;&gt;"",O249&lt;&gt;"Yes",O249&lt;&gt;"Not needed"),"CLIENT INSTRUCTION - NO CHANGE ORDER; ","")&amp;IF(Q249="","NO PHOTOS LINK; ","")&amp;IF(OR(C249="",AND(D249&lt;&gt;"",E249="")),"CREW COUNT BLANK; ","")&amp;IF(G249="","NO WORK WRITTEN; ","")&amp;IF(AND(I249&lt;&gt;"",J249=""),"INSPECTION - NO RESULT; ","")&amp;IF(AND(B249&lt;&gt;"",N(A249)&gt;0,COUNTIFS($B$2:$B$1000,B249,$A$2:$A$1000,A249)&gt;1),"TWO ROWS SAME JOB SAME DAY; ","")&amp;IF(AND(N(A249)&gt;0,N(S249)&gt;0,N(S249)-N(A249)&gt;N('Settings'!$B$11)),"WRITTEN LATE; ",""),LEN(IF(N(A249)=0,"NO DATE; ","")&amp;IF(B249="","NO JOB; ",IF(COUNTIF('Jobs'!$A$2:$A$21,B249)=0,"JOB NOT ON JOBS SHEET; ",""))&amp;IF(AND(L249="Yes",M249=""),"DELAY - NO CAUSE; ","")&amp;IF(AND(N249&lt;&gt;"",O249&lt;&gt;"Yes",O249&lt;&gt;"Not needed"),"CLIENT INSTRUCTION - NO CHANGE ORDER; ","")&amp;IF(Q249="","NO PHOTOS LINK; ","")&amp;IF(OR(C249="",AND(D249&lt;&gt;"",E249="")),"CREW COUNT BLANK; ","")&amp;IF(G249="","NO WORK WRITTEN; ","")&amp;IF(AND(I249&lt;&gt;"",J249=""),"INSPECTION - NO RESULT; ","")&amp;IF(AND(B249&lt;&gt;"",N(A249)&gt;0,COUNTIFS($B$2:$B$1000,B249,$A$2:$A$1000,A249)&gt;1),"TWO ROWS SAME JOB SAME DAY; ","")&amp;IF(AND(N(A249)&gt;0,N(S249)&gt;0,N(S249)-N(A249)&gt;N('Settings'!$B$11)),"WRITTEN LATE; ",""))-2)))</f>
        <v/>
      </c>
    </row>
    <row r="250">
      <c r="A250" s="6" t="n"/>
      <c r="G250" s="7" t="n"/>
      <c r="H250" s="7" t="n"/>
      <c r="K250" s="7" t="n"/>
      <c r="M250" s="7" t="n"/>
      <c r="N250" s="7" t="n"/>
      <c r="P250" s="7" t="n"/>
      <c r="S250" s="6" t="n"/>
      <c r="T250">
        <f>IF(NOT(OR(A250&lt;&gt;"",B250&lt;&gt;"",G250&lt;&gt;"")),"",IF(IF(N(A250)=0,"NO DATE; ","")&amp;IF(B250="","NO JOB; ",IF(COUNTIF('Jobs'!$A$2:$A$21,B250)=0,"JOB NOT ON JOBS SHEET; ",""))&amp;IF(AND(L250="Yes",M250=""),"DELAY - NO CAUSE; ","")&amp;IF(AND(N250&lt;&gt;"",O250&lt;&gt;"Yes",O250&lt;&gt;"Not needed"),"CLIENT INSTRUCTION - NO CHANGE ORDER; ","")&amp;IF(Q250="","NO PHOTOS LINK; ","")&amp;IF(OR(C250="",AND(D250&lt;&gt;"",E250="")),"CREW COUNT BLANK; ","")&amp;IF(G250="","NO WORK WRITTEN; ","")&amp;IF(AND(I250&lt;&gt;"",J250=""),"INSPECTION - NO RESULT; ","")&amp;IF(AND(B250&lt;&gt;"",N(A250)&gt;0,COUNTIFS($B$2:$B$1000,B250,$A$2:$A$1000,A250)&gt;1),"TWO ROWS SAME JOB SAME DAY; ","")&amp;IF(AND(N(A250)&gt;0,N(S250)&gt;0,N(S250)-N(A250)&gt;N('Settings'!$B$11)),"WRITTEN LATE; ","")="","",LEFT(IF(N(A250)=0,"NO DATE; ","")&amp;IF(B250="","NO JOB; ",IF(COUNTIF('Jobs'!$A$2:$A$21,B250)=0,"JOB NOT ON JOBS SHEET; ",""))&amp;IF(AND(L250="Yes",M250=""),"DELAY - NO CAUSE; ","")&amp;IF(AND(N250&lt;&gt;"",O250&lt;&gt;"Yes",O250&lt;&gt;"Not needed"),"CLIENT INSTRUCTION - NO CHANGE ORDER; ","")&amp;IF(Q250="","NO PHOTOS LINK; ","")&amp;IF(OR(C250="",AND(D250&lt;&gt;"",E250="")),"CREW COUNT BLANK; ","")&amp;IF(G250="","NO WORK WRITTEN; ","")&amp;IF(AND(I250&lt;&gt;"",J250=""),"INSPECTION - NO RESULT; ","")&amp;IF(AND(B250&lt;&gt;"",N(A250)&gt;0,COUNTIFS($B$2:$B$1000,B250,$A$2:$A$1000,A250)&gt;1),"TWO ROWS SAME JOB SAME DAY; ","")&amp;IF(AND(N(A250)&gt;0,N(S250)&gt;0,N(S250)-N(A250)&gt;N('Settings'!$B$11)),"WRITTEN LATE; ",""),LEN(IF(N(A250)=0,"NO DATE; ","")&amp;IF(B250="","NO JOB; ",IF(COUNTIF('Jobs'!$A$2:$A$21,B250)=0,"JOB NOT ON JOBS SHEET; ",""))&amp;IF(AND(L250="Yes",M250=""),"DELAY - NO CAUSE; ","")&amp;IF(AND(N250&lt;&gt;"",O250&lt;&gt;"Yes",O250&lt;&gt;"Not needed"),"CLIENT INSTRUCTION - NO CHANGE ORDER; ","")&amp;IF(Q250="","NO PHOTOS LINK; ","")&amp;IF(OR(C250="",AND(D250&lt;&gt;"",E250="")),"CREW COUNT BLANK; ","")&amp;IF(G250="","NO WORK WRITTEN; ","")&amp;IF(AND(I250&lt;&gt;"",J250=""),"INSPECTION - NO RESULT; ","")&amp;IF(AND(B250&lt;&gt;"",N(A250)&gt;0,COUNTIFS($B$2:$B$1000,B250,$A$2:$A$1000,A250)&gt;1),"TWO ROWS SAME JOB SAME DAY; ","")&amp;IF(AND(N(A250)&gt;0,N(S250)&gt;0,N(S250)-N(A250)&gt;N('Settings'!$B$11)),"WRITTEN LATE; ",""))-2)))</f>
        <v/>
      </c>
    </row>
    <row r="251">
      <c r="A251" s="6" t="n"/>
      <c r="G251" s="7" t="n"/>
      <c r="H251" s="7" t="n"/>
      <c r="K251" s="7" t="n"/>
      <c r="M251" s="7" t="n"/>
      <c r="N251" s="7" t="n"/>
      <c r="P251" s="7" t="n"/>
      <c r="S251" s="6" t="n"/>
      <c r="T251">
        <f>IF(NOT(OR(A251&lt;&gt;"",B251&lt;&gt;"",G251&lt;&gt;"")),"",IF(IF(N(A251)=0,"NO DATE; ","")&amp;IF(B251="","NO JOB; ",IF(COUNTIF('Jobs'!$A$2:$A$21,B251)=0,"JOB NOT ON JOBS SHEET; ",""))&amp;IF(AND(L251="Yes",M251=""),"DELAY - NO CAUSE; ","")&amp;IF(AND(N251&lt;&gt;"",O251&lt;&gt;"Yes",O251&lt;&gt;"Not needed"),"CLIENT INSTRUCTION - NO CHANGE ORDER; ","")&amp;IF(Q251="","NO PHOTOS LINK; ","")&amp;IF(OR(C251="",AND(D251&lt;&gt;"",E251="")),"CREW COUNT BLANK; ","")&amp;IF(G251="","NO WORK WRITTEN; ","")&amp;IF(AND(I251&lt;&gt;"",J251=""),"INSPECTION - NO RESULT; ","")&amp;IF(AND(B251&lt;&gt;"",N(A251)&gt;0,COUNTIFS($B$2:$B$1000,B251,$A$2:$A$1000,A251)&gt;1),"TWO ROWS SAME JOB SAME DAY; ","")&amp;IF(AND(N(A251)&gt;0,N(S251)&gt;0,N(S251)-N(A251)&gt;N('Settings'!$B$11)),"WRITTEN LATE; ","")="","",LEFT(IF(N(A251)=0,"NO DATE; ","")&amp;IF(B251="","NO JOB; ",IF(COUNTIF('Jobs'!$A$2:$A$21,B251)=0,"JOB NOT ON JOBS SHEET; ",""))&amp;IF(AND(L251="Yes",M251=""),"DELAY - NO CAUSE; ","")&amp;IF(AND(N251&lt;&gt;"",O251&lt;&gt;"Yes",O251&lt;&gt;"Not needed"),"CLIENT INSTRUCTION - NO CHANGE ORDER; ","")&amp;IF(Q251="","NO PHOTOS LINK; ","")&amp;IF(OR(C251="",AND(D251&lt;&gt;"",E251="")),"CREW COUNT BLANK; ","")&amp;IF(G251="","NO WORK WRITTEN; ","")&amp;IF(AND(I251&lt;&gt;"",J251=""),"INSPECTION - NO RESULT; ","")&amp;IF(AND(B251&lt;&gt;"",N(A251)&gt;0,COUNTIFS($B$2:$B$1000,B251,$A$2:$A$1000,A251)&gt;1),"TWO ROWS SAME JOB SAME DAY; ","")&amp;IF(AND(N(A251)&gt;0,N(S251)&gt;0,N(S251)-N(A251)&gt;N('Settings'!$B$11)),"WRITTEN LATE; ",""),LEN(IF(N(A251)=0,"NO DATE; ","")&amp;IF(B251="","NO JOB; ",IF(COUNTIF('Jobs'!$A$2:$A$21,B251)=0,"JOB NOT ON JOBS SHEET; ",""))&amp;IF(AND(L251="Yes",M251=""),"DELAY - NO CAUSE; ","")&amp;IF(AND(N251&lt;&gt;"",O251&lt;&gt;"Yes",O251&lt;&gt;"Not needed"),"CLIENT INSTRUCTION - NO CHANGE ORDER; ","")&amp;IF(Q251="","NO PHOTOS LINK; ","")&amp;IF(OR(C251="",AND(D251&lt;&gt;"",E251="")),"CREW COUNT BLANK; ","")&amp;IF(G251="","NO WORK WRITTEN; ","")&amp;IF(AND(I251&lt;&gt;"",J251=""),"INSPECTION - NO RESULT; ","")&amp;IF(AND(B251&lt;&gt;"",N(A251)&gt;0,COUNTIFS($B$2:$B$1000,B251,$A$2:$A$1000,A251)&gt;1),"TWO ROWS SAME JOB SAME DAY; ","")&amp;IF(AND(N(A251)&gt;0,N(S251)&gt;0,N(S251)-N(A251)&gt;N('Settings'!$B$11)),"WRITTEN LATE; ",""))-2)))</f>
        <v/>
      </c>
    </row>
    <row r="252">
      <c r="A252" s="6" t="n"/>
      <c r="G252" s="7" t="n"/>
      <c r="H252" s="7" t="n"/>
      <c r="K252" s="7" t="n"/>
      <c r="M252" s="7" t="n"/>
      <c r="N252" s="7" t="n"/>
      <c r="P252" s="7" t="n"/>
      <c r="S252" s="6" t="n"/>
      <c r="T252">
        <f>IF(NOT(OR(A252&lt;&gt;"",B252&lt;&gt;"",G252&lt;&gt;"")),"",IF(IF(N(A252)=0,"NO DATE; ","")&amp;IF(B252="","NO JOB; ",IF(COUNTIF('Jobs'!$A$2:$A$21,B252)=0,"JOB NOT ON JOBS SHEET; ",""))&amp;IF(AND(L252="Yes",M252=""),"DELAY - NO CAUSE; ","")&amp;IF(AND(N252&lt;&gt;"",O252&lt;&gt;"Yes",O252&lt;&gt;"Not needed"),"CLIENT INSTRUCTION - NO CHANGE ORDER; ","")&amp;IF(Q252="","NO PHOTOS LINK; ","")&amp;IF(OR(C252="",AND(D252&lt;&gt;"",E252="")),"CREW COUNT BLANK; ","")&amp;IF(G252="","NO WORK WRITTEN; ","")&amp;IF(AND(I252&lt;&gt;"",J252=""),"INSPECTION - NO RESULT; ","")&amp;IF(AND(B252&lt;&gt;"",N(A252)&gt;0,COUNTIFS($B$2:$B$1000,B252,$A$2:$A$1000,A252)&gt;1),"TWO ROWS SAME JOB SAME DAY; ","")&amp;IF(AND(N(A252)&gt;0,N(S252)&gt;0,N(S252)-N(A252)&gt;N('Settings'!$B$11)),"WRITTEN LATE; ","")="","",LEFT(IF(N(A252)=0,"NO DATE; ","")&amp;IF(B252="","NO JOB; ",IF(COUNTIF('Jobs'!$A$2:$A$21,B252)=0,"JOB NOT ON JOBS SHEET; ",""))&amp;IF(AND(L252="Yes",M252=""),"DELAY - NO CAUSE; ","")&amp;IF(AND(N252&lt;&gt;"",O252&lt;&gt;"Yes",O252&lt;&gt;"Not needed"),"CLIENT INSTRUCTION - NO CHANGE ORDER; ","")&amp;IF(Q252="","NO PHOTOS LINK; ","")&amp;IF(OR(C252="",AND(D252&lt;&gt;"",E252="")),"CREW COUNT BLANK; ","")&amp;IF(G252="","NO WORK WRITTEN; ","")&amp;IF(AND(I252&lt;&gt;"",J252=""),"INSPECTION - NO RESULT; ","")&amp;IF(AND(B252&lt;&gt;"",N(A252)&gt;0,COUNTIFS($B$2:$B$1000,B252,$A$2:$A$1000,A252)&gt;1),"TWO ROWS SAME JOB SAME DAY; ","")&amp;IF(AND(N(A252)&gt;0,N(S252)&gt;0,N(S252)-N(A252)&gt;N('Settings'!$B$11)),"WRITTEN LATE; ",""),LEN(IF(N(A252)=0,"NO DATE; ","")&amp;IF(B252="","NO JOB; ",IF(COUNTIF('Jobs'!$A$2:$A$21,B252)=0,"JOB NOT ON JOBS SHEET; ",""))&amp;IF(AND(L252="Yes",M252=""),"DELAY - NO CAUSE; ","")&amp;IF(AND(N252&lt;&gt;"",O252&lt;&gt;"Yes",O252&lt;&gt;"Not needed"),"CLIENT INSTRUCTION - NO CHANGE ORDER; ","")&amp;IF(Q252="","NO PHOTOS LINK; ","")&amp;IF(OR(C252="",AND(D252&lt;&gt;"",E252="")),"CREW COUNT BLANK; ","")&amp;IF(G252="","NO WORK WRITTEN; ","")&amp;IF(AND(I252&lt;&gt;"",J252=""),"INSPECTION - NO RESULT; ","")&amp;IF(AND(B252&lt;&gt;"",N(A252)&gt;0,COUNTIFS($B$2:$B$1000,B252,$A$2:$A$1000,A252)&gt;1),"TWO ROWS SAME JOB SAME DAY; ","")&amp;IF(AND(N(A252)&gt;0,N(S252)&gt;0,N(S252)-N(A252)&gt;N('Settings'!$B$11)),"WRITTEN LATE; ",""))-2)))</f>
        <v/>
      </c>
    </row>
    <row r="253">
      <c r="A253" s="6" t="n"/>
      <c r="G253" s="7" t="n"/>
      <c r="H253" s="7" t="n"/>
      <c r="K253" s="7" t="n"/>
      <c r="M253" s="7" t="n"/>
      <c r="N253" s="7" t="n"/>
      <c r="P253" s="7" t="n"/>
      <c r="S253" s="6" t="n"/>
      <c r="T253">
        <f>IF(NOT(OR(A253&lt;&gt;"",B253&lt;&gt;"",G253&lt;&gt;"")),"",IF(IF(N(A253)=0,"NO DATE; ","")&amp;IF(B253="","NO JOB; ",IF(COUNTIF('Jobs'!$A$2:$A$21,B253)=0,"JOB NOT ON JOBS SHEET; ",""))&amp;IF(AND(L253="Yes",M253=""),"DELAY - NO CAUSE; ","")&amp;IF(AND(N253&lt;&gt;"",O253&lt;&gt;"Yes",O253&lt;&gt;"Not needed"),"CLIENT INSTRUCTION - NO CHANGE ORDER; ","")&amp;IF(Q253="","NO PHOTOS LINK; ","")&amp;IF(OR(C253="",AND(D253&lt;&gt;"",E253="")),"CREW COUNT BLANK; ","")&amp;IF(G253="","NO WORK WRITTEN; ","")&amp;IF(AND(I253&lt;&gt;"",J253=""),"INSPECTION - NO RESULT; ","")&amp;IF(AND(B253&lt;&gt;"",N(A253)&gt;0,COUNTIFS($B$2:$B$1000,B253,$A$2:$A$1000,A253)&gt;1),"TWO ROWS SAME JOB SAME DAY; ","")&amp;IF(AND(N(A253)&gt;0,N(S253)&gt;0,N(S253)-N(A253)&gt;N('Settings'!$B$11)),"WRITTEN LATE; ","")="","",LEFT(IF(N(A253)=0,"NO DATE; ","")&amp;IF(B253="","NO JOB; ",IF(COUNTIF('Jobs'!$A$2:$A$21,B253)=0,"JOB NOT ON JOBS SHEET; ",""))&amp;IF(AND(L253="Yes",M253=""),"DELAY - NO CAUSE; ","")&amp;IF(AND(N253&lt;&gt;"",O253&lt;&gt;"Yes",O253&lt;&gt;"Not needed"),"CLIENT INSTRUCTION - NO CHANGE ORDER; ","")&amp;IF(Q253="","NO PHOTOS LINK; ","")&amp;IF(OR(C253="",AND(D253&lt;&gt;"",E253="")),"CREW COUNT BLANK; ","")&amp;IF(G253="","NO WORK WRITTEN; ","")&amp;IF(AND(I253&lt;&gt;"",J253=""),"INSPECTION - NO RESULT; ","")&amp;IF(AND(B253&lt;&gt;"",N(A253)&gt;0,COUNTIFS($B$2:$B$1000,B253,$A$2:$A$1000,A253)&gt;1),"TWO ROWS SAME JOB SAME DAY; ","")&amp;IF(AND(N(A253)&gt;0,N(S253)&gt;0,N(S253)-N(A253)&gt;N('Settings'!$B$11)),"WRITTEN LATE; ",""),LEN(IF(N(A253)=0,"NO DATE; ","")&amp;IF(B253="","NO JOB; ",IF(COUNTIF('Jobs'!$A$2:$A$21,B253)=0,"JOB NOT ON JOBS SHEET; ",""))&amp;IF(AND(L253="Yes",M253=""),"DELAY - NO CAUSE; ","")&amp;IF(AND(N253&lt;&gt;"",O253&lt;&gt;"Yes",O253&lt;&gt;"Not needed"),"CLIENT INSTRUCTION - NO CHANGE ORDER; ","")&amp;IF(Q253="","NO PHOTOS LINK; ","")&amp;IF(OR(C253="",AND(D253&lt;&gt;"",E253="")),"CREW COUNT BLANK; ","")&amp;IF(G253="","NO WORK WRITTEN; ","")&amp;IF(AND(I253&lt;&gt;"",J253=""),"INSPECTION - NO RESULT; ","")&amp;IF(AND(B253&lt;&gt;"",N(A253)&gt;0,COUNTIFS($B$2:$B$1000,B253,$A$2:$A$1000,A253)&gt;1),"TWO ROWS SAME JOB SAME DAY; ","")&amp;IF(AND(N(A253)&gt;0,N(S253)&gt;0,N(S253)-N(A253)&gt;N('Settings'!$B$11)),"WRITTEN LATE; ",""))-2)))</f>
        <v/>
      </c>
    </row>
    <row r="254">
      <c r="A254" s="6" t="n"/>
      <c r="G254" s="7" t="n"/>
      <c r="H254" s="7" t="n"/>
      <c r="K254" s="7" t="n"/>
      <c r="M254" s="7" t="n"/>
      <c r="N254" s="7" t="n"/>
      <c r="P254" s="7" t="n"/>
      <c r="S254" s="6" t="n"/>
      <c r="T254">
        <f>IF(NOT(OR(A254&lt;&gt;"",B254&lt;&gt;"",G254&lt;&gt;"")),"",IF(IF(N(A254)=0,"NO DATE; ","")&amp;IF(B254="","NO JOB; ",IF(COUNTIF('Jobs'!$A$2:$A$21,B254)=0,"JOB NOT ON JOBS SHEET; ",""))&amp;IF(AND(L254="Yes",M254=""),"DELAY - NO CAUSE; ","")&amp;IF(AND(N254&lt;&gt;"",O254&lt;&gt;"Yes",O254&lt;&gt;"Not needed"),"CLIENT INSTRUCTION - NO CHANGE ORDER; ","")&amp;IF(Q254="","NO PHOTOS LINK; ","")&amp;IF(OR(C254="",AND(D254&lt;&gt;"",E254="")),"CREW COUNT BLANK; ","")&amp;IF(G254="","NO WORK WRITTEN; ","")&amp;IF(AND(I254&lt;&gt;"",J254=""),"INSPECTION - NO RESULT; ","")&amp;IF(AND(B254&lt;&gt;"",N(A254)&gt;0,COUNTIFS($B$2:$B$1000,B254,$A$2:$A$1000,A254)&gt;1),"TWO ROWS SAME JOB SAME DAY; ","")&amp;IF(AND(N(A254)&gt;0,N(S254)&gt;0,N(S254)-N(A254)&gt;N('Settings'!$B$11)),"WRITTEN LATE; ","")="","",LEFT(IF(N(A254)=0,"NO DATE; ","")&amp;IF(B254="","NO JOB; ",IF(COUNTIF('Jobs'!$A$2:$A$21,B254)=0,"JOB NOT ON JOBS SHEET; ",""))&amp;IF(AND(L254="Yes",M254=""),"DELAY - NO CAUSE; ","")&amp;IF(AND(N254&lt;&gt;"",O254&lt;&gt;"Yes",O254&lt;&gt;"Not needed"),"CLIENT INSTRUCTION - NO CHANGE ORDER; ","")&amp;IF(Q254="","NO PHOTOS LINK; ","")&amp;IF(OR(C254="",AND(D254&lt;&gt;"",E254="")),"CREW COUNT BLANK; ","")&amp;IF(G254="","NO WORK WRITTEN; ","")&amp;IF(AND(I254&lt;&gt;"",J254=""),"INSPECTION - NO RESULT; ","")&amp;IF(AND(B254&lt;&gt;"",N(A254)&gt;0,COUNTIFS($B$2:$B$1000,B254,$A$2:$A$1000,A254)&gt;1),"TWO ROWS SAME JOB SAME DAY; ","")&amp;IF(AND(N(A254)&gt;0,N(S254)&gt;0,N(S254)-N(A254)&gt;N('Settings'!$B$11)),"WRITTEN LATE; ",""),LEN(IF(N(A254)=0,"NO DATE; ","")&amp;IF(B254="","NO JOB; ",IF(COUNTIF('Jobs'!$A$2:$A$21,B254)=0,"JOB NOT ON JOBS SHEET; ",""))&amp;IF(AND(L254="Yes",M254=""),"DELAY - NO CAUSE; ","")&amp;IF(AND(N254&lt;&gt;"",O254&lt;&gt;"Yes",O254&lt;&gt;"Not needed"),"CLIENT INSTRUCTION - NO CHANGE ORDER; ","")&amp;IF(Q254="","NO PHOTOS LINK; ","")&amp;IF(OR(C254="",AND(D254&lt;&gt;"",E254="")),"CREW COUNT BLANK; ","")&amp;IF(G254="","NO WORK WRITTEN; ","")&amp;IF(AND(I254&lt;&gt;"",J254=""),"INSPECTION - NO RESULT; ","")&amp;IF(AND(B254&lt;&gt;"",N(A254)&gt;0,COUNTIFS($B$2:$B$1000,B254,$A$2:$A$1000,A254)&gt;1),"TWO ROWS SAME JOB SAME DAY; ","")&amp;IF(AND(N(A254)&gt;0,N(S254)&gt;0,N(S254)-N(A254)&gt;N('Settings'!$B$11)),"WRITTEN LATE; ",""))-2)))</f>
        <v/>
      </c>
    </row>
    <row r="255">
      <c r="A255" s="6" t="n"/>
      <c r="G255" s="7" t="n"/>
      <c r="H255" s="7" t="n"/>
      <c r="K255" s="7" t="n"/>
      <c r="M255" s="7" t="n"/>
      <c r="N255" s="7" t="n"/>
      <c r="P255" s="7" t="n"/>
      <c r="S255" s="6" t="n"/>
      <c r="T255">
        <f>IF(NOT(OR(A255&lt;&gt;"",B255&lt;&gt;"",G255&lt;&gt;"")),"",IF(IF(N(A255)=0,"NO DATE; ","")&amp;IF(B255="","NO JOB; ",IF(COUNTIF('Jobs'!$A$2:$A$21,B255)=0,"JOB NOT ON JOBS SHEET; ",""))&amp;IF(AND(L255="Yes",M255=""),"DELAY - NO CAUSE; ","")&amp;IF(AND(N255&lt;&gt;"",O255&lt;&gt;"Yes",O255&lt;&gt;"Not needed"),"CLIENT INSTRUCTION - NO CHANGE ORDER; ","")&amp;IF(Q255="","NO PHOTOS LINK; ","")&amp;IF(OR(C255="",AND(D255&lt;&gt;"",E255="")),"CREW COUNT BLANK; ","")&amp;IF(G255="","NO WORK WRITTEN; ","")&amp;IF(AND(I255&lt;&gt;"",J255=""),"INSPECTION - NO RESULT; ","")&amp;IF(AND(B255&lt;&gt;"",N(A255)&gt;0,COUNTIFS($B$2:$B$1000,B255,$A$2:$A$1000,A255)&gt;1),"TWO ROWS SAME JOB SAME DAY; ","")&amp;IF(AND(N(A255)&gt;0,N(S255)&gt;0,N(S255)-N(A255)&gt;N('Settings'!$B$11)),"WRITTEN LATE; ","")="","",LEFT(IF(N(A255)=0,"NO DATE; ","")&amp;IF(B255="","NO JOB; ",IF(COUNTIF('Jobs'!$A$2:$A$21,B255)=0,"JOB NOT ON JOBS SHEET; ",""))&amp;IF(AND(L255="Yes",M255=""),"DELAY - NO CAUSE; ","")&amp;IF(AND(N255&lt;&gt;"",O255&lt;&gt;"Yes",O255&lt;&gt;"Not needed"),"CLIENT INSTRUCTION - NO CHANGE ORDER; ","")&amp;IF(Q255="","NO PHOTOS LINK; ","")&amp;IF(OR(C255="",AND(D255&lt;&gt;"",E255="")),"CREW COUNT BLANK; ","")&amp;IF(G255="","NO WORK WRITTEN; ","")&amp;IF(AND(I255&lt;&gt;"",J255=""),"INSPECTION - NO RESULT; ","")&amp;IF(AND(B255&lt;&gt;"",N(A255)&gt;0,COUNTIFS($B$2:$B$1000,B255,$A$2:$A$1000,A255)&gt;1),"TWO ROWS SAME JOB SAME DAY; ","")&amp;IF(AND(N(A255)&gt;0,N(S255)&gt;0,N(S255)-N(A255)&gt;N('Settings'!$B$11)),"WRITTEN LATE; ",""),LEN(IF(N(A255)=0,"NO DATE; ","")&amp;IF(B255="","NO JOB; ",IF(COUNTIF('Jobs'!$A$2:$A$21,B255)=0,"JOB NOT ON JOBS SHEET; ",""))&amp;IF(AND(L255="Yes",M255=""),"DELAY - NO CAUSE; ","")&amp;IF(AND(N255&lt;&gt;"",O255&lt;&gt;"Yes",O255&lt;&gt;"Not needed"),"CLIENT INSTRUCTION - NO CHANGE ORDER; ","")&amp;IF(Q255="","NO PHOTOS LINK; ","")&amp;IF(OR(C255="",AND(D255&lt;&gt;"",E255="")),"CREW COUNT BLANK; ","")&amp;IF(G255="","NO WORK WRITTEN; ","")&amp;IF(AND(I255&lt;&gt;"",J255=""),"INSPECTION - NO RESULT; ","")&amp;IF(AND(B255&lt;&gt;"",N(A255)&gt;0,COUNTIFS($B$2:$B$1000,B255,$A$2:$A$1000,A255)&gt;1),"TWO ROWS SAME JOB SAME DAY; ","")&amp;IF(AND(N(A255)&gt;0,N(S255)&gt;0,N(S255)-N(A255)&gt;N('Settings'!$B$11)),"WRITTEN LATE; ",""))-2)))</f>
        <v/>
      </c>
    </row>
    <row r="256">
      <c r="A256" s="6" t="n"/>
      <c r="G256" s="7" t="n"/>
      <c r="H256" s="7" t="n"/>
      <c r="K256" s="7" t="n"/>
      <c r="M256" s="7" t="n"/>
      <c r="N256" s="7" t="n"/>
      <c r="P256" s="7" t="n"/>
      <c r="S256" s="6" t="n"/>
      <c r="T256">
        <f>IF(NOT(OR(A256&lt;&gt;"",B256&lt;&gt;"",G256&lt;&gt;"")),"",IF(IF(N(A256)=0,"NO DATE; ","")&amp;IF(B256="","NO JOB; ",IF(COUNTIF('Jobs'!$A$2:$A$21,B256)=0,"JOB NOT ON JOBS SHEET; ",""))&amp;IF(AND(L256="Yes",M256=""),"DELAY - NO CAUSE; ","")&amp;IF(AND(N256&lt;&gt;"",O256&lt;&gt;"Yes",O256&lt;&gt;"Not needed"),"CLIENT INSTRUCTION - NO CHANGE ORDER; ","")&amp;IF(Q256="","NO PHOTOS LINK; ","")&amp;IF(OR(C256="",AND(D256&lt;&gt;"",E256="")),"CREW COUNT BLANK; ","")&amp;IF(G256="","NO WORK WRITTEN; ","")&amp;IF(AND(I256&lt;&gt;"",J256=""),"INSPECTION - NO RESULT; ","")&amp;IF(AND(B256&lt;&gt;"",N(A256)&gt;0,COUNTIFS($B$2:$B$1000,B256,$A$2:$A$1000,A256)&gt;1),"TWO ROWS SAME JOB SAME DAY; ","")&amp;IF(AND(N(A256)&gt;0,N(S256)&gt;0,N(S256)-N(A256)&gt;N('Settings'!$B$11)),"WRITTEN LATE; ","")="","",LEFT(IF(N(A256)=0,"NO DATE; ","")&amp;IF(B256="","NO JOB; ",IF(COUNTIF('Jobs'!$A$2:$A$21,B256)=0,"JOB NOT ON JOBS SHEET; ",""))&amp;IF(AND(L256="Yes",M256=""),"DELAY - NO CAUSE; ","")&amp;IF(AND(N256&lt;&gt;"",O256&lt;&gt;"Yes",O256&lt;&gt;"Not needed"),"CLIENT INSTRUCTION - NO CHANGE ORDER; ","")&amp;IF(Q256="","NO PHOTOS LINK; ","")&amp;IF(OR(C256="",AND(D256&lt;&gt;"",E256="")),"CREW COUNT BLANK; ","")&amp;IF(G256="","NO WORK WRITTEN; ","")&amp;IF(AND(I256&lt;&gt;"",J256=""),"INSPECTION - NO RESULT; ","")&amp;IF(AND(B256&lt;&gt;"",N(A256)&gt;0,COUNTIFS($B$2:$B$1000,B256,$A$2:$A$1000,A256)&gt;1),"TWO ROWS SAME JOB SAME DAY; ","")&amp;IF(AND(N(A256)&gt;0,N(S256)&gt;0,N(S256)-N(A256)&gt;N('Settings'!$B$11)),"WRITTEN LATE; ",""),LEN(IF(N(A256)=0,"NO DATE; ","")&amp;IF(B256="","NO JOB; ",IF(COUNTIF('Jobs'!$A$2:$A$21,B256)=0,"JOB NOT ON JOBS SHEET; ",""))&amp;IF(AND(L256="Yes",M256=""),"DELAY - NO CAUSE; ","")&amp;IF(AND(N256&lt;&gt;"",O256&lt;&gt;"Yes",O256&lt;&gt;"Not needed"),"CLIENT INSTRUCTION - NO CHANGE ORDER; ","")&amp;IF(Q256="","NO PHOTOS LINK; ","")&amp;IF(OR(C256="",AND(D256&lt;&gt;"",E256="")),"CREW COUNT BLANK; ","")&amp;IF(G256="","NO WORK WRITTEN; ","")&amp;IF(AND(I256&lt;&gt;"",J256=""),"INSPECTION - NO RESULT; ","")&amp;IF(AND(B256&lt;&gt;"",N(A256)&gt;0,COUNTIFS($B$2:$B$1000,B256,$A$2:$A$1000,A256)&gt;1),"TWO ROWS SAME JOB SAME DAY; ","")&amp;IF(AND(N(A256)&gt;0,N(S256)&gt;0,N(S256)-N(A256)&gt;N('Settings'!$B$11)),"WRITTEN LATE; ",""))-2)))</f>
        <v/>
      </c>
    </row>
    <row r="257">
      <c r="A257" s="6" t="n"/>
      <c r="G257" s="7" t="n"/>
      <c r="H257" s="7" t="n"/>
      <c r="K257" s="7" t="n"/>
      <c r="M257" s="7" t="n"/>
      <c r="N257" s="7" t="n"/>
      <c r="P257" s="7" t="n"/>
      <c r="S257" s="6" t="n"/>
      <c r="T257">
        <f>IF(NOT(OR(A257&lt;&gt;"",B257&lt;&gt;"",G257&lt;&gt;"")),"",IF(IF(N(A257)=0,"NO DATE; ","")&amp;IF(B257="","NO JOB; ",IF(COUNTIF('Jobs'!$A$2:$A$21,B257)=0,"JOB NOT ON JOBS SHEET; ",""))&amp;IF(AND(L257="Yes",M257=""),"DELAY - NO CAUSE; ","")&amp;IF(AND(N257&lt;&gt;"",O257&lt;&gt;"Yes",O257&lt;&gt;"Not needed"),"CLIENT INSTRUCTION - NO CHANGE ORDER; ","")&amp;IF(Q257="","NO PHOTOS LINK; ","")&amp;IF(OR(C257="",AND(D257&lt;&gt;"",E257="")),"CREW COUNT BLANK; ","")&amp;IF(G257="","NO WORK WRITTEN; ","")&amp;IF(AND(I257&lt;&gt;"",J257=""),"INSPECTION - NO RESULT; ","")&amp;IF(AND(B257&lt;&gt;"",N(A257)&gt;0,COUNTIFS($B$2:$B$1000,B257,$A$2:$A$1000,A257)&gt;1),"TWO ROWS SAME JOB SAME DAY; ","")&amp;IF(AND(N(A257)&gt;0,N(S257)&gt;0,N(S257)-N(A257)&gt;N('Settings'!$B$11)),"WRITTEN LATE; ","")="","",LEFT(IF(N(A257)=0,"NO DATE; ","")&amp;IF(B257="","NO JOB; ",IF(COUNTIF('Jobs'!$A$2:$A$21,B257)=0,"JOB NOT ON JOBS SHEET; ",""))&amp;IF(AND(L257="Yes",M257=""),"DELAY - NO CAUSE; ","")&amp;IF(AND(N257&lt;&gt;"",O257&lt;&gt;"Yes",O257&lt;&gt;"Not needed"),"CLIENT INSTRUCTION - NO CHANGE ORDER; ","")&amp;IF(Q257="","NO PHOTOS LINK; ","")&amp;IF(OR(C257="",AND(D257&lt;&gt;"",E257="")),"CREW COUNT BLANK; ","")&amp;IF(G257="","NO WORK WRITTEN; ","")&amp;IF(AND(I257&lt;&gt;"",J257=""),"INSPECTION - NO RESULT; ","")&amp;IF(AND(B257&lt;&gt;"",N(A257)&gt;0,COUNTIFS($B$2:$B$1000,B257,$A$2:$A$1000,A257)&gt;1),"TWO ROWS SAME JOB SAME DAY; ","")&amp;IF(AND(N(A257)&gt;0,N(S257)&gt;0,N(S257)-N(A257)&gt;N('Settings'!$B$11)),"WRITTEN LATE; ",""),LEN(IF(N(A257)=0,"NO DATE; ","")&amp;IF(B257="","NO JOB; ",IF(COUNTIF('Jobs'!$A$2:$A$21,B257)=0,"JOB NOT ON JOBS SHEET; ",""))&amp;IF(AND(L257="Yes",M257=""),"DELAY - NO CAUSE; ","")&amp;IF(AND(N257&lt;&gt;"",O257&lt;&gt;"Yes",O257&lt;&gt;"Not needed"),"CLIENT INSTRUCTION - NO CHANGE ORDER; ","")&amp;IF(Q257="","NO PHOTOS LINK; ","")&amp;IF(OR(C257="",AND(D257&lt;&gt;"",E257="")),"CREW COUNT BLANK; ","")&amp;IF(G257="","NO WORK WRITTEN; ","")&amp;IF(AND(I257&lt;&gt;"",J257=""),"INSPECTION - NO RESULT; ","")&amp;IF(AND(B257&lt;&gt;"",N(A257)&gt;0,COUNTIFS($B$2:$B$1000,B257,$A$2:$A$1000,A257)&gt;1),"TWO ROWS SAME JOB SAME DAY; ","")&amp;IF(AND(N(A257)&gt;0,N(S257)&gt;0,N(S257)-N(A257)&gt;N('Settings'!$B$11)),"WRITTEN LATE; ",""))-2)))</f>
        <v/>
      </c>
    </row>
    <row r="258">
      <c r="A258" s="6" t="n"/>
      <c r="G258" s="7" t="n"/>
      <c r="H258" s="7" t="n"/>
      <c r="K258" s="7" t="n"/>
      <c r="M258" s="7" t="n"/>
      <c r="N258" s="7" t="n"/>
      <c r="P258" s="7" t="n"/>
      <c r="S258" s="6" t="n"/>
      <c r="T258">
        <f>IF(NOT(OR(A258&lt;&gt;"",B258&lt;&gt;"",G258&lt;&gt;"")),"",IF(IF(N(A258)=0,"NO DATE; ","")&amp;IF(B258="","NO JOB; ",IF(COUNTIF('Jobs'!$A$2:$A$21,B258)=0,"JOB NOT ON JOBS SHEET; ",""))&amp;IF(AND(L258="Yes",M258=""),"DELAY - NO CAUSE; ","")&amp;IF(AND(N258&lt;&gt;"",O258&lt;&gt;"Yes",O258&lt;&gt;"Not needed"),"CLIENT INSTRUCTION - NO CHANGE ORDER; ","")&amp;IF(Q258="","NO PHOTOS LINK; ","")&amp;IF(OR(C258="",AND(D258&lt;&gt;"",E258="")),"CREW COUNT BLANK; ","")&amp;IF(G258="","NO WORK WRITTEN; ","")&amp;IF(AND(I258&lt;&gt;"",J258=""),"INSPECTION - NO RESULT; ","")&amp;IF(AND(B258&lt;&gt;"",N(A258)&gt;0,COUNTIFS($B$2:$B$1000,B258,$A$2:$A$1000,A258)&gt;1),"TWO ROWS SAME JOB SAME DAY; ","")&amp;IF(AND(N(A258)&gt;0,N(S258)&gt;0,N(S258)-N(A258)&gt;N('Settings'!$B$11)),"WRITTEN LATE; ","")="","",LEFT(IF(N(A258)=0,"NO DATE; ","")&amp;IF(B258="","NO JOB; ",IF(COUNTIF('Jobs'!$A$2:$A$21,B258)=0,"JOB NOT ON JOBS SHEET; ",""))&amp;IF(AND(L258="Yes",M258=""),"DELAY - NO CAUSE; ","")&amp;IF(AND(N258&lt;&gt;"",O258&lt;&gt;"Yes",O258&lt;&gt;"Not needed"),"CLIENT INSTRUCTION - NO CHANGE ORDER; ","")&amp;IF(Q258="","NO PHOTOS LINK; ","")&amp;IF(OR(C258="",AND(D258&lt;&gt;"",E258="")),"CREW COUNT BLANK; ","")&amp;IF(G258="","NO WORK WRITTEN; ","")&amp;IF(AND(I258&lt;&gt;"",J258=""),"INSPECTION - NO RESULT; ","")&amp;IF(AND(B258&lt;&gt;"",N(A258)&gt;0,COUNTIFS($B$2:$B$1000,B258,$A$2:$A$1000,A258)&gt;1),"TWO ROWS SAME JOB SAME DAY; ","")&amp;IF(AND(N(A258)&gt;0,N(S258)&gt;0,N(S258)-N(A258)&gt;N('Settings'!$B$11)),"WRITTEN LATE; ",""),LEN(IF(N(A258)=0,"NO DATE; ","")&amp;IF(B258="","NO JOB; ",IF(COUNTIF('Jobs'!$A$2:$A$21,B258)=0,"JOB NOT ON JOBS SHEET; ",""))&amp;IF(AND(L258="Yes",M258=""),"DELAY - NO CAUSE; ","")&amp;IF(AND(N258&lt;&gt;"",O258&lt;&gt;"Yes",O258&lt;&gt;"Not needed"),"CLIENT INSTRUCTION - NO CHANGE ORDER; ","")&amp;IF(Q258="","NO PHOTOS LINK; ","")&amp;IF(OR(C258="",AND(D258&lt;&gt;"",E258="")),"CREW COUNT BLANK; ","")&amp;IF(G258="","NO WORK WRITTEN; ","")&amp;IF(AND(I258&lt;&gt;"",J258=""),"INSPECTION - NO RESULT; ","")&amp;IF(AND(B258&lt;&gt;"",N(A258)&gt;0,COUNTIFS($B$2:$B$1000,B258,$A$2:$A$1000,A258)&gt;1),"TWO ROWS SAME JOB SAME DAY; ","")&amp;IF(AND(N(A258)&gt;0,N(S258)&gt;0,N(S258)-N(A258)&gt;N('Settings'!$B$11)),"WRITTEN LATE; ",""))-2)))</f>
        <v/>
      </c>
    </row>
    <row r="259">
      <c r="A259" s="6" t="n"/>
      <c r="G259" s="7" t="n"/>
      <c r="H259" s="7" t="n"/>
      <c r="K259" s="7" t="n"/>
      <c r="M259" s="7" t="n"/>
      <c r="N259" s="7" t="n"/>
      <c r="P259" s="7" t="n"/>
      <c r="S259" s="6" t="n"/>
      <c r="T259">
        <f>IF(NOT(OR(A259&lt;&gt;"",B259&lt;&gt;"",G259&lt;&gt;"")),"",IF(IF(N(A259)=0,"NO DATE; ","")&amp;IF(B259="","NO JOB; ",IF(COUNTIF('Jobs'!$A$2:$A$21,B259)=0,"JOB NOT ON JOBS SHEET; ",""))&amp;IF(AND(L259="Yes",M259=""),"DELAY - NO CAUSE; ","")&amp;IF(AND(N259&lt;&gt;"",O259&lt;&gt;"Yes",O259&lt;&gt;"Not needed"),"CLIENT INSTRUCTION - NO CHANGE ORDER; ","")&amp;IF(Q259="","NO PHOTOS LINK; ","")&amp;IF(OR(C259="",AND(D259&lt;&gt;"",E259="")),"CREW COUNT BLANK; ","")&amp;IF(G259="","NO WORK WRITTEN; ","")&amp;IF(AND(I259&lt;&gt;"",J259=""),"INSPECTION - NO RESULT; ","")&amp;IF(AND(B259&lt;&gt;"",N(A259)&gt;0,COUNTIFS($B$2:$B$1000,B259,$A$2:$A$1000,A259)&gt;1),"TWO ROWS SAME JOB SAME DAY; ","")&amp;IF(AND(N(A259)&gt;0,N(S259)&gt;0,N(S259)-N(A259)&gt;N('Settings'!$B$11)),"WRITTEN LATE; ","")="","",LEFT(IF(N(A259)=0,"NO DATE; ","")&amp;IF(B259="","NO JOB; ",IF(COUNTIF('Jobs'!$A$2:$A$21,B259)=0,"JOB NOT ON JOBS SHEET; ",""))&amp;IF(AND(L259="Yes",M259=""),"DELAY - NO CAUSE; ","")&amp;IF(AND(N259&lt;&gt;"",O259&lt;&gt;"Yes",O259&lt;&gt;"Not needed"),"CLIENT INSTRUCTION - NO CHANGE ORDER; ","")&amp;IF(Q259="","NO PHOTOS LINK; ","")&amp;IF(OR(C259="",AND(D259&lt;&gt;"",E259="")),"CREW COUNT BLANK; ","")&amp;IF(G259="","NO WORK WRITTEN; ","")&amp;IF(AND(I259&lt;&gt;"",J259=""),"INSPECTION - NO RESULT; ","")&amp;IF(AND(B259&lt;&gt;"",N(A259)&gt;0,COUNTIFS($B$2:$B$1000,B259,$A$2:$A$1000,A259)&gt;1),"TWO ROWS SAME JOB SAME DAY; ","")&amp;IF(AND(N(A259)&gt;0,N(S259)&gt;0,N(S259)-N(A259)&gt;N('Settings'!$B$11)),"WRITTEN LATE; ",""),LEN(IF(N(A259)=0,"NO DATE; ","")&amp;IF(B259="","NO JOB; ",IF(COUNTIF('Jobs'!$A$2:$A$21,B259)=0,"JOB NOT ON JOBS SHEET; ",""))&amp;IF(AND(L259="Yes",M259=""),"DELAY - NO CAUSE; ","")&amp;IF(AND(N259&lt;&gt;"",O259&lt;&gt;"Yes",O259&lt;&gt;"Not needed"),"CLIENT INSTRUCTION - NO CHANGE ORDER; ","")&amp;IF(Q259="","NO PHOTOS LINK; ","")&amp;IF(OR(C259="",AND(D259&lt;&gt;"",E259="")),"CREW COUNT BLANK; ","")&amp;IF(G259="","NO WORK WRITTEN; ","")&amp;IF(AND(I259&lt;&gt;"",J259=""),"INSPECTION - NO RESULT; ","")&amp;IF(AND(B259&lt;&gt;"",N(A259)&gt;0,COUNTIFS($B$2:$B$1000,B259,$A$2:$A$1000,A259)&gt;1),"TWO ROWS SAME JOB SAME DAY; ","")&amp;IF(AND(N(A259)&gt;0,N(S259)&gt;0,N(S259)-N(A259)&gt;N('Settings'!$B$11)),"WRITTEN LATE; ",""))-2)))</f>
        <v/>
      </c>
    </row>
    <row r="260">
      <c r="A260" s="6" t="n"/>
      <c r="G260" s="7" t="n"/>
      <c r="H260" s="7" t="n"/>
      <c r="K260" s="7" t="n"/>
      <c r="M260" s="7" t="n"/>
      <c r="N260" s="7" t="n"/>
      <c r="P260" s="7" t="n"/>
      <c r="S260" s="6" t="n"/>
      <c r="T260">
        <f>IF(NOT(OR(A260&lt;&gt;"",B260&lt;&gt;"",G260&lt;&gt;"")),"",IF(IF(N(A260)=0,"NO DATE; ","")&amp;IF(B260="","NO JOB; ",IF(COUNTIF('Jobs'!$A$2:$A$21,B260)=0,"JOB NOT ON JOBS SHEET; ",""))&amp;IF(AND(L260="Yes",M260=""),"DELAY - NO CAUSE; ","")&amp;IF(AND(N260&lt;&gt;"",O260&lt;&gt;"Yes",O260&lt;&gt;"Not needed"),"CLIENT INSTRUCTION - NO CHANGE ORDER; ","")&amp;IF(Q260="","NO PHOTOS LINK; ","")&amp;IF(OR(C260="",AND(D260&lt;&gt;"",E260="")),"CREW COUNT BLANK; ","")&amp;IF(G260="","NO WORK WRITTEN; ","")&amp;IF(AND(I260&lt;&gt;"",J260=""),"INSPECTION - NO RESULT; ","")&amp;IF(AND(B260&lt;&gt;"",N(A260)&gt;0,COUNTIFS($B$2:$B$1000,B260,$A$2:$A$1000,A260)&gt;1),"TWO ROWS SAME JOB SAME DAY; ","")&amp;IF(AND(N(A260)&gt;0,N(S260)&gt;0,N(S260)-N(A260)&gt;N('Settings'!$B$11)),"WRITTEN LATE; ","")="","",LEFT(IF(N(A260)=0,"NO DATE; ","")&amp;IF(B260="","NO JOB; ",IF(COUNTIF('Jobs'!$A$2:$A$21,B260)=0,"JOB NOT ON JOBS SHEET; ",""))&amp;IF(AND(L260="Yes",M260=""),"DELAY - NO CAUSE; ","")&amp;IF(AND(N260&lt;&gt;"",O260&lt;&gt;"Yes",O260&lt;&gt;"Not needed"),"CLIENT INSTRUCTION - NO CHANGE ORDER; ","")&amp;IF(Q260="","NO PHOTOS LINK; ","")&amp;IF(OR(C260="",AND(D260&lt;&gt;"",E260="")),"CREW COUNT BLANK; ","")&amp;IF(G260="","NO WORK WRITTEN; ","")&amp;IF(AND(I260&lt;&gt;"",J260=""),"INSPECTION - NO RESULT; ","")&amp;IF(AND(B260&lt;&gt;"",N(A260)&gt;0,COUNTIFS($B$2:$B$1000,B260,$A$2:$A$1000,A260)&gt;1),"TWO ROWS SAME JOB SAME DAY; ","")&amp;IF(AND(N(A260)&gt;0,N(S260)&gt;0,N(S260)-N(A260)&gt;N('Settings'!$B$11)),"WRITTEN LATE; ",""),LEN(IF(N(A260)=0,"NO DATE; ","")&amp;IF(B260="","NO JOB; ",IF(COUNTIF('Jobs'!$A$2:$A$21,B260)=0,"JOB NOT ON JOBS SHEET; ",""))&amp;IF(AND(L260="Yes",M260=""),"DELAY - NO CAUSE; ","")&amp;IF(AND(N260&lt;&gt;"",O260&lt;&gt;"Yes",O260&lt;&gt;"Not needed"),"CLIENT INSTRUCTION - NO CHANGE ORDER; ","")&amp;IF(Q260="","NO PHOTOS LINK; ","")&amp;IF(OR(C260="",AND(D260&lt;&gt;"",E260="")),"CREW COUNT BLANK; ","")&amp;IF(G260="","NO WORK WRITTEN; ","")&amp;IF(AND(I260&lt;&gt;"",J260=""),"INSPECTION - NO RESULT; ","")&amp;IF(AND(B260&lt;&gt;"",N(A260)&gt;0,COUNTIFS($B$2:$B$1000,B260,$A$2:$A$1000,A260)&gt;1),"TWO ROWS SAME JOB SAME DAY; ","")&amp;IF(AND(N(A260)&gt;0,N(S260)&gt;0,N(S260)-N(A260)&gt;N('Settings'!$B$11)),"WRITTEN LATE; ",""))-2)))</f>
        <v/>
      </c>
    </row>
    <row r="261">
      <c r="A261" s="6" t="n"/>
      <c r="G261" s="7" t="n"/>
      <c r="H261" s="7" t="n"/>
      <c r="K261" s="7" t="n"/>
      <c r="M261" s="7" t="n"/>
      <c r="N261" s="7" t="n"/>
      <c r="P261" s="7" t="n"/>
      <c r="S261" s="6" t="n"/>
      <c r="T261">
        <f>IF(NOT(OR(A261&lt;&gt;"",B261&lt;&gt;"",G261&lt;&gt;"")),"",IF(IF(N(A261)=0,"NO DATE; ","")&amp;IF(B261="","NO JOB; ",IF(COUNTIF('Jobs'!$A$2:$A$21,B261)=0,"JOB NOT ON JOBS SHEET; ",""))&amp;IF(AND(L261="Yes",M261=""),"DELAY - NO CAUSE; ","")&amp;IF(AND(N261&lt;&gt;"",O261&lt;&gt;"Yes",O261&lt;&gt;"Not needed"),"CLIENT INSTRUCTION - NO CHANGE ORDER; ","")&amp;IF(Q261="","NO PHOTOS LINK; ","")&amp;IF(OR(C261="",AND(D261&lt;&gt;"",E261="")),"CREW COUNT BLANK; ","")&amp;IF(G261="","NO WORK WRITTEN; ","")&amp;IF(AND(I261&lt;&gt;"",J261=""),"INSPECTION - NO RESULT; ","")&amp;IF(AND(B261&lt;&gt;"",N(A261)&gt;0,COUNTIFS($B$2:$B$1000,B261,$A$2:$A$1000,A261)&gt;1),"TWO ROWS SAME JOB SAME DAY; ","")&amp;IF(AND(N(A261)&gt;0,N(S261)&gt;0,N(S261)-N(A261)&gt;N('Settings'!$B$11)),"WRITTEN LATE; ","")="","",LEFT(IF(N(A261)=0,"NO DATE; ","")&amp;IF(B261="","NO JOB; ",IF(COUNTIF('Jobs'!$A$2:$A$21,B261)=0,"JOB NOT ON JOBS SHEET; ",""))&amp;IF(AND(L261="Yes",M261=""),"DELAY - NO CAUSE; ","")&amp;IF(AND(N261&lt;&gt;"",O261&lt;&gt;"Yes",O261&lt;&gt;"Not needed"),"CLIENT INSTRUCTION - NO CHANGE ORDER; ","")&amp;IF(Q261="","NO PHOTOS LINK; ","")&amp;IF(OR(C261="",AND(D261&lt;&gt;"",E261="")),"CREW COUNT BLANK; ","")&amp;IF(G261="","NO WORK WRITTEN; ","")&amp;IF(AND(I261&lt;&gt;"",J261=""),"INSPECTION - NO RESULT; ","")&amp;IF(AND(B261&lt;&gt;"",N(A261)&gt;0,COUNTIFS($B$2:$B$1000,B261,$A$2:$A$1000,A261)&gt;1),"TWO ROWS SAME JOB SAME DAY; ","")&amp;IF(AND(N(A261)&gt;0,N(S261)&gt;0,N(S261)-N(A261)&gt;N('Settings'!$B$11)),"WRITTEN LATE; ",""),LEN(IF(N(A261)=0,"NO DATE; ","")&amp;IF(B261="","NO JOB; ",IF(COUNTIF('Jobs'!$A$2:$A$21,B261)=0,"JOB NOT ON JOBS SHEET; ",""))&amp;IF(AND(L261="Yes",M261=""),"DELAY - NO CAUSE; ","")&amp;IF(AND(N261&lt;&gt;"",O261&lt;&gt;"Yes",O261&lt;&gt;"Not needed"),"CLIENT INSTRUCTION - NO CHANGE ORDER; ","")&amp;IF(Q261="","NO PHOTOS LINK; ","")&amp;IF(OR(C261="",AND(D261&lt;&gt;"",E261="")),"CREW COUNT BLANK; ","")&amp;IF(G261="","NO WORK WRITTEN; ","")&amp;IF(AND(I261&lt;&gt;"",J261=""),"INSPECTION - NO RESULT; ","")&amp;IF(AND(B261&lt;&gt;"",N(A261)&gt;0,COUNTIFS($B$2:$B$1000,B261,$A$2:$A$1000,A261)&gt;1),"TWO ROWS SAME JOB SAME DAY; ","")&amp;IF(AND(N(A261)&gt;0,N(S261)&gt;0,N(S261)-N(A261)&gt;N('Settings'!$B$11)),"WRITTEN LATE; ",""))-2)))</f>
        <v/>
      </c>
    </row>
    <row r="262">
      <c r="A262" s="6" t="n"/>
      <c r="G262" s="7" t="n"/>
      <c r="H262" s="7" t="n"/>
      <c r="K262" s="7" t="n"/>
      <c r="M262" s="7" t="n"/>
      <c r="N262" s="7" t="n"/>
      <c r="P262" s="7" t="n"/>
      <c r="S262" s="6" t="n"/>
      <c r="T262">
        <f>IF(NOT(OR(A262&lt;&gt;"",B262&lt;&gt;"",G262&lt;&gt;"")),"",IF(IF(N(A262)=0,"NO DATE; ","")&amp;IF(B262="","NO JOB; ",IF(COUNTIF('Jobs'!$A$2:$A$21,B262)=0,"JOB NOT ON JOBS SHEET; ",""))&amp;IF(AND(L262="Yes",M262=""),"DELAY - NO CAUSE; ","")&amp;IF(AND(N262&lt;&gt;"",O262&lt;&gt;"Yes",O262&lt;&gt;"Not needed"),"CLIENT INSTRUCTION - NO CHANGE ORDER; ","")&amp;IF(Q262="","NO PHOTOS LINK; ","")&amp;IF(OR(C262="",AND(D262&lt;&gt;"",E262="")),"CREW COUNT BLANK; ","")&amp;IF(G262="","NO WORK WRITTEN; ","")&amp;IF(AND(I262&lt;&gt;"",J262=""),"INSPECTION - NO RESULT; ","")&amp;IF(AND(B262&lt;&gt;"",N(A262)&gt;0,COUNTIFS($B$2:$B$1000,B262,$A$2:$A$1000,A262)&gt;1),"TWO ROWS SAME JOB SAME DAY; ","")&amp;IF(AND(N(A262)&gt;0,N(S262)&gt;0,N(S262)-N(A262)&gt;N('Settings'!$B$11)),"WRITTEN LATE; ","")="","",LEFT(IF(N(A262)=0,"NO DATE; ","")&amp;IF(B262="","NO JOB; ",IF(COUNTIF('Jobs'!$A$2:$A$21,B262)=0,"JOB NOT ON JOBS SHEET; ",""))&amp;IF(AND(L262="Yes",M262=""),"DELAY - NO CAUSE; ","")&amp;IF(AND(N262&lt;&gt;"",O262&lt;&gt;"Yes",O262&lt;&gt;"Not needed"),"CLIENT INSTRUCTION - NO CHANGE ORDER; ","")&amp;IF(Q262="","NO PHOTOS LINK; ","")&amp;IF(OR(C262="",AND(D262&lt;&gt;"",E262="")),"CREW COUNT BLANK; ","")&amp;IF(G262="","NO WORK WRITTEN; ","")&amp;IF(AND(I262&lt;&gt;"",J262=""),"INSPECTION - NO RESULT; ","")&amp;IF(AND(B262&lt;&gt;"",N(A262)&gt;0,COUNTIFS($B$2:$B$1000,B262,$A$2:$A$1000,A262)&gt;1),"TWO ROWS SAME JOB SAME DAY; ","")&amp;IF(AND(N(A262)&gt;0,N(S262)&gt;0,N(S262)-N(A262)&gt;N('Settings'!$B$11)),"WRITTEN LATE; ",""),LEN(IF(N(A262)=0,"NO DATE; ","")&amp;IF(B262="","NO JOB; ",IF(COUNTIF('Jobs'!$A$2:$A$21,B262)=0,"JOB NOT ON JOBS SHEET; ",""))&amp;IF(AND(L262="Yes",M262=""),"DELAY - NO CAUSE; ","")&amp;IF(AND(N262&lt;&gt;"",O262&lt;&gt;"Yes",O262&lt;&gt;"Not needed"),"CLIENT INSTRUCTION - NO CHANGE ORDER; ","")&amp;IF(Q262="","NO PHOTOS LINK; ","")&amp;IF(OR(C262="",AND(D262&lt;&gt;"",E262="")),"CREW COUNT BLANK; ","")&amp;IF(G262="","NO WORK WRITTEN; ","")&amp;IF(AND(I262&lt;&gt;"",J262=""),"INSPECTION - NO RESULT; ","")&amp;IF(AND(B262&lt;&gt;"",N(A262)&gt;0,COUNTIFS($B$2:$B$1000,B262,$A$2:$A$1000,A262)&gt;1),"TWO ROWS SAME JOB SAME DAY; ","")&amp;IF(AND(N(A262)&gt;0,N(S262)&gt;0,N(S262)-N(A262)&gt;N('Settings'!$B$11)),"WRITTEN LATE; ",""))-2)))</f>
        <v/>
      </c>
    </row>
    <row r="263">
      <c r="A263" s="6" t="n"/>
      <c r="G263" s="7" t="n"/>
      <c r="H263" s="7" t="n"/>
      <c r="K263" s="7" t="n"/>
      <c r="M263" s="7" t="n"/>
      <c r="N263" s="7" t="n"/>
      <c r="P263" s="7" t="n"/>
      <c r="S263" s="6" t="n"/>
      <c r="T263">
        <f>IF(NOT(OR(A263&lt;&gt;"",B263&lt;&gt;"",G263&lt;&gt;"")),"",IF(IF(N(A263)=0,"NO DATE; ","")&amp;IF(B263="","NO JOB; ",IF(COUNTIF('Jobs'!$A$2:$A$21,B263)=0,"JOB NOT ON JOBS SHEET; ",""))&amp;IF(AND(L263="Yes",M263=""),"DELAY - NO CAUSE; ","")&amp;IF(AND(N263&lt;&gt;"",O263&lt;&gt;"Yes",O263&lt;&gt;"Not needed"),"CLIENT INSTRUCTION - NO CHANGE ORDER; ","")&amp;IF(Q263="","NO PHOTOS LINK; ","")&amp;IF(OR(C263="",AND(D263&lt;&gt;"",E263="")),"CREW COUNT BLANK; ","")&amp;IF(G263="","NO WORK WRITTEN; ","")&amp;IF(AND(I263&lt;&gt;"",J263=""),"INSPECTION - NO RESULT; ","")&amp;IF(AND(B263&lt;&gt;"",N(A263)&gt;0,COUNTIFS($B$2:$B$1000,B263,$A$2:$A$1000,A263)&gt;1),"TWO ROWS SAME JOB SAME DAY; ","")&amp;IF(AND(N(A263)&gt;0,N(S263)&gt;0,N(S263)-N(A263)&gt;N('Settings'!$B$11)),"WRITTEN LATE; ","")="","",LEFT(IF(N(A263)=0,"NO DATE; ","")&amp;IF(B263="","NO JOB; ",IF(COUNTIF('Jobs'!$A$2:$A$21,B263)=0,"JOB NOT ON JOBS SHEET; ",""))&amp;IF(AND(L263="Yes",M263=""),"DELAY - NO CAUSE; ","")&amp;IF(AND(N263&lt;&gt;"",O263&lt;&gt;"Yes",O263&lt;&gt;"Not needed"),"CLIENT INSTRUCTION - NO CHANGE ORDER; ","")&amp;IF(Q263="","NO PHOTOS LINK; ","")&amp;IF(OR(C263="",AND(D263&lt;&gt;"",E263="")),"CREW COUNT BLANK; ","")&amp;IF(G263="","NO WORK WRITTEN; ","")&amp;IF(AND(I263&lt;&gt;"",J263=""),"INSPECTION - NO RESULT; ","")&amp;IF(AND(B263&lt;&gt;"",N(A263)&gt;0,COUNTIFS($B$2:$B$1000,B263,$A$2:$A$1000,A263)&gt;1),"TWO ROWS SAME JOB SAME DAY; ","")&amp;IF(AND(N(A263)&gt;0,N(S263)&gt;0,N(S263)-N(A263)&gt;N('Settings'!$B$11)),"WRITTEN LATE; ",""),LEN(IF(N(A263)=0,"NO DATE; ","")&amp;IF(B263="","NO JOB; ",IF(COUNTIF('Jobs'!$A$2:$A$21,B263)=0,"JOB NOT ON JOBS SHEET; ",""))&amp;IF(AND(L263="Yes",M263=""),"DELAY - NO CAUSE; ","")&amp;IF(AND(N263&lt;&gt;"",O263&lt;&gt;"Yes",O263&lt;&gt;"Not needed"),"CLIENT INSTRUCTION - NO CHANGE ORDER; ","")&amp;IF(Q263="","NO PHOTOS LINK; ","")&amp;IF(OR(C263="",AND(D263&lt;&gt;"",E263="")),"CREW COUNT BLANK; ","")&amp;IF(G263="","NO WORK WRITTEN; ","")&amp;IF(AND(I263&lt;&gt;"",J263=""),"INSPECTION - NO RESULT; ","")&amp;IF(AND(B263&lt;&gt;"",N(A263)&gt;0,COUNTIFS($B$2:$B$1000,B263,$A$2:$A$1000,A263)&gt;1),"TWO ROWS SAME JOB SAME DAY; ","")&amp;IF(AND(N(A263)&gt;0,N(S263)&gt;0,N(S263)-N(A263)&gt;N('Settings'!$B$11)),"WRITTEN LATE; ",""))-2)))</f>
        <v/>
      </c>
    </row>
    <row r="264">
      <c r="A264" s="6" t="n"/>
      <c r="G264" s="7" t="n"/>
      <c r="H264" s="7" t="n"/>
      <c r="K264" s="7" t="n"/>
      <c r="M264" s="7" t="n"/>
      <c r="N264" s="7" t="n"/>
      <c r="P264" s="7" t="n"/>
      <c r="S264" s="6" t="n"/>
      <c r="T264">
        <f>IF(NOT(OR(A264&lt;&gt;"",B264&lt;&gt;"",G264&lt;&gt;"")),"",IF(IF(N(A264)=0,"NO DATE; ","")&amp;IF(B264="","NO JOB; ",IF(COUNTIF('Jobs'!$A$2:$A$21,B264)=0,"JOB NOT ON JOBS SHEET; ",""))&amp;IF(AND(L264="Yes",M264=""),"DELAY - NO CAUSE; ","")&amp;IF(AND(N264&lt;&gt;"",O264&lt;&gt;"Yes",O264&lt;&gt;"Not needed"),"CLIENT INSTRUCTION - NO CHANGE ORDER; ","")&amp;IF(Q264="","NO PHOTOS LINK; ","")&amp;IF(OR(C264="",AND(D264&lt;&gt;"",E264="")),"CREW COUNT BLANK; ","")&amp;IF(G264="","NO WORK WRITTEN; ","")&amp;IF(AND(I264&lt;&gt;"",J264=""),"INSPECTION - NO RESULT; ","")&amp;IF(AND(B264&lt;&gt;"",N(A264)&gt;0,COUNTIFS($B$2:$B$1000,B264,$A$2:$A$1000,A264)&gt;1),"TWO ROWS SAME JOB SAME DAY; ","")&amp;IF(AND(N(A264)&gt;0,N(S264)&gt;0,N(S264)-N(A264)&gt;N('Settings'!$B$11)),"WRITTEN LATE; ","")="","",LEFT(IF(N(A264)=0,"NO DATE; ","")&amp;IF(B264="","NO JOB; ",IF(COUNTIF('Jobs'!$A$2:$A$21,B264)=0,"JOB NOT ON JOBS SHEET; ",""))&amp;IF(AND(L264="Yes",M264=""),"DELAY - NO CAUSE; ","")&amp;IF(AND(N264&lt;&gt;"",O264&lt;&gt;"Yes",O264&lt;&gt;"Not needed"),"CLIENT INSTRUCTION - NO CHANGE ORDER; ","")&amp;IF(Q264="","NO PHOTOS LINK; ","")&amp;IF(OR(C264="",AND(D264&lt;&gt;"",E264="")),"CREW COUNT BLANK; ","")&amp;IF(G264="","NO WORK WRITTEN; ","")&amp;IF(AND(I264&lt;&gt;"",J264=""),"INSPECTION - NO RESULT; ","")&amp;IF(AND(B264&lt;&gt;"",N(A264)&gt;0,COUNTIFS($B$2:$B$1000,B264,$A$2:$A$1000,A264)&gt;1),"TWO ROWS SAME JOB SAME DAY; ","")&amp;IF(AND(N(A264)&gt;0,N(S264)&gt;0,N(S264)-N(A264)&gt;N('Settings'!$B$11)),"WRITTEN LATE; ",""),LEN(IF(N(A264)=0,"NO DATE; ","")&amp;IF(B264="","NO JOB; ",IF(COUNTIF('Jobs'!$A$2:$A$21,B264)=0,"JOB NOT ON JOBS SHEET; ",""))&amp;IF(AND(L264="Yes",M264=""),"DELAY - NO CAUSE; ","")&amp;IF(AND(N264&lt;&gt;"",O264&lt;&gt;"Yes",O264&lt;&gt;"Not needed"),"CLIENT INSTRUCTION - NO CHANGE ORDER; ","")&amp;IF(Q264="","NO PHOTOS LINK; ","")&amp;IF(OR(C264="",AND(D264&lt;&gt;"",E264="")),"CREW COUNT BLANK; ","")&amp;IF(G264="","NO WORK WRITTEN; ","")&amp;IF(AND(I264&lt;&gt;"",J264=""),"INSPECTION - NO RESULT; ","")&amp;IF(AND(B264&lt;&gt;"",N(A264)&gt;0,COUNTIFS($B$2:$B$1000,B264,$A$2:$A$1000,A264)&gt;1),"TWO ROWS SAME JOB SAME DAY; ","")&amp;IF(AND(N(A264)&gt;0,N(S264)&gt;0,N(S264)-N(A264)&gt;N('Settings'!$B$11)),"WRITTEN LATE; ",""))-2)))</f>
        <v/>
      </c>
    </row>
    <row r="265">
      <c r="A265" s="6" t="n"/>
      <c r="G265" s="7" t="n"/>
      <c r="H265" s="7" t="n"/>
      <c r="K265" s="7" t="n"/>
      <c r="M265" s="7" t="n"/>
      <c r="N265" s="7" t="n"/>
      <c r="P265" s="7" t="n"/>
      <c r="S265" s="6" t="n"/>
      <c r="T265">
        <f>IF(NOT(OR(A265&lt;&gt;"",B265&lt;&gt;"",G265&lt;&gt;"")),"",IF(IF(N(A265)=0,"NO DATE; ","")&amp;IF(B265="","NO JOB; ",IF(COUNTIF('Jobs'!$A$2:$A$21,B265)=0,"JOB NOT ON JOBS SHEET; ",""))&amp;IF(AND(L265="Yes",M265=""),"DELAY - NO CAUSE; ","")&amp;IF(AND(N265&lt;&gt;"",O265&lt;&gt;"Yes",O265&lt;&gt;"Not needed"),"CLIENT INSTRUCTION - NO CHANGE ORDER; ","")&amp;IF(Q265="","NO PHOTOS LINK; ","")&amp;IF(OR(C265="",AND(D265&lt;&gt;"",E265="")),"CREW COUNT BLANK; ","")&amp;IF(G265="","NO WORK WRITTEN; ","")&amp;IF(AND(I265&lt;&gt;"",J265=""),"INSPECTION - NO RESULT; ","")&amp;IF(AND(B265&lt;&gt;"",N(A265)&gt;0,COUNTIFS($B$2:$B$1000,B265,$A$2:$A$1000,A265)&gt;1),"TWO ROWS SAME JOB SAME DAY; ","")&amp;IF(AND(N(A265)&gt;0,N(S265)&gt;0,N(S265)-N(A265)&gt;N('Settings'!$B$11)),"WRITTEN LATE; ","")="","",LEFT(IF(N(A265)=0,"NO DATE; ","")&amp;IF(B265="","NO JOB; ",IF(COUNTIF('Jobs'!$A$2:$A$21,B265)=0,"JOB NOT ON JOBS SHEET; ",""))&amp;IF(AND(L265="Yes",M265=""),"DELAY - NO CAUSE; ","")&amp;IF(AND(N265&lt;&gt;"",O265&lt;&gt;"Yes",O265&lt;&gt;"Not needed"),"CLIENT INSTRUCTION - NO CHANGE ORDER; ","")&amp;IF(Q265="","NO PHOTOS LINK; ","")&amp;IF(OR(C265="",AND(D265&lt;&gt;"",E265="")),"CREW COUNT BLANK; ","")&amp;IF(G265="","NO WORK WRITTEN; ","")&amp;IF(AND(I265&lt;&gt;"",J265=""),"INSPECTION - NO RESULT; ","")&amp;IF(AND(B265&lt;&gt;"",N(A265)&gt;0,COUNTIFS($B$2:$B$1000,B265,$A$2:$A$1000,A265)&gt;1),"TWO ROWS SAME JOB SAME DAY; ","")&amp;IF(AND(N(A265)&gt;0,N(S265)&gt;0,N(S265)-N(A265)&gt;N('Settings'!$B$11)),"WRITTEN LATE; ",""),LEN(IF(N(A265)=0,"NO DATE; ","")&amp;IF(B265="","NO JOB; ",IF(COUNTIF('Jobs'!$A$2:$A$21,B265)=0,"JOB NOT ON JOBS SHEET; ",""))&amp;IF(AND(L265="Yes",M265=""),"DELAY - NO CAUSE; ","")&amp;IF(AND(N265&lt;&gt;"",O265&lt;&gt;"Yes",O265&lt;&gt;"Not needed"),"CLIENT INSTRUCTION - NO CHANGE ORDER; ","")&amp;IF(Q265="","NO PHOTOS LINK; ","")&amp;IF(OR(C265="",AND(D265&lt;&gt;"",E265="")),"CREW COUNT BLANK; ","")&amp;IF(G265="","NO WORK WRITTEN; ","")&amp;IF(AND(I265&lt;&gt;"",J265=""),"INSPECTION - NO RESULT; ","")&amp;IF(AND(B265&lt;&gt;"",N(A265)&gt;0,COUNTIFS($B$2:$B$1000,B265,$A$2:$A$1000,A265)&gt;1),"TWO ROWS SAME JOB SAME DAY; ","")&amp;IF(AND(N(A265)&gt;0,N(S265)&gt;0,N(S265)-N(A265)&gt;N('Settings'!$B$11)),"WRITTEN LATE; ",""))-2)))</f>
        <v/>
      </c>
    </row>
    <row r="266">
      <c r="A266" s="6" t="n"/>
      <c r="G266" s="7" t="n"/>
      <c r="H266" s="7" t="n"/>
      <c r="K266" s="7" t="n"/>
      <c r="M266" s="7" t="n"/>
      <c r="N266" s="7" t="n"/>
      <c r="P266" s="7" t="n"/>
      <c r="S266" s="6" t="n"/>
      <c r="T266">
        <f>IF(NOT(OR(A266&lt;&gt;"",B266&lt;&gt;"",G266&lt;&gt;"")),"",IF(IF(N(A266)=0,"NO DATE; ","")&amp;IF(B266="","NO JOB; ",IF(COUNTIF('Jobs'!$A$2:$A$21,B266)=0,"JOB NOT ON JOBS SHEET; ",""))&amp;IF(AND(L266="Yes",M266=""),"DELAY - NO CAUSE; ","")&amp;IF(AND(N266&lt;&gt;"",O266&lt;&gt;"Yes",O266&lt;&gt;"Not needed"),"CLIENT INSTRUCTION - NO CHANGE ORDER; ","")&amp;IF(Q266="","NO PHOTOS LINK; ","")&amp;IF(OR(C266="",AND(D266&lt;&gt;"",E266="")),"CREW COUNT BLANK; ","")&amp;IF(G266="","NO WORK WRITTEN; ","")&amp;IF(AND(I266&lt;&gt;"",J266=""),"INSPECTION - NO RESULT; ","")&amp;IF(AND(B266&lt;&gt;"",N(A266)&gt;0,COUNTIFS($B$2:$B$1000,B266,$A$2:$A$1000,A266)&gt;1),"TWO ROWS SAME JOB SAME DAY; ","")&amp;IF(AND(N(A266)&gt;0,N(S266)&gt;0,N(S266)-N(A266)&gt;N('Settings'!$B$11)),"WRITTEN LATE; ","")="","",LEFT(IF(N(A266)=0,"NO DATE; ","")&amp;IF(B266="","NO JOB; ",IF(COUNTIF('Jobs'!$A$2:$A$21,B266)=0,"JOB NOT ON JOBS SHEET; ",""))&amp;IF(AND(L266="Yes",M266=""),"DELAY - NO CAUSE; ","")&amp;IF(AND(N266&lt;&gt;"",O266&lt;&gt;"Yes",O266&lt;&gt;"Not needed"),"CLIENT INSTRUCTION - NO CHANGE ORDER; ","")&amp;IF(Q266="","NO PHOTOS LINK; ","")&amp;IF(OR(C266="",AND(D266&lt;&gt;"",E266="")),"CREW COUNT BLANK; ","")&amp;IF(G266="","NO WORK WRITTEN; ","")&amp;IF(AND(I266&lt;&gt;"",J266=""),"INSPECTION - NO RESULT; ","")&amp;IF(AND(B266&lt;&gt;"",N(A266)&gt;0,COUNTIFS($B$2:$B$1000,B266,$A$2:$A$1000,A266)&gt;1),"TWO ROWS SAME JOB SAME DAY; ","")&amp;IF(AND(N(A266)&gt;0,N(S266)&gt;0,N(S266)-N(A266)&gt;N('Settings'!$B$11)),"WRITTEN LATE; ",""),LEN(IF(N(A266)=0,"NO DATE; ","")&amp;IF(B266="","NO JOB; ",IF(COUNTIF('Jobs'!$A$2:$A$21,B266)=0,"JOB NOT ON JOBS SHEET; ",""))&amp;IF(AND(L266="Yes",M266=""),"DELAY - NO CAUSE; ","")&amp;IF(AND(N266&lt;&gt;"",O266&lt;&gt;"Yes",O266&lt;&gt;"Not needed"),"CLIENT INSTRUCTION - NO CHANGE ORDER; ","")&amp;IF(Q266="","NO PHOTOS LINK; ","")&amp;IF(OR(C266="",AND(D266&lt;&gt;"",E266="")),"CREW COUNT BLANK; ","")&amp;IF(G266="","NO WORK WRITTEN; ","")&amp;IF(AND(I266&lt;&gt;"",J266=""),"INSPECTION - NO RESULT; ","")&amp;IF(AND(B266&lt;&gt;"",N(A266)&gt;0,COUNTIFS($B$2:$B$1000,B266,$A$2:$A$1000,A266)&gt;1),"TWO ROWS SAME JOB SAME DAY; ","")&amp;IF(AND(N(A266)&gt;0,N(S266)&gt;0,N(S266)-N(A266)&gt;N('Settings'!$B$11)),"WRITTEN LATE; ",""))-2)))</f>
        <v/>
      </c>
    </row>
    <row r="267">
      <c r="A267" s="6" t="n"/>
      <c r="G267" s="7" t="n"/>
      <c r="H267" s="7" t="n"/>
      <c r="K267" s="7" t="n"/>
      <c r="M267" s="7" t="n"/>
      <c r="N267" s="7" t="n"/>
      <c r="P267" s="7" t="n"/>
      <c r="S267" s="6" t="n"/>
      <c r="T267">
        <f>IF(NOT(OR(A267&lt;&gt;"",B267&lt;&gt;"",G267&lt;&gt;"")),"",IF(IF(N(A267)=0,"NO DATE; ","")&amp;IF(B267="","NO JOB; ",IF(COUNTIF('Jobs'!$A$2:$A$21,B267)=0,"JOB NOT ON JOBS SHEET; ",""))&amp;IF(AND(L267="Yes",M267=""),"DELAY - NO CAUSE; ","")&amp;IF(AND(N267&lt;&gt;"",O267&lt;&gt;"Yes",O267&lt;&gt;"Not needed"),"CLIENT INSTRUCTION - NO CHANGE ORDER; ","")&amp;IF(Q267="","NO PHOTOS LINK; ","")&amp;IF(OR(C267="",AND(D267&lt;&gt;"",E267="")),"CREW COUNT BLANK; ","")&amp;IF(G267="","NO WORK WRITTEN; ","")&amp;IF(AND(I267&lt;&gt;"",J267=""),"INSPECTION - NO RESULT; ","")&amp;IF(AND(B267&lt;&gt;"",N(A267)&gt;0,COUNTIFS($B$2:$B$1000,B267,$A$2:$A$1000,A267)&gt;1),"TWO ROWS SAME JOB SAME DAY; ","")&amp;IF(AND(N(A267)&gt;0,N(S267)&gt;0,N(S267)-N(A267)&gt;N('Settings'!$B$11)),"WRITTEN LATE; ","")="","",LEFT(IF(N(A267)=0,"NO DATE; ","")&amp;IF(B267="","NO JOB; ",IF(COUNTIF('Jobs'!$A$2:$A$21,B267)=0,"JOB NOT ON JOBS SHEET; ",""))&amp;IF(AND(L267="Yes",M267=""),"DELAY - NO CAUSE; ","")&amp;IF(AND(N267&lt;&gt;"",O267&lt;&gt;"Yes",O267&lt;&gt;"Not needed"),"CLIENT INSTRUCTION - NO CHANGE ORDER; ","")&amp;IF(Q267="","NO PHOTOS LINK; ","")&amp;IF(OR(C267="",AND(D267&lt;&gt;"",E267="")),"CREW COUNT BLANK; ","")&amp;IF(G267="","NO WORK WRITTEN; ","")&amp;IF(AND(I267&lt;&gt;"",J267=""),"INSPECTION - NO RESULT; ","")&amp;IF(AND(B267&lt;&gt;"",N(A267)&gt;0,COUNTIFS($B$2:$B$1000,B267,$A$2:$A$1000,A267)&gt;1),"TWO ROWS SAME JOB SAME DAY; ","")&amp;IF(AND(N(A267)&gt;0,N(S267)&gt;0,N(S267)-N(A267)&gt;N('Settings'!$B$11)),"WRITTEN LATE; ",""),LEN(IF(N(A267)=0,"NO DATE; ","")&amp;IF(B267="","NO JOB; ",IF(COUNTIF('Jobs'!$A$2:$A$21,B267)=0,"JOB NOT ON JOBS SHEET; ",""))&amp;IF(AND(L267="Yes",M267=""),"DELAY - NO CAUSE; ","")&amp;IF(AND(N267&lt;&gt;"",O267&lt;&gt;"Yes",O267&lt;&gt;"Not needed"),"CLIENT INSTRUCTION - NO CHANGE ORDER; ","")&amp;IF(Q267="","NO PHOTOS LINK; ","")&amp;IF(OR(C267="",AND(D267&lt;&gt;"",E267="")),"CREW COUNT BLANK; ","")&amp;IF(G267="","NO WORK WRITTEN; ","")&amp;IF(AND(I267&lt;&gt;"",J267=""),"INSPECTION - NO RESULT; ","")&amp;IF(AND(B267&lt;&gt;"",N(A267)&gt;0,COUNTIFS($B$2:$B$1000,B267,$A$2:$A$1000,A267)&gt;1),"TWO ROWS SAME JOB SAME DAY; ","")&amp;IF(AND(N(A267)&gt;0,N(S267)&gt;0,N(S267)-N(A267)&gt;N('Settings'!$B$11)),"WRITTEN LATE; ",""))-2)))</f>
        <v/>
      </c>
    </row>
    <row r="268">
      <c r="A268" s="6" t="n"/>
      <c r="G268" s="7" t="n"/>
      <c r="H268" s="7" t="n"/>
      <c r="K268" s="7" t="n"/>
      <c r="M268" s="7" t="n"/>
      <c r="N268" s="7" t="n"/>
      <c r="P268" s="7" t="n"/>
      <c r="S268" s="6" t="n"/>
      <c r="T268">
        <f>IF(NOT(OR(A268&lt;&gt;"",B268&lt;&gt;"",G268&lt;&gt;"")),"",IF(IF(N(A268)=0,"NO DATE; ","")&amp;IF(B268="","NO JOB; ",IF(COUNTIF('Jobs'!$A$2:$A$21,B268)=0,"JOB NOT ON JOBS SHEET; ",""))&amp;IF(AND(L268="Yes",M268=""),"DELAY - NO CAUSE; ","")&amp;IF(AND(N268&lt;&gt;"",O268&lt;&gt;"Yes",O268&lt;&gt;"Not needed"),"CLIENT INSTRUCTION - NO CHANGE ORDER; ","")&amp;IF(Q268="","NO PHOTOS LINK; ","")&amp;IF(OR(C268="",AND(D268&lt;&gt;"",E268="")),"CREW COUNT BLANK; ","")&amp;IF(G268="","NO WORK WRITTEN; ","")&amp;IF(AND(I268&lt;&gt;"",J268=""),"INSPECTION - NO RESULT; ","")&amp;IF(AND(B268&lt;&gt;"",N(A268)&gt;0,COUNTIFS($B$2:$B$1000,B268,$A$2:$A$1000,A268)&gt;1),"TWO ROWS SAME JOB SAME DAY; ","")&amp;IF(AND(N(A268)&gt;0,N(S268)&gt;0,N(S268)-N(A268)&gt;N('Settings'!$B$11)),"WRITTEN LATE; ","")="","",LEFT(IF(N(A268)=0,"NO DATE; ","")&amp;IF(B268="","NO JOB; ",IF(COUNTIF('Jobs'!$A$2:$A$21,B268)=0,"JOB NOT ON JOBS SHEET; ",""))&amp;IF(AND(L268="Yes",M268=""),"DELAY - NO CAUSE; ","")&amp;IF(AND(N268&lt;&gt;"",O268&lt;&gt;"Yes",O268&lt;&gt;"Not needed"),"CLIENT INSTRUCTION - NO CHANGE ORDER; ","")&amp;IF(Q268="","NO PHOTOS LINK; ","")&amp;IF(OR(C268="",AND(D268&lt;&gt;"",E268="")),"CREW COUNT BLANK; ","")&amp;IF(G268="","NO WORK WRITTEN; ","")&amp;IF(AND(I268&lt;&gt;"",J268=""),"INSPECTION - NO RESULT; ","")&amp;IF(AND(B268&lt;&gt;"",N(A268)&gt;0,COUNTIFS($B$2:$B$1000,B268,$A$2:$A$1000,A268)&gt;1),"TWO ROWS SAME JOB SAME DAY; ","")&amp;IF(AND(N(A268)&gt;0,N(S268)&gt;0,N(S268)-N(A268)&gt;N('Settings'!$B$11)),"WRITTEN LATE; ",""),LEN(IF(N(A268)=0,"NO DATE; ","")&amp;IF(B268="","NO JOB; ",IF(COUNTIF('Jobs'!$A$2:$A$21,B268)=0,"JOB NOT ON JOBS SHEET; ",""))&amp;IF(AND(L268="Yes",M268=""),"DELAY - NO CAUSE; ","")&amp;IF(AND(N268&lt;&gt;"",O268&lt;&gt;"Yes",O268&lt;&gt;"Not needed"),"CLIENT INSTRUCTION - NO CHANGE ORDER; ","")&amp;IF(Q268="","NO PHOTOS LINK; ","")&amp;IF(OR(C268="",AND(D268&lt;&gt;"",E268="")),"CREW COUNT BLANK; ","")&amp;IF(G268="","NO WORK WRITTEN; ","")&amp;IF(AND(I268&lt;&gt;"",J268=""),"INSPECTION - NO RESULT; ","")&amp;IF(AND(B268&lt;&gt;"",N(A268)&gt;0,COUNTIFS($B$2:$B$1000,B268,$A$2:$A$1000,A268)&gt;1),"TWO ROWS SAME JOB SAME DAY; ","")&amp;IF(AND(N(A268)&gt;0,N(S268)&gt;0,N(S268)-N(A268)&gt;N('Settings'!$B$11)),"WRITTEN LATE; ",""))-2)))</f>
        <v/>
      </c>
    </row>
    <row r="269">
      <c r="A269" s="6" t="n"/>
      <c r="G269" s="7" t="n"/>
      <c r="H269" s="7" t="n"/>
      <c r="K269" s="7" t="n"/>
      <c r="M269" s="7" t="n"/>
      <c r="N269" s="7" t="n"/>
      <c r="P269" s="7" t="n"/>
      <c r="S269" s="6" t="n"/>
      <c r="T269">
        <f>IF(NOT(OR(A269&lt;&gt;"",B269&lt;&gt;"",G269&lt;&gt;"")),"",IF(IF(N(A269)=0,"NO DATE; ","")&amp;IF(B269="","NO JOB; ",IF(COUNTIF('Jobs'!$A$2:$A$21,B269)=0,"JOB NOT ON JOBS SHEET; ",""))&amp;IF(AND(L269="Yes",M269=""),"DELAY - NO CAUSE; ","")&amp;IF(AND(N269&lt;&gt;"",O269&lt;&gt;"Yes",O269&lt;&gt;"Not needed"),"CLIENT INSTRUCTION - NO CHANGE ORDER; ","")&amp;IF(Q269="","NO PHOTOS LINK; ","")&amp;IF(OR(C269="",AND(D269&lt;&gt;"",E269="")),"CREW COUNT BLANK; ","")&amp;IF(G269="","NO WORK WRITTEN; ","")&amp;IF(AND(I269&lt;&gt;"",J269=""),"INSPECTION - NO RESULT; ","")&amp;IF(AND(B269&lt;&gt;"",N(A269)&gt;0,COUNTIFS($B$2:$B$1000,B269,$A$2:$A$1000,A269)&gt;1),"TWO ROWS SAME JOB SAME DAY; ","")&amp;IF(AND(N(A269)&gt;0,N(S269)&gt;0,N(S269)-N(A269)&gt;N('Settings'!$B$11)),"WRITTEN LATE; ","")="","",LEFT(IF(N(A269)=0,"NO DATE; ","")&amp;IF(B269="","NO JOB; ",IF(COUNTIF('Jobs'!$A$2:$A$21,B269)=0,"JOB NOT ON JOBS SHEET; ",""))&amp;IF(AND(L269="Yes",M269=""),"DELAY - NO CAUSE; ","")&amp;IF(AND(N269&lt;&gt;"",O269&lt;&gt;"Yes",O269&lt;&gt;"Not needed"),"CLIENT INSTRUCTION - NO CHANGE ORDER; ","")&amp;IF(Q269="","NO PHOTOS LINK; ","")&amp;IF(OR(C269="",AND(D269&lt;&gt;"",E269="")),"CREW COUNT BLANK; ","")&amp;IF(G269="","NO WORK WRITTEN; ","")&amp;IF(AND(I269&lt;&gt;"",J269=""),"INSPECTION - NO RESULT; ","")&amp;IF(AND(B269&lt;&gt;"",N(A269)&gt;0,COUNTIFS($B$2:$B$1000,B269,$A$2:$A$1000,A269)&gt;1),"TWO ROWS SAME JOB SAME DAY; ","")&amp;IF(AND(N(A269)&gt;0,N(S269)&gt;0,N(S269)-N(A269)&gt;N('Settings'!$B$11)),"WRITTEN LATE; ",""),LEN(IF(N(A269)=0,"NO DATE; ","")&amp;IF(B269="","NO JOB; ",IF(COUNTIF('Jobs'!$A$2:$A$21,B269)=0,"JOB NOT ON JOBS SHEET; ",""))&amp;IF(AND(L269="Yes",M269=""),"DELAY - NO CAUSE; ","")&amp;IF(AND(N269&lt;&gt;"",O269&lt;&gt;"Yes",O269&lt;&gt;"Not needed"),"CLIENT INSTRUCTION - NO CHANGE ORDER; ","")&amp;IF(Q269="","NO PHOTOS LINK; ","")&amp;IF(OR(C269="",AND(D269&lt;&gt;"",E269="")),"CREW COUNT BLANK; ","")&amp;IF(G269="","NO WORK WRITTEN; ","")&amp;IF(AND(I269&lt;&gt;"",J269=""),"INSPECTION - NO RESULT; ","")&amp;IF(AND(B269&lt;&gt;"",N(A269)&gt;0,COUNTIFS($B$2:$B$1000,B269,$A$2:$A$1000,A269)&gt;1),"TWO ROWS SAME JOB SAME DAY; ","")&amp;IF(AND(N(A269)&gt;0,N(S269)&gt;0,N(S269)-N(A269)&gt;N('Settings'!$B$11)),"WRITTEN LATE; ",""))-2)))</f>
        <v/>
      </c>
    </row>
    <row r="270">
      <c r="A270" s="6" t="n"/>
      <c r="G270" s="7" t="n"/>
      <c r="H270" s="7" t="n"/>
      <c r="K270" s="7" t="n"/>
      <c r="M270" s="7" t="n"/>
      <c r="N270" s="7" t="n"/>
      <c r="P270" s="7" t="n"/>
      <c r="S270" s="6" t="n"/>
      <c r="T270">
        <f>IF(NOT(OR(A270&lt;&gt;"",B270&lt;&gt;"",G270&lt;&gt;"")),"",IF(IF(N(A270)=0,"NO DATE; ","")&amp;IF(B270="","NO JOB; ",IF(COUNTIF('Jobs'!$A$2:$A$21,B270)=0,"JOB NOT ON JOBS SHEET; ",""))&amp;IF(AND(L270="Yes",M270=""),"DELAY - NO CAUSE; ","")&amp;IF(AND(N270&lt;&gt;"",O270&lt;&gt;"Yes",O270&lt;&gt;"Not needed"),"CLIENT INSTRUCTION - NO CHANGE ORDER; ","")&amp;IF(Q270="","NO PHOTOS LINK; ","")&amp;IF(OR(C270="",AND(D270&lt;&gt;"",E270="")),"CREW COUNT BLANK; ","")&amp;IF(G270="","NO WORK WRITTEN; ","")&amp;IF(AND(I270&lt;&gt;"",J270=""),"INSPECTION - NO RESULT; ","")&amp;IF(AND(B270&lt;&gt;"",N(A270)&gt;0,COUNTIFS($B$2:$B$1000,B270,$A$2:$A$1000,A270)&gt;1),"TWO ROWS SAME JOB SAME DAY; ","")&amp;IF(AND(N(A270)&gt;0,N(S270)&gt;0,N(S270)-N(A270)&gt;N('Settings'!$B$11)),"WRITTEN LATE; ","")="","",LEFT(IF(N(A270)=0,"NO DATE; ","")&amp;IF(B270="","NO JOB; ",IF(COUNTIF('Jobs'!$A$2:$A$21,B270)=0,"JOB NOT ON JOBS SHEET; ",""))&amp;IF(AND(L270="Yes",M270=""),"DELAY - NO CAUSE; ","")&amp;IF(AND(N270&lt;&gt;"",O270&lt;&gt;"Yes",O270&lt;&gt;"Not needed"),"CLIENT INSTRUCTION - NO CHANGE ORDER; ","")&amp;IF(Q270="","NO PHOTOS LINK; ","")&amp;IF(OR(C270="",AND(D270&lt;&gt;"",E270="")),"CREW COUNT BLANK; ","")&amp;IF(G270="","NO WORK WRITTEN; ","")&amp;IF(AND(I270&lt;&gt;"",J270=""),"INSPECTION - NO RESULT; ","")&amp;IF(AND(B270&lt;&gt;"",N(A270)&gt;0,COUNTIFS($B$2:$B$1000,B270,$A$2:$A$1000,A270)&gt;1),"TWO ROWS SAME JOB SAME DAY; ","")&amp;IF(AND(N(A270)&gt;0,N(S270)&gt;0,N(S270)-N(A270)&gt;N('Settings'!$B$11)),"WRITTEN LATE; ",""),LEN(IF(N(A270)=0,"NO DATE; ","")&amp;IF(B270="","NO JOB; ",IF(COUNTIF('Jobs'!$A$2:$A$21,B270)=0,"JOB NOT ON JOBS SHEET; ",""))&amp;IF(AND(L270="Yes",M270=""),"DELAY - NO CAUSE; ","")&amp;IF(AND(N270&lt;&gt;"",O270&lt;&gt;"Yes",O270&lt;&gt;"Not needed"),"CLIENT INSTRUCTION - NO CHANGE ORDER; ","")&amp;IF(Q270="","NO PHOTOS LINK; ","")&amp;IF(OR(C270="",AND(D270&lt;&gt;"",E270="")),"CREW COUNT BLANK; ","")&amp;IF(G270="","NO WORK WRITTEN; ","")&amp;IF(AND(I270&lt;&gt;"",J270=""),"INSPECTION - NO RESULT; ","")&amp;IF(AND(B270&lt;&gt;"",N(A270)&gt;0,COUNTIFS($B$2:$B$1000,B270,$A$2:$A$1000,A270)&gt;1),"TWO ROWS SAME JOB SAME DAY; ","")&amp;IF(AND(N(A270)&gt;0,N(S270)&gt;0,N(S270)-N(A270)&gt;N('Settings'!$B$11)),"WRITTEN LATE; ",""))-2)))</f>
        <v/>
      </c>
    </row>
    <row r="271">
      <c r="A271" s="6" t="n"/>
      <c r="G271" s="7" t="n"/>
      <c r="H271" s="7" t="n"/>
      <c r="K271" s="7" t="n"/>
      <c r="M271" s="7" t="n"/>
      <c r="N271" s="7" t="n"/>
      <c r="P271" s="7" t="n"/>
      <c r="S271" s="6" t="n"/>
      <c r="T271">
        <f>IF(NOT(OR(A271&lt;&gt;"",B271&lt;&gt;"",G271&lt;&gt;"")),"",IF(IF(N(A271)=0,"NO DATE; ","")&amp;IF(B271="","NO JOB; ",IF(COUNTIF('Jobs'!$A$2:$A$21,B271)=0,"JOB NOT ON JOBS SHEET; ",""))&amp;IF(AND(L271="Yes",M271=""),"DELAY - NO CAUSE; ","")&amp;IF(AND(N271&lt;&gt;"",O271&lt;&gt;"Yes",O271&lt;&gt;"Not needed"),"CLIENT INSTRUCTION - NO CHANGE ORDER; ","")&amp;IF(Q271="","NO PHOTOS LINK; ","")&amp;IF(OR(C271="",AND(D271&lt;&gt;"",E271="")),"CREW COUNT BLANK; ","")&amp;IF(G271="","NO WORK WRITTEN; ","")&amp;IF(AND(I271&lt;&gt;"",J271=""),"INSPECTION - NO RESULT; ","")&amp;IF(AND(B271&lt;&gt;"",N(A271)&gt;0,COUNTIFS($B$2:$B$1000,B271,$A$2:$A$1000,A271)&gt;1),"TWO ROWS SAME JOB SAME DAY; ","")&amp;IF(AND(N(A271)&gt;0,N(S271)&gt;0,N(S271)-N(A271)&gt;N('Settings'!$B$11)),"WRITTEN LATE; ","")="","",LEFT(IF(N(A271)=0,"NO DATE; ","")&amp;IF(B271="","NO JOB; ",IF(COUNTIF('Jobs'!$A$2:$A$21,B271)=0,"JOB NOT ON JOBS SHEET; ",""))&amp;IF(AND(L271="Yes",M271=""),"DELAY - NO CAUSE; ","")&amp;IF(AND(N271&lt;&gt;"",O271&lt;&gt;"Yes",O271&lt;&gt;"Not needed"),"CLIENT INSTRUCTION - NO CHANGE ORDER; ","")&amp;IF(Q271="","NO PHOTOS LINK; ","")&amp;IF(OR(C271="",AND(D271&lt;&gt;"",E271="")),"CREW COUNT BLANK; ","")&amp;IF(G271="","NO WORK WRITTEN; ","")&amp;IF(AND(I271&lt;&gt;"",J271=""),"INSPECTION - NO RESULT; ","")&amp;IF(AND(B271&lt;&gt;"",N(A271)&gt;0,COUNTIFS($B$2:$B$1000,B271,$A$2:$A$1000,A271)&gt;1),"TWO ROWS SAME JOB SAME DAY; ","")&amp;IF(AND(N(A271)&gt;0,N(S271)&gt;0,N(S271)-N(A271)&gt;N('Settings'!$B$11)),"WRITTEN LATE; ",""),LEN(IF(N(A271)=0,"NO DATE; ","")&amp;IF(B271="","NO JOB; ",IF(COUNTIF('Jobs'!$A$2:$A$21,B271)=0,"JOB NOT ON JOBS SHEET; ",""))&amp;IF(AND(L271="Yes",M271=""),"DELAY - NO CAUSE; ","")&amp;IF(AND(N271&lt;&gt;"",O271&lt;&gt;"Yes",O271&lt;&gt;"Not needed"),"CLIENT INSTRUCTION - NO CHANGE ORDER; ","")&amp;IF(Q271="","NO PHOTOS LINK; ","")&amp;IF(OR(C271="",AND(D271&lt;&gt;"",E271="")),"CREW COUNT BLANK; ","")&amp;IF(G271="","NO WORK WRITTEN; ","")&amp;IF(AND(I271&lt;&gt;"",J271=""),"INSPECTION - NO RESULT; ","")&amp;IF(AND(B271&lt;&gt;"",N(A271)&gt;0,COUNTIFS($B$2:$B$1000,B271,$A$2:$A$1000,A271)&gt;1),"TWO ROWS SAME JOB SAME DAY; ","")&amp;IF(AND(N(A271)&gt;0,N(S271)&gt;0,N(S271)-N(A271)&gt;N('Settings'!$B$11)),"WRITTEN LATE; ",""))-2)))</f>
        <v/>
      </c>
    </row>
    <row r="272">
      <c r="A272" s="6" t="n"/>
      <c r="G272" s="7" t="n"/>
      <c r="H272" s="7" t="n"/>
      <c r="K272" s="7" t="n"/>
      <c r="M272" s="7" t="n"/>
      <c r="N272" s="7" t="n"/>
      <c r="P272" s="7" t="n"/>
      <c r="S272" s="6" t="n"/>
      <c r="T272">
        <f>IF(NOT(OR(A272&lt;&gt;"",B272&lt;&gt;"",G272&lt;&gt;"")),"",IF(IF(N(A272)=0,"NO DATE; ","")&amp;IF(B272="","NO JOB; ",IF(COUNTIF('Jobs'!$A$2:$A$21,B272)=0,"JOB NOT ON JOBS SHEET; ",""))&amp;IF(AND(L272="Yes",M272=""),"DELAY - NO CAUSE; ","")&amp;IF(AND(N272&lt;&gt;"",O272&lt;&gt;"Yes",O272&lt;&gt;"Not needed"),"CLIENT INSTRUCTION - NO CHANGE ORDER; ","")&amp;IF(Q272="","NO PHOTOS LINK; ","")&amp;IF(OR(C272="",AND(D272&lt;&gt;"",E272="")),"CREW COUNT BLANK; ","")&amp;IF(G272="","NO WORK WRITTEN; ","")&amp;IF(AND(I272&lt;&gt;"",J272=""),"INSPECTION - NO RESULT; ","")&amp;IF(AND(B272&lt;&gt;"",N(A272)&gt;0,COUNTIFS($B$2:$B$1000,B272,$A$2:$A$1000,A272)&gt;1),"TWO ROWS SAME JOB SAME DAY; ","")&amp;IF(AND(N(A272)&gt;0,N(S272)&gt;0,N(S272)-N(A272)&gt;N('Settings'!$B$11)),"WRITTEN LATE; ","")="","",LEFT(IF(N(A272)=0,"NO DATE; ","")&amp;IF(B272="","NO JOB; ",IF(COUNTIF('Jobs'!$A$2:$A$21,B272)=0,"JOB NOT ON JOBS SHEET; ",""))&amp;IF(AND(L272="Yes",M272=""),"DELAY - NO CAUSE; ","")&amp;IF(AND(N272&lt;&gt;"",O272&lt;&gt;"Yes",O272&lt;&gt;"Not needed"),"CLIENT INSTRUCTION - NO CHANGE ORDER; ","")&amp;IF(Q272="","NO PHOTOS LINK; ","")&amp;IF(OR(C272="",AND(D272&lt;&gt;"",E272="")),"CREW COUNT BLANK; ","")&amp;IF(G272="","NO WORK WRITTEN; ","")&amp;IF(AND(I272&lt;&gt;"",J272=""),"INSPECTION - NO RESULT; ","")&amp;IF(AND(B272&lt;&gt;"",N(A272)&gt;0,COUNTIFS($B$2:$B$1000,B272,$A$2:$A$1000,A272)&gt;1),"TWO ROWS SAME JOB SAME DAY; ","")&amp;IF(AND(N(A272)&gt;0,N(S272)&gt;0,N(S272)-N(A272)&gt;N('Settings'!$B$11)),"WRITTEN LATE; ",""),LEN(IF(N(A272)=0,"NO DATE; ","")&amp;IF(B272="","NO JOB; ",IF(COUNTIF('Jobs'!$A$2:$A$21,B272)=0,"JOB NOT ON JOBS SHEET; ",""))&amp;IF(AND(L272="Yes",M272=""),"DELAY - NO CAUSE; ","")&amp;IF(AND(N272&lt;&gt;"",O272&lt;&gt;"Yes",O272&lt;&gt;"Not needed"),"CLIENT INSTRUCTION - NO CHANGE ORDER; ","")&amp;IF(Q272="","NO PHOTOS LINK; ","")&amp;IF(OR(C272="",AND(D272&lt;&gt;"",E272="")),"CREW COUNT BLANK; ","")&amp;IF(G272="","NO WORK WRITTEN; ","")&amp;IF(AND(I272&lt;&gt;"",J272=""),"INSPECTION - NO RESULT; ","")&amp;IF(AND(B272&lt;&gt;"",N(A272)&gt;0,COUNTIFS($B$2:$B$1000,B272,$A$2:$A$1000,A272)&gt;1),"TWO ROWS SAME JOB SAME DAY; ","")&amp;IF(AND(N(A272)&gt;0,N(S272)&gt;0,N(S272)-N(A272)&gt;N('Settings'!$B$11)),"WRITTEN LATE; ",""))-2)))</f>
        <v/>
      </c>
    </row>
    <row r="273">
      <c r="A273" s="6" t="n"/>
      <c r="G273" s="7" t="n"/>
      <c r="H273" s="7" t="n"/>
      <c r="K273" s="7" t="n"/>
      <c r="M273" s="7" t="n"/>
      <c r="N273" s="7" t="n"/>
      <c r="P273" s="7" t="n"/>
      <c r="S273" s="6" t="n"/>
      <c r="T273">
        <f>IF(NOT(OR(A273&lt;&gt;"",B273&lt;&gt;"",G273&lt;&gt;"")),"",IF(IF(N(A273)=0,"NO DATE; ","")&amp;IF(B273="","NO JOB; ",IF(COUNTIF('Jobs'!$A$2:$A$21,B273)=0,"JOB NOT ON JOBS SHEET; ",""))&amp;IF(AND(L273="Yes",M273=""),"DELAY - NO CAUSE; ","")&amp;IF(AND(N273&lt;&gt;"",O273&lt;&gt;"Yes",O273&lt;&gt;"Not needed"),"CLIENT INSTRUCTION - NO CHANGE ORDER; ","")&amp;IF(Q273="","NO PHOTOS LINK; ","")&amp;IF(OR(C273="",AND(D273&lt;&gt;"",E273="")),"CREW COUNT BLANK; ","")&amp;IF(G273="","NO WORK WRITTEN; ","")&amp;IF(AND(I273&lt;&gt;"",J273=""),"INSPECTION - NO RESULT; ","")&amp;IF(AND(B273&lt;&gt;"",N(A273)&gt;0,COUNTIFS($B$2:$B$1000,B273,$A$2:$A$1000,A273)&gt;1),"TWO ROWS SAME JOB SAME DAY; ","")&amp;IF(AND(N(A273)&gt;0,N(S273)&gt;0,N(S273)-N(A273)&gt;N('Settings'!$B$11)),"WRITTEN LATE; ","")="","",LEFT(IF(N(A273)=0,"NO DATE; ","")&amp;IF(B273="","NO JOB; ",IF(COUNTIF('Jobs'!$A$2:$A$21,B273)=0,"JOB NOT ON JOBS SHEET; ",""))&amp;IF(AND(L273="Yes",M273=""),"DELAY - NO CAUSE; ","")&amp;IF(AND(N273&lt;&gt;"",O273&lt;&gt;"Yes",O273&lt;&gt;"Not needed"),"CLIENT INSTRUCTION - NO CHANGE ORDER; ","")&amp;IF(Q273="","NO PHOTOS LINK; ","")&amp;IF(OR(C273="",AND(D273&lt;&gt;"",E273="")),"CREW COUNT BLANK; ","")&amp;IF(G273="","NO WORK WRITTEN; ","")&amp;IF(AND(I273&lt;&gt;"",J273=""),"INSPECTION - NO RESULT; ","")&amp;IF(AND(B273&lt;&gt;"",N(A273)&gt;0,COUNTIFS($B$2:$B$1000,B273,$A$2:$A$1000,A273)&gt;1),"TWO ROWS SAME JOB SAME DAY; ","")&amp;IF(AND(N(A273)&gt;0,N(S273)&gt;0,N(S273)-N(A273)&gt;N('Settings'!$B$11)),"WRITTEN LATE; ",""),LEN(IF(N(A273)=0,"NO DATE; ","")&amp;IF(B273="","NO JOB; ",IF(COUNTIF('Jobs'!$A$2:$A$21,B273)=0,"JOB NOT ON JOBS SHEET; ",""))&amp;IF(AND(L273="Yes",M273=""),"DELAY - NO CAUSE; ","")&amp;IF(AND(N273&lt;&gt;"",O273&lt;&gt;"Yes",O273&lt;&gt;"Not needed"),"CLIENT INSTRUCTION - NO CHANGE ORDER; ","")&amp;IF(Q273="","NO PHOTOS LINK; ","")&amp;IF(OR(C273="",AND(D273&lt;&gt;"",E273="")),"CREW COUNT BLANK; ","")&amp;IF(G273="","NO WORK WRITTEN; ","")&amp;IF(AND(I273&lt;&gt;"",J273=""),"INSPECTION - NO RESULT; ","")&amp;IF(AND(B273&lt;&gt;"",N(A273)&gt;0,COUNTIFS($B$2:$B$1000,B273,$A$2:$A$1000,A273)&gt;1),"TWO ROWS SAME JOB SAME DAY; ","")&amp;IF(AND(N(A273)&gt;0,N(S273)&gt;0,N(S273)-N(A273)&gt;N('Settings'!$B$11)),"WRITTEN LATE; ",""))-2)))</f>
        <v/>
      </c>
    </row>
    <row r="274">
      <c r="A274" s="6" t="n"/>
      <c r="G274" s="7" t="n"/>
      <c r="H274" s="7" t="n"/>
      <c r="K274" s="7" t="n"/>
      <c r="M274" s="7" t="n"/>
      <c r="N274" s="7" t="n"/>
      <c r="P274" s="7" t="n"/>
      <c r="S274" s="6" t="n"/>
      <c r="T274">
        <f>IF(NOT(OR(A274&lt;&gt;"",B274&lt;&gt;"",G274&lt;&gt;"")),"",IF(IF(N(A274)=0,"NO DATE; ","")&amp;IF(B274="","NO JOB; ",IF(COUNTIF('Jobs'!$A$2:$A$21,B274)=0,"JOB NOT ON JOBS SHEET; ",""))&amp;IF(AND(L274="Yes",M274=""),"DELAY - NO CAUSE; ","")&amp;IF(AND(N274&lt;&gt;"",O274&lt;&gt;"Yes",O274&lt;&gt;"Not needed"),"CLIENT INSTRUCTION - NO CHANGE ORDER; ","")&amp;IF(Q274="","NO PHOTOS LINK; ","")&amp;IF(OR(C274="",AND(D274&lt;&gt;"",E274="")),"CREW COUNT BLANK; ","")&amp;IF(G274="","NO WORK WRITTEN; ","")&amp;IF(AND(I274&lt;&gt;"",J274=""),"INSPECTION - NO RESULT; ","")&amp;IF(AND(B274&lt;&gt;"",N(A274)&gt;0,COUNTIFS($B$2:$B$1000,B274,$A$2:$A$1000,A274)&gt;1),"TWO ROWS SAME JOB SAME DAY; ","")&amp;IF(AND(N(A274)&gt;0,N(S274)&gt;0,N(S274)-N(A274)&gt;N('Settings'!$B$11)),"WRITTEN LATE; ","")="","",LEFT(IF(N(A274)=0,"NO DATE; ","")&amp;IF(B274="","NO JOB; ",IF(COUNTIF('Jobs'!$A$2:$A$21,B274)=0,"JOB NOT ON JOBS SHEET; ",""))&amp;IF(AND(L274="Yes",M274=""),"DELAY - NO CAUSE; ","")&amp;IF(AND(N274&lt;&gt;"",O274&lt;&gt;"Yes",O274&lt;&gt;"Not needed"),"CLIENT INSTRUCTION - NO CHANGE ORDER; ","")&amp;IF(Q274="","NO PHOTOS LINK; ","")&amp;IF(OR(C274="",AND(D274&lt;&gt;"",E274="")),"CREW COUNT BLANK; ","")&amp;IF(G274="","NO WORK WRITTEN; ","")&amp;IF(AND(I274&lt;&gt;"",J274=""),"INSPECTION - NO RESULT; ","")&amp;IF(AND(B274&lt;&gt;"",N(A274)&gt;0,COUNTIFS($B$2:$B$1000,B274,$A$2:$A$1000,A274)&gt;1),"TWO ROWS SAME JOB SAME DAY; ","")&amp;IF(AND(N(A274)&gt;0,N(S274)&gt;0,N(S274)-N(A274)&gt;N('Settings'!$B$11)),"WRITTEN LATE; ",""),LEN(IF(N(A274)=0,"NO DATE; ","")&amp;IF(B274="","NO JOB; ",IF(COUNTIF('Jobs'!$A$2:$A$21,B274)=0,"JOB NOT ON JOBS SHEET; ",""))&amp;IF(AND(L274="Yes",M274=""),"DELAY - NO CAUSE; ","")&amp;IF(AND(N274&lt;&gt;"",O274&lt;&gt;"Yes",O274&lt;&gt;"Not needed"),"CLIENT INSTRUCTION - NO CHANGE ORDER; ","")&amp;IF(Q274="","NO PHOTOS LINK; ","")&amp;IF(OR(C274="",AND(D274&lt;&gt;"",E274="")),"CREW COUNT BLANK; ","")&amp;IF(G274="","NO WORK WRITTEN; ","")&amp;IF(AND(I274&lt;&gt;"",J274=""),"INSPECTION - NO RESULT; ","")&amp;IF(AND(B274&lt;&gt;"",N(A274)&gt;0,COUNTIFS($B$2:$B$1000,B274,$A$2:$A$1000,A274)&gt;1),"TWO ROWS SAME JOB SAME DAY; ","")&amp;IF(AND(N(A274)&gt;0,N(S274)&gt;0,N(S274)-N(A274)&gt;N('Settings'!$B$11)),"WRITTEN LATE; ",""))-2)))</f>
        <v/>
      </c>
    </row>
    <row r="275">
      <c r="A275" s="6" t="n"/>
      <c r="G275" s="7" t="n"/>
      <c r="H275" s="7" t="n"/>
      <c r="K275" s="7" t="n"/>
      <c r="M275" s="7" t="n"/>
      <c r="N275" s="7" t="n"/>
      <c r="P275" s="7" t="n"/>
      <c r="S275" s="6" t="n"/>
      <c r="T275">
        <f>IF(NOT(OR(A275&lt;&gt;"",B275&lt;&gt;"",G275&lt;&gt;"")),"",IF(IF(N(A275)=0,"NO DATE; ","")&amp;IF(B275="","NO JOB; ",IF(COUNTIF('Jobs'!$A$2:$A$21,B275)=0,"JOB NOT ON JOBS SHEET; ",""))&amp;IF(AND(L275="Yes",M275=""),"DELAY - NO CAUSE; ","")&amp;IF(AND(N275&lt;&gt;"",O275&lt;&gt;"Yes",O275&lt;&gt;"Not needed"),"CLIENT INSTRUCTION - NO CHANGE ORDER; ","")&amp;IF(Q275="","NO PHOTOS LINK; ","")&amp;IF(OR(C275="",AND(D275&lt;&gt;"",E275="")),"CREW COUNT BLANK; ","")&amp;IF(G275="","NO WORK WRITTEN; ","")&amp;IF(AND(I275&lt;&gt;"",J275=""),"INSPECTION - NO RESULT; ","")&amp;IF(AND(B275&lt;&gt;"",N(A275)&gt;0,COUNTIFS($B$2:$B$1000,B275,$A$2:$A$1000,A275)&gt;1),"TWO ROWS SAME JOB SAME DAY; ","")&amp;IF(AND(N(A275)&gt;0,N(S275)&gt;0,N(S275)-N(A275)&gt;N('Settings'!$B$11)),"WRITTEN LATE; ","")="","",LEFT(IF(N(A275)=0,"NO DATE; ","")&amp;IF(B275="","NO JOB; ",IF(COUNTIF('Jobs'!$A$2:$A$21,B275)=0,"JOB NOT ON JOBS SHEET; ",""))&amp;IF(AND(L275="Yes",M275=""),"DELAY - NO CAUSE; ","")&amp;IF(AND(N275&lt;&gt;"",O275&lt;&gt;"Yes",O275&lt;&gt;"Not needed"),"CLIENT INSTRUCTION - NO CHANGE ORDER; ","")&amp;IF(Q275="","NO PHOTOS LINK; ","")&amp;IF(OR(C275="",AND(D275&lt;&gt;"",E275="")),"CREW COUNT BLANK; ","")&amp;IF(G275="","NO WORK WRITTEN; ","")&amp;IF(AND(I275&lt;&gt;"",J275=""),"INSPECTION - NO RESULT; ","")&amp;IF(AND(B275&lt;&gt;"",N(A275)&gt;0,COUNTIFS($B$2:$B$1000,B275,$A$2:$A$1000,A275)&gt;1),"TWO ROWS SAME JOB SAME DAY; ","")&amp;IF(AND(N(A275)&gt;0,N(S275)&gt;0,N(S275)-N(A275)&gt;N('Settings'!$B$11)),"WRITTEN LATE; ",""),LEN(IF(N(A275)=0,"NO DATE; ","")&amp;IF(B275="","NO JOB; ",IF(COUNTIF('Jobs'!$A$2:$A$21,B275)=0,"JOB NOT ON JOBS SHEET; ",""))&amp;IF(AND(L275="Yes",M275=""),"DELAY - NO CAUSE; ","")&amp;IF(AND(N275&lt;&gt;"",O275&lt;&gt;"Yes",O275&lt;&gt;"Not needed"),"CLIENT INSTRUCTION - NO CHANGE ORDER; ","")&amp;IF(Q275="","NO PHOTOS LINK; ","")&amp;IF(OR(C275="",AND(D275&lt;&gt;"",E275="")),"CREW COUNT BLANK; ","")&amp;IF(G275="","NO WORK WRITTEN; ","")&amp;IF(AND(I275&lt;&gt;"",J275=""),"INSPECTION - NO RESULT; ","")&amp;IF(AND(B275&lt;&gt;"",N(A275)&gt;0,COUNTIFS($B$2:$B$1000,B275,$A$2:$A$1000,A275)&gt;1),"TWO ROWS SAME JOB SAME DAY; ","")&amp;IF(AND(N(A275)&gt;0,N(S275)&gt;0,N(S275)-N(A275)&gt;N('Settings'!$B$11)),"WRITTEN LATE; ",""))-2)))</f>
        <v/>
      </c>
    </row>
    <row r="276">
      <c r="A276" s="6" t="n"/>
      <c r="G276" s="7" t="n"/>
      <c r="H276" s="7" t="n"/>
      <c r="K276" s="7" t="n"/>
      <c r="M276" s="7" t="n"/>
      <c r="N276" s="7" t="n"/>
      <c r="P276" s="7" t="n"/>
      <c r="S276" s="6" t="n"/>
      <c r="T276">
        <f>IF(NOT(OR(A276&lt;&gt;"",B276&lt;&gt;"",G276&lt;&gt;"")),"",IF(IF(N(A276)=0,"NO DATE; ","")&amp;IF(B276="","NO JOB; ",IF(COUNTIF('Jobs'!$A$2:$A$21,B276)=0,"JOB NOT ON JOBS SHEET; ",""))&amp;IF(AND(L276="Yes",M276=""),"DELAY - NO CAUSE; ","")&amp;IF(AND(N276&lt;&gt;"",O276&lt;&gt;"Yes",O276&lt;&gt;"Not needed"),"CLIENT INSTRUCTION - NO CHANGE ORDER; ","")&amp;IF(Q276="","NO PHOTOS LINK; ","")&amp;IF(OR(C276="",AND(D276&lt;&gt;"",E276="")),"CREW COUNT BLANK; ","")&amp;IF(G276="","NO WORK WRITTEN; ","")&amp;IF(AND(I276&lt;&gt;"",J276=""),"INSPECTION - NO RESULT; ","")&amp;IF(AND(B276&lt;&gt;"",N(A276)&gt;0,COUNTIFS($B$2:$B$1000,B276,$A$2:$A$1000,A276)&gt;1),"TWO ROWS SAME JOB SAME DAY; ","")&amp;IF(AND(N(A276)&gt;0,N(S276)&gt;0,N(S276)-N(A276)&gt;N('Settings'!$B$11)),"WRITTEN LATE; ","")="","",LEFT(IF(N(A276)=0,"NO DATE; ","")&amp;IF(B276="","NO JOB; ",IF(COUNTIF('Jobs'!$A$2:$A$21,B276)=0,"JOB NOT ON JOBS SHEET; ",""))&amp;IF(AND(L276="Yes",M276=""),"DELAY - NO CAUSE; ","")&amp;IF(AND(N276&lt;&gt;"",O276&lt;&gt;"Yes",O276&lt;&gt;"Not needed"),"CLIENT INSTRUCTION - NO CHANGE ORDER; ","")&amp;IF(Q276="","NO PHOTOS LINK; ","")&amp;IF(OR(C276="",AND(D276&lt;&gt;"",E276="")),"CREW COUNT BLANK; ","")&amp;IF(G276="","NO WORK WRITTEN; ","")&amp;IF(AND(I276&lt;&gt;"",J276=""),"INSPECTION - NO RESULT; ","")&amp;IF(AND(B276&lt;&gt;"",N(A276)&gt;0,COUNTIFS($B$2:$B$1000,B276,$A$2:$A$1000,A276)&gt;1),"TWO ROWS SAME JOB SAME DAY; ","")&amp;IF(AND(N(A276)&gt;0,N(S276)&gt;0,N(S276)-N(A276)&gt;N('Settings'!$B$11)),"WRITTEN LATE; ",""),LEN(IF(N(A276)=0,"NO DATE; ","")&amp;IF(B276="","NO JOB; ",IF(COUNTIF('Jobs'!$A$2:$A$21,B276)=0,"JOB NOT ON JOBS SHEET; ",""))&amp;IF(AND(L276="Yes",M276=""),"DELAY - NO CAUSE; ","")&amp;IF(AND(N276&lt;&gt;"",O276&lt;&gt;"Yes",O276&lt;&gt;"Not needed"),"CLIENT INSTRUCTION - NO CHANGE ORDER; ","")&amp;IF(Q276="","NO PHOTOS LINK; ","")&amp;IF(OR(C276="",AND(D276&lt;&gt;"",E276="")),"CREW COUNT BLANK; ","")&amp;IF(G276="","NO WORK WRITTEN; ","")&amp;IF(AND(I276&lt;&gt;"",J276=""),"INSPECTION - NO RESULT; ","")&amp;IF(AND(B276&lt;&gt;"",N(A276)&gt;0,COUNTIFS($B$2:$B$1000,B276,$A$2:$A$1000,A276)&gt;1),"TWO ROWS SAME JOB SAME DAY; ","")&amp;IF(AND(N(A276)&gt;0,N(S276)&gt;0,N(S276)-N(A276)&gt;N('Settings'!$B$11)),"WRITTEN LATE; ",""))-2)))</f>
        <v/>
      </c>
    </row>
    <row r="277">
      <c r="A277" s="6" t="n"/>
      <c r="G277" s="7" t="n"/>
      <c r="H277" s="7" t="n"/>
      <c r="K277" s="7" t="n"/>
      <c r="M277" s="7" t="n"/>
      <c r="N277" s="7" t="n"/>
      <c r="P277" s="7" t="n"/>
      <c r="S277" s="6" t="n"/>
      <c r="T277">
        <f>IF(NOT(OR(A277&lt;&gt;"",B277&lt;&gt;"",G277&lt;&gt;"")),"",IF(IF(N(A277)=0,"NO DATE; ","")&amp;IF(B277="","NO JOB; ",IF(COUNTIF('Jobs'!$A$2:$A$21,B277)=0,"JOB NOT ON JOBS SHEET; ",""))&amp;IF(AND(L277="Yes",M277=""),"DELAY - NO CAUSE; ","")&amp;IF(AND(N277&lt;&gt;"",O277&lt;&gt;"Yes",O277&lt;&gt;"Not needed"),"CLIENT INSTRUCTION - NO CHANGE ORDER; ","")&amp;IF(Q277="","NO PHOTOS LINK; ","")&amp;IF(OR(C277="",AND(D277&lt;&gt;"",E277="")),"CREW COUNT BLANK; ","")&amp;IF(G277="","NO WORK WRITTEN; ","")&amp;IF(AND(I277&lt;&gt;"",J277=""),"INSPECTION - NO RESULT; ","")&amp;IF(AND(B277&lt;&gt;"",N(A277)&gt;0,COUNTIFS($B$2:$B$1000,B277,$A$2:$A$1000,A277)&gt;1),"TWO ROWS SAME JOB SAME DAY; ","")&amp;IF(AND(N(A277)&gt;0,N(S277)&gt;0,N(S277)-N(A277)&gt;N('Settings'!$B$11)),"WRITTEN LATE; ","")="","",LEFT(IF(N(A277)=0,"NO DATE; ","")&amp;IF(B277="","NO JOB; ",IF(COUNTIF('Jobs'!$A$2:$A$21,B277)=0,"JOB NOT ON JOBS SHEET; ",""))&amp;IF(AND(L277="Yes",M277=""),"DELAY - NO CAUSE; ","")&amp;IF(AND(N277&lt;&gt;"",O277&lt;&gt;"Yes",O277&lt;&gt;"Not needed"),"CLIENT INSTRUCTION - NO CHANGE ORDER; ","")&amp;IF(Q277="","NO PHOTOS LINK; ","")&amp;IF(OR(C277="",AND(D277&lt;&gt;"",E277="")),"CREW COUNT BLANK; ","")&amp;IF(G277="","NO WORK WRITTEN; ","")&amp;IF(AND(I277&lt;&gt;"",J277=""),"INSPECTION - NO RESULT; ","")&amp;IF(AND(B277&lt;&gt;"",N(A277)&gt;0,COUNTIFS($B$2:$B$1000,B277,$A$2:$A$1000,A277)&gt;1),"TWO ROWS SAME JOB SAME DAY; ","")&amp;IF(AND(N(A277)&gt;0,N(S277)&gt;0,N(S277)-N(A277)&gt;N('Settings'!$B$11)),"WRITTEN LATE; ",""),LEN(IF(N(A277)=0,"NO DATE; ","")&amp;IF(B277="","NO JOB; ",IF(COUNTIF('Jobs'!$A$2:$A$21,B277)=0,"JOB NOT ON JOBS SHEET; ",""))&amp;IF(AND(L277="Yes",M277=""),"DELAY - NO CAUSE; ","")&amp;IF(AND(N277&lt;&gt;"",O277&lt;&gt;"Yes",O277&lt;&gt;"Not needed"),"CLIENT INSTRUCTION - NO CHANGE ORDER; ","")&amp;IF(Q277="","NO PHOTOS LINK; ","")&amp;IF(OR(C277="",AND(D277&lt;&gt;"",E277="")),"CREW COUNT BLANK; ","")&amp;IF(G277="","NO WORK WRITTEN; ","")&amp;IF(AND(I277&lt;&gt;"",J277=""),"INSPECTION - NO RESULT; ","")&amp;IF(AND(B277&lt;&gt;"",N(A277)&gt;0,COUNTIFS($B$2:$B$1000,B277,$A$2:$A$1000,A277)&gt;1),"TWO ROWS SAME JOB SAME DAY; ","")&amp;IF(AND(N(A277)&gt;0,N(S277)&gt;0,N(S277)-N(A277)&gt;N('Settings'!$B$11)),"WRITTEN LATE; ",""))-2)))</f>
        <v/>
      </c>
    </row>
    <row r="278">
      <c r="A278" s="6" t="n"/>
      <c r="G278" s="7" t="n"/>
      <c r="H278" s="7" t="n"/>
      <c r="K278" s="7" t="n"/>
      <c r="M278" s="7" t="n"/>
      <c r="N278" s="7" t="n"/>
      <c r="P278" s="7" t="n"/>
      <c r="S278" s="6" t="n"/>
      <c r="T278">
        <f>IF(NOT(OR(A278&lt;&gt;"",B278&lt;&gt;"",G278&lt;&gt;"")),"",IF(IF(N(A278)=0,"NO DATE; ","")&amp;IF(B278="","NO JOB; ",IF(COUNTIF('Jobs'!$A$2:$A$21,B278)=0,"JOB NOT ON JOBS SHEET; ",""))&amp;IF(AND(L278="Yes",M278=""),"DELAY - NO CAUSE; ","")&amp;IF(AND(N278&lt;&gt;"",O278&lt;&gt;"Yes",O278&lt;&gt;"Not needed"),"CLIENT INSTRUCTION - NO CHANGE ORDER; ","")&amp;IF(Q278="","NO PHOTOS LINK; ","")&amp;IF(OR(C278="",AND(D278&lt;&gt;"",E278="")),"CREW COUNT BLANK; ","")&amp;IF(G278="","NO WORK WRITTEN; ","")&amp;IF(AND(I278&lt;&gt;"",J278=""),"INSPECTION - NO RESULT; ","")&amp;IF(AND(B278&lt;&gt;"",N(A278)&gt;0,COUNTIFS($B$2:$B$1000,B278,$A$2:$A$1000,A278)&gt;1),"TWO ROWS SAME JOB SAME DAY; ","")&amp;IF(AND(N(A278)&gt;0,N(S278)&gt;0,N(S278)-N(A278)&gt;N('Settings'!$B$11)),"WRITTEN LATE; ","")="","",LEFT(IF(N(A278)=0,"NO DATE; ","")&amp;IF(B278="","NO JOB; ",IF(COUNTIF('Jobs'!$A$2:$A$21,B278)=0,"JOB NOT ON JOBS SHEET; ",""))&amp;IF(AND(L278="Yes",M278=""),"DELAY - NO CAUSE; ","")&amp;IF(AND(N278&lt;&gt;"",O278&lt;&gt;"Yes",O278&lt;&gt;"Not needed"),"CLIENT INSTRUCTION - NO CHANGE ORDER; ","")&amp;IF(Q278="","NO PHOTOS LINK; ","")&amp;IF(OR(C278="",AND(D278&lt;&gt;"",E278="")),"CREW COUNT BLANK; ","")&amp;IF(G278="","NO WORK WRITTEN; ","")&amp;IF(AND(I278&lt;&gt;"",J278=""),"INSPECTION - NO RESULT; ","")&amp;IF(AND(B278&lt;&gt;"",N(A278)&gt;0,COUNTIFS($B$2:$B$1000,B278,$A$2:$A$1000,A278)&gt;1),"TWO ROWS SAME JOB SAME DAY; ","")&amp;IF(AND(N(A278)&gt;0,N(S278)&gt;0,N(S278)-N(A278)&gt;N('Settings'!$B$11)),"WRITTEN LATE; ",""),LEN(IF(N(A278)=0,"NO DATE; ","")&amp;IF(B278="","NO JOB; ",IF(COUNTIF('Jobs'!$A$2:$A$21,B278)=0,"JOB NOT ON JOBS SHEET; ",""))&amp;IF(AND(L278="Yes",M278=""),"DELAY - NO CAUSE; ","")&amp;IF(AND(N278&lt;&gt;"",O278&lt;&gt;"Yes",O278&lt;&gt;"Not needed"),"CLIENT INSTRUCTION - NO CHANGE ORDER; ","")&amp;IF(Q278="","NO PHOTOS LINK; ","")&amp;IF(OR(C278="",AND(D278&lt;&gt;"",E278="")),"CREW COUNT BLANK; ","")&amp;IF(G278="","NO WORK WRITTEN; ","")&amp;IF(AND(I278&lt;&gt;"",J278=""),"INSPECTION - NO RESULT; ","")&amp;IF(AND(B278&lt;&gt;"",N(A278)&gt;0,COUNTIFS($B$2:$B$1000,B278,$A$2:$A$1000,A278)&gt;1),"TWO ROWS SAME JOB SAME DAY; ","")&amp;IF(AND(N(A278)&gt;0,N(S278)&gt;0,N(S278)-N(A278)&gt;N('Settings'!$B$11)),"WRITTEN LATE; ",""))-2)))</f>
        <v/>
      </c>
    </row>
    <row r="279">
      <c r="A279" s="6" t="n"/>
      <c r="G279" s="7" t="n"/>
      <c r="H279" s="7" t="n"/>
      <c r="K279" s="7" t="n"/>
      <c r="M279" s="7" t="n"/>
      <c r="N279" s="7" t="n"/>
      <c r="P279" s="7" t="n"/>
      <c r="S279" s="6" t="n"/>
      <c r="T279">
        <f>IF(NOT(OR(A279&lt;&gt;"",B279&lt;&gt;"",G279&lt;&gt;"")),"",IF(IF(N(A279)=0,"NO DATE; ","")&amp;IF(B279="","NO JOB; ",IF(COUNTIF('Jobs'!$A$2:$A$21,B279)=0,"JOB NOT ON JOBS SHEET; ",""))&amp;IF(AND(L279="Yes",M279=""),"DELAY - NO CAUSE; ","")&amp;IF(AND(N279&lt;&gt;"",O279&lt;&gt;"Yes",O279&lt;&gt;"Not needed"),"CLIENT INSTRUCTION - NO CHANGE ORDER; ","")&amp;IF(Q279="","NO PHOTOS LINK; ","")&amp;IF(OR(C279="",AND(D279&lt;&gt;"",E279="")),"CREW COUNT BLANK; ","")&amp;IF(G279="","NO WORK WRITTEN; ","")&amp;IF(AND(I279&lt;&gt;"",J279=""),"INSPECTION - NO RESULT; ","")&amp;IF(AND(B279&lt;&gt;"",N(A279)&gt;0,COUNTIFS($B$2:$B$1000,B279,$A$2:$A$1000,A279)&gt;1),"TWO ROWS SAME JOB SAME DAY; ","")&amp;IF(AND(N(A279)&gt;0,N(S279)&gt;0,N(S279)-N(A279)&gt;N('Settings'!$B$11)),"WRITTEN LATE; ","")="","",LEFT(IF(N(A279)=0,"NO DATE; ","")&amp;IF(B279="","NO JOB; ",IF(COUNTIF('Jobs'!$A$2:$A$21,B279)=0,"JOB NOT ON JOBS SHEET; ",""))&amp;IF(AND(L279="Yes",M279=""),"DELAY - NO CAUSE; ","")&amp;IF(AND(N279&lt;&gt;"",O279&lt;&gt;"Yes",O279&lt;&gt;"Not needed"),"CLIENT INSTRUCTION - NO CHANGE ORDER; ","")&amp;IF(Q279="","NO PHOTOS LINK; ","")&amp;IF(OR(C279="",AND(D279&lt;&gt;"",E279="")),"CREW COUNT BLANK; ","")&amp;IF(G279="","NO WORK WRITTEN; ","")&amp;IF(AND(I279&lt;&gt;"",J279=""),"INSPECTION - NO RESULT; ","")&amp;IF(AND(B279&lt;&gt;"",N(A279)&gt;0,COUNTIFS($B$2:$B$1000,B279,$A$2:$A$1000,A279)&gt;1),"TWO ROWS SAME JOB SAME DAY; ","")&amp;IF(AND(N(A279)&gt;0,N(S279)&gt;0,N(S279)-N(A279)&gt;N('Settings'!$B$11)),"WRITTEN LATE; ",""),LEN(IF(N(A279)=0,"NO DATE; ","")&amp;IF(B279="","NO JOB; ",IF(COUNTIF('Jobs'!$A$2:$A$21,B279)=0,"JOB NOT ON JOBS SHEET; ",""))&amp;IF(AND(L279="Yes",M279=""),"DELAY - NO CAUSE; ","")&amp;IF(AND(N279&lt;&gt;"",O279&lt;&gt;"Yes",O279&lt;&gt;"Not needed"),"CLIENT INSTRUCTION - NO CHANGE ORDER; ","")&amp;IF(Q279="","NO PHOTOS LINK; ","")&amp;IF(OR(C279="",AND(D279&lt;&gt;"",E279="")),"CREW COUNT BLANK; ","")&amp;IF(G279="","NO WORK WRITTEN; ","")&amp;IF(AND(I279&lt;&gt;"",J279=""),"INSPECTION - NO RESULT; ","")&amp;IF(AND(B279&lt;&gt;"",N(A279)&gt;0,COUNTIFS($B$2:$B$1000,B279,$A$2:$A$1000,A279)&gt;1),"TWO ROWS SAME JOB SAME DAY; ","")&amp;IF(AND(N(A279)&gt;0,N(S279)&gt;0,N(S279)-N(A279)&gt;N('Settings'!$B$11)),"WRITTEN LATE; ",""))-2)))</f>
        <v/>
      </c>
    </row>
    <row r="280">
      <c r="A280" s="6" t="n"/>
      <c r="G280" s="7" t="n"/>
      <c r="H280" s="7" t="n"/>
      <c r="K280" s="7" t="n"/>
      <c r="M280" s="7" t="n"/>
      <c r="N280" s="7" t="n"/>
      <c r="P280" s="7" t="n"/>
      <c r="S280" s="6" t="n"/>
      <c r="T280">
        <f>IF(NOT(OR(A280&lt;&gt;"",B280&lt;&gt;"",G280&lt;&gt;"")),"",IF(IF(N(A280)=0,"NO DATE; ","")&amp;IF(B280="","NO JOB; ",IF(COUNTIF('Jobs'!$A$2:$A$21,B280)=0,"JOB NOT ON JOBS SHEET; ",""))&amp;IF(AND(L280="Yes",M280=""),"DELAY - NO CAUSE; ","")&amp;IF(AND(N280&lt;&gt;"",O280&lt;&gt;"Yes",O280&lt;&gt;"Not needed"),"CLIENT INSTRUCTION - NO CHANGE ORDER; ","")&amp;IF(Q280="","NO PHOTOS LINK; ","")&amp;IF(OR(C280="",AND(D280&lt;&gt;"",E280="")),"CREW COUNT BLANK; ","")&amp;IF(G280="","NO WORK WRITTEN; ","")&amp;IF(AND(I280&lt;&gt;"",J280=""),"INSPECTION - NO RESULT; ","")&amp;IF(AND(B280&lt;&gt;"",N(A280)&gt;0,COUNTIFS($B$2:$B$1000,B280,$A$2:$A$1000,A280)&gt;1),"TWO ROWS SAME JOB SAME DAY; ","")&amp;IF(AND(N(A280)&gt;0,N(S280)&gt;0,N(S280)-N(A280)&gt;N('Settings'!$B$11)),"WRITTEN LATE; ","")="","",LEFT(IF(N(A280)=0,"NO DATE; ","")&amp;IF(B280="","NO JOB; ",IF(COUNTIF('Jobs'!$A$2:$A$21,B280)=0,"JOB NOT ON JOBS SHEET; ",""))&amp;IF(AND(L280="Yes",M280=""),"DELAY - NO CAUSE; ","")&amp;IF(AND(N280&lt;&gt;"",O280&lt;&gt;"Yes",O280&lt;&gt;"Not needed"),"CLIENT INSTRUCTION - NO CHANGE ORDER; ","")&amp;IF(Q280="","NO PHOTOS LINK; ","")&amp;IF(OR(C280="",AND(D280&lt;&gt;"",E280="")),"CREW COUNT BLANK; ","")&amp;IF(G280="","NO WORK WRITTEN; ","")&amp;IF(AND(I280&lt;&gt;"",J280=""),"INSPECTION - NO RESULT; ","")&amp;IF(AND(B280&lt;&gt;"",N(A280)&gt;0,COUNTIFS($B$2:$B$1000,B280,$A$2:$A$1000,A280)&gt;1),"TWO ROWS SAME JOB SAME DAY; ","")&amp;IF(AND(N(A280)&gt;0,N(S280)&gt;0,N(S280)-N(A280)&gt;N('Settings'!$B$11)),"WRITTEN LATE; ",""),LEN(IF(N(A280)=0,"NO DATE; ","")&amp;IF(B280="","NO JOB; ",IF(COUNTIF('Jobs'!$A$2:$A$21,B280)=0,"JOB NOT ON JOBS SHEET; ",""))&amp;IF(AND(L280="Yes",M280=""),"DELAY - NO CAUSE; ","")&amp;IF(AND(N280&lt;&gt;"",O280&lt;&gt;"Yes",O280&lt;&gt;"Not needed"),"CLIENT INSTRUCTION - NO CHANGE ORDER; ","")&amp;IF(Q280="","NO PHOTOS LINK; ","")&amp;IF(OR(C280="",AND(D280&lt;&gt;"",E280="")),"CREW COUNT BLANK; ","")&amp;IF(G280="","NO WORK WRITTEN; ","")&amp;IF(AND(I280&lt;&gt;"",J280=""),"INSPECTION - NO RESULT; ","")&amp;IF(AND(B280&lt;&gt;"",N(A280)&gt;0,COUNTIFS($B$2:$B$1000,B280,$A$2:$A$1000,A280)&gt;1),"TWO ROWS SAME JOB SAME DAY; ","")&amp;IF(AND(N(A280)&gt;0,N(S280)&gt;0,N(S280)-N(A280)&gt;N('Settings'!$B$11)),"WRITTEN LATE; ",""))-2)))</f>
        <v/>
      </c>
    </row>
    <row r="281">
      <c r="A281" s="6" t="n"/>
      <c r="G281" s="7" t="n"/>
      <c r="H281" s="7" t="n"/>
      <c r="K281" s="7" t="n"/>
      <c r="M281" s="7" t="n"/>
      <c r="N281" s="7" t="n"/>
      <c r="P281" s="7" t="n"/>
      <c r="S281" s="6" t="n"/>
      <c r="T281">
        <f>IF(NOT(OR(A281&lt;&gt;"",B281&lt;&gt;"",G281&lt;&gt;"")),"",IF(IF(N(A281)=0,"NO DATE; ","")&amp;IF(B281="","NO JOB; ",IF(COUNTIF('Jobs'!$A$2:$A$21,B281)=0,"JOB NOT ON JOBS SHEET; ",""))&amp;IF(AND(L281="Yes",M281=""),"DELAY - NO CAUSE; ","")&amp;IF(AND(N281&lt;&gt;"",O281&lt;&gt;"Yes",O281&lt;&gt;"Not needed"),"CLIENT INSTRUCTION - NO CHANGE ORDER; ","")&amp;IF(Q281="","NO PHOTOS LINK; ","")&amp;IF(OR(C281="",AND(D281&lt;&gt;"",E281="")),"CREW COUNT BLANK; ","")&amp;IF(G281="","NO WORK WRITTEN; ","")&amp;IF(AND(I281&lt;&gt;"",J281=""),"INSPECTION - NO RESULT; ","")&amp;IF(AND(B281&lt;&gt;"",N(A281)&gt;0,COUNTIFS($B$2:$B$1000,B281,$A$2:$A$1000,A281)&gt;1),"TWO ROWS SAME JOB SAME DAY; ","")&amp;IF(AND(N(A281)&gt;0,N(S281)&gt;0,N(S281)-N(A281)&gt;N('Settings'!$B$11)),"WRITTEN LATE; ","")="","",LEFT(IF(N(A281)=0,"NO DATE; ","")&amp;IF(B281="","NO JOB; ",IF(COUNTIF('Jobs'!$A$2:$A$21,B281)=0,"JOB NOT ON JOBS SHEET; ",""))&amp;IF(AND(L281="Yes",M281=""),"DELAY - NO CAUSE; ","")&amp;IF(AND(N281&lt;&gt;"",O281&lt;&gt;"Yes",O281&lt;&gt;"Not needed"),"CLIENT INSTRUCTION - NO CHANGE ORDER; ","")&amp;IF(Q281="","NO PHOTOS LINK; ","")&amp;IF(OR(C281="",AND(D281&lt;&gt;"",E281="")),"CREW COUNT BLANK; ","")&amp;IF(G281="","NO WORK WRITTEN; ","")&amp;IF(AND(I281&lt;&gt;"",J281=""),"INSPECTION - NO RESULT; ","")&amp;IF(AND(B281&lt;&gt;"",N(A281)&gt;0,COUNTIFS($B$2:$B$1000,B281,$A$2:$A$1000,A281)&gt;1),"TWO ROWS SAME JOB SAME DAY; ","")&amp;IF(AND(N(A281)&gt;0,N(S281)&gt;0,N(S281)-N(A281)&gt;N('Settings'!$B$11)),"WRITTEN LATE; ",""),LEN(IF(N(A281)=0,"NO DATE; ","")&amp;IF(B281="","NO JOB; ",IF(COUNTIF('Jobs'!$A$2:$A$21,B281)=0,"JOB NOT ON JOBS SHEET; ",""))&amp;IF(AND(L281="Yes",M281=""),"DELAY - NO CAUSE; ","")&amp;IF(AND(N281&lt;&gt;"",O281&lt;&gt;"Yes",O281&lt;&gt;"Not needed"),"CLIENT INSTRUCTION - NO CHANGE ORDER; ","")&amp;IF(Q281="","NO PHOTOS LINK; ","")&amp;IF(OR(C281="",AND(D281&lt;&gt;"",E281="")),"CREW COUNT BLANK; ","")&amp;IF(G281="","NO WORK WRITTEN; ","")&amp;IF(AND(I281&lt;&gt;"",J281=""),"INSPECTION - NO RESULT; ","")&amp;IF(AND(B281&lt;&gt;"",N(A281)&gt;0,COUNTIFS($B$2:$B$1000,B281,$A$2:$A$1000,A281)&gt;1),"TWO ROWS SAME JOB SAME DAY; ","")&amp;IF(AND(N(A281)&gt;0,N(S281)&gt;0,N(S281)-N(A281)&gt;N('Settings'!$B$11)),"WRITTEN LATE; ",""))-2)))</f>
        <v/>
      </c>
    </row>
    <row r="282">
      <c r="A282" s="6" t="n"/>
      <c r="G282" s="7" t="n"/>
      <c r="H282" s="7" t="n"/>
      <c r="K282" s="7" t="n"/>
      <c r="M282" s="7" t="n"/>
      <c r="N282" s="7" t="n"/>
      <c r="P282" s="7" t="n"/>
      <c r="S282" s="6" t="n"/>
      <c r="T282">
        <f>IF(NOT(OR(A282&lt;&gt;"",B282&lt;&gt;"",G282&lt;&gt;"")),"",IF(IF(N(A282)=0,"NO DATE; ","")&amp;IF(B282="","NO JOB; ",IF(COUNTIF('Jobs'!$A$2:$A$21,B282)=0,"JOB NOT ON JOBS SHEET; ",""))&amp;IF(AND(L282="Yes",M282=""),"DELAY - NO CAUSE; ","")&amp;IF(AND(N282&lt;&gt;"",O282&lt;&gt;"Yes",O282&lt;&gt;"Not needed"),"CLIENT INSTRUCTION - NO CHANGE ORDER; ","")&amp;IF(Q282="","NO PHOTOS LINK; ","")&amp;IF(OR(C282="",AND(D282&lt;&gt;"",E282="")),"CREW COUNT BLANK; ","")&amp;IF(G282="","NO WORK WRITTEN; ","")&amp;IF(AND(I282&lt;&gt;"",J282=""),"INSPECTION - NO RESULT; ","")&amp;IF(AND(B282&lt;&gt;"",N(A282)&gt;0,COUNTIFS($B$2:$B$1000,B282,$A$2:$A$1000,A282)&gt;1),"TWO ROWS SAME JOB SAME DAY; ","")&amp;IF(AND(N(A282)&gt;0,N(S282)&gt;0,N(S282)-N(A282)&gt;N('Settings'!$B$11)),"WRITTEN LATE; ","")="","",LEFT(IF(N(A282)=0,"NO DATE; ","")&amp;IF(B282="","NO JOB; ",IF(COUNTIF('Jobs'!$A$2:$A$21,B282)=0,"JOB NOT ON JOBS SHEET; ",""))&amp;IF(AND(L282="Yes",M282=""),"DELAY - NO CAUSE; ","")&amp;IF(AND(N282&lt;&gt;"",O282&lt;&gt;"Yes",O282&lt;&gt;"Not needed"),"CLIENT INSTRUCTION - NO CHANGE ORDER; ","")&amp;IF(Q282="","NO PHOTOS LINK; ","")&amp;IF(OR(C282="",AND(D282&lt;&gt;"",E282="")),"CREW COUNT BLANK; ","")&amp;IF(G282="","NO WORK WRITTEN; ","")&amp;IF(AND(I282&lt;&gt;"",J282=""),"INSPECTION - NO RESULT; ","")&amp;IF(AND(B282&lt;&gt;"",N(A282)&gt;0,COUNTIFS($B$2:$B$1000,B282,$A$2:$A$1000,A282)&gt;1),"TWO ROWS SAME JOB SAME DAY; ","")&amp;IF(AND(N(A282)&gt;0,N(S282)&gt;0,N(S282)-N(A282)&gt;N('Settings'!$B$11)),"WRITTEN LATE; ",""),LEN(IF(N(A282)=0,"NO DATE; ","")&amp;IF(B282="","NO JOB; ",IF(COUNTIF('Jobs'!$A$2:$A$21,B282)=0,"JOB NOT ON JOBS SHEET; ",""))&amp;IF(AND(L282="Yes",M282=""),"DELAY - NO CAUSE; ","")&amp;IF(AND(N282&lt;&gt;"",O282&lt;&gt;"Yes",O282&lt;&gt;"Not needed"),"CLIENT INSTRUCTION - NO CHANGE ORDER; ","")&amp;IF(Q282="","NO PHOTOS LINK; ","")&amp;IF(OR(C282="",AND(D282&lt;&gt;"",E282="")),"CREW COUNT BLANK; ","")&amp;IF(G282="","NO WORK WRITTEN; ","")&amp;IF(AND(I282&lt;&gt;"",J282=""),"INSPECTION - NO RESULT; ","")&amp;IF(AND(B282&lt;&gt;"",N(A282)&gt;0,COUNTIFS($B$2:$B$1000,B282,$A$2:$A$1000,A282)&gt;1),"TWO ROWS SAME JOB SAME DAY; ","")&amp;IF(AND(N(A282)&gt;0,N(S282)&gt;0,N(S282)-N(A282)&gt;N('Settings'!$B$11)),"WRITTEN LATE; ",""))-2)))</f>
        <v/>
      </c>
    </row>
    <row r="283">
      <c r="A283" s="6" t="n"/>
      <c r="G283" s="7" t="n"/>
      <c r="H283" s="7" t="n"/>
      <c r="K283" s="7" t="n"/>
      <c r="M283" s="7" t="n"/>
      <c r="N283" s="7" t="n"/>
      <c r="P283" s="7" t="n"/>
      <c r="S283" s="6" t="n"/>
      <c r="T283">
        <f>IF(NOT(OR(A283&lt;&gt;"",B283&lt;&gt;"",G283&lt;&gt;"")),"",IF(IF(N(A283)=0,"NO DATE; ","")&amp;IF(B283="","NO JOB; ",IF(COUNTIF('Jobs'!$A$2:$A$21,B283)=0,"JOB NOT ON JOBS SHEET; ",""))&amp;IF(AND(L283="Yes",M283=""),"DELAY - NO CAUSE; ","")&amp;IF(AND(N283&lt;&gt;"",O283&lt;&gt;"Yes",O283&lt;&gt;"Not needed"),"CLIENT INSTRUCTION - NO CHANGE ORDER; ","")&amp;IF(Q283="","NO PHOTOS LINK; ","")&amp;IF(OR(C283="",AND(D283&lt;&gt;"",E283="")),"CREW COUNT BLANK; ","")&amp;IF(G283="","NO WORK WRITTEN; ","")&amp;IF(AND(I283&lt;&gt;"",J283=""),"INSPECTION - NO RESULT; ","")&amp;IF(AND(B283&lt;&gt;"",N(A283)&gt;0,COUNTIFS($B$2:$B$1000,B283,$A$2:$A$1000,A283)&gt;1),"TWO ROWS SAME JOB SAME DAY; ","")&amp;IF(AND(N(A283)&gt;0,N(S283)&gt;0,N(S283)-N(A283)&gt;N('Settings'!$B$11)),"WRITTEN LATE; ","")="","",LEFT(IF(N(A283)=0,"NO DATE; ","")&amp;IF(B283="","NO JOB; ",IF(COUNTIF('Jobs'!$A$2:$A$21,B283)=0,"JOB NOT ON JOBS SHEET; ",""))&amp;IF(AND(L283="Yes",M283=""),"DELAY - NO CAUSE; ","")&amp;IF(AND(N283&lt;&gt;"",O283&lt;&gt;"Yes",O283&lt;&gt;"Not needed"),"CLIENT INSTRUCTION - NO CHANGE ORDER; ","")&amp;IF(Q283="","NO PHOTOS LINK; ","")&amp;IF(OR(C283="",AND(D283&lt;&gt;"",E283="")),"CREW COUNT BLANK; ","")&amp;IF(G283="","NO WORK WRITTEN; ","")&amp;IF(AND(I283&lt;&gt;"",J283=""),"INSPECTION - NO RESULT; ","")&amp;IF(AND(B283&lt;&gt;"",N(A283)&gt;0,COUNTIFS($B$2:$B$1000,B283,$A$2:$A$1000,A283)&gt;1),"TWO ROWS SAME JOB SAME DAY; ","")&amp;IF(AND(N(A283)&gt;0,N(S283)&gt;0,N(S283)-N(A283)&gt;N('Settings'!$B$11)),"WRITTEN LATE; ",""),LEN(IF(N(A283)=0,"NO DATE; ","")&amp;IF(B283="","NO JOB; ",IF(COUNTIF('Jobs'!$A$2:$A$21,B283)=0,"JOB NOT ON JOBS SHEET; ",""))&amp;IF(AND(L283="Yes",M283=""),"DELAY - NO CAUSE; ","")&amp;IF(AND(N283&lt;&gt;"",O283&lt;&gt;"Yes",O283&lt;&gt;"Not needed"),"CLIENT INSTRUCTION - NO CHANGE ORDER; ","")&amp;IF(Q283="","NO PHOTOS LINK; ","")&amp;IF(OR(C283="",AND(D283&lt;&gt;"",E283="")),"CREW COUNT BLANK; ","")&amp;IF(G283="","NO WORK WRITTEN; ","")&amp;IF(AND(I283&lt;&gt;"",J283=""),"INSPECTION - NO RESULT; ","")&amp;IF(AND(B283&lt;&gt;"",N(A283)&gt;0,COUNTIFS($B$2:$B$1000,B283,$A$2:$A$1000,A283)&gt;1),"TWO ROWS SAME JOB SAME DAY; ","")&amp;IF(AND(N(A283)&gt;0,N(S283)&gt;0,N(S283)-N(A283)&gt;N('Settings'!$B$11)),"WRITTEN LATE; ",""))-2)))</f>
        <v/>
      </c>
    </row>
    <row r="284">
      <c r="A284" s="6" t="n"/>
      <c r="G284" s="7" t="n"/>
      <c r="H284" s="7" t="n"/>
      <c r="K284" s="7" t="n"/>
      <c r="M284" s="7" t="n"/>
      <c r="N284" s="7" t="n"/>
      <c r="P284" s="7" t="n"/>
      <c r="S284" s="6" t="n"/>
      <c r="T284">
        <f>IF(NOT(OR(A284&lt;&gt;"",B284&lt;&gt;"",G284&lt;&gt;"")),"",IF(IF(N(A284)=0,"NO DATE; ","")&amp;IF(B284="","NO JOB; ",IF(COUNTIF('Jobs'!$A$2:$A$21,B284)=0,"JOB NOT ON JOBS SHEET; ",""))&amp;IF(AND(L284="Yes",M284=""),"DELAY - NO CAUSE; ","")&amp;IF(AND(N284&lt;&gt;"",O284&lt;&gt;"Yes",O284&lt;&gt;"Not needed"),"CLIENT INSTRUCTION - NO CHANGE ORDER; ","")&amp;IF(Q284="","NO PHOTOS LINK; ","")&amp;IF(OR(C284="",AND(D284&lt;&gt;"",E284="")),"CREW COUNT BLANK; ","")&amp;IF(G284="","NO WORK WRITTEN; ","")&amp;IF(AND(I284&lt;&gt;"",J284=""),"INSPECTION - NO RESULT; ","")&amp;IF(AND(B284&lt;&gt;"",N(A284)&gt;0,COUNTIFS($B$2:$B$1000,B284,$A$2:$A$1000,A284)&gt;1),"TWO ROWS SAME JOB SAME DAY; ","")&amp;IF(AND(N(A284)&gt;0,N(S284)&gt;0,N(S284)-N(A284)&gt;N('Settings'!$B$11)),"WRITTEN LATE; ","")="","",LEFT(IF(N(A284)=0,"NO DATE; ","")&amp;IF(B284="","NO JOB; ",IF(COUNTIF('Jobs'!$A$2:$A$21,B284)=0,"JOB NOT ON JOBS SHEET; ",""))&amp;IF(AND(L284="Yes",M284=""),"DELAY - NO CAUSE; ","")&amp;IF(AND(N284&lt;&gt;"",O284&lt;&gt;"Yes",O284&lt;&gt;"Not needed"),"CLIENT INSTRUCTION - NO CHANGE ORDER; ","")&amp;IF(Q284="","NO PHOTOS LINK; ","")&amp;IF(OR(C284="",AND(D284&lt;&gt;"",E284="")),"CREW COUNT BLANK; ","")&amp;IF(G284="","NO WORK WRITTEN; ","")&amp;IF(AND(I284&lt;&gt;"",J284=""),"INSPECTION - NO RESULT; ","")&amp;IF(AND(B284&lt;&gt;"",N(A284)&gt;0,COUNTIFS($B$2:$B$1000,B284,$A$2:$A$1000,A284)&gt;1),"TWO ROWS SAME JOB SAME DAY; ","")&amp;IF(AND(N(A284)&gt;0,N(S284)&gt;0,N(S284)-N(A284)&gt;N('Settings'!$B$11)),"WRITTEN LATE; ",""),LEN(IF(N(A284)=0,"NO DATE; ","")&amp;IF(B284="","NO JOB; ",IF(COUNTIF('Jobs'!$A$2:$A$21,B284)=0,"JOB NOT ON JOBS SHEET; ",""))&amp;IF(AND(L284="Yes",M284=""),"DELAY - NO CAUSE; ","")&amp;IF(AND(N284&lt;&gt;"",O284&lt;&gt;"Yes",O284&lt;&gt;"Not needed"),"CLIENT INSTRUCTION - NO CHANGE ORDER; ","")&amp;IF(Q284="","NO PHOTOS LINK; ","")&amp;IF(OR(C284="",AND(D284&lt;&gt;"",E284="")),"CREW COUNT BLANK; ","")&amp;IF(G284="","NO WORK WRITTEN; ","")&amp;IF(AND(I284&lt;&gt;"",J284=""),"INSPECTION - NO RESULT; ","")&amp;IF(AND(B284&lt;&gt;"",N(A284)&gt;0,COUNTIFS($B$2:$B$1000,B284,$A$2:$A$1000,A284)&gt;1),"TWO ROWS SAME JOB SAME DAY; ","")&amp;IF(AND(N(A284)&gt;0,N(S284)&gt;0,N(S284)-N(A284)&gt;N('Settings'!$B$11)),"WRITTEN LATE; ",""))-2)))</f>
        <v/>
      </c>
    </row>
    <row r="285">
      <c r="A285" s="6" t="n"/>
      <c r="G285" s="7" t="n"/>
      <c r="H285" s="7" t="n"/>
      <c r="K285" s="7" t="n"/>
      <c r="M285" s="7" t="n"/>
      <c r="N285" s="7" t="n"/>
      <c r="P285" s="7" t="n"/>
      <c r="S285" s="6" t="n"/>
      <c r="T285">
        <f>IF(NOT(OR(A285&lt;&gt;"",B285&lt;&gt;"",G285&lt;&gt;"")),"",IF(IF(N(A285)=0,"NO DATE; ","")&amp;IF(B285="","NO JOB; ",IF(COUNTIF('Jobs'!$A$2:$A$21,B285)=0,"JOB NOT ON JOBS SHEET; ",""))&amp;IF(AND(L285="Yes",M285=""),"DELAY - NO CAUSE; ","")&amp;IF(AND(N285&lt;&gt;"",O285&lt;&gt;"Yes",O285&lt;&gt;"Not needed"),"CLIENT INSTRUCTION - NO CHANGE ORDER; ","")&amp;IF(Q285="","NO PHOTOS LINK; ","")&amp;IF(OR(C285="",AND(D285&lt;&gt;"",E285="")),"CREW COUNT BLANK; ","")&amp;IF(G285="","NO WORK WRITTEN; ","")&amp;IF(AND(I285&lt;&gt;"",J285=""),"INSPECTION - NO RESULT; ","")&amp;IF(AND(B285&lt;&gt;"",N(A285)&gt;0,COUNTIFS($B$2:$B$1000,B285,$A$2:$A$1000,A285)&gt;1),"TWO ROWS SAME JOB SAME DAY; ","")&amp;IF(AND(N(A285)&gt;0,N(S285)&gt;0,N(S285)-N(A285)&gt;N('Settings'!$B$11)),"WRITTEN LATE; ","")="","",LEFT(IF(N(A285)=0,"NO DATE; ","")&amp;IF(B285="","NO JOB; ",IF(COUNTIF('Jobs'!$A$2:$A$21,B285)=0,"JOB NOT ON JOBS SHEET; ",""))&amp;IF(AND(L285="Yes",M285=""),"DELAY - NO CAUSE; ","")&amp;IF(AND(N285&lt;&gt;"",O285&lt;&gt;"Yes",O285&lt;&gt;"Not needed"),"CLIENT INSTRUCTION - NO CHANGE ORDER; ","")&amp;IF(Q285="","NO PHOTOS LINK; ","")&amp;IF(OR(C285="",AND(D285&lt;&gt;"",E285="")),"CREW COUNT BLANK; ","")&amp;IF(G285="","NO WORK WRITTEN; ","")&amp;IF(AND(I285&lt;&gt;"",J285=""),"INSPECTION - NO RESULT; ","")&amp;IF(AND(B285&lt;&gt;"",N(A285)&gt;0,COUNTIFS($B$2:$B$1000,B285,$A$2:$A$1000,A285)&gt;1),"TWO ROWS SAME JOB SAME DAY; ","")&amp;IF(AND(N(A285)&gt;0,N(S285)&gt;0,N(S285)-N(A285)&gt;N('Settings'!$B$11)),"WRITTEN LATE; ",""),LEN(IF(N(A285)=0,"NO DATE; ","")&amp;IF(B285="","NO JOB; ",IF(COUNTIF('Jobs'!$A$2:$A$21,B285)=0,"JOB NOT ON JOBS SHEET; ",""))&amp;IF(AND(L285="Yes",M285=""),"DELAY - NO CAUSE; ","")&amp;IF(AND(N285&lt;&gt;"",O285&lt;&gt;"Yes",O285&lt;&gt;"Not needed"),"CLIENT INSTRUCTION - NO CHANGE ORDER; ","")&amp;IF(Q285="","NO PHOTOS LINK; ","")&amp;IF(OR(C285="",AND(D285&lt;&gt;"",E285="")),"CREW COUNT BLANK; ","")&amp;IF(G285="","NO WORK WRITTEN; ","")&amp;IF(AND(I285&lt;&gt;"",J285=""),"INSPECTION - NO RESULT; ","")&amp;IF(AND(B285&lt;&gt;"",N(A285)&gt;0,COUNTIFS($B$2:$B$1000,B285,$A$2:$A$1000,A285)&gt;1),"TWO ROWS SAME JOB SAME DAY; ","")&amp;IF(AND(N(A285)&gt;0,N(S285)&gt;0,N(S285)-N(A285)&gt;N('Settings'!$B$11)),"WRITTEN LATE; ",""))-2)))</f>
        <v/>
      </c>
    </row>
    <row r="286">
      <c r="A286" s="6" t="n"/>
      <c r="G286" s="7" t="n"/>
      <c r="H286" s="7" t="n"/>
      <c r="K286" s="7" t="n"/>
      <c r="M286" s="7" t="n"/>
      <c r="N286" s="7" t="n"/>
      <c r="P286" s="7" t="n"/>
      <c r="S286" s="6" t="n"/>
      <c r="T286">
        <f>IF(NOT(OR(A286&lt;&gt;"",B286&lt;&gt;"",G286&lt;&gt;"")),"",IF(IF(N(A286)=0,"NO DATE; ","")&amp;IF(B286="","NO JOB; ",IF(COUNTIF('Jobs'!$A$2:$A$21,B286)=0,"JOB NOT ON JOBS SHEET; ",""))&amp;IF(AND(L286="Yes",M286=""),"DELAY - NO CAUSE; ","")&amp;IF(AND(N286&lt;&gt;"",O286&lt;&gt;"Yes",O286&lt;&gt;"Not needed"),"CLIENT INSTRUCTION - NO CHANGE ORDER; ","")&amp;IF(Q286="","NO PHOTOS LINK; ","")&amp;IF(OR(C286="",AND(D286&lt;&gt;"",E286="")),"CREW COUNT BLANK; ","")&amp;IF(G286="","NO WORK WRITTEN; ","")&amp;IF(AND(I286&lt;&gt;"",J286=""),"INSPECTION - NO RESULT; ","")&amp;IF(AND(B286&lt;&gt;"",N(A286)&gt;0,COUNTIFS($B$2:$B$1000,B286,$A$2:$A$1000,A286)&gt;1),"TWO ROWS SAME JOB SAME DAY; ","")&amp;IF(AND(N(A286)&gt;0,N(S286)&gt;0,N(S286)-N(A286)&gt;N('Settings'!$B$11)),"WRITTEN LATE; ","")="","",LEFT(IF(N(A286)=0,"NO DATE; ","")&amp;IF(B286="","NO JOB; ",IF(COUNTIF('Jobs'!$A$2:$A$21,B286)=0,"JOB NOT ON JOBS SHEET; ",""))&amp;IF(AND(L286="Yes",M286=""),"DELAY - NO CAUSE; ","")&amp;IF(AND(N286&lt;&gt;"",O286&lt;&gt;"Yes",O286&lt;&gt;"Not needed"),"CLIENT INSTRUCTION - NO CHANGE ORDER; ","")&amp;IF(Q286="","NO PHOTOS LINK; ","")&amp;IF(OR(C286="",AND(D286&lt;&gt;"",E286="")),"CREW COUNT BLANK; ","")&amp;IF(G286="","NO WORK WRITTEN; ","")&amp;IF(AND(I286&lt;&gt;"",J286=""),"INSPECTION - NO RESULT; ","")&amp;IF(AND(B286&lt;&gt;"",N(A286)&gt;0,COUNTIFS($B$2:$B$1000,B286,$A$2:$A$1000,A286)&gt;1),"TWO ROWS SAME JOB SAME DAY; ","")&amp;IF(AND(N(A286)&gt;0,N(S286)&gt;0,N(S286)-N(A286)&gt;N('Settings'!$B$11)),"WRITTEN LATE; ",""),LEN(IF(N(A286)=0,"NO DATE; ","")&amp;IF(B286="","NO JOB; ",IF(COUNTIF('Jobs'!$A$2:$A$21,B286)=0,"JOB NOT ON JOBS SHEET; ",""))&amp;IF(AND(L286="Yes",M286=""),"DELAY - NO CAUSE; ","")&amp;IF(AND(N286&lt;&gt;"",O286&lt;&gt;"Yes",O286&lt;&gt;"Not needed"),"CLIENT INSTRUCTION - NO CHANGE ORDER; ","")&amp;IF(Q286="","NO PHOTOS LINK; ","")&amp;IF(OR(C286="",AND(D286&lt;&gt;"",E286="")),"CREW COUNT BLANK; ","")&amp;IF(G286="","NO WORK WRITTEN; ","")&amp;IF(AND(I286&lt;&gt;"",J286=""),"INSPECTION - NO RESULT; ","")&amp;IF(AND(B286&lt;&gt;"",N(A286)&gt;0,COUNTIFS($B$2:$B$1000,B286,$A$2:$A$1000,A286)&gt;1),"TWO ROWS SAME JOB SAME DAY; ","")&amp;IF(AND(N(A286)&gt;0,N(S286)&gt;0,N(S286)-N(A286)&gt;N('Settings'!$B$11)),"WRITTEN LATE; ",""))-2)))</f>
        <v/>
      </c>
    </row>
    <row r="287">
      <c r="A287" s="6" t="n"/>
      <c r="G287" s="7" t="n"/>
      <c r="H287" s="7" t="n"/>
      <c r="K287" s="7" t="n"/>
      <c r="M287" s="7" t="n"/>
      <c r="N287" s="7" t="n"/>
      <c r="P287" s="7" t="n"/>
      <c r="S287" s="6" t="n"/>
      <c r="T287">
        <f>IF(NOT(OR(A287&lt;&gt;"",B287&lt;&gt;"",G287&lt;&gt;"")),"",IF(IF(N(A287)=0,"NO DATE; ","")&amp;IF(B287="","NO JOB; ",IF(COUNTIF('Jobs'!$A$2:$A$21,B287)=0,"JOB NOT ON JOBS SHEET; ",""))&amp;IF(AND(L287="Yes",M287=""),"DELAY - NO CAUSE; ","")&amp;IF(AND(N287&lt;&gt;"",O287&lt;&gt;"Yes",O287&lt;&gt;"Not needed"),"CLIENT INSTRUCTION - NO CHANGE ORDER; ","")&amp;IF(Q287="","NO PHOTOS LINK; ","")&amp;IF(OR(C287="",AND(D287&lt;&gt;"",E287="")),"CREW COUNT BLANK; ","")&amp;IF(G287="","NO WORK WRITTEN; ","")&amp;IF(AND(I287&lt;&gt;"",J287=""),"INSPECTION - NO RESULT; ","")&amp;IF(AND(B287&lt;&gt;"",N(A287)&gt;0,COUNTIFS($B$2:$B$1000,B287,$A$2:$A$1000,A287)&gt;1),"TWO ROWS SAME JOB SAME DAY; ","")&amp;IF(AND(N(A287)&gt;0,N(S287)&gt;0,N(S287)-N(A287)&gt;N('Settings'!$B$11)),"WRITTEN LATE; ","")="","",LEFT(IF(N(A287)=0,"NO DATE; ","")&amp;IF(B287="","NO JOB; ",IF(COUNTIF('Jobs'!$A$2:$A$21,B287)=0,"JOB NOT ON JOBS SHEET; ",""))&amp;IF(AND(L287="Yes",M287=""),"DELAY - NO CAUSE; ","")&amp;IF(AND(N287&lt;&gt;"",O287&lt;&gt;"Yes",O287&lt;&gt;"Not needed"),"CLIENT INSTRUCTION - NO CHANGE ORDER; ","")&amp;IF(Q287="","NO PHOTOS LINK; ","")&amp;IF(OR(C287="",AND(D287&lt;&gt;"",E287="")),"CREW COUNT BLANK; ","")&amp;IF(G287="","NO WORK WRITTEN; ","")&amp;IF(AND(I287&lt;&gt;"",J287=""),"INSPECTION - NO RESULT; ","")&amp;IF(AND(B287&lt;&gt;"",N(A287)&gt;0,COUNTIFS($B$2:$B$1000,B287,$A$2:$A$1000,A287)&gt;1),"TWO ROWS SAME JOB SAME DAY; ","")&amp;IF(AND(N(A287)&gt;0,N(S287)&gt;0,N(S287)-N(A287)&gt;N('Settings'!$B$11)),"WRITTEN LATE; ",""),LEN(IF(N(A287)=0,"NO DATE; ","")&amp;IF(B287="","NO JOB; ",IF(COUNTIF('Jobs'!$A$2:$A$21,B287)=0,"JOB NOT ON JOBS SHEET; ",""))&amp;IF(AND(L287="Yes",M287=""),"DELAY - NO CAUSE; ","")&amp;IF(AND(N287&lt;&gt;"",O287&lt;&gt;"Yes",O287&lt;&gt;"Not needed"),"CLIENT INSTRUCTION - NO CHANGE ORDER; ","")&amp;IF(Q287="","NO PHOTOS LINK; ","")&amp;IF(OR(C287="",AND(D287&lt;&gt;"",E287="")),"CREW COUNT BLANK; ","")&amp;IF(G287="","NO WORK WRITTEN; ","")&amp;IF(AND(I287&lt;&gt;"",J287=""),"INSPECTION - NO RESULT; ","")&amp;IF(AND(B287&lt;&gt;"",N(A287)&gt;0,COUNTIFS($B$2:$B$1000,B287,$A$2:$A$1000,A287)&gt;1),"TWO ROWS SAME JOB SAME DAY; ","")&amp;IF(AND(N(A287)&gt;0,N(S287)&gt;0,N(S287)-N(A287)&gt;N('Settings'!$B$11)),"WRITTEN LATE; ",""))-2)))</f>
        <v/>
      </c>
    </row>
    <row r="288">
      <c r="A288" s="6" t="n"/>
      <c r="G288" s="7" t="n"/>
      <c r="H288" s="7" t="n"/>
      <c r="K288" s="7" t="n"/>
      <c r="M288" s="7" t="n"/>
      <c r="N288" s="7" t="n"/>
      <c r="P288" s="7" t="n"/>
      <c r="S288" s="6" t="n"/>
      <c r="T288">
        <f>IF(NOT(OR(A288&lt;&gt;"",B288&lt;&gt;"",G288&lt;&gt;"")),"",IF(IF(N(A288)=0,"NO DATE; ","")&amp;IF(B288="","NO JOB; ",IF(COUNTIF('Jobs'!$A$2:$A$21,B288)=0,"JOB NOT ON JOBS SHEET; ",""))&amp;IF(AND(L288="Yes",M288=""),"DELAY - NO CAUSE; ","")&amp;IF(AND(N288&lt;&gt;"",O288&lt;&gt;"Yes",O288&lt;&gt;"Not needed"),"CLIENT INSTRUCTION - NO CHANGE ORDER; ","")&amp;IF(Q288="","NO PHOTOS LINK; ","")&amp;IF(OR(C288="",AND(D288&lt;&gt;"",E288="")),"CREW COUNT BLANK; ","")&amp;IF(G288="","NO WORK WRITTEN; ","")&amp;IF(AND(I288&lt;&gt;"",J288=""),"INSPECTION - NO RESULT; ","")&amp;IF(AND(B288&lt;&gt;"",N(A288)&gt;0,COUNTIFS($B$2:$B$1000,B288,$A$2:$A$1000,A288)&gt;1),"TWO ROWS SAME JOB SAME DAY; ","")&amp;IF(AND(N(A288)&gt;0,N(S288)&gt;0,N(S288)-N(A288)&gt;N('Settings'!$B$11)),"WRITTEN LATE; ","")="","",LEFT(IF(N(A288)=0,"NO DATE; ","")&amp;IF(B288="","NO JOB; ",IF(COUNTIF('Jobs'!$A$2:$A$21,B288)=0,"JOB NOT ON JOBS SHEET; ",""))&amp;IF(AND(L288="Yes",M288=""),"DELAY - NO CAUSE; ","")&amp;IF(AND(N288&lt;&gt;"",O288&lt;&gt;"Yes",O288&lt;&gt;"Not needed"),"CLIENT INSTRUCTION - NO CHANGE ORDER; ","")&amp;IF(Q288="","NO PHOTOS LINK; ","")&amp;IF(OR(C288="",AND(D288&lt;&gt;"",E288="")),"CREW COUNT BLANK; ","")&amp;IF(G288="","NO WORK WRITTEN; ","")&amp;IF(AND(I288&lt;&gt;"",J288=""),"INSPECTION - NO RESULT; ","")&amp;IF(AND(B288&lt;&gt;"",N(A288)&gt;0,COUNTIFS($B$2:$B$1000,B288,$A$2:$A$1000,A288)&gt;1),"TWO ROWS SAME JOB SAME DAY; ","")&amp;IF(AND(N(A288)&gt;0,N(S288)&gt;0,N(S288)-N(A288)&gt;N('Settings'!$B$11)),"WRITTEN LATE; ",""),LEN(IF(N(A288)=0,"NO DATE; ","")&amp;IF(B288="","NO JOB; ",IF(COUNTIF('Jobs'!$A$2:$A$21,B288)=0,"JOB NOT ON JOBS SHEET; ",""))&amp;IF(AND(L288="Yes",M288=""),"DELAY - NO CAUSE; ","")&amp;IF(AND(N288&lt;&gt;"",O288&lt;&gt;"Yes",O288&lt;&gt;"Not needed"),"CLIENT INSTRUCTION - NO CHANGE ORDER; ","")&amp;IF(Q288="","NO PHOTOS LINK; ","")&amp;IF(OR(C288="",AND(D288&lt;&gt;"",E288="")),"CREW COUNT BLANK; ","")&amp;IF(G288="","NO WORK WRITTEN; ","")&amp;IF(AND(I288&lt;&gt;"",J288=""),"INSPECTION - NO RESULT; ","")&amp;IF(AND(B288&lt;&gt;"",N(A288)&gt;0,COUNTIFS($B$2:$B$1000,B288,$A$2:$A$1000,A288)&gt;1),"TWO ROWS SAME JOB SAME DAY; ","")&amp;IF(AND(N(A288)&gt;0,N(S288)&gt;0,N(S288)-N(A288)&gt;N('Settings'!$B$11)),"WRITTEN LATE; ",""))-2)))</f>
        <v/>
      </c>
    </row>
    <row r="289">
      <c r="A289" s="6" t="n"/>
      <c r="G289" s="7" t="n"/>
      <c r="H289" s="7" t="n"/>
      <c r="K289" s="7" t="n"/>
      <c r="M289" s="7" t="n"/>
      <c r="N289" s="7" t="n"/>
      <c r="P289" s="7" t="n"/>
      <c r="S289" s="6" t="n"/>
      <c r="T289">
        <f>IF(NOT(OR(A289&lt;&gt;"",B289&lt;&gt;"",G289&lt;&gt;"")),"",IF(IF(N(A289)=0,"NO DATE; ","")&amp;IF(B289="","NO JOB; ",IF(COUNTIF('Jobs'!$A$2:$A$21,B289)=0,"JOB NOT ON JOBS SHEET; ",""))&amp;IF(AND(L289="Yes",M289=""),"DELAY - NO CAUSE; ","")&amp;IF(AND(N289&lt;&gt;"",O289&lt;&gt;"Yes",O289&lt;&gt;"Not needed"),"CLIENT INSTRUCTION - NO CHANGE ORDER; ","")&amp;IF(Q289="","NO PHOTOS LINK; ","")&amp;IF(OR(C289="",AND(D289&lt;&gt;"",E289="")),"CREW COUNT BLANK; ","")&amp;IF(G289="","NO WORK WRITTEN; ","")&amp;IF(AND(I289&lt;&gt;"",J289=""),"INSPECTION - NO RESULT; ","")&amp;IF(AND(B289&lt;&gt;"",N(A289)&gt;0,COUNTIFS($B$2:$B$1000,B289,$A$2:$A$1000,A289)&gt;1),"TWO ROWS SAME JOB SAME DAY; ","")&amp;IF(AND(N(A289)&gt;0,N(S289)&gt;0,N(S289)-N(A289)&gt;N('Settings'!$B$11)),"WRITTEN LATE; ","")="","",LEFT(IF(N(A289)=0,"NO DATE; ","")&amp;IF(B289="","NO JOB; ",IF(COUNTIF('Jobs'!$A$2:$A$21,B289)=0,"JOB NOT ON JOBS SHEET; ",""))&amp;IF(AND(L289="Yes",M289=""),"DELAY - NO CAUSE; ","")&amp;IF(AND(N289&lt;&gt;"",O289&lt;&gt;"Yes",O289&lt;&gt;"Not needed"),"CLIENT INSTRUCTION - NO CHANGE ORDER; ","")&amp;IF(Q289="","NO PHOTOS LINK; ","")&amp;IF(OR(C289="",AND(D289&lt;&gt;"",E289="")),"CREW COUNT BLANK; ","")&amp;IF(G289="","NO WORK WRITTEN; ","")&amp;IF(AND(I289&lt;&gt;"",J289=""),"INSPECTION - NO RESULT; ","")&amp;IF(AND(B289&lt;&gt;"",N(A289)&gt;0,COUNTIFS($B$2:$B$1000,B289,$A$2:$A$1000,A289)&gt;1),"TWO ROWS SAME JOB SAME DAY; ","")&amp;IF(AND(N(A289)&gt;0,N(S289)&gt;0,N(S289)-N(A289)&gt;N('Settings'!$B$11)),"WRITTEN LATE; ",""),LEN(IF(N(A289)=0,"NO DATE; ","")&amp;IF(B289="","NO JOB; ",IF(COUNTIF('Jobs'!$A$2:$A$21,B289)=0,"JOB NOT ON JOBS SHEET; ",""))&amp;IF(AND(L289="Yes",M289=""),"DELAY - NO CAUSE; ","")&amp;IF(AND(N289&lt;&gt;"",O289&lt;&gt;"Yes",O289&lt;&gt;"Not needed"),"CLIENT INSTRUCTION - NO CHANGE ORDER; ","")&amp;IF(Q289="","NO PHOTOS LINK; ","")&amp;IF(OR(C289="",AND(D289&lt;&gt;"",E289="")),"CREW COUNT BLANK; ","")&amp;IF(G289="","NO WORK WRITTEN; ","")&amp;IF(AND(I289&lt;&gt;"",J289=""),"INSPECTION - NO RESULT; ","")&amp;IF(AND(B289&lt;&gt;"",N(A289)&gt;0,COUNTIFS($B$2:$B$1000,B289,$A$2:$A$1000,A289)&gt;1),"TWO ROWS SAME JOB SAME DAY; ","")&amp;IF(AND(N(A289)&gt;0,N(S289)&gt;0,N(S289)-N(A289)&gt;N('Settings'!$B$11)),"WRITTEN LATE; ",""))-2)))</f>
        <v/>
      </c>
    </row>
    <row r="290">
      <c r="A290" s="6" t="n"/>
      <c r="G290" s="7" t="n"/>
      <c r="H290" s="7" t="n"/>
      <c r="K290" s="7" t="n"/>
      <c r="M290" s="7" t="n"/>
      <c r="N290" s="7" t="n"/>
      <c r="P290" s="7" t="n"/>
      <c r="S290" s="6" t="n"/>
      <c r="T290">
        <f>IF(NOT(OR(A290&lt;&gt;"",B290&lt;&gt;"",G290&lt;&gt;"")),"",IF(IF(N(A290)=0,"NO DATE; ","")&amp;IF(B290="","NO JOB; ",IF(COUNTIF('Jobs'!$A$2:$A$21,B290)=0,"JOB NOT ON JOBS SHEET; ",""))&amp;IF(AND(L290="Yes",M290=""),"DELAY - NO CAUSE; ","")&amp;IF(AND(N290&lt;&gt;"",O290&lt;&gt;"Yes",O290&lt;&gt;"Not needed"),"CLIENT INSTRUCTION - NO CHANGE ORDER; ","")&amp;IF(Q290="","NO PHOTOS LINK; ","")&amp;IF(OR(C290="",AND(D290&lt;&gt;"",E290="")),"CREW COUNT BLANK; ","")&amp;IF(G290="","NO WORK WRITTEN; ","")&amp;IF(AND(I290&lt;&gt;"",J290=""),"INSPECTION - NO RESULT; ","")&amp;IF(AND(B290&lt;&gt;"",N(A290)&gt;0,COUNTIFS($B$2:$B$1000,B290,$A$2:$A$1000,A290)&gt;1),"TWO ROWS SAME JOB SAME DAY; ","")&amp;IF(AND(N(A290)&gt;0,N(S290)&gt;0,N(S290)-N(A290)&gt;N('Settings'!$B$11)),"WRITTEN LATE; ","")="","",LEFT(IF(N(A290)=0,"NO DATE; ","")&amp;IF(B290="","NO JOB; ",IF(COUNTIF('Jobs'!$A$2:$A$21,B290)=0,"JOB NOT ON JOBS SHEET; ",""))&amp;IF(AND(L290="Yes",M290=""),"DELAY - NO CAUSE; ","")&amp;IF(AND(N290&lt;&gt;"",O290&lt;&gt;"Yes",O290&lt;&gt;"Not needed"),"CLIENT INSTRUCTION - NO CHANGE ORDER; ","")&amp;IF(Q290="","NO PHOTOS LINK; ","")&amp;IF(OR(C290="",AND(D290&lt;&gt;"",E290="")),"CREW COUNT BLANK; ","")&amp;IF(G290="","NO WORK WRITTEN; ","")&amp;IF(AND(I290&lt;&gt;"",J290=""),"INSPECTION - NO RESULT; ","")&amp;IF(AND(B290&lt;&gt;"",N(A290)&gt;0,COUNTIFS($B$2:$B$1000,B290,$A$2:$A$1000,A290)&gt;1),"TWO ROWS SAME JOB SAME DAY; ","")&amp;IF(AND(N(A290)&gt;0,N(S290)&gt;0,N(S290)-N(A290)&gt;N('Settings'!$B$11)),"WRITTEN LATE; ",""),LEN(IF(N(A290)=0,"NO DATE; ","")&amp;IF(B290="","NO JOB; ",IF(COUNTIF('Jobs'!$A$2:$A$21,B290)=0,"JOB NOT ON JOBS SHEET; ",""))&amp;IF(AND(L290="Yes",M290=""),"DELAY - NO CAUSE; ","")&amp;IF(AND(N290&lt;&gt;"",O290&lt;&gt;"Yes",O290&lt;&gt;"Not needed"),"CLIENT INSTRUCTION - NO CHANGE ORDER; ","")&amp;IF(Q290="","NO PHOTOS LINK; ","")&amp;IF(OR(C290="",AND(D290&lt;&gt;"",E290="")),"CREW COUNT BLANK; ","")&amp;IF(G290="","NO WORK WRITTEN; ","")&amp;IF(AND(I290&lt;&gt;"",J290=""),"INSPECTION - NO RESULT; ","")&amp;IF(AND(B290&lt;&gt;"",N(A290)&gt;0,COUNTIFS($B$2:$B$1000,B290,$A$2:$A$1000,A290)&gt;1),"TWO ROWS SAME JOB SAME DAY; ","")&amp;IF(AND(N(A290)&gt;0,N(S290)&gt;0,N(S290)-N(A290)&gt;N('Settings'!$B$11)),"WRITTEN LATE; ",""))-2)))</f>
        <v/>
      </c>
    </row>
    <row r="291">
      <c r="A291" s="6" t="n"/>
      <c r="G291" s="7" t="n"/>
      <c r="H291" s="7" t="n"/>
      <c r="K291" s="7" t="n"/>
      <c r="M291" s="7" t="n"/>
      <c r="N291" s="7" t="n"/>
      <c r="P291" s="7" t="n"/>
      <c r="S291" s="6" t="n"/>
      <c r="T291">
        <f>IF(NOT(OR(A291&lt;&gt;"",B291&lt;&gt;"",G291&lt;&gt;"")),"",IF(IF(N(A291)=0,"NO DATE; ","")&amp;IF(B291="","NO JOB; ",IF(COUNTIF('Jobs'!$A$2:$A$21,B291)=0,"JOB NOT ON JOBS SHEET; ",""))&amp;IF(AND(L291="Yes",M291=""),"DELAY - NO CAUSE; ","")&amp;IF(AND(N291&lt;&gt;"",O291&lt;&gt;"Yes",O291&lt;&gt;"Not needed"),"CLIENT INSTRUCTION - NO CHANGE ORDER; ","")&amp;IF(Q291="","NO PHOTOS LINK; ","")&amp;IF(OR(C291="",AND(D291&lt;&gt;"",E291="")),"CREW COUNT BLANK; ","")&amp;IF(G291="","NO WORK WRITTEN; ","")&amp;IF(AND(I291&lt;&gt;"",J291=""),"INSPECTION - NO RESULT; ","")&amp;IF(AND(B291&lt;&gt;"",N(A291)&gt;0,COUNTIFS($B$2:$B$1000,B291,$A$2:$A$1000,A291)&gt;1),"TWO ROWS SAME JOB SAME DAY; ","")&amp;IF(AND(N(A291)&gt;0,N(S291)&gt;0,N(S291)-N(A291)&gt;N('Settings'!$B$11)),"WRITTEN LATE; ","")="","",LEFT(IF(N(A291)=0,"NO DATE; ","")&amp;IF(B291="","NO JOB; ",IF(COUNTIF('Jobs'!$A$2:$A$21,B291)=0,"JOB NOT ON JOBS SHEET; ",""))&amp;IF(AND(L291="Yes",M291=""),"DELAY - NO CAUSE; ","")&amp;IF(AND(N291&lt;&gt;"",O291&lt;&gt;"Yes",O291&lt;&gt;"Not needed"),"CLIENT INSTRUCTION - NO CHANGE ORDER; ","")&amp;IF(Q291="","NO PHOTOS LINK; ","")&amp;IF(OR(C291="",AND(D291&lt;&gt;"",E291="")),"CREW COUNT BLANK; ","")&amp;IF(G291="","NO WORK WRITTEN; ","")&amp;IF(AND(I291&lt;&gt;"",J291=""),"INSPECTION - NO RESULT; ","")&amp;IF(AND(B291&lt;&gt;"",N(A291)&gt;0,COUNTIFS($B$2:$B$1000,B291,$A$2:$A$1000,A291)&gt;1),"TWO ROWS SAME JOB SAME DAY; ","")&amp;IF(AND(N(A291)&gt;0,N(S291)&gt;0,N(S291)-N(A291)&gt;N('Settings'!$B$11)),"WRITTEN LATE; ",""),LEN(IF(N(A291)=0,"NO DATE; ","")&amp;IF(B291="","NO JOB; ",IF(COUNTIF('Jobs'!$A$2:$A$21,B291)=0,"JOB NOT ON JOBS SHEET; ",""))&amp;IF(AND(L291="Yes",M291=""),"DELAY - NO CAUSE; ","")&amp;IF(AND(N291&lt;&gt;"",O291&lt;&gt;"Yes",O291&lt;&gt;"Not needed"),"CLIENT INSTRUCTION - NO CHANGE ORDER; ","")&amp;IF(Q291="","NO PHOTOS LINK; ","")&amp;IF(OR(C291="",AND(D291&lt;&gt;"",E291="")),"CREW COUNT BLANK; ","")&amp;IF(G291="","NO WORK WRITTEN; ","")&amp;IF(AND(I291&lt;&gt;"",J291=""),"INSPECTION - NO RESULT; ","")&amp;IF(AND(B291&lt;&gt;"",N(A291)&gt;0,COUNTIFS($B$2:$B$1000,B291,$A$2:$A$1000,A291)&gt;1),"TWO ROWS SAME JOB SAME DAY; ","")&amp;IF(AND(N(A291)&gt;0,N(S291)&gt;0,N(S291)-N(A291)&gt;N('Settings'!$B$11)),"WRITTEN LATE; ",""))-2)))</f>
        <v/>
      </c>
    </row>
    <row r="292">
      <c r="A292" s="6" t="n"/>
      <c r="G292" s="7" t="n"/>
      <c r="H292" s="7" t="n"/>
      <c r="K292" s="7" t="n"/>
      <c r="M292" s="7" t="n"/>
      <c r="N292" s="7" t="n"/>
      <c r="P292" s="7" t="n"/>
      <c r="S292" s="6" t="n"/>
      <c r="T292">
        <f>IF(NOT(OR(A292&lt;&gt;"",B292&lt;&gt;"",G292&lt;&gt;"")),"",IF(IF(N(A292)=0,"NO DATE; ","")&amp;IF(B292="","NO JOB; ",IF(COUNTIF('Jobs'!$A$2:$A$21,B292)=0,"JOB NOT ON JOBS SHEET; ",""))&amp;IF(AND(L292="Yes",M292=""),"DELAY - NO CAUSE; ","")&amp;IF(AND(N292&lt;&gt;"",O292&lt;&gt;"Yes",O292&lt;&gt;"Not needed"),"CLIENT INSTRUCTION - NO CHANGE ORDER; ","")&amp;IF(Q292="","NO PHOTOS LINK; ","")&amp;IF(OR(C292="",AND(D292&lt;&gt;"",E292="")),"CREW COUNT BLANK; ","")&amp;IF(G292="","NO WORK WRITTEN; ","")&amp;IF(AND(I292&lt;&gt;"",J292=""),"INSPECTION - NO RESULT; ","")&amp;IF(AND(B292&lt;&gt;"",N(A292)&gt;0,COUNTIFS($B$2:$B$1000,B292,$A$2:$A$1000,A292)&gt;1),"TWO ROWS SAME JOB SAME DAY; ","")&amp;IF(AND(N(A292)&gt;0,N(S292)&gt;0,N(S292)-N(A292)&gt;N('Settings'!$B$11)),"WRITTEN LATE; ","")="","",LEFT(IF(N(A292)=0,"NO DATE; ","")&amp;IF(B292="","NO JOB; ",IF(COUNTIF('Jobs'!$A$2:$A$21,B292)=0,"JOB NOT ON JOBS SHEET; ",""))&amp;IF(AND(L292="Yes",M292=""),"DELAY - NO CAUSE; ","")&amp;IF(AND(N292&lt;&gt;"",O292&lt;&gt;"Yes",O292&lt;&gt;"Not needed"),"CLIENT INSTRUCTION - NO CHANGE ORDER; ","")&amp;IF(Q292="","NO PHOTOS LINK; ","")&amp;IF(OR(C292="",AND(D292&lt;&gt;"",E292="")),"CREW COUNT BLANK; ","")&amp;IF(G292="","NO WORK WRITTEN; ","")&amp;IF(AND(I292&lt;&gt;"",J292=""),"INSPECTION - NO RESULT; ","")&amp;IF(AND(B292&lt;&gt;"",N(A292)&gt;0,COUNTIFS($B$2:$B$1000,B292,$A$2:$A$1000,A292)&gt;1),"TWO ROWS SAME JOB SAME DAY; ","")&amp;IF(AND(N(A292)&gt;0,N(S292)&gt;0,N(S292)-N(A292)&gt;N('Settings'!$B$11)),"WRITTEN LATE; ",""),LEN(IF(N(A292)=0,"NO DATE; ","")&amp;IF(B292="","NO JOB; ",IF(COUNTIF('Jobs'!$A$2:$A$21,B292)=0,"JOB NOT ON JOBS SHEET; ",""))&amp;IF(AND(L292="Yes",M292=""),"DELAY - NO CAUSE; ","")&amp;IF(AND(N292&lt;&gt;"",O292&lt;&gt;"Yes",O292&lt;&gt;"Not needed"),"CLIENT INSTRUCTION - NO CHANGE ORDER; ","")&amp;IF(Q292="","NO PHOTOS LINK; ","")&amp;IF(OR(C292="",AND(D292&lt;&gt;"",E292="")),"CREW COUNT BLANK; ","")&amp;IF(G292="","NO WORK WRITTEN; ","")&amp;IF(AND(I292&lt;&gt;"",J292=""),"INSPECTION - NO RESULT; ","")&amp;IF(AND(B292&lt;&gt;"",N(A292)&gt;0,COUNTIFS($B$2:$B$1000,B292,$A$2:$A$1000,A292)&gt;1),"TWO ROWS SAME JOB SAME DAY; ","")&amp;IF(AND(N(A292)&gt;0,N(S292)&gt;0,N(S292)-N(A292)&gt;N('Settings'!$B$11)),"WRITTEN LATE; ",""))-2)))</f>
        <v/>
      </c>
    </row>
    <row r="293">
      <c r="A293" s="6" t="n"/>
      <c r="G293" s="7" t="n"/>
      <c r="H293" s="7" t="n"/>
      <c r="K293" s="7" t="n"/>
      <c r="M293" s="7" t="n"/>
      <c r="N293" s="7" t="n"/>
      <c r="P293" s="7" t="n"/>
      <c r="S293" s="6" t="n"/>
      <c r="T293">
        <f>IF(NOT(OR(A293&lt;&gt;"",B293&lt;&gt;"",G293&lt;&gt;"")),"",IF(IF(N(A293)=0,"NO DATE; ","")&amp;IF(B293="","NO JOB; ",IF(COUNTIF('Jobs'!$A$2:$A$21,B293)=0,"JOB NOT ON JOBS SHEET; ",""))&amp;IF(AND(L293="Yes",M293=""),"DELAY - NO CAUSE; ","")&amp;IF(AND(N293&lt;&gt;"",O293&lt;&gt;"Yes",O293&lt;&gt;"Not needed"),"CLIENT INSTRUCTION - NO CHANGE ORDER; ","")&amp;IF(Q293="","NO PHOTOS LINK; ","")&amp;IF(OR(C293="",AND(D293&lt;&gt;"",E293="")),"CREW COUNT BLANK; ","")&amp;IF(G293="","NO WORK WRITTEN; ","")&amp;IF(AND(I293&lt;&gt;"",J293=""),"INSPECTION - NO RESULT; ","")&amp;IF(AND(B293&lt;&gt;"",N(A293)&gt;0,COUNTIFS($B$2:$B$1000,B293,$A$2:$A$1000,A293)&gt;1),"TWO ROWS SAME JOB SAME DAY; ","")&amp;IF(AND(N(A293)&gt;0,N(S293)&gt;0,N(S293)-N(A293)&gt;N('Settings'!$B$11)),"WRITTEN LATE; ","")="","",LEFT(IF(N(A293)=0,"NO DATE; ","")&amp;IF(B293="","NO JOB; ",IF(COUNTIF('Jobs'!$A$2:$A$21,B293)=0,"JOB NOT ON JOBS SHEET; ",""))&amp;IF(AND(L293="Yes",M293=""),"DELAY - NO CAUSE; ","")&amp;IF(AND(N293&lt;&gt;"",O293&lt;&gt;"Yes",O293&lt;&gt;"Not needed"),"CLIENT INSTRUCTION - NO CHANGE ORDER; ","")&amp;IF(Q293="","NO PHOTOS LINK; ","")&amp;IF(OR(C293="",AND(D293&lt;&gt;"",E293="")),"CREW COUNT BLANK; ","")&amp;IF(G293="","NO WORK WRITTEN; ","")&amp;IF(AND(I293&lt;&gt;"",J293=""),"INSPECTION - NO RESULT; ","")&amp;IF(AND(B293&lt;&gt;"",N(A293)&gt;0,COUNTIFS($B$2:$B$1000,B293,$A$2:$A$1000,A293)&gt;1),"TWO ROWS SAME JOB SAME DAY; ","")&amp;IF(AND(N(A293)&gt;0,N(S293)&gt;0,N(S293)-N(A293)&gt;N('Settings'!$B$11)),"WRITTEN LATE; ",""),LEN(IF(N(A293)=0,"NO DATE; ","")&amp;IF(B293="","NO JOB; ",IF(COUNTIF('Jobs'!$A$2:$A$21,B293)=0,"JOB NOT ON JOBS SHEET; ",""))&amp;IF(AND(L293="Yes",M293=""),"DELAY - NO CAUSE; ","")&amp;IF(AND(N293&lt;&gt;"",O293&lt;&gt;"Yes",O293&lt;&gt;"Not needed"),"CLIENT INSTRUCTION - NO CHANGE ORDER; ","")&amp;IF(Q293="","NO PHOTOS LINK; ","")&amp;IF(OR(C293="",AND(D293&lt;&gt;"",E293="")),"CREW COUNT BLANK; ","")&amp;IF(G293="","NO WORK WRITTEN; ","")&amp;IF(AND(I293&lt;&gt;"",J293=""),"INSPECTION - NO RESULT; ","")&amp;IF(AND(B293&lt;&gt;"",N(A293)&gt;0,COUNTIFS($B$2:$B$1000,B293,$A$2:$A$1000,A293)&gt;1),"TWO ROWS SAME JOB SAME DAY; ","")&amp;IF(AND(N(A293)&gt;0,N(S293)&gt;0,N(S293)-N(A293)&gt;N('Settings'!$B$11)),"WRITTEN LATE; ",""))-2)))</f>
        <v/>
      </c>
    </row>
    <row r="294">
      <c r="A294" s="6" t="n"/>
      <c r="G294" s="7" t="n"/>
      <c r="H294" s="7" t="n"/>
      <c r="K294" s="7" t="n"/>
      <c r="M294" s="7" t="n"/>
      <c r="N294" s="7" t="n"/>
      <c r="P294" s="7" t="n"/>
      <c r="S294" s="6" t="n"/>
      <c r="T294">
        <f>IF(NOT(OR(A294&lt;&gt;"",B294&lt;&gt;"",G294&lt;&gt;"")),"",IF(IF(N(A294)=0,"NO DATE; ","")&amp;IF(B294="","NO JOB; ",IF(COUNTIF('Jobs'!$A$2:$A$21,B294)=0,"JOB NOT ON JOBS SHEET; ",""))&amp;IF(AND(L294="Yes",M294=""),"DELAY - NO CAUSE; ","")&amp;IF(AND(N294&lt;&gt;"",O294&lt;&gt;"Yes",O294&lt;&gt;"Not needed"),"CLIENT INSTRUCTION - NO CHANGE ORDER; ","")&amp;IF(Q294="","NO PHOTOS LINK; ","")&amp;IF(OR(C294="",AND(D294&lt;&gt;"",E294="")),"CREW COUNT BLANK; ","")&amp;IF(G294="","NO WORK WRITTEN; ","")&amp;IF(AND(I294&lt;&gt;"",J294=""),"INSPECTION - NO RESULT; ","")&amp;IF(AND(B294&lt;&gt;"",N(A294)&gt;0,COUNTIFS($B$2:$B$1000,B294,$A$2:$A$1000,A294)&gt;1),"TWO ROWS SAME JOB SAME DAY; ","")&amp;IF(AND(N(A294)&gt;0,N(S294)&gt;0,N(S294)-N(A294)&gt;N('Settings'!$B$11)),"WRITTEN LATE; ","")="","",LEFT(IF(N(A294)=0,"NO DATE; ","")&amp;IF(B294="","NO JOB; ",IF(COUNTIF('Jobs'!$A$2:$A$21,B294)=0,"JOB NOT ON JOBS SHEET; ",""))&amp;IF(AND(L294="Yes",M294=""),"DELAY - NO CAUSE; ","")&amp;IF(AND(N294&lt;&gt;"",O294&lt;&gt;"Yes",O294&lt;&gt;"Not needed"),"CLIENT INSTRUCTION - NO CHANGE ORDER; ","")&amp;IF(Q294="","NO PHOTOS LINK; ","")&amp;IF(OR(C294="",AND(D294&lt;&gt;"",E294="")),"CREW COUNT BLANK; ","")&amp;IF(G294="","NO WORK WRITTEN; ","")&amp;IF(AND(I294&lt;&gt;"",J294=""),"INSPECTION - NO RESULT; ","")&amp;IF(AND(B294&lt;&gt;"",N(A294)&gt;0,COUNTIFS($B$2:$B$1000,B294,$A$2:$A$1000,A294)&gt;1),"TWO ROWS SAME JOB SAME DAY; ","")&amp;IF(AND(N(A294)&gt;0,N(S294)&gt;0,N(S294)-N(A294)&gt;N('Settings'!$B$11)),"WRITTEN LATE; ",""),LEN(IF(N(A294)=0,"NO DATE; ","")&amp;IF(B294="","NO JOB; ",IF(COUNTIF('Jobs'!$A$2:$A$21,B294)=0,"JOB NOT ON JOBS SHEET; ",""))&amp;IF(AND(L294="Yes",M294=""),"DELAY - NO CAUSE; ","")&amp;IF(AND(N294&lt;&gt;"",O294&lt;&gt;"Yes",O294&lt;&gt;"Not needed"),"CLIENT INSTRUCTION - NO CHANGE ORDER; ","")&amp;IF(Q294="","NO PHOTOS LINK; ","")&amp;IF(OR(C294="",AND(D294&lt;&gt;"",E294="")),"CREW COUNT BLANK; ","")&amp;IF(G294="","NO WORK WRITTEN; ","")&amp;IF(AND(I294&lt;&gt;"",J294=""),"INSPECTION - NO RESULT; ","")&amp;IF(AND(B294&lt;&gt;"",N(A294)&gt;0,COUNTIFS($B$2:$B$1000,B294,$A$2:$A$1000,A294)&gt;1),"TWO ROWS SAME JOB SAME DAY; ","")&amp;IF(AND(N(A294)&gt;0,N(S294)&gt;0,N(S294)-N(A294)&gt;N('Settings'!$B$11)),"WRITTEN LATE; ",""))-2)))</f>
        <v/>
      </c>
    </row>
    <row r="295">
      <c r="A295" s="6" t="n"/>
      <c r="G295" s="7" t="n"/>
      <c r="H295" s="7" t="n"/>
      <c r="K295" s="7" t="n"/>
      <c r="M295" s="7" t="n"/>
      <c r="N295" s="7" t="n"/>
      <c r="P295" s="7" t="n"/>
      <c r="S295" s="6" t="n"/>
      <c r="T295">
        <f>IF(NOT(OR(A295&lt;&gt;"",B295&lt;&gt;"",G295&lt;&gt;"")),"",IF(IF(N(A295)=0,"NO DATE; ","")&amp;IF(B295="","NO JOB; ",IF(COUNTIF('Jobs'!$A$2:$A$21,B295)=0,"JOB NOT ON JOBS SHEET; ",""))&amp;IF(AND(L295="Yes",M295=""),"DELAY - NO CAUSE; ","")&amp;IF(AND(N295&lt;&gt;"",O295&lt;&gt;"Yes",O295&lt;&gt;"Not needed"),"CLIENT INSTRUCTION - NO CHANGE ORDER; ","")&amp;IF(Q295="","NO PHOTOS LINK; ","")&amp;IF(OR(C295="",AND(D295&lt;&gt;"",E295="")),"CREW COUNT BLANK; ","")&amp;IF(G295="","NO WORK WRITTEN; ","")&amp;IF(AND(I295&lt;&gt;"",J295=""),"INSPECTION - NO RESULT; ","")&amp;IF(AND(B295&lt;&gt;"",N(A295)&gt;0,COUNTIFS($B$2:$B$1000,B295,$A$2:$A$1000,A295)&gt;1),"TWO ROWS SAME JOB SAME DAY; ","")&amp;IF(AND(N(A295)&gt;0,N(S295)&gt;0,N(S295)-N(A295)&gt;N('Settings'!$B$11)),"WRITTEN LATE; ","")="","",LEFT(IF(N(A295)=0,"NO DATE; ","")&amp;IF(B295="","NO JOB; ",IF(COUNTIF('Jobs'!$A$2:$A$21,B295)=0,"JOB NOT ON JOBS SHEET; ",""))&amp;IF(AND(L295="Yes",M295=""),"DELAY - NO CAUSE; ","")&amp;IF(AND(N295&lt;&gt;"",O295&lt;&gt;"Yes",O295&lt;&gt;"Not needed"),"CLIENT INSTRUCTION - NO CHANGE ORDER; ","")&amp;IF(Q295="","NO PHOTOS LINK; ","")&amp;IF(OR(C295="",AND(D295&lt;&gt;"",E295="")),"CREW COUNT BLANK; ","")&amp;IF(G295="","NO WORK WRITTEN; ","")&amp;IF(AND(I295&lt;&gt;"",J295=""),"INSPECTION - NO RESULT; ","")&amp;IF(AND(B295&lt;&gt;"",N(A295)&gt;0,COUNTIFS($B$2:$B$1000,B295,$A$2:$A$1000,A295)&gt;1),"TWO ROWS SAME JOB SAME DAY; ","")&amp;IF(AND(N(A295)&gt;0,N(S295)&gt;0,N(S295)-N(A295)&gt;N('Settings'!$B$11)),"WRITTEN LATE; ",""),LEN(IF(N(A295)=0,"NO DATE; ","")&amp;IF(B295="","NO JOB; ",IF(COUNTIF('Jobs'!$A$2:$A$21,B295)=0,"JOB NOT ON JOBS SHEET; ",""))&amp;IF(AND(L295="Yes",M295=""),"DELAY - NO CAUSE; ","")&amp;IF(AND(N295&lt;&gt;"",O295&lt;&gt;"Yes",O295&lt;&gt;"Not needed"),"CLIENT INSTRUCTION - NO CHANGE ORDER; ","")&amp;IF(Q295="","NO PHOTOS LINK; ","")&amp;IF(OR(C295="",AND(D295&lt;&gt;"",E295="")),"CREW COUNT BLANK; ","")&amp;IF(G295="","NO WORK WRITTEN; ","")&amp;IF(AND(I295&lt;&gt;"",J295=""),"INSPECTION - NO RESULT; ","")&amp;IF(AND(B295&lt;&gt;"",N(A295)&gt;0,COUNTIFS($B$2:$B$1000,B295,$A$2:$A$1000,A295)&gt;1),"TWO ROWS SAME JOB SAME DAY; ","")&amp;IF(AND(N(A295)&gt;0,N(S295)&gt;0,N(S295)-N(A295)&gt;N('Settings'!$B$11)),"WRITTEN LATE; ",""))-2)))</f>
        <v/>
      </c>
    </row>
    <row r="296">
      <c r="A296" s="6" t="n"/>
      <c r="G296" s="7" t="n"/>
      <c r="H296" s="7" t="n"/>
      <c r="K296" s="7" t="n"/>
      <c r="M296" s="7" t="n"/>
      <c r="N296" s="7" t="n"/>
      <c r="P296" s="7" t="n"/>
      <c r="S296" s="6" t="n"/>
      <c r="T296">
        <f>IF(NOT(OR(A296&lt;&gt;"",B296&lt;&gt;"",G296&lt;&gt;"")),"",IF(IF(N(A296)=0,"NO DATE; ","")&amp;IF(B296="","NO JOB; ",IF(COUNTIF('Jobs'!$A$2:$A$21,B296)=0,"JOB NOT ON JOBS SHEET; ",""))&amp;IF(AND(L296="Yes",M296=""),"DELAY - NO CAUSE; ","")&amp;IF(AND(N296&lt;&gt;"",O296&lt;&gt;"Yes",O296&lt;&gt;"Not needed"),"CLIENT INSTRUCTION - NO CHANGE ORDER; ","")&amp;IF(Q296="","NO PHOTOS LINK; ","")&amp;IF(OR(C296="",AND(D296&lt;&gt;"",E296="")),"CREW COUNT BLANK; ","")&amp;IF(G296="","NO WORK WRITTEN; ","")&amp;IF(AND(I296&lt;&gt;"",J296=""),"INSPECTION - NO RESULT; ","")&amp;IF(AND(B296&lt;&gt;"",N(A296)&gt;0,COUNTIFS($B$2:$B$1000,B296,$A$2:$A$1000,A296)&gt;1),"TWO ROWS SAME JOB SAME DAY; ","")&amp;IF(AND(N(A296)&gt;0,N(S296)&gt;0,N(S296)-N(A296)&gt;N('Settings'!$B$11)),"WRITTEN LATE; ","")="","",LEFT(IF(N(A296)=0,"NO DATE; ","")&amp;IF(B296="","NO JOB; ",IF(COUNTIF('Jobs'!$A$2:$A$21,B296)=0,"JOB NOT ON JOBS SHEET; ",""))&amp;IF(AND(L296="Yes",M296=""),"DELAY - NO CAUSE; ","")&amp;IF(AND(N296&lt;&gt;"",O296&lt;&gt;"Yes",O296&lt;&gt;"Not needed"),"CLIENT INSTRUCTION - NO CHANGE ORDER; ","")&amp;IF(Q296="","NO PHOTOS LINK; ","")&amp;IF(OR(C296="",AND(D296&lt;&gt;"",E296="")),"CREW COUNT BLANK; ","")&amp;IF(G296="","NO WORK WRITTEN; ","")&amp;IF(AND(I296&lt;&gt;"",J296=""),"INSPECTION - NO RESULT; ","")&amp;IF(AND(B296&lt;&gt;"",N(A296)&gt;0,COUNTIFS($B$2:$B$1000,B296,$A$2:$A$1000,A296)&gt;1),"TWO ROWS SAME JOB SAME DAY; ","")&amp;IF(AND(N(A296)&gt;0,N(S296)&gt;0,N(S296)-N(A296)&gt;N('Settings'!$B$11)),"WRITTEN LATE; ",""),LEN(IF(N(A296)=0,"NO DATE; ","")&amp;IF(B296="","NO JOB; ",IF(COUNTIF('Jobs'!$A$2:$A$21,B296)=0,"JOB NOT ON JOBS SHEET; ",""))&amp;IF(AND(L296="Yes",M296=""),"DELAY - NO CAUSE; ","")&amp;IF(AND(N296&lt;&gt;"",O296&lt;&gt;"Yes",O296&lt;&gt;"Not needed"),"CLIENT INSTRUCTION - NO CHANGE ORDER; ","")&amp;IF(Q296="","NO PHOTOS LINK; ","")&amp;IF(OR(C296="",AND(D296&lt;&gt;"",E296="")),"CREW COUNT BLANK; ","")&amp;IF(G296="","NO WORK WRITTEN; ","")&amp;IF(AND(I296&lt;&gt;"",J296=""),"INSPECTION - NO RESULT; ","")&amp;IF(AND(B296&lt;&gt;"",N(A296)&gt;0,COUNTIFS($B$2:$B$1000,B296,$A$2:$A$1000,A296)&gt;1),"TWO ROWS SAME JOB SAME DAY; ","")&amp;IF(AND(N(A296)&gt;0,N(S296)&gt;0,N(S296)-N(A296)&gt;N('Settings'!$B$11)),"WRITTEN LATE; ",""))-2)))</f>
        <v/>
      </c>
    </row>
    <row r="297">
      <c r="A297" s="6" t="n"/>
      <c r="G297" s="7" t="n"/>
      <c r="H297" s="7" t="n"/>
      <c r="K297" s="7" t="n"/>
      <c r="M297" s="7" t="n"/>
      <c r="N297" s="7" t="n"/>
      <c r="P297" s="7" t="n"/>
      <c r="S297" s="6" t="n"/>
      <c r="T297">
        <f>IF(NOT(OR(A297&lt;&gt;"",B297&lt;&gt;"",G297&lt;&gt;"")),"",IF(IF(N(A297)=0,"NO DATE; ","")&amp;IF(B297="","NO JOB; ",IF(COUNTIF('Jobs'!$A$2:$A$21,B297)=0,"JOB NOT ON JOBS SHEET; ",""))&amp;IF(AND(L297="Yes",M297=""),"DELAY - NO CAUSE; ","")&amp;IF(AND(N297&lt;&gt;"",O297&lt;&gt;"Yes",O297&lt;&gt;"Not needed"),"CLIENT INSTRUCTION - NO CHANGE ORDER; ","")&amp;IF(Q297="","NO PHOTOS LINK; ","")&amp;IF(OR(C297="",AND(D297&lt;&gt;"",E297="")),"CREW COUNT BLANK; ","")&amp;IF(G297="","NO WORK WRITTEN; ","")&amp;IF(AND(I297&lt;&gt;"",J297=""),"INSPECTION - NO RESULT; ","")&amp;IF(AND(B297&lt;&gt;"",N(A297)&gt;0,COUNTIFS($B$2:$B$1000,B297,$A$2:$A$1000,A297)&gt;1),"TWO ROWS SAME JOB SAME DAY; ","")&amp;IF(AND(N(A297)&gt;0,N(S297)&gt;0,N(S297)-N(A297)&gt;N('Settings'!$B$11)),"WRITTEN LATE; ","")="","",LEFT(IF(N(A297)=0,"NO DATE; ","")&amp;IF(B297="","NO JOB; ",IF(COUNTIF('Jobs'!$A$2:$A$21,B297)=0,"JOB NOT ON JOBS SHEET; ",""))&amp;IF(AND(L297="Yes",M297=""),"DELAY - NO CAUSE; ","")&amp;IF(AND(N297&lt;&gt;"",O297&lt;&gt;"Yes",O297&lt;&gt;"Not needed"),"CLIENT INSTRUCTION - NO CHANGE ORDER; ","")&amp;IF(Q297="","NO PHOTOS LINK; ","")&amp;IF(OR(C297="",AND(D297&lt;&gt;"",E297="")),"CREW COUNT BLANK; ","")&amp;IF(G297="","NO WORK WRITTEN; ","")&amp;IF(AND(I297&lt;&gt;"",J297=""),"INSPECTION - NO RESULT; ","")&amp;IF(AND(B297&lt;&gt;"",N(A297)&gt;0,COUNTIFS($B$2:$B$1000,B297,$A$2:$A$1000,A297)&gt;1),"TWO ROWS SAME JOB SAME DAY; ","")&amp;IF(AND(N(A297)&gt;0,N(S297)&gt;0,N(S297)-N(A297)&gt;N('Settings'!$B$11)),"WRITTEN LATE; ",""),LEN(IF(N(A297)=0,"NO DATE; ","")&amp;IF(B297="","NO JOB; ",IF(COUNTIF('Jobs'!$A$2:$A$21,B297)=0,"JOB NOT ON JOBS SHEET; ",""))&amp;IF(AND(L297="Yes",M297=""),"DELAY - NO CAUSE; ","")&amp;IF(AND(N297&lt;&gt;"",O297&lt;&gt;"Yes",O297&lt;&gt;"Not needed"),"CLIENT INSTRUCTION - NO CHANGE ORDER; ","")&amp;IF(Q297="","NO PHOTOS LINK; ","")&amp;IF(OR(C297="",AND(D297&lt;&gt;"",E297="")),"CREW COUNT BLANK; ","")&amp;IF(G297="","NO WORK WRITTEN; ","")&amp;IF(AND(I297&lt;&gt;"",J297=""),"INSPECTION - NO RESULT; ","")&amp;IF(AND(B297&lt;&gt;"",N(A297)&gt;0,COUNTIFS($B$2:$B$1000,B297,$A$2:$A$1000,A297)&gt;1),"TWO ROWS SAME JOB SAME DAY; ","")&amp;IF(AND(N(A297)&gt;0,N(S297)&gt;0,N(S297)-N(A297)&gt;N('Settings'!$B$11)),"WRITTEN LATE; ",""))-2)))</f>
        <v/>
      </c>
    </row>
    <row r="298">
      <c r="A298" s="6" t="n"/>
      <c r="G298" s="7" t="n"/>
      <c r="H298" s="7" t="n"/>
      <c r="K298" s="7" t="n"/>
      <c r="M298" s="7" t="n"/>
      <c r="N298" s="7" t="n"/>
      <c r="P298" s="7" t="n"/>
      <c r="S298" s="6" t="n"/>
      <c r="T298">
        <f>IF(NOT(OR(A298&lt;&gt;"",B298&lt;&gt;"",G298&lt;&gt;"")),"",IF(IF(N(A298)=0,"NO DATE; ","")&amp;IF(B298="","NO JOB; ",IF(COUNTIF('Jobs'!$A$2:$A$21,B298)=0,"JOB NOT ON JOBS SHEET; ",""))&amp;IF(AND(L298="Yes",M298=""),"DELAY - NO CAUSE; ","")&amp;IF(AND(N298&lt;&gt;"",O298&lt;&gt;"Yes",O298&lt;&gt;"Not needed"),"CLIENT INSTRUCTION - NO CHANGE ORDER; ","")&amp;IF(Q298="","NO PHOTOS LINK; ","")&amp;IF(OR(C298="",AND(D298&lt;&gt;"",E298="")),"CREW COUNT BLANK; ","")&amp;IF(G298="","NO WORK WRITTEN; ","")&amp;IF(AND(I298&lt;&gt;"",J298=""),"INSPECTION - NO RESULT; ","")&amp;IF(AND(B298&lt;&gt;"",N(A298)&gt;0,COUNTIFS($B$2:$B$1000,B298,$A$2:$A$1000,A298)&gt;1),"TWO ROWS SAME JOB SAME DAY; ","")&amp;IF(AND(N(A298)&gt;0,N(S298)&gt;0,N(S298)-N(A298)&gt;N('Settings'!$B$11)),"WRITTEN LATE; ","")="","",LEFT(IF(N(A298)=0,"NO DATE; ","")&amp;IF(B298="","NO JOB; ",IF(COUNTIF('Jobs'!$A$2:$A$21,B298)=0,"JOB NOT ON JOBS SHEET; ",""))&amp;IF(AND(L298="Yes",M298=""),"DELAY - NO CAUSE; ","")&amp;IF(AND(N298&lt;&gt;"",O298&lt;&gt;"Yes",O298&lt;&gt;"Not needed"),"CLIENT INSTRUCTION - NO CHANGE ORDER; ","")&amp;IF(Q298="","NO PHOTOS LINK; ","")&amp;IF(OR(C298="",AND(D298&lt;&gt;"",E298="")),"CREW COUNT BLANK; ","")&amp;IF(G298="","NO WORK WRITTEN; ","")&amp;IF(AND(I298&lt;&gt;"",J298=""),"INSPECTION - NO RESULT; ","")&amp;IF(AND(B298&lt;&gt;"",N(A298)&gt;0,COUNTIFS($B$2:$B$1000,B298,$A$2:$A$1000,A298)&gt;1),"TWO ROWS SAME JOB SAME DAY; ","")&amp;IF(AND(N(A298)&gt;0,N(S298)&gt;0,N(S298)-N(A298)&gt;N('Settings'!$B$11)),"WRITTEN LATE; ",""),LEN(IF(N(A298)=0,"NO DATE; ","")&amp;IF(B298="","NO JOB; ",IF(COUNTIF('Jobs'!$A$2:$A$21,B298)=0,"JOB NOT ON JOBS SHEET; ",""))&amp;IF(AND(L298="Yes",M298=""),"DELAY - NO CAUSE; ","")&amp;IF(AND(N298&lt;&gt;"",O298&lt;&gt;"Yes",O298&lt;&gt;"Not needed"),"CLIENT INSTRUCTION - NO CHANGE ORDER; ","")&amp;IF(Q298="","NO PHOTOS LINK; ","")&amp;IF(OR(C298="",AND(D298&lt;&gt;"",E298="")),"CREW COUNT BLANK; ","")&amp;IF(G298="","NO WORK WRITTEN; ","")&amp;IF(AND(I298&lt;&gt;"",J298=""),"INSPECTION - NO RESULT; ","")&amp;IF(AND(B298&lt;&gt;"",N(A298)&gt;0,COUNTIFS($B$2:$B$1000,B298,$A$2:$A$1000,A298)&gt;1),"TWO ROWS SAME JOB SAME DAY; ","")&amp;IF(AND(N(A298)&gt;0,N(S298)&gt;0,N(S298)-N(A298)&gt;N('Settings'!$B$11)),"WRITTEN LATE; ",""))-2)))</f>
        <v/>
      </c>
    </row>
    <row r="299">
      <c r="A299" s="6" t="n"/>
      <c r="G299" s="7" t="n"/>
      <c r="H299" s="7" t="n"/>
      <c r="K299" s="7" t="n"/>
      <c r="M299" s="7" t="n"/>
      <c r="N299" s="7" t="n"/>
      <c r="P299" s="7" t="n"/>
      <c r="S299" s="6" t="n"/>
      <c r="T299">
        <f>IF(NOT(OR(A299&lt;&gt;"",B299&lt;&gt;"",G299&lt;&gt;"")),"",IF(IF(N(A299)=0,"NO DATE; ","")&amp;IF(B299="","NO JOB; ",IF(COUNTIF('Jobs'!$A$2:$A$21,B299)=0,"JOB NOT ON JOBS SHEET; ",""))&amp;IF(AND(L299="Yes",M299=""),"DELAY - NO CAUSE; ","")&amp;IF(AND(N299&lt;&gt;"",O299&lt;&gt;"Yes",O299&lt;&gt;"Not needed"),"CLIENT INSTRUCTION - NO CHANGE ORDER; ","")&amp;IF(Q299="","NO PHOTOS LINK; ","")&amp;IF(OR(C299="",AND(D299&lt;&gt;"",E299="")),"CREW COUNT BLANK; ","")&amp;IF(G299="","NO WORK WRITTEN; ","")&amp;IF(AND(I299&lt;&gt;"",J299=""),"INSPECTION - NO RESULT; ","")&amp;IF(AND(B299&lt;&gt;"",N(A299)&gt;0,COUNTIFS($B$2:$B$1000,B299,$A$2:$A$1000,A299)&gt;1),"TWO ROWS SAME JOB SAME DAY; ","")&amp;IF(AND(N(A299)&gt;0,N(S299)&gt;0,N(S299)-N(A299)&gt;N('Settings'!$B$11)),"WRITTEN LATE; ","")="","",LEFT(IF(N(A299)=0,"NO DATE; ","")&amp;IF(B299="","NO JOB; ",IF(COUNTIF('Jobs'!$A$2:$A$21,B299)=0,"JOB NOT ON JOBS SHEET; ",""))&amp;IF(AND(L299="Yes",M299=""),"DELAY - NO CAUSE; ","")&amp;IF(AND(N299&lt;&gt;"",O299&lt;&gt;"Yes",O299&lt;&gt;"Not needed"),"CLIENT INSTRUCTION - NO CHANGE ORDER; ","")&amp;IF(Q299="","NO PHOTOS LINK; ","")&amp;IF(OR(C299="",AND(D299&lt;&gt;"",E299="")),"CREW COUNT BLANK; ","")&amp;IF(G299="","NO WORK WRITTEN; ","")&amp;IF(AND(I299&lt;&gt;"",J299=""),"INSPECTION - NO RESULT; ","")&amp;IF(AND(B299&lt;&gt;"",N(A299)&gt;0,COUNTIFS($B$2:$B$1000,B299,$A$2:$A$1000,A299)&gt;1),"TWO ROWS SAME JOB SAME DAY; ","")&amp;IF(AND(N(A299)&gt;0,N(S299)&gt;0,N(S299)-N(A299)&gt;N('Settings'!$B$11)),"WRITTEN LATE; ",""),LEN(IF(N(A299)=0,"NO DATE; ","")&amp;IF(B299="","NO JOB; ",IF(COUNTIF('Jobs'!$A$2:$A$21,B299)=0,"JOB NOT ON JOBS SHEET; ",""))&amp;IF(AND(L299="Yes",M299=""),"DELAY - NO CAUSE; ","")&amp;IF(AND(N299&lt;&gt;"",O299&lt;&gt;"Yes",O299&lt;&gt;"Not needed"),"CLIENT INSTRUCTION - NO CHANGE ORDER; ","")&amp;IF(Q299="","NO PHOTOS LINK; ","")&amp;IF(OR(C299="",AND(D299&lt;&gt;"",E299="")),"CREW COUNT BLANK; ","")&amp;IF(G299="","NO WORK WRITTEN; ","")&amp;IF(AND(I299&lt;&gt;"",J299=""),"INSPECTION - NO RESULT; ","")&amp;IF(AND(B299&lt;&gt;"",N(A299)&gt;0,COUNTIFS($B$2:$B$1000,B299,$A$2:$A$1000,A299)&gt;1),"TWO ROWS SAME JOB SAME DAY; ","")&amp;IF(AND(N(A299)&gt;0,N(S299)&gt;0,N(S299)-N(A299)&gt;N('Settings'!$B$11)),"WRITTEN LATE; ",""))-2)))</f>
        <v/>
      </c>
    </row>
    <row r="300">
      <c r="A300" s="6" t="n"/>
      <c r="G300" s="7" t="n"/>
      <c r="H300" s="7" t="n"/>
      <c r="K300" s="7" t="n"/>
      <c r="M300" s="7" t="n"/>
      <c r="N300" s="7" t="n"/>
      <c r="P300" s="7" t="n"/>
      <c r="S300" s="6" t="n"/>
      <c r="T300">
        <f>IF(NOT(OR(A300&lt;&gt;"",B300&lt;&gt;"",G300&lt;&gt;"")),"",IF(IF(N(A300)=0,"NO DATE; ","")&amp;IF(B300="","NO JOB; ",IF(COUNTIF('Jobs'!$A$2:$A$21,B300)=0,"JOB NOT ON JOBS SHEET; ",""))&amp;IF(AND(L300="Yes",M300=""),"DELAY - NO CAUSE; ","")&amp;IF(AND(N300&lt;&gt;"",O300&lt;&gt;"Yes",O300&lt;&gt;"Not needed"),"CLIENT INSTRUCTION - NO CHANGE ORDER; ","")&amp;IF(Q300="","NO PHOTOS LINK; ","")&amp;IF(OR(C300="",AND(D300&lt;&gt;"",E300="")),"CREW COUNT BLANK; ","")&amp;IF(G300="","NO WORK WRITTEN; ","")&amp;IF(AND(I300&lt;&gt;"",J300=""),"INSPECTION - NO RESULT; ","")&amp;IF(AND(B300&lt;&gt;"",N(A300)&gt;0,COUNTIFS($B$2:$B$1000,B300,$A$2:$A$1000,A300)&gt;1),"TWO ROWS SAME JOB SAME DAY; ","")&amp;IF(AND(N(A300)&gt;0,N(S300)&gt;0,N(S300)-N(A300)&gt;N('Settings'!$B$11)),"WRITTEN LATE; ","")="","",LEFT(IF(N(A300)=0,"NO DATE; ","")&amp;IF(B300="","NO JOB; ",IF(COUNTIF('Jobs'!$A$2:$A$21,B300)=0,"JOB NOT ON JOBS SHEET; ",""))&amp;IF(AND(L300="Yes",M300=""),"DELAY - NO CAUSE; ","")&amp;IF(AND(N300&lt;&gt;"",O300&lt;&gt;"Yes",O300&lt;&gt;"Not needed"),"CLIENT INSTRUCTION - NO CHANGE ORDER; ","")&amp;IF(Q300="","NO PHOTOS LINK; ","")&amp;IF(OR(C300="",AND(D300&lt;&gt;"",E300="")),"CREW COUNT BLANK; ","")&amp;IF(G300="","NO WORK WRITTEN; ","")&amp;IF(AND(I300&lt;&gt;"",J300=""),"INSPECTION - NO RESULT; ","")&amp;IF(AND(B300&lt;&gt;"",N(A300)&gt;0,COUNTIFS($B$2:$B$1000,B300,$A$2:$A$1000,A300)&gt;1),"TWO ROWS SAME JOB SAME DAY; ","")&amp;IF(AND(N(A300)&gt;0,N(S300)&gt;0,N(S300)-N(A300)&gt;N('Settings'!$B$11)),"WRITTEN LATE; ",""),LEN(IF(N(A300)=0,"NO DATE; ","")&amp;IF(B300="","NO JOB; ",IF(COUNTIF('Jobs'!$A$2:$A$21,B300)=0,"JOB NOT ON JOBS SHEET; ",""))&amp;IF(AND(L300="Yes",M300=""),"DELAY - NO CAUSE; ","")&amp;IF(AND(N300&lt;&gt;"",O300&lt;&gt;"Yes",O300&lt;&gt;"Not needed"),"CLIENT INSTRUCTION - NO CHANGE ORDER; ","")&amp;IF(Q300="","NO PHOTOS LINK; ","")&amp;IF(OR(C300="",AND(D300&lt;&gt;"",E300="")),"CREW COUNT BLANK; ","")&amp;IF(G300="","NO WORK WRITTEN; ","")&amp;IF(AND(I300&lt;&gt;"",J300=""),"INSPECTION - NO RESULT; ","")&amp;IF(AND(B300&lt;&gt;"",N(A300)&gt;0,COUNTIFS($B$2:$B$1000,B300,$A$2:$A$1000,A300)&gt;1),"TWO ROWS SAME JOB SAME DAY; ","")&amp;IF(AND(N(A300)&gt;0,N(S300)&gt;0,N(S300)-N(A300)&gt;N('Settings'!$B$11)),"WRITTEN LATE; ",""))-2)))</f>
        <v/>
      </c>
    </row>
    <row r="301">
      <c r="A301" s="6" t="n"/>
      <c r="G301" s="7" t="n"/>
      <c r="H301" s="7" t="n"/>
      <c r="K301" s="7" t="n"/>
      <c r="M301" s="7" t="n"/>
      <c r="N301" s="7" t="n"/>
      <c r="P301" s="7" t="n"/>
      <c r="S301" s="6" t="n"/>
      <c r="T301">
        <f>IF(NOT(OR(A301&lt;&gt;"",B301&lt;&gt;"",G301&lt;&gt;"")),"",IF(IF(N(A301)=0,"NO DATE; ","")&amp;IF(B301="","NO JOB; ",IF(COUNTIF('Jobs'!$A$2:$A$21,B301)=0,"JOB NOT ON JOBS SHEET; ",""))&amp;IF(AND(L301="Yes",M301=""),"DELAY - NO CAUSE; ","")&amp;IF(AND(N301&lt;&gt;"",O301&lt;&gt;"Yes",O301&lt;&gt;"Not needed"),"CLIENT INSTRUCTION - NO CHANGE ORDER; ","")&amp;IF(Q301="","NO PHOTOS LINK; ","")&amp;IF(OR(C301="",AND(D301&lt;&gt;"",E301="")),"CREW COUNT BLANK; ","")&amp;IF(G301="","NO WORK WRITTEN; ","")&amp;IF(AND(I301&lt;&gt;"",J301=""),"INSPECTION - NO RESULT; ","")&amp;IF(AND(B301&lt;&gt;"",N(A301)&gt;0,COUNTIFS($B$2:$B$1000,B301,$A$2:$A$1000,A301)&gt;1),"TWO ROWS SAME JOB SAME DAY; ","")&amp;IF(AND(N(A301)&gt;0,N(S301)&gt;0,N(S301)-N(A301)&gt;N('Settings'!$B$11)),"WRITTEN LATE; ","")="","",LEFT(IF(N(A301)=0,"NO DATE; ","")&amp;IF(B301="","NO JOB; ",IF(COUNTIF('Jobs'!$A$2:$A$21,B301)=0,"JOB NOT ON JOBS SHEET; ",""))&amp;IF(AND(L301="Yes",M301=""),"DELAY - NO CAUSE; ","")&amp;IF(AND(N301&lt;&gt;"",O301&lt;&gt;"Yes",O301&lt;&gt;"Not needed"),"CLIENT INSTRUCTION - NO CHANGE ORDER; ","")&amp;IF(Q301="","NO PHOTOS LINK; ","")&amp;IF(OR(C301="",AND(D301&lt;&gt;"",E301="")),"CREW COUNT BLANK; ","")&amp;IF(G301="","NO WORK WRITTEN; ","")&amp;IF(AND(I301&lt;&gt;"",J301=""),"INSPECTION - NO RESULT; ","")&amp;IF(AND(B301&lt;&gt;"",N(A301)&gt;0,COUNTIFS($B$2:$B$1000,B301,$A$2:$A$1000,A301)&gt;1),"TWO ROWS SAME JOB SAME DAY; ","")&amp;IF(AND(N(A301)&gt;0,N(S301)&gt;0,N(S301)-N(A301)&gt;N('Settings'!$B$11)),"WRITTEN LATE; ",""),LEN(IF(N(A301)=0,"NO DATE; ","")&amp;IF(B301="","NO JOB; ",IF(COUNTIF('Jobs'!$A$2:$A$21,B301)=0,"JOB NOT ON JOBS SHEET; ",""))&amp;IF(AND(L301="Yes",M301=""),"DELAY - NO CAUSE; ","")&amp;IF(AND(N301&lt;&gt;"",O301&lt;&gt;"Yes",O301&lt;&gt;"Not needed"),"CLIENT INSTRUCTION - NO CHANGE ORDER; ","")&amp;IF(Q301="","NO PHOTOS LINK; ","")&amp;IF(OR(C301="",AND(D301&lt;&gt;"",E301="")),"CREW COUNT BLANK; ","")&amp;IF(G301="","NO WORK WRITTEN; ","")&amp;IF(AND(I301&lt;&gt;"",J301=""),"INSPECTION - NO RESULT; ","")&amp;IF(AND(B301&lt;&gt;"",N(A301)&gt;0,COUNTIFS($B$2:$B$1000,B301,$A$2:$A$1000,A301)&gt;1),"TWO ROWS SAME JOB SAME DAY; ","")&amp;IF(AND(N(A301)&gt;0,N(S301)&gt;0,N(S301)-N(A301)&gt;N('Settings'!$B$11)),"WRITTEN LATE; ",""))-2)))</f>
        <v/>
      </c>
    </row>
    <row r="302">
      <c r="A302" s="6" t="n"/>
      <c r="G302" s="7" t="n"/>
      <c r="H302" s="7" t="n"/>
      <c r="K302" s="7" t="n"/>
      <c r="M302" s="7" t="n"/>
      <c r="N302" s="7" t="n"/>
      <c r="P302" s="7" t="n"/>
      <c r="S302" s="6" t="n"/>
      <c r="T302">
        <f>IF(NOT(OR(A302&lt;&gt;"",B302&lt;&gt;"",G302&lt;&gt;"")),"",IF(IF(N(A302)=0,"NO DATE; ","")&amp;IF(B302="","NO JOB; ",IF(COUNTIF('Jobs'!$A$2:$A$21,B302)=0,"JOB NOT ON JOBS SHEET; ",""))&amp;IF(AND(L302="Yes",M302=""),"DELAY - NO CAUSE; ","")&amp;IF(AND(N302&lt;&gt;"",O302&lt;&gt;"Yes",O302&lt;&gt;"Not needed"),"CLIENT INSTRUCTION - NO CHANGE ORDER; ","")&amp;IF(Q302="","NO PHOTOS LINK; ","")&amp;IF(OR(C302="",AND(D302&lt;&gt;"",E302="")),"CREW COUNT BLANK; ","")&amp;IF(G302="","NO WORK WRITTEN; ","")&amp;IF(AND(I302&lt;&gt;"",J302=""),"INSPECTION - NO RESULT; ","")&amp;IF(AND(B302&lt;&gt;"",N(A302)&gt;0,COUNTIFS($B$2:$B$1000,B302,$A$2:$A$1000,A302)&gt;1),"TWO ROWS SAME JOB SAME DAY; ","")&amp;IF(AND(N(A302)&gt;0,N(S302)&gt;0,N(S302)-N(A302)&gt;N('Settings'!$B$11)),"WRITTEN LATE; ","")="","",LEFT(IF(N(A302)=0,"NO DATE; ","")&amp;IF(B302="","NO JOB; ",IF(COUNTIF('Jobs'!$A$2:$A$21,B302)=0,"JOB NOT ON JOBS SHEET; ",""))&amp;IF(AND(L302="Yes",M302=""),"DELAY - NO CAUSE; ","")&amp;IF(AND(N302&lt;&gt;"",O302&lt;&gt;"Yes",O302&lt;&gt;"Not needed"),"CLIENT INSTRUCTION - NO CHANGE ORDER; ","")&amp;IF(Q302="","NO PHOTOS LINK; ","")&amp;IF(OR(C302="",AND(D302&lt;&gt;"",E302="")),"CREW COUNT BLANK; ","")&amp;IF(G302="","NO WORK WRITTEN; ","")&amp;IF(AND(I302&lt;&gt;"",J302=""),"INSPECTION - NO RESULT; ","")&amp;IF(AND(B302&lt;&gt;"",N(A302)&gt;0,COUNTIFS($B$2:$B$1000,B302,$A$2:$A$1000,A302)&gt;1),"TWO ROWS SAME JOB SAME DAY; ","")&amp;IF(AND(N(A302)&gt;0,N(S302)&gt;0,N(S302)-N(A302)&gt;N('Settings'!$B$11)),"WRITTEN LATE; ",""),LEN(IF(N(A302)=0,"NO DATE; ","")&amp;IF(B302="","NO JOB; ",IF(COUNTIF('Jobs'!$A$2:$A$21,B302)=0,"JOB NOT ON JOBS SHEET; ",""))&amp;IF(AND(L302="Yes",M302=""),"DELAY - NO CAUSE; ","")&amp;IF(AND(N302&lt;&gt;"",O302&lt;&gt;"Yes",O302&lt;&gt;"Not needed"),"CLIENT INSTRUCTION - NO CHANGE ORDER; ","")&amp;IF(Q302="","NO PHOTOS LINK; ","")&amp;IF(OR(C302="",AND(D302&lt;&gt;"",E302="")),"CREW COUNT BLANK; ","")&amp;IF(G302="","NO WORK WRITTEN; ","")&amp;IF(AND(I302&lt;&gt;"",J302=""),"INSPECTION - NO RESULT; ","")&amp;IF(AND(B302&lt;&gt;"",N(A302)&gt;0,COUNTIFS($B$2:$B$1000,B302,$A$2:$A$1000,A302)&gt;1),"TWO ROWS SAME JOB SAME DAY; ","")&amp;IF(AND(N(A302)&gt;0,N(S302)&gt;0,N(S302)-N(A302)&gt;N('Settings'!$B$11)),"WRITTEN LATE; ",""))-2)))</f>
        <v/>
      </c>
    </row>
    <row r="303">
      <c r="A303" s="6" t="n"/>
      <c r="G303" s="7" t="n"/>
      <c r="H303" s="7" t="n"/>
      <c r="K303" s="7" t="n"/>
      <c r="M303" s="7" t="n"/>
      <c r="N303" s="7" t="n"/>
      <c r="P303" s="7" t="n"/>
      <c r="S303" s="6" t="n"/>
      <c r="T303">
        <f>IF(NOT(OR(A303&lt;&gt;"",B303&lt;&gt;"",G303&lt;&gt;"")),"",IF(IF(N(A303)=0,"NO DATE; ","")&amp;IF(B303="","NO JOB; ",IF(COUNTIF('Jobs'!$A$2:$A$21,B303)=0,"JOB NOT ON JOBS SHEET; ",""))&amp;IF(AND(L303="Yes",M303=""),"DELAY - NO CAUSE; ","")&amp;IF(AND(N303&lt;&gt;"",O303&lt;&gt;"Yes",O303&lt;&gt;"Not needed"),"CLIENT INSTRUCTION - NO CHANGE ORDER; ","")&amp;IF(Q303="","NO PHOTOS LINK; ","")&amp;IF(OR(C303="",AND(D303&lt;&gt;"",E303="")),"CREW COUNT BLANK; ","")&amp;IF(G303="","NO WORK WRITTEN; ","")&amp;IF(AND(I303&lt;&gt;"",J303=""),"INSPECTION - NO RESULT; ","")&amp;IF(AND(B303&lt;&gt;"",N(A303)&gt;0,COUNTIFS($B$2:$B$1000,B303,$A$2:$A$1000,A303)&gt;1),"TWO ROWS SAME JOB SAME DAY; ","")&amp;IF(AND(N(A303)&gt;0,N(S303)&gt;0,N(S303)-N(A303)&gt;N('Settings'!$B$11)),"WRITTEN LATE; ","")="","",LEFT(IF(N(A303)=0,"NO DATE; ","")&amp;IF(B303="","NO JOB; ",IF(COUNTIF('Jobs'!$A$2:$A$21,B303)=0,"JOB NOT ON JOBS SHEET; ",""))&amp;IF(AND(L303="Yes",M303=""),"DELAY - NO CAUSE; ","")&amp;IF(AND(N303&lt;&gt;"",O303&lt;&gt;"Yes",O303&lt;&gt;"Not needed"),"CLIENT INSTRUCTION - NO CHANGE ORDER; ","")&amp;IF(Q303="","NO PHOTOS LINK; ","")&amp;IF(OR(C303="",AND(D303&lt;&gt;"",E303="")),"CREW COUNT BLANK; ","")&amp;IF(G303="","NO WORK WRITTEN; ","")&amp;IF(AND(I303&lt;&gt;"",J303=""),"INSPECTION - NO RESULT; ","")&amp;IF(AND(B303&lt;&gt;"",N(A303)&gt;0,COUNTIFS($B$2:$B$1000,B303,$A$2:$A$1000,A303)&gt;1),"TWO ROWS SAME JOB SAME DAY; ","")&amp;IF(AND(N(A303)&gt;0,N(S303)&gt;0,N(S303)-N(A303)&gt;N('Settings'!$B$11)),"WRITTEN LATE; ",""),LEN(IF(N(A303)=0,"NO DATE; ","")&amp;IF(B303="","NO JOB; ",IF(COUNTIF('Jobs'!$A$2:$A$21,B303)=0,"JOB NOT ON JOBS SHEET; ",""))&amp;IF(AND(L303="Yes",M303=""),"DELAY - NO CAUSE; ","")&amp;IF(AND(N303&lt;&gt;"",O303&lt;&gt;"Yes",O303&lt;&gt;"Not needed"),"CLIENT INSTRUCTION - NO CHANGE ORDER; ","")&amp;IF(Q303="","NO PHOTOS LINK; ","")&amp;IF(OR(C303="",AND(D303&lt;&gt;"",E303="")),"CREW COUNT BLANK; ","")&amp;IF(G303="","NO WORK WRITTEN; ","")&amp;IF(AND(I303&lt;&gt;"",J303=""),"INSPECTION - NO RESULT; ","")&amp;IF(AND(B303&lt;&gt;"",N(A303)&gt;0,COUNTIFS($B$2:$B$1000,B303,$A$2:$A$1000,A303)&gt;1),"TWO ROWS SAME JOB SAME DAY; ","")&amp;IF(AND(N(A303)&gt;0,N(S303)&gt;0,N(S303)-N(A303)&gt;N('Settings'!$B$11)),"WRITTEN LATE; ",""))-2)))</f>
        <v/>
      </c>
    </row>
    <row r="304">
      <c r="A304" s="6" t="n"/>
      <c r="G304" s="7" t="n"/>
      <c r="H304" s="7" t="n"/>
      <c r="K304" s="7" t="n"/>
      <c r="M304" s="7" t="n"/>
      <c r="N304" s="7" t="n"/>
      <c r="P304" s="7" t="n"/>
      <c r="S304" s="6" t="n"/>
      <c r="T304">
        <f>IF(NOT(OR(A304&lt;&gt;"",B304&lt;&gt;"",G304&lt;&gt;"")),"",IF(IF(N(A304)=0,"NO DATE; ","")&amp;IF(B304="","NO JOB; ",IF(COUNTIF('Jobs'!$A$2:$A$21,B304)=0,"JOB NOT ON JOBS SHEET; ",""))&amp;IF(AND(L304="Yes",M304=""),"DELAY - NO CAUSE; ","")&amp;IF(AND(N304&lt;&gt;"",O304&lt;&gt;"Yes",O304&lt;&gt;"Not needed"),"CLIENT INSTRUCTION - NO CHANGE ORDER; ","")&amp;IF(Q304="","NO PHOTOS LINK; ","")&amp;IF(OR(C304="",AND(D304&lt;&gt;"",E304="")),"CREW COUNT BLANK; ","")&amp;IF(G304="","NO WORK WRITTEN; ","")&amp;IF(AND(I304&lt;&gt;"",J304=""),"INSPECTION - NO RESULT; ","")&amp;IF(AND(B304&lt;&gt;"",N(A304)&gt;0,COUNTIFS($B$2:$B$1000,B304,$A$2:$A$1000,A304)&gt;1),"TWO ROWS SAME JOB SAME DAY; ","")&amp;IF(AND(N(A304)&gt;0,N(S304)&gt;0,N(S304)-N(A304)&gt;N('Settings'!$B$11)),"WRITTEN LATE; ","")="","",LEFT(IF(N(A304)=0,"NO DATE; ","")&amp;IF(B304="","NO JOB; ",IF(COUNTIF('Jobs'!$A$2:$A$21,B304)=0,"JOB NOT ON JOBS SHEET; ",""))&amp;IF(AND(L304="Yes",M304=""),"DELAY - NO CAUSE; ","")&amp;IF(AND(N304&lt;&gt;"",O304&lt;&gt;"Yes",O304&lt;&gt;"Not needed"),"CLIENT INSTRUCTION - NO CHANGE ORDER; ","")&amp;IF(Q304="","NO PHOTOS LINK; ","")&amp;IF(OR(C304="",AND(D304&lt;&gt;"",E304="")),"CREW COUNT BLANK; ","")&amp;IF(G304="","NO WORK WRITTEN; ","")&amp;IF(AND(I304&lt;&gt;"",J304=""),"INSPECTION - NO RESULT; ","")&amp;IF(AND(B304&lt;&gt;"",N(A304)&gt;0,COUNTIFS($B$2:$B$1000,B304,$A$2:$A$1000,A304)&gt;1),"TWO ROWS SAME JOB SAME DAY; ","")&amp;IF(AND(N(A304)&gt;0,N(S304)&gt;0,N(S304)-N(A304)&gt;N('Settings'!$B$11)),"WRITTEN LATE; ",""),LEN(IF(N(A304)=0,"NO DATE; ","")&amp;IF(B304="","NO JOB; ",IF(COUNTIF('Jobs'!$A$2:$A$21,B304)=0,"JOB NOT ON JOBS SHEET; ",""))&amp;IF(AND(L304="Yes",M304=""),"DELAY - NO CAUSE; ","")&amp;IF(AND(N304&lt;&gt;"",O304&lt;&gt;"Yes",O304&lt;&gt;"Not needed"),"CLIENT INSTRUCTION - NO CHANGE ORDER; ","")&amp;IF(Q304="","NO PHOTOS LINK; ","")&amp;IF(OR(C304="",AND(D304&lt;&gt;"",E304="")),"CREW COUNT BLANK; ","")&amp;IF(G304="","NO WORK WRITTEN; ","")&amp;IF(AND(I304&lt;&gt;"",J304=""),"INSPECTION - NO RESULT; ","")&amp;IF(AND(B304&lt;&gt;"",N(A304)&gt;0,COUNTIFS($B$2:$B$1000,B304,$A$2:$A$1000,A304)&gt;1),"TWO ROWS SAME JOB SAME DAY; ","")&amp;IF(AND(N(A304)&gt;0,N(S304)&gt;0,N(S304)-N(A304)&gt;N('Settings'!$B$11)),"WRITTEN LATE; ",""))-2)))</f>
        <v/>
      </c>
    </row>
    <row r="305">
      <c r="A305" s="6" t="n"/>
      <c r="G305" s="7" t="n"/>
      <c r="H305" s="7" t="n"/>
      <c r="K305" s="7" t="n"/>
      <c r="M305" s="7" t="n"/>
      <c r="N305" s="7" t="n"/>
      <c r="P305" s="7" t="n"/>
      <c r="S305" s="6" t="n"/>
      <c r="T305">
        <f>IF(NOT(OR(A305&lt;&gt;"",B305&lt;&gt;"",G305&lt;&gt;"")),"",IF(IF(N(A305)=0,"NO DATE; ","")&amp;IF(B305="","NO JOB; ",IF(COUNTIF('Jobs'!$A$2:$A$21,B305)=0,"JOB NOT ON JOBS SHEET; ",""))&amp;IF(AND(L305="Yes",M305=""),"DELAY - NO CAUSE; ","")&amp;IF(AND(N305&lt;&gt;"",O305&lt;&gt;"Yes",O305&lt;&gt;"Not needed"),"CLIENT INSTRUCTION - NO CHANGE ORDER; ","")&amp;IF(Q305="","NO PHOTOS LINK; ","")&amp;IF(OR(C305="",AND(D305&lt;&gt;"",E305="")),"CREW COUNT BLANK; ","")&amp;IF(G305="","NO WORK WRITTEN; ","")&amp;IF(AND(I305&lt;&gt;"",J305=""),"INSPECTION - NO RESULT; ","")&amp;IF(AND(B305&lt;&gt;"",N(A305)&gt;0,COUNTIFS($B$2:$B$1000,B305,$A$2:$A$1000,A305)&gt;1),"TWO ROWS SAME JOB SAME DAY; ","")&amp;IF(AND(N(A305)&gt;0,N(S305)&gt;0,N(S305)-N(A305)&gt;N('Settings'!$B$11)),"WRITTEN LATE; ","")="","",LEFT(IF(N(A305)=0,"NO DATE; ","")&amp;IF(B305="","NO JOB; ",IF(COUNTIF('Jobs'!$A$2:$A$21,B305)=0,"JOB NOT ON JOBS SHEET; ",""))&amp;IF(AND(L305="Yes",M305=""),"DELAY - NO CAUSE; ","")&amp;IF(AND(N305&lt;&gt;"",O305&lt;&gt;"Yes",O305&lt;&gt;"Not needed"),"CLIENT INSTRUCTION - NO CHANGE ORDER; ","")&amp;IF(Q305="","NO PHOTOS LINK; ","")&amp;IF(OR(C305="",AND(D305&lt;&gt;"",E305="")),"CREW COUNT BLANK; ","")&amp;IF(G305="","NO WORK WRITTEN; ","")&amp;IF(AND(I305&lt;&gt;"",J305=""),"INSPECTION - NO RESULT; ","")&amp;IF(AND(B305&lt;&gt;"",N(A305)&gt;0,COUNTIFS($B$2:$B$1000,B305,$A$2:$A$1000,A305)&gt;1),"TWO ROWS SAME JOB SAME DAY; ","")&amp;IF(AND(N(A305)&gt;0,N(S305)&gt;0,N(S305)-N(A305)&gt;N('Settings'!$B$11)),"WRITTEN LATE; ",""),LEN(IF(N(A305)=0,"NO DATE; ","")&amp;IF(B305="","NO JOB; ",IF(COUNTIF('Jobs'!$A$2:$A$21,B305)=0,"JOB NOT ON JOBS SHEET; ",""))&amp;IF(AND(L305="Yes",M305=""),"DELAY - NO CAUSE; ","")&amp;IF(AND(N305&lt;&gt;"",O305&lt;&gt;"Yes",O305&lt;&gt;"Not needed"),"CLIENT INSTRUCTION - NO CHANGE ORDER; ","")&amp;IF(Q305="","NO PHOTOS LINK; ","")&amp;IF(OR(C305="",AND(D305&lt;&gt;"",E305="")),"CREW COUNT BLANK; ","")&amp;IF(G305="","NO WORK WRITTEN; ","")&amp;IF(AND(I305&lt;&gt;"",J305=""),"INSPECTION - NO RESULT; ","")&amp;IF(AND(B305&lt;&gt;"",N(A305)&gt;0,COUNTIFS($B$2:$B$1000,B305,$A$2:$A$1000,A305)&gt;1),"TWO ROWS SAME JOB SAME DAY; ","")&amp;IF(AND(N(A305)&gt;0,N(S305)&gt;0,N(S305)-N(A305)&gt;N('Settings'!$B$11)),"WRITTEN LATE; ",""))-2)))</f>
        <v/>
      </c>
    </row>
    <row r="306">
      <c r="A306" s="6" t="n"/>
      <c r="G306" s="7" t="n"/>
      <c r="H306" s="7" t="n"/>
      <c r="K306" s="7" t="n"/>
      <c r="M306" s="7" t="n"/>
      <c r="N306" s="7" t="n"/>
      <c r="P306" s="7" t="n"/>
      <c r="S306" s="6" t="n"/>
      <c r="T306">
        <f>IF(NOT(OR(A306&lt;&gt;"",B306&lt;&gt;"",G306&lt;&gt;"")),"",IF(IF(N(A306)=0,"NO DATE; ","")&amp;IF(B306="","NO JOB; ",IF(COUNTIF('Jobs'!$A$2:$A$21,B306)=0,"JOB NOT ON JOBS SHEET; ",""))&amp;IF(AND(L306="Yes",M306=""),"DELAY - NO CAUSE; ","")&amp;IF(AND(N306&lt;&gt;"",O306&lt;&gt;"Yes",O306&lt;&gt;"Not needed"),"CLIENT INSTRUCTION - NO CHANGE ORDER; ","")&amp;IF(Q306="","NO PHOTOS LINK; ","")&amp;IF(OR(C306="",AND(D306&lt;&gt;"",E306="")),"CREW COUNT BLANK; ","")&amp;IF(G306="","NO WORK WRITTEN; ","")&amp;IF(AND(I306&lt;&gt;"",J306=""),"INSPECTION - NO RESULT; ","")&amp;IF(AND(B306&lt;&gt;"",N(A306)&gt;0,COUNTIFS($B$2:$B$1000,B306,$A$2:$A$1000,A306)&gt;1),"TWO ROWS SAME JOB SAME DAY; ","")&amp;IF(AND(N(A306)&gt;0,N(S306)&gt;0,N(S306)-N(A306)&gt;N('Settings'!$B$11)),"WRITTEN LATE; ","")="","",LEFT(IF(N(A306)=0,"NO DATE; ","")&amp;IF(B306="","NO JOB; ",IF(COUNTIF('Jobs'!$A$2:$A$21,B306)=0,"JOB NOT ON JOBS SHEET; ",""))&amp;IF(AND(L306="Yes",M306=""),"DELAY - NO CAUSE; ","")&amp;IF(AND(N306&lt;&gt;"",O306&lt;&gt;"Yes",O306&lt;&gt;"Not needed"),"CLIENT INSTRUCTION - NO CHANGE ORDER; ","")&amp;IF(Q306="","NO PHOTOS LINK; ","")&amp;IF(OR(C306="",AND(D306&lt;&gt;"",E306="")),"CREW COUNT BLANK; ","")&amp;IF(G306="","NO WORK WRITTEN; ","")&amp;IF(AND(I306&lt;&gt;"",J306=""),"INSPECTION - NO RESULT; ","")&amp;IF(AND(B306&lt;&gt;"",N(A306)&gt;0,COUNTIFS($B$2:$B$1000,B306,$A$2:$A$1000,A306)&gt;1),"TWO ROWS SAME JOB SAME DAY; ","")&amp;IF(AND(N(A306)&gt;0,N(S306)&gt;0,N(S306)-N(A306)&gt;N('Settings'!$B$11)),"WRITTEN LATE; ",""),LEN(IF(N(A306)=0,"NO DATE; ","")&amp;IF(B306="","NO JOB; ",IF(COUNTIF('Jobs'!$A$2:$A$21,B306)=0,"JOB NOT ON JOBS SHEET; ",""))&amp;IF(AND(L306="Yes",M306=""),"DELAY - NO CAUSE; ","")&amp;IF(AND(N306&lt;&gt;"",O306&lt;&gt;"Yes",O306&lt;&gt;"Not needed"),"CLIENT INSTRUCTION - NO CHANGE ORDER; ","")&amp;IF(Q306="","NO PHOTOS LINK; ","")&amp;IF(OR(C306="",AND(D306&lt;&gt;"",E306="")),"CREW COUNT BLANK; ","")&amp;IF(G306="","NO WORK WRITTEN; ","")&amp;IF(AND(I306&lt;&gt;"",J306=""),"INSPECTION - NO RESULT; ","")&amp;IF(AND(B306&lt;&gt;"",N(A306)&gt;0,COUNTIFS($B$2:$B$1000,B306,$A$2:$A$1000,A306)&gt;1),"TWO ROWS SAME JOB SAME DAY; ","")&amp;IF(AND(N(A306)&gt;0,N(S306)&gt;0,N(S306)-N(A306)&gt;N('Settings'!$B$11)),"WRITTEN LATE; ",""))-2)))</f>
        <v/>
      </c>
    </row>
    <row r="307">
      <c r="A307" s="6" t="n"/>
      <c r="G307" s="7" t="n"/>
      <c r="H307" s="7" t="n"/>
      <c r="K307" s="7" t="n"/>
      <c r="M307" s="7" t="n"/>
      <c r="N307" s="7" t="n"/>
      <c r="P307" s="7" t="n"/>
      <c r="S307" s="6" t="n"/>
      <c r="T307">
        <f>IF(NOT(OR(A307&lt;&gt;"",B307&lt;&gt;"",G307&lt;&gt;"")),"",IF(IF(N(A307)=0,"NO DATE; ","")&amp;IF(B307="","NO JOB; ",IF(COUNTIF('Jobs'!$A$2:$A$21,B307)=0,"JOB NOT ON JOBS SHEET; ",""))&amp;IF(AND(L307="Yes",M307=""),"DELAY - NO CAUSE; ","")&amp;IF(AND(N307&lt;&gt;"",O307&lt;&gt;"Yes",O307&lt;&gt;"Not needed"),"CLIENT INSTRUCTION - NO CHANGE ORDER; ","")&amp;IF(Q307="","NO PHOTOS LINK; ","")&amp;IF(OR(C307="",AND(D307&lt;&gt;"",E307="")),"CREW COUNT BLANK; ","")&amp;IF(G307="","NO WORK WRITTEN; ","")&amp;IF(AND(I307&lt;&gt;"",J307=""),"INSPECTION - NO RESULT; ","")&amp;IF(AND(B307&lt;&gt;"",N(A307)&gt;0,COUNTIFS($B$2:$B$1000,B307,$A$2:$A$1000,A307)&gt;1),"TWO ROWS SAME JOB SAME DAY; ","")&amp;IF(AND(N(A307)&gt;0,N(S307)&gt;0,N(S307)-N(A307)&gt;N('Settings'!$B$11)),"WRITTEN LATE; ","")="","",LEFT(IF(N(A307)=0,"NO DATE; ","")&amp;IF(B307="","NO JOB; ",IF(COUNTIF('Jobs'!$A$2:$A$21,B307)=0,"JOB NOT ON JOBS SHEET; ",""))&amp;IF(AND(L307="Yes",M307=""),"DELAY - NO CAUSE; ","")&amp;IF(AND(N307&lt;&gt;"",O307&lt;&gt;"Yes",O307&lt;&gt;"Not needed"),"CLIENT INSTRUCTION - NO CHANGE ORDER; ","")&amp;IF(Q307="","NO PHOTOS LINK; ","")&amp;IF(OR(C307="",AND(D307&lt;&gt;"",E307="")),"CREW COUNT BLANK; ","")&amp;IF(G307="","NO WORK WRITTEN; ","")&amp;IF(AND(I307&lt;&gt;"",J307=""),"INSPECTION - NO RESULT; ","")&amp;IF(AND(B307&lt;&gt;"",N(A307)&gt;0,COUNTIFS($B$2:$B$1000,B307,$A$2:$A$1000,A307)&gt;1),"TWO ROWS SAME JOB SAME DAY; ","")&amp;IF(AND(N(A307)&gt;0,N(S307)&gt;0,N(S307)-N(A307)&gt;N('Settings'!$B$11)),"WRITTEN LATE; ",""),LEN(IF(N(A307)=0,"NO DATE; ","")&amp;IF(B307="","NO JOB; ",IF(COUNTIF('Jobs'!$A$2:$A$21,B307)=0,"JOB NOT ON JOBS SHEET; ",""))&amp;IF(AND(L307="Yes",M307=""),"DELAY - NO CAUSE; ","")&amp;IF(AND(N307&lt;&gt;"",O307&lt;&gt;"Yes",O307&lt;&gt;"Not needed"),"CLIENT INSTRUCTION - NO CHANGE ORDER; ","")&amp;IF(Q307="","NO PHOTOS LINK; ","")&amp;IF(OR(C307="",AND(D307&lt;&gt;"",E307="")),"CREW COUNT BLANK; ","")&amp;IF(G307="","NO WORK WRITTEN; ","")&amp;IF(AND(I307&lt;&gt;"",J307=""),"INSPECTION - NO RESULT; ","")&amp;IF(AND(B307&lt;&gt;"",N(A307)&gt;0,COUNTIFS($B$2:$B$1000,B307,$A$2:$A$1000,A307)&gt;1),"TWO ROWS SAME JOB SAME DAY; ","")&amp;IF(AND(N(A307)&gt;0,N(S307)&gt;0,N(S307)-N(A307)&gt;N('Settings'!$B$11)),"WRITTEN LATE; ",""))-2)))</f>
        <v/>
      </c>
    </row>
    <row r="308">
      <c r="A308" s="6" t="n"/>
      <c r="G308" s="7" t="n"/>
      <c r="H308" s="7" t="n"/>
      <c r="K308" s="7" t="n"/>
      <c r="M308" s="7" t="n"/>
      <c r="N308" s="7" t="n"/>
      <c r="P308" s="7" t="n"/>
      <c r="S308" s="6" t="n"/>
      <c r="T308">
        <f>IF(NOT(OR(A308&lt;&gt;"",B308&lt;&gt;"",G308&lt;&gt;"")),"",IF(IF(N(A308)=0,"NO DATE; ","")&amp;IF(B308="","NO JOB; ",IF(COUNTIF('Jobs'!$A$2:$A$21,B308)=0,"JOB NOT ON JOBS SHEET; ",""))&amp;IF(AND(L308="Yes",M308=""),"DELAY - NO CAUSE; ","")&amp;IF(AND(N308&lt;&gt;"",O308&lt;&gt;"Yes",O308&lt;&gt;"Not needed"),"CLIENT INSTRUCTION - NO CHANGE ORDER; ","")&amp;IF(Q308="","NO PHOTOS LINK; ","")&amp;IF(OR(C308="",AND(D308&lt;&gt;"",E308="")),"CREW COUNT BLANK; ","")&amp;IF(G308="","NO WORK WRITTEN; ","")&amp;IF(AND(I308&lt;&gt;"",J308=""),"INSPECTION - NO RESULT; ","")&amp;IF(AND(B308&lt;&gt;"",N(A308)&gt;0,COUNTIFS($B$2:$B$1000,B308,$A$2:$A$1000,A308)&gt;1),"TWO ROWS SAME JOB SAME DAY; ","")&amp;IF(AND(N(A308)&gt;0,N(S308)&gt;0,N(S308)-N(A308)&gt;N('Settings'!$B$11)),"WRITTEN LATE; ","")="","",LEFT(IF(N(A308)=0,"NO DATE; ","")&amp;IF(B308="","NO JOB; ",IF(COUNTIF('Jobs'!$A$2:$A$21,B308)=0,"JOB NOT ON JOBS SHEET; ",""))&amp;IF(AND(L308="Yes",M308=""),"DELAY - NO CAUSE; ","")&amp;IF(AND(N308&lt;&gt;"",O308&lt;&gt;"Yes",O308&lt;&gt;"Not needed"),"CLIENT INSTRUCTION - NO CHANGE ORDER; ","")&amp;IF(Q308="","NO PHOTOS LINK; ","")&amp;IF(OR(C308="",AND(D308&lt;&gt;"",E308="")),"CREW COUNT BLANK; ","")&amp;IF(G308="","NO WORK WRITTEN; ","")&amp;IF(AND(I308&lt;&gt;"",J308=""),"INSPECTION - NO RESULT; ","")&amp;IF(AND(B308&lt;&gt;"",N(A308)&gt;0,COUNTIFS($B$2:$B$1000,B308,$A$2:$A$1000,A308)&gt;1),"TWO ROWS SAME JOB SAME DAY; ","")&amp;IF(AND(N(A308)&gt;0,N(S308)&gt;0,N(S308)-N(A308)&gt;N('Settings'!$B$11)),"WRITTEN LATE; ",""),LEN(IF(N(A308)=0,"NO DATE; ","")&amp;IF(B308="","NO JOB; ",IF(COUNTIF('Jobs'!$A$2:$A$21,B308)=0,"JOB NOT ON JOBS SHEET; ",""))&amp;IF(AND(L308="Yes",M308=""),"DELAY - NO CAUSE; ","")&amp;IF(AND(N308&lt;&gt;"",O308&lt;&gt;"Yes",O308&lt;&gt;"Not needed"),"CLIENT INSTRUCTION - NO CHANGE ORDER; ","")&amp;IF(Q308="","NO PHOTOS LINK; ","")&amp;IF(OR(C308="",AND(D308&lt;&gt;"",E308="")),"CREW COUNT BLANK; ","")&amp;IF(G308="","NO WORK WRITTEN; ","")&amp;IF(AND(I308&lt;&gt;"",J308=""),"INSPECTION - NO RESULT; ","")&amp;IF(AND(B308&lt;&gt;"",N(A308)&gt;0,COUNTIFS($B$2:$B$1000,B308,$A$2:$A$1000,A308)&gt;1),"TWO ROWS SAME JOB SAME DAY; ","")&amp;IF(AND(N(A308)&gt;0,N(S308)&gt;0,N(S308)-N(A308)&gt;N('Settings'!$B$11)),"WRITTEN LATE; ",""))-2)))</f>
        <v/>
      </c>
    </row>
    <row r="309">
      <c r="A309" s="6" t="n"/>
      <c r="G309" s="7" t="n"/>
      <c r="H309" s="7" t="n"/>
      <c r="K309" s="7" t="n"/>
      <c r="M309" s="7" t="n"/>
      <c r="N309" s="7" t="n"/>
      <c r="P309" s="7" t="n"/>
      <c r="S309" s="6" t="n"/>
      <c r="T309">
        <f>IF(NOT(OR(A309&lt;&gt;"",B309&lt;&gt;"",G309&lt;&gt;"")),"",IF(IF(N(A309)=0,"NO DATE; ","")&amp;IF(B309="","NO JOB; ",IF(COUNTIF('Jobs'!$A$2:$A$21,B309)=0,"JOB NOT ON JOBS SHEET; ",""))&amp;IF(AND(L309="Yes",M309=""),"DELAY - NO CAUSE; ","")&amp;IF(AND(N309&lt;&gt;"",O309&lt;&gt;"Yes",O309&lt;&gt;"Not needed"),"CLIENT INSTRUCTION - NO CHANGE ORDER; ","")&amp;IF(Q309="","NO PHOTOS LINK; ","")&amp;IF(OR(C309="",AND(D309&lt;&gt;"",E309="")),"CREW COUNT BLANK; ","")&amp;IF(G309="","NO WORK WRITTEN; ","")&amp;IF(AND(I309&lt;&gt;"",J309=""),"INSPECTION - NO RESULT; ","")&amp;IF(AND(B309&lt;&gt;"",N(A309)&gt;0,COUNTIFS($B$2:$B$1000,B309,$A$2:$A$1000,A309)&gt;1),"TWO ROWS SAME JOB SAME DAY; ","")&amp;IF(AND(N(A309)&gt;0,N(S309)&gt;0,N(S309)-N(A309)&gt;N('Settings'!$B$11)),"WRITTEN LATE; ","")="","",LEFT(IF(N(A309)=0,"NO DATE; ","")&amp;IF(B309="","NO JOB; ",IF(COUNTIF('Jobs'!$A$2:$A$21,B309)=0,"JOB NOT ON JOBS SHEET; ",""))&amp;IF(AND(L309="Yes",M309=""),"DELAY - NO CAUSE; ","")&amp;IF(AND(N309&lt;&gt;"",O309&lt;&gt;"Yes",O309&lt;&gt;"Not needed"),"CLIENT INSTRUCTION - NO CHANGE ORDER; ","")&amp;IF(Q309="","NO PHOTOS LINK; ","")&amp;IF(OR(C309="",AND(D309&lt;&gt;"",E309="")),"CREW COUNT BLANK; ","")&amp;IF(G309="","NO WORK WRITTEN; ","")&amp;IF(AND(I309&lt;&gt;"",J309=""),"INSPECTION - NO RESULT; ","")&amp;IF(AND(B309&lt;&gt;"",N(A309)&gt;0,COUNTIFS($B$2:$B$1000,B309,$A$2:$A$1000,A309)&gt;1),"TWO ROWS SAME JOB SAME DAY; ","")&amp;IF(AND(N(A309)&gt;0,N(S309)&gt;0,N(S309)-N(A309)&gt;N('Settings'!$B$11)),"WRITTEN LATE; ",""),LEN(IF(N(A309)=0,"NO DATE; ","")&amp;IF(B309="","NO JOB; ",IF(COUNTIF('Jobs'!$A$2:$A$21,B309)=0,"JOB NOT ON JOBS SHEET; ",""))&amp;IF(AND(L309="Yes",M309=""),"DELAY - NO CAUSE; ","")&amp;IF(AND(N309&lt;&gt;"",O309&lt;&gt;"Yes",O309&lt;&gt;"Not needed"),"CLIENT INSTRUCTION - NO CHANGE ORDER; ","")&amp;IF(Q309="","NO PHOTOS LINK; ","")&amp;IF(OR(C309="",AND(D309&lt;&gt;"",E309="")),"CREW COUNT BLANK; ","")&amp;IF(G309="","NO WORK WRITTEN; ","")&amp;IF(AND(I309&lt;&gt;"",J309=""),"INSPECTION - NO RESULT; ","")&amp;IF(AND(B309&lt;&gt;"",N(A309)&gt;0,COUNTIFS($B$2:$B$1000,B309,$A$2:$A$1000,A309)&gt;1),"TWO ROWS SAME JOB SAME DAY; ","")&amp;IF(AND(N(A309)&gt;0,N(S309)&gt;0,N(S309)-N(A309)&gt;N('Settings'!$B$11)),"WRITTEN LATE; ",""))-2)))</f>
        <v/>
      </c>
    </row>
    <row r="310">
      <c r="A310" s="6" t="n"/>
      <c r="G310" s="7" t="n"/>
      <c r="H310" s="7" t="n"/>
      <c r="K310" s="7" t="n"/>
      <c r="M310" s="7" t="n"/>
      <c r="N310" s="7" t="n"/>
      <c r="P310" s="7" t="n"/>
      <c r="S310" s="6" t="n"/>
      <c r="T310">
        <f>IF(NOT(OR(A310&lt;&gt;"",B310&lt;&gt;"",G310&lt;&gt;"")),"",IF(IF(N(A310)=0,"NO DATE; ","")&amp;IF(B310="","NO JOB; ",IF(COUNTIF('Jobs'!$A$2:$A$21,B310)=0,"JOB NOT ON JOBS SHEET; ",""))&amp;IF(AND(L310="Yes",M310=""),"DELAY - NO CAUSE; ","")&amp;IF(AND(N310&lt;&gt;"",O310&lt;&gt;"Yes",O310&lt;&gt;"Not needed"),"CLIENT INSTRUCTION - NO CHANGE ORDER; ","")&amp;IF(Q310="","NO PHOTOS LINK; ","")&amp;IF(OR(C310="",AND(D310&lt;&gt;"",E310="")),"CREW COUNT BLANK; ","")&amp;IF(G310="","NO WORK WRITTEN; ","")&amp;IF(AND(I310&lt;&gt;"",J310=""),"INSPECTION - NO RESULT; ","")&amp;IF(AND(B310&lt;&gt;"",N(A310)&gt;0,COUNTIFS($B$2:$B$1000,B310,$A$2:$A$1000,A310)&gt;1),"TWO ROWS SAME JOB SAME DAY; ","")&amp;IF(AND(N(A310)&gt;0,N(S310)&gt;0,N(S310)-N(A310)&gt;N('Settings'!$B$11)),"WRITTEN LATE; ","")="","",LEFT(IF(N(A310)=0,"NO DATE; ","")&amp;IF(B310="","NO JOB; ",IF(COUNTIF('Jobs'!$A$2:$A$21,B310)=0,"JOB NOT ON JOBS SHEET; ",""))&amp;IF(AND(L310="Yes",M310=""),"DELAY - NO CAUSE; ","")&amp;IF(AND(N310&lt;&gt;"",O310&lt;&gt;"Yes",O310&lt;&gt;"Not needed"),"CLIENT INSTRUCTION - NO CHANGE ORDER; ","")&amp;IF(Q310="","NO PHOTOS LINK; ","")&amp;IF(OR(C310="",AND(D310&lt;&gt;"",E310="")),"CREW COUNT BLANK; ","")&amp;IF(G310="","NO WORK WRITTEN; ","")&amp;IF(AND(I310&lt;&gt;"",J310=""),"INSPECTION - NO RESULT; ","")&amp;IF(AND(B310&lt;&gt;"",N(A310)&gt;0,COUNTIFS($B$2:$B$1000,B310,$A$2:$A$1000,A310)&gt;1),"TWO ROWS SAME JOB SAME DAY; ","")&amp;IF(AND(N(A310)&gt;0,N(S310)&gt;0,N(S310)-N(A310)&gt;N('Settings'!$B$11)),"WRITTEN LATE; ",""),LEN(IF(N(A310)=0,"NO DATE; ","")&amp;IF(B310="","NO JOB; ",IF(COUNTIF('Jobs'!$A$2:$A$21,B310)=0,"JOB NOT ON JOBS SHEET; ",""))&amp;IF(AND(L310="Yes",M310=""),"DELAY - NO CAUSE; ","")&amp;IF(AND(N310&lt;&gt;"",O310&lt;&gt;"Yes",O310&lt;&gt;"Not needed"),"CLIENT INSTRUCTION - NO CHANGE ORDER; ","")&amp;IF(Q310="","NO PHOTOS LINK; ","")&amp;IF(OR(C310="",AND(D310&lt;&gt;"",E310="")),"CREW COUNT BLANK; ","")&amp;IF(G310="","NO WORK WRITTEN; ","")&amp;IF(AND(I310&lt;&gt;"",J310=""),"INSPECTION - NO RESULT; ","")&amp;IF(AND(B310&lt;&gt;"",N(A310)&gt;0,COUNTIFS($B$2:$B$1000,B310,$A$2:$A$1000,A310)&gt;1),"TWO ROWS SAME JOB SAME DAY; ","")&amp;IF(AND(N(A310)&gt;0,N(S310)&gt;0,N(S310)-N(A310)&gt;N('Settings'!$B$11)),"WRITTEN LATE; ",""))-2)))</f>
        <v/>
      </c>
    </row>
    <row r="311">
      <c r="A311" s="6" t="n"/>
      <c r="G311" s="7" t="n"/>
      <c r="H311" s="7" t="n"/>
      <c r="K311" s="7" t="n"/>
      <c r="M311" s="7" t="n"/>
      <c r="N311" s="7" t="n"/>
      <c r="P311" s="7" t="n"/>
      <c r="S311" s="6" t="n"/>
      <c r="T311">
        <f>IF(NOT(OR(A311&lt;&gt;"",B311&lt;&gt;"",G311&lt;&gt;"")),"",IF(IF(N(A311)=0,"NO DATE; ","")&amp;IF(B311="","NO JOB; ",IF(COUNTIF('Jobs'!$A$2:$A$21,B311)=0,"JOB NOT ON JOBS SHEET; ",""))&amp;IF(AND(L311="Yes",M311=""),"DELAY - NO CAUSE; ","")&amp;IF(AND(N311&lt;&gt;"",O311&lt;&gt;"Yes",O311&lt;&gt;"Not needed"),"CLIENT INSTRUCTION - NO CHANGE ORDER; ","")&amp;IF(Q311="","NO PHOTOS LINK; ","")&amp;IF(OR(C311="",AND(D311&lt;&gt;"",E311="")),"CREW COUNT BLANK; ","")&amp;IF(G311="","NO WORK WRITTEN; ","")&amp;IF(AND(I311&lt;&gt;"",J311=""),"INSPECTION - NO RESULT; ","")&amp;IF(AND(B311&lt;&gt;"",N(A311)&gt;0,COUNTIFS($B$2:$B$1000,B311,$A$2:$A$1000,A311)&gt;1),"TWO ROWS SAME JOB SAME DAY; ","")&amp;IF(AND(N(A311)&gt;0,N(S311)&gt;0,N(S311)-N(A311)&gt;N('Settings'!$B$11)),"WRITTEN LATE; ","")="","",LEFT(IF(N(A311)=0,"NO DATE; ","")&amp;IF(B311="","NO JOB; ",IF(COUNTIF('Jobs'!$A$2:$A$21,B311)=0,"JOB NOT ON JOBS SHEET; ",""))&amp;IF(AND(L311="Yes",M311=""),"DELAY - NO CAUSE; ","")&amp;IF(AND(N311&lt;&gt;"",O311&lt;&gt;"Yes",O311&lt;&gt;"Not needed"),"CLIENT INSTRUCTION - NO CHANGE ORDER; ","")&amp;IF(Q311="","NO PHOTOS LINK; ","")&amp;IF(OR(C311="",AND(D311&lt;&gt;"",E311="")),"CREW COUNT BLANK; ","")&amp;IF(G311="","NO WORK WRITTEN; ","")&amp;IF(AND(I311&lt;&gt;"",J311=""),"INSPECTION - NO RESULT; ","")&amp;IF(AND(B311&lt;&gt;"",N(A311)&gt;0,COUNTIFS($B$2:$B$1000,B311,$A$2:$A$1000,A311)&gt;1),"TWO ROWS SAME JOB SAME DAY; ","")&amp;IF(AND(N(A311)&gt;0,N(S311)&gt;0,N(S311)-N(A311)&gt;N('Settings'!$B$11)),"WRITTEN LATE; ",""),LEN(IF(N(A311)=0,"NO DATE; ","")&amp;IF(B311="","NO JOB; ",IF(COUNTIF('Jobs'!$A$2:$A$21,B311)=0,"JOB NOT ON JOBS SHEET; ",""))&amp;IF(AND(L311="Yes",M311=""),"DELAY - NO CAUSE; ","")&amp;IF(AND(N311&lt;&gt;"",O311&lt;&gt;"Yes",O311&lt;&gt;"Not needed"),"CLIENT INSTRUCTION - NO CHANGE ORDER; ","")&amp;IF(Q311="","NO PHOTOS LINK; ","")&amp;IF(OR(C311="",AND(D311&lt;&gt;"",E311="")),"CREW COUNT BLANK; ","")&amp;IF(G311="","NO WORK WRITTEN; ","")&amp;IF(AND(I311&lt;&gt;"",J311=""),"INSPECTION - NO RESULT; ","")&amp;IF(AND(B311&lt;&gt;"",N(A311)&gt;0,COUNTIFS($B$2:$B$1000,B311,$A$2:$A$1000,A311)&gt;1),"TWO ROWS SAME JOB SAME DAY; ","")&amp;IF(AND(N(A311)&gt;0,N(S311)&gt;0,N(S311)-N(A311)&gt;N('Settings'!$B$11)),"WRITTEN LATE; ",""))-2)))</f>
        <v/>
      </c>
    </row>
    <row r="312">
      <c r="A312" s="6" t="n"/>
      <c r="G312" s="7" t="n"/>
      <c r="H312" s="7" t="n"/>
      <c r="K312" s="7" t="n"/>
      <c r="M312" s="7" t="n"/>
      <c r="N312" s="7" t="n"/>
      <c r="P312" s="7" t="n"/>
      <c r="S312" s="6" t="n"/>
      <c r="T312">
        <f>IF(NOT(OR(A312&lt;&gt;"",B312&lt;&gt;"",G312&lt;&gt;"")),"",IF(IF(N(A312)=0,"NO DATE; ","")&amp;IF(B312="","NO JOB; ",IF(COUNTIF('Jobs'!$A$2:$A$21,B312)=0,"JOB NOT ON JOBS SHEET; ",""))&amp;IF(AND(L312="Yes",M312=""),"DELAY - NO CAUSE; ","")&amp;IF(AND(N312&lt;&gt;"",O312&lt;&gt;"Yes",O312&lt;&gt;"Not needed"),"CLIENT INSTRUCTION - NO CHANGE ORDER; ","")&amp;IF(Q312="","NO PHOTOS LINK; ","")&amp;IF(OR(C312="",AND(D312&lt;&gt;"",E312="")),"CREW COUNT BLANK; ","")&amp;IF(G312="","NO WORK WRITTEN; ","")&amp;IF(AND(I312&lt;&gt;"",J312=""),"INSPECTION - NO RESULT; ","")&amp;IF(AND(B312&lt;&gt;"",N(A312)&gt;0,COUNTIFS($B$2:$B$1000,B312,$A$2:$A$1000,A312)&gt;1),"TWO ROWS SAME JOB SAME DAY; ","")&amp;IF(AND(N(A312)&gt;0,N(S312)&gt;0,N(S312)-N(A312)&gt;N('Settings'!$B$11)),"WRITTEN LATE; ","")="","",LEFT(IF(N(A312)=0,"NO DATE; ","")&amp;IF(B312="","NO JOB; ",IF(COUNTIF('Jobs'!$A$2:$A$21,B312)=0,"JOB NOT ON JOBS SHEET; ",""))&amp;IF(AND(L312="Yes",M312=""),"DELAY - NO CAUSE; ","")&amp;IF(AND(N312&lt;&gt;"",O312&lt;&gt;"Yes",O312&lt;&gt;"Not needed"),"CLIENT INSTRUCTION - NO CHANGE ORDER; ","")&amp;IF(Q312="","NO PHOTOS LINK; ","")&amp;IF(OR(C312="",AND(D312&lt;&gt;"",E312="")),"CREW COUNT BLANK; ","")&amp;IF(G312="","NO WORK WRITTEN; ","")&amp;IF(AND(I312&lt;&gt;"",J312=""),"INSPECTION - NO RESULT; ","")&amp;IF(AND(B312&lt;&gt;"",N(A312)&gt;0,COUNTIFS($B$2:$B$1000,B312,$A$2:$A$1000,A312)&gt;1),"TWO ROWS SAME JOB SAME DAY; ","")&amp;IF(AND(N(A312)&gt;0,N(S312)&gt;0,N(S312)-N(A312)&gt;N('Settings'!$B$11)),"WRITTEN LATE; ",""),LEN(IF(N(A312)=0,"NO DATE; ","")&amp;IF(B312="","NO JOB; ",IF(COUNTIF('Jobs'!$A$2:$A$21,B312)=0,"JOB NOT ON JOBS SHEET; ",""))&amp;IF(AND(L312="Yes",M312=""),"DELAY - NO CAUSE; ","")&amp;IF(AND(N312&lt;&gt;"",O312&lt;&gt;"Yes",O312&lt;&gt;"Not needed"),"CLIENT INSTRUCTION - NO CHANGE ORDER; ","")&amp;IF(Q312="","NO PHOTOS LINK; ","")&amp;IF(OR(C312="",AND(D312&lt;&gt;"",E312="")),"CREW COUNT BLANK; ","")&amp;IF(G312="","NO WORK WRITTEN; ","")&amp;IF(AND(I312&lt;&gt;"",J312=""),"INSPECTION - NO RESULT; ","")&amp;IF(AND(B312&lt;&gt;"",N(A312)&gt;0,COUNTIFS($B$2:$B$1000,B312,$A$2:$A$1000,A312)&gt;1),"TWO ROWS SAME JOB SAME DAY; ","")&amp;IF(AND(N(A312)&gt;0,N(S312)&gt;0,N(S312)-N(A312)&gt;N('Settings'!$B$11)),"WRITTEN LATE; ",""))-2)))</f>
        <v/>
      </c>
    </row>
    <row r="313">
      <c r="A313" s="6" t="n"/>
      <c r="G313" s="7" t="n"/>
      <c r="H313" s="7" t="n"/>
      <c r="K313" s="7" t="n"/>
      <c r="M313" s="7" t="n"/>
      <c r="N313" s="7" t="n"/>
      <c r="P313" s="7" t="n"/>
      <c r="S313" s="6" t="n"/>
      <c r="T313">
        <f>IF(NOT(OR(A313&lt;&gt;"",B313&lt;&gt;"",G313&lt;&gt;"")),"",IF(IF(N(A313)=0,"NO DATE; ","")&amp;IF(B313="","NO JOB; ",IF(COUNTIF('Jobs'!$A$2:$A$21,B313)=0,"JOB NOT ON JOBS SHEET; ",""))&amp;IF(AND(L313="Yes",M313=""),"DELAY - NO CAUSE; ","")&amp;IF(AND(N313&lt;&gt;"",O313&lt;&gt;"Yes",O313&lt;&gt;"Not needed"),"CLIENT INSTRUCTION - NO CHANGE ORDER; ","")&amp;IF(Q313="","NO PHOTOS LINK; ","")&amp;IF(OR(C313="",AND(D313&lt;&gt;"",E313="")),"CREW COUNT BLANK; ","")&amp;IF(G313="","NO WORK WRITTEN; ","")&amp;IF(AND(I313&lt;&gt;"",J313=""),"INSPECTION - NO RESULT; ","")&amp;IF(AND(B313&lt;&gt;"",N(A313)&gt;0,COUNTIFS($B$2:$B$1000,B313,$A$2:$A$1000,A313)&gt;1),"TWO ROWS SAME JOB SAME DAY; ","")&amp;IF(AND(N(A313)&gt;0,N(S313)&gt;0,N(S313)-N(A313)&gt;N('Settings'!$B$11)),"WRITTEN LATE; ","")="","",LEFT(IF(N(A313)=0,"NO DATE; ","")&amp;IF(B313="","NO JOB; ",IF(COUNTIF('Jobs'!$A$2:$A$21,B313)=0,"JOB NOT ON JOBS SHEET; ",""))&amp;IF(AND(L313="Yes",M313=""),"DELAY - NO CAUSE; ","")&amp;IF(AND(N313&lt;&gt;"",O313&lt;&gt;"Yes",O313&lt;&gt;"Not needed"),"CLIENT INSTRUCTION - NO CHANGE ORDER; ","")&amp;IF(Q313="","NO PHOTOS LINK; ","")&amp;IF(OR(C313="",AND(D313&lt;&gt;"",E313="")),"CREW COUNT BLANK; ","")&amp;IF(G313="","NO WORK WRITTEN; ","")&amp;IF(AND(I313&lt;&gt;"",J313=""),"INSPECTION - NO RESULT; ","")&amp;IF(AND(B313&lt;&gt;"",N(A313)&gt;0,COUNTIFS($B$2:$B$1000,B313,$A$2:$A$1000,A313)&gt;1),"TWO ROWS SAME JOB SAME DAY; ","")&amp;IF(AND(N(A313)&gt;0,N(S313)&gt;0,N(S313)-N(A313)&gt;N('Settings'!$B$11)),"WRITTEN LATE; ",""),LEN(IF(N(A313)=0,"NO DATE; ","")&amp;IF(B313="","NO JOB; ",IF(COUNTIF('Jobs'!$A$2:$A$21,B313)=0,"JOB NOT ON JOBS SHEET; ",""))&amp;IF(AND(L313="Yes",M313=""),"DELAY - NO CAUSE; ","")&amp;IF(AND(N313&lt;&gt;"",O313&lt;&gt;"Yes",O313&lt;&gt;"Not needed"),"CLIENT INSTRUCTION - NO CHANGE ORDER; ","")&amp;IF(Q313="","NO PHOTOS LINK; ","")&amp;IF(OR(C313="",AND(D313&lt;&gt;"",E313="")),"CREW COUNT BLANK; ","")&amp;IF(G313="","NO WORK WRITTEN; ","")&amp;IF(AND(I313&lt;&gt;"",J313=""),"INSPECTION - NO RESULT; ","")&amp;IF(AND(B313&lt;&gt;"",N(A313)&gt;0,COUNTIFS($B$2:$B$1000,B313,$A$2:$A$1000,A313)&gt;1),"TWO ROWS SAME JOB SAME DAY; ","")&amp;IF(AND(N(A313)&gt;0,N(S313)&gt;0,N(S313)-N(A313)&gt;N('Settings'!$B$11)),"WRITTEN LATE; ",""))-2)))</f>
        <v/>
      </c>
    </row>
    <row r="314">
      <c r="A314" s="6" t="n"/>
      <c r="G314" s="7" t="n"/>
      <c r="H314" s="7" t="n"/>
      <c r="K314" s="7" t="n"/>
      <c r="M314" s="7" t="n"/>
      <c r="N314" s="7" t="n"/>
      <c r="P314" s="7" t="n"/>
      <c r="S314" s="6" t="n"/>
      <c r="T314">
        <f>IF(NOT(OR(A314&lt;&gt;"",B314&lt;&gt;"",G314&lt;&gt;"")),"",IF(IF(N(A314)=0,"NO DATE; ","")&amp;IF(B314="","NO JOB; ",IF(COUNTIF('Jobs'!$A$2:$A$21,B314)=0,"JOB NOT ON JOBS SHEET; ",""))&amp;IF(AND(L314="Yes",M314=""),"DELAY - NO CAUSE; ","")&amp;IF(AND(N314&lt;&gt;"",O314&lt;&gt;"Yes",O314&lt;&gt;"Not needed"),"CLIENT INSTRUCTION - NO CHANGE ORDER; ","")&amp;IF(Q314="","NO PHOTOS LINK; ","")&amp;IF(OR(C314="",AND(D314&lt;&gt;"",E314="")),"CREW COUNT BLANK; ","")&amp;IF(G314="","NO WORK WRITTEN; ","")&amp;IF(AND(I314&lt;&gt;"",J314=""),"INSPECTION - NO RESULT; ","")&amp;IF(AND(B314&lt;&gt;"",N(A314)&gt;0,COUNTIFS($B$2:$B$1000,B314,$A$2:$A$1000,A314)&gt;1),"TWO ROWS SAME JOB SAME DAY; ","")&amp;IF(AND(N(A314)&gt;0,N(S314)&gt;0,N(S314)-N(A314)&gt;N('Settings'!$B$11)),"WRITTEN LATE; ","")="","",LEFT(IF(N(A314)=0,"NO DATE; ","")&amp;IF(B314="","NO JOB; ",IF(COUNTIF('Jobs'!$A$2:$A$21,B314)=0,"JOB NOT ON JOBS SHEET; ",""))&amp;IF(AND(L314="Yes",M314=""),"DELAY - NO CAUSE; ","")&amp;IF(AND(N314&lt;&gt;"",O314&lt;&gt;"Yes",O314&lt;&gt;"Not needed"),"CLIENT INSTRUCTION - NO CHANGE ORDER; ","")&amp;IF(Q314="","NO PHOTOS LINK; ","")&amp;IF(OR(C314="",AND(D314&lt;&gt;"",E314="")),"CREW COUNT BLANK; ","")&amp;IF(G314="","NO WORK WRITTEN; ","")&amp;IF(AND(I314&lt;&gt;"",J314=""),"INSPECTION - NO RESULT; ","")&amp;IF(AND(B314&lt;&gt;"",N(A314)&gt;0,COUNTIFS($B$2:$B$1000,B314,$A$2:$A$1000,A314)&gt;1),"TWO ROWS SAME JOB SAME DAY; ","")&amp;IF(AND(N(A314)&gt;0,N(S314)&gt;0,N(S314)-N(A314)&gt;N('Settings'!$B$11)),"WRITTEN LATE; ",""),LEN(IF(N(A314)=0,"NO DATE; ","")&amp;IF(B314="","NO JOB; ",IF(COUNTIF('Jobs'!$A$2:$A$21,B314)=0,"JOB NOT ON JOBS SHEET; ",""))&amp;IF(AND(L314="Yes",M314=""),"DELAY - NO CAUSE; ","")&amp;IF(AND(N314&lt;&gt;"",O314&lt;&gt;"Yes",O314&lt;&gt;"Not needed"),"CLIENT INSTRUCTION - NO CHANGE ORDER; ","")&amp;IF(Q314="","NO PHOTOS LINK; ","")&amp;IF(OR(C314="",AND(D314&lt;&gt;"",E314="")),"CREW COUNT BLANK; ","")&amp;IF(G314="","NO WORK WRITTEN; ","")&amp;IF(AND(I314&lt;&gt;"",J314=""),"INSPECTION - NO RESULT; ","")&amp;IF(AND(B314&lt;&gt;"",N(A314)&gt;0,COUNTIFS($B$2:$B$1000,B314,$A$2:$A$1000,A314)&gt;1),"TWO ROWS SAME JOB SAME DAY; ","")&amp;IF(AND(N(A314)&gt;0,N(S314)&gt;0,N(S314)-N(A314)&gt;N('Settings'!$B$11)),"WRITTEN LATE; ",""))-2)))</f>
        <v/>
      </c>
    </row>
    <row r="315">
      <c r="A315" s="6" t="n"/>
      <c r="G315" s="7" t="n"/>
      <c r="H315" s="7" t="n"/>
      <c r="K315" s="7" t="n"/>
      <c r="M315" s="7" t="n"/>
      <c r="N315" s="7" t="n"/>
      <c r="P315" s="7" t="n"/>
      <c r="S315" s="6" t="n"/>
      <c r="T315">
        <f>IF(NOT(OR(A315&lt;&gt;"",B315&lt;&gt;"",G315&lt;&gt;"")),"",IF(IF(N(A315)=0,"NO DATE; ","")&amp;IF(B315="","NO JOB; ",IF(COUNTIF('Jobs'!$A$2:$A$21,B315)=0,"JOB NOT ON JOBS SHEET; ",""))&amp;IF(AND(L315="Yes",M315=""),"DELAY - NO CAUSE; ","")&amp;IF(AND(N315&lt;&gt;"",O315&lt;&gt;"Yes",O315&lt;&gt;"Not needed"),"CLIENT INSTRUCTION - NO CHANGE ORDER; ","")&amp;IF(Q315="","NO PHOTOS LINK; ","")&amp;IF(OR(C315="",AND(D315&lt;&gt;"",E315="")),"CREW COUNT BLANK; ","")&amp;IF(G315="","NO WORK WRITTEN; ","")&amp;IF(AND(I315&lt;&gt;"",J315=""),"INSPECTION - NO RESULT; ","")&amp;IF(AND(B315&lt;&gt;"",N(A315)&gt;0,COUNTIFS($B$2:$B$1000,B315,$A$2:$A$1000,A315)&gt;1),"TWO ROWS SAME JOB SAME DAY; ","")&amp;IF(AND(N(A315)&gt;0,N(S315)&gt;0,N(S315)-N(A315)&gt;N('Settings'!$B$11)),"WRITTEN LATE; ","")="","",LEFT(IF(N(A315)=0,"NO DATE; ","")&amp;IF(B315="","NO JOB; ",IF(COUNTIF('Jobs'!$A$2:$A$21,B315)=0,"JOB NOT ON JOBS SHEET; ",""))&amp;IF(AND(L315="Yes",M315=""),"DELAY - NO CAUSE; ","")&amp;IF(AND(N315&lt;&gt;"",O315&lt;&gt;"Yes",O315&lt;&gt;"Not needed"),"CLIENT INSTRUCTION - NO CHANGE ORDER; ","")&amp;IF(Q315="","NO PHOTOS LINK; ","")&amp;IF(OR(C315="",AND(D315&lt;&gt;"",E315="")),"CREW COUNT BLANK; ","")&amp;IF(G315="","NO WORK WRITTEN; ","")&amp;IF(AND(I315&lt;&gt;"",J315=""),"INSPECTION - NO RESULT; ","")&amp;IF(AND(B315&lt;&gt;"",N(A315)&gt;0,COUNTIFS($B$2:$B$1000,B315,$A$2:$A$1000,A315)&gt;1),"TWO ROWS SAME JOB SAME DAY; ","")&amp;IF(AND(N(A315)&gt;0,N(S315)&gt;0,N(S315)-N(A315)&gt;N('Settings'!$B$11)),"WRITTEN LATE; ",""),LEN(IF(N(A315)=0,"NO DATE; ","")&amp;IF(B315="","NO JOB; ",IF(COUNTIF('Jobs'!$A$2:$A$21,B315)=0,"JOB NOT ON JOBS SHEET; ",""))&amp;IF(AND(L315="Yes",M315=""),"DELAY - NO CAUSE; ","")&amp;IF(AND(N315&lt;&gt;"",O315&lt;&gt;"Yes",O315&lt;&gt;"Not needed"),"CLIENT INSTRUCTION - NO CHANGE ORDER; ","")&amp;IF(Q315="","NO PHOTOS LINK; ","")&amp;IF(OR(C315="",AND(D315&lt;&gt;"",E315="")),"CREW COUNT BLANK; ","")&amp;IF(G315="","NO WORK WRITTEN; ","")&amp;IF(AND(I315&lt;&gt;"",J315=""),"INSPECTION - NO RESULT; ","")&amp;IF(AND(B315&lt;&gt;"",N(A315)&gt;0,COUNTIFS($B$2:$B$1000,B315,$A$2:$A$1000,A315)&gt;1),"TWO ROWS SAME JOB SAME DAY; ","")&amp;IF(AND(N(A315)&gt;0,N(S315)&gt;0,N(S315)-N(A315)&gt;N('Settings'!$B$11)),"WRITTEN LATE; ",""))-2)))</f>
        <v/>
      </c>
    </row>
    <row r="316">
      <c r="A316" s="6" t="n"/>
      <c r="G316" s="7" t="n"/>
      <c r="H316" s="7" t="n"/>
      <c r="K316" s="7" t="n"/>
      <c r="M316" s="7" t="n"/>
      <c r="N316" s="7" t="n"/>
      <c r="P316" s="7" t="n"/>
      <c r="S316" s="6" t="n"/>
      <c r="T316">
        <f>IF(NOT(OR(A316&lt;&gt;"",B316&lt;&gt;"",G316&lt;&gt;"")),"",IF(IF(N(A316)=0,"NO DATE; ","")&amp;IF(B316="","NO JOB; ",IF(COUNTIF('Jobs'!$A$2:$A$21,B316)=0,"JOB NOT ON JOBS SHEET; ",""))&amp;IF(AND(L316="Yes",M316=""),"DELAY - NO CAUSE; ","")&amp;IF(AND(N316&lt;&gt;"",O316&lt;&gt;"Yes",O316&lt;&gt;"Not needed"),"CLIENT INSTRUCTION - NO CHANGE ORDER; ","")&amp;IF(Q316="","NO PHOTOS LINK; ","")&amp;IF(OR(C316="",AND(D316&lt;&gt;"",E316="")),"CREW COUNT BLANK; ","")&amp;IF(G316="","NO WORK WRITTEN; ","")&amp;IF(AND(I316&lt;&gt;"",J316=""),"INSPECTION - NO RESULT; ","")&amp;IF(AND(B316&lt;&gt;"",N(A316)&gt;0,COUNTIFS($B$2:$B$1000,B316,$A$2:$A$1000,A316)&gt;1),"TWO ROWS SAME JOB SAME DAY; ","")&amp;IF(AND(N(A316)&gt;0,N(S316)&gt;0,N(S316)-N(A316)&gt;N('Settings'!$B$11)),"WRITTEN LATE; ","")="","",LEFT(IF(N(A316)=0,"NO DATE; ","")&amp;IF(B316="","NO JOB; ",IF(COUNTIF('Jobs'!$A$2:$A$21,B316)=0,"JOB NOT ON JOBS SHEET; ",""))&amp;IF(AND(L316="Yes",M316=""),"DELAY - NO CAUSE; ","")&amp;IF(AND(N316&lt;&gt;"",O316&lt;&gt;"Yes",O316&lt;&gt;"Not needed"),"CLIENT INSTRUCTION - NO CHANGE ORDER; ","")&amp;IF(Q316="","NO PHOTOS LINK; ","")&amp;IF(OR(C316="",AND(D316&lt;&gt;"",E316="")),"CREW COUNT BLANK; ","")&amp;IF(G316="","NO WORK WRITTEN; ","")&amp;IF(AND(I316&lt;&gt;"",J316=""),"INSPECTION - NO RESULT; ","")&amp;IF(AND(B316&lt;&gt;"",N(A316)&gt;0,COUNTIFS($B$2:$B$1000,B316,$A$2:$A$1000,A316)&gt;1),"TWO ROWS SAME JOB SAME DAY; ","")&amp;IF(AND(N(A316)&gt;0,N(S316)&gt;0,N(S316)-N(A316)&gt;N('Settings'!$B$11)),"WRITTEN LATE; ",""),LEN(IF(N(A316)=0,"NO DATE; ","")&amp;IF(B316="","NO JOB; ",IF(COUNTIF('Jobs'!$A$2:$A$21,B316)=0,"JOB NOT ON JOBS SHEET; ",""))&amp;IF(AND(L316="Yes",M316=""),"DELAY - NO CAUSE; ","")&amp;IF(AND(N316&lt;&gt;"",O316&lt;&gt;"Yes",O316&lt;&gt;"Not needed"),"CLIENT INSTRUCTION - NO CHANGE ORDER; ","")&amp;IF(Q316="","NO PHOTOS LINK; ","")&amp;IF(OR(C316="",AND(D316&lt;&gt;"",E316="")),"CREW COUNT BLANK; ","")&amp;IF(G316="","NO WORK WRITTEN; ","")&amp;IF(AND(I316&lt;&gt;"",J316=""),"INSPECTION - NO RESULT; ","")&amp;IF(AND(B316&lt;&gt;"",N(A316)&gt;0,COUNTIFS($B$2:$B$1000,B316,$A$2:$A$1000,A316)&gt;1),"TWO ROWS SAME JOB SAME DAY; ","")&amp;IF(AND(N(A316)&gt;0,N(S316)&gt;0,N(S316)-N(A316)&gt;N('Settings'!$B$11)),"WRITTEN LATE; ",""))-2)))</f>
        <v/>
      </c>
    </row>
    <row r="317">
      <c r="A317" s="6" t="n"/>
      <c r="G317" s="7" t="n"/>
      <c r="H317" s="7" t="n"/>
      <c r="K317" s="7" t="n"/>
      <c r="M317" s="7" t="n"/>
      <c r="N317" s="7" t="n"/>
      <c r="P317" s="7" t="n"/>
      <c r="S317" s="6" t="n"/>
      <c r="T317">
        <f>IF(NOT(OR(A317&lt;&gt;"",B317&lt;&gt;"",G317&lt;&gt;"")),"",IF(IF(N(A317)=0,"NO DATE; ","")&amp;IF(B317="","NO JOB; ",IF(COUNTIF('Jobs'!$A$2:$A$21,B317)=0,"JOB NOT ON JOBS SHEET; ",""))&amp;IF(AND(L317="Yes",M317=""),"DELAY - NO CAUSE; ","")&amp;IF(AND(N317&lt;&gt;"",O317&lt;&gt;"Yes",O317&lt;&gt;"Not needed"),"CLIENT INSTRUCTION - NO CHANGE ORDER; ","")&amp;IF(Q317="","NO PHOTOS LINK; ","")&amp;IF(OR(C317="",AND(D317&lt;&gt;"",E317="")),"CREW COUNT BLANK; ","")&amp;IF(G317="","NO WORK WRITTEN; ","")&amp;IF(AND(I317&lt;&gt;"",J317=""),"INSPECTION - NO RESULT; ","")&amp;IF(AND(B317&lt;&gt;"",N(A317)&gt;0,COUNTIFS($B$2:$B$1000,B317,$A$2:$A$1000,A317)&gt;1),"TWO ROWS SAME JOB SAME DAY; ","")&amp;IF(AND(N(A317)&gt;0,N(S317)&gt;0,N(S317)-N(A317)&gt;N('Settings'!$B$11)),"WRITTEN LATE; ","")="","",LEFT(IF(N(A317)=0,"NO DATE; ","")&amp;IF(B317="","NO JOB; ",IF(COUNTIF('Jobs'!$A$2:$A$21,B317)=0,"JOB NOT ON JOBS SHEET; ",""))&amp;IF(AND(L317="Yes",M317=""),"DELAY - NO CAUSE; ","")&amp;IF(AND(N317&lt;&gt;"",O317&lt;&gt;"Yes",O317&lt;&gt;"Not needed"),"CLIENT INSTRUCTION - NO CHANGE ORDER; ","")&amp;IF(Q317="","NO PHOTOS LINK; ","")&amp;IF(OR(C317="",AND(D317&lt;&gt;"",E317="")),"CREW COUNT BLANK; ","")&amp;IF(G317="","NO WORK WRITTEN; ","")&amp;IF(AND(I317&lt;&gt;"",J317=""),"INSPECTION - NO RESULT; ","")&amp;IF(AND(B317&lt;&gt;"",N(A317)&gt;0,COUNTIFS($B$2:$B$1000,B317,$A$2:$A$1000,A317)&gt;1),"TWO ROWS SAME JOB SAME DAY; ","")&amp;IF(AND(N(A317)&gt;0,N(S317)&gt;0,N(S317)-N(A317)&gt;N('Settings'!$B$11)),"WRITTEN LATE; ",""),LEN(IF(N(A317)=0,"NO DATE; ","")&amp;IF(B317="","NO JOB; ",IF(COUNTIF('Jobs'!$A$2:$A$21,B317)=0,"JOB NOT ON JOBS SHEET; ",""))&amp;IF(AND(L317="Yes",M317=""),"DELAY - NO CAUSE; ","")&amp;IF(AND(N317&lt;&gt;"",O317&lt;&gt;"Yes",O317&lt;&gt;"Not needed"),"CLIENT INSTRUCTION - NO CHANGE ORDER; ","")&amp;IF(Q317="","NO PHOTOS LINK; ","")&amp;IF(OR(C317="",AND(D317&lt;&gt;"",E317="")),"CREW COUNT BLANK; ","")&amp;IF(G317="","NO WORK WRITTEN; ","")&amp;IF(AND(I317&lt;&gt;"",J317=""),"INSPECTION - NO RESULT; ","")&amp;IF(AND(B317&lt;&gt;"",N(A317)&gt;0,COUNTIFS($B$2:$B$1000,B317,$A$2:$A$1000,A317)&gt;1),"TWO ROWS SAME JOB SAME DAY; ","")&amp;IF(AND(N(A317)&gt;0,N(S317)&gt;0,N(S317)-N(A317)&gt;N('Settings'!$B$11)),"WRITTEN LATE; ",""))-2)))</f>
        <v/>
      </c>
    </row>
    <row r="318">
      <c r="A318" s="6" t="n"/>
      <c r="G318" s="7" t="n"/>
      <c r="H318" s="7" t="n"/>
      <c r="K318" s="7" t="n"/>
      <c r="M318" s="7" t="n"/>
      <c r="N318" s="7" t="n"/>
      <c r="P318" s="7" t="n"/>
      <c r="S318" s="6" t="n"/>
      <c r="T318">
        <f>IF(NOT(OR(A318&lt;&gt;"",B318&lt;&gt;"",G318&lt;&gt;"")),"",IF(IF(N(A318)=0,"NO DATE; ","")&amp;IF(B318="","NO JOB; ",IF(COUNTIF('Jobs'!$A$2:$A$21,B318)=0,"JOB NOT ON JOBS SHEET; ",""))&amp;IF(AND(L318="Yes",M318=""),"DELAY - NO CAUSE; ","")&amp;IF(AND(N318&lt;&gt;"",O318&lt;&gt;"Yes",O318&lt;&gt;"Not needed"),"CLIENT INSTRUCTION - NO CHANGE ORDER; ","")&amp;IF(Q318="","NO PHOTOS LINK; ","")&amp;IF(OR(C318="",AND(D318&lt;&gt;"",E318="")),"CREW COUNT BLANK; ","")&amp;IF(G318="","NO WORK WRITTEN; ","")&amp;IF(AND(I318&lt;&gt;"",J318=""),"INSPECTION - NO RESULT; ","")&amp;IF(AND(B318&lt;&gt;"",N(A318)&gt;0,COUNTIFS($B$2:$B$1000,B318,$A$2:$A$1000,A318)&gt;1),"TWO ROWS SAME JOB SAME DAY; ","")&amp;IF(AND(N(A318)&gt;0,N(S318)&gt;0,N(S318)-N(A318)&gt;N('Settings'!$B$11)),"WRITTEN LATE; ","")="","",LEFT(IF(N(A318)=0,"NO DATE; ","")&amp;IF(B318="","NO JOB; ",IF(COUNTIF('Jobs'!$A$2:$A$21,B318)=0,"JOB NOT ON JOBS SHEET; ",""))&amp;IF(AND(L318="Yes",M318=""),"DELAY - NO CAUSE; ","")&amp;IF(AND(N318&lt;&gt;"",O318&lt;&gt;"Yes",O318&lt;&gt;"Not needed"),"CLIENT INSTRUCTION - NO CHANGE ORDER; ","")&amp;IF(Q318="","NO PHOTOS LINK; ","")&amp;IF(OR(C318="",AND(D318&lt;&gt;"",E318="")),"CREW COUNT BLANK; ","")&amp;IF(G318="","NO WORK WRITTEN; ","")&amp;IF(AND(I318&lt;&gt;"",J318=""),"INSPECTION - NO RESULT; ","")&amp;IF(AND(B318&lt;&gt;"",N(A318)&gt;0,COUNTIFS($B$2:$B$1000,B318,$A$2:$A$1000,A318)&gt;1),"TWO ROWS SAME JOB SAME DAY; ","")&amp;IF(AND(N(A318)&gt;0,N(S318)&gt;0,N(S318)-N(A318)&gt;N('Settings'!$B$11)),"WRITTEN LATE; ",""),LEN(IF(N(A318)=0,"NO DATE; ","")&amp;IF(B318="","NO JOB; ",IF(COUNTIF('Jobs'!$A$2:$A$21,B318)=0,"JOB NOT ON JOBS SHEET; ",""))&amp;IF(AND(L318="Yes",M318=""),"DELAY - NO CAUSE; ","")&amp;IF(AND(N318&lt;&gt;"",O318&lt;&gt;"Yes",O318&lt;&gt;"Not needed"),"CLIENT INSTRUCTION - NO CHANGE ORDER; ","")&amp;IF(Q318="","NO PHOTOS LINK; ","")&amp;IF(OR(C318="",AND(D318&lt;&gt;"",E318="")),"CREW COUNT BLANK; ","")&amp;IF(G318="","NO WORK WRITTEN; ","")&amp;IF(AND(I318&lt;&gt;"",J318=""),"INSPECTION - NO RESULT; ","")&amp;IF(AND(B318&lt;&gt;"",N(A318)&gt;0,COUNTIFS($B$2:$B$1000,B318,$A$2:$A$1000,A318)&gt;1),"TWO ROWS SAME JOB SAME DAY; ","")&amp;IF(AND(N(A318)&gt;0,N(S318)&gt;0,N(S318)-N(A318)&gt;N('Settings'!$B$11)),"WRITTEN LATE; ",""))-2)))</f>
        <v/>
      </c>
    </row>
    <row r="319">
      <c r="A319" s="6" t="n"/>
      <c r="G319" s="7" t="n"/>
      <c r="H319" s="7" t="n"/>
      <c r="K319" s="7" t="n"/>
      <c r="M319" s="7" t="n"/>
      <c r="N319" s="7" t="n"/>
      <c r="P319" s="7" t="n"/>
      <c r="S319" s="6" t="n"/>
      <c r="T319">
        <f>IF(NOT(OR(A319&lt;&gt;"",B319&lt;&gt;"",G319&lt;&gt;"")),"",IF(IF(N(A319)=0,"NO DATE; ","")&amp;IF(B319="","NO JOB; ",IF(COUNTIF('Jobs'!$A$2:$A$21,B319)=0,"JOB NOT ON JOBS SHEET; ",""))&amp;IF(AND(L319="Yes",M319=""),"DELAY - NO CAUSE; ","")&amp;IF(AND(N319&lt;&gt;"",O319&lt;&gt;"Yes",O319&lt;&gt;"Not needed"),"CLIENT INSTRUCTION - NO CHANGE ORDER; ","")&amp;IF(Q319="","NO PHOTOS LINK; ","")&amp;IF(OR(C319="",AND(D319&lt;&gt;"",E319="")),"CREW COUNT BLANK; ","")&amp;IF(G319="","NO WORK WRITTEN; ","")&amp;IF(AND(I319&lt;&gt;"",J319=""),"INSPECTION - NO RESULT; ","")&amp;IF(AND(B319&lt;&gt;"",N(A319)&gt;0,COUNTIFS($B$2:$B$1000,B319,$A$2:$A$1000,A319)&gt;1),"TWO ROWS SAME JOB SAME DAY; ","")&amp;IF(AND(N(A319)&gt;0,N(S319)&gt;0,N(S319)-N(A319)&gt;N('Settings'!$B$11)),"WRITTEN LATE; ","")="","",LEFT(IF(N(A319)=0,"NO DATE; ","")&amp;IF(B319="","NO JOB; ",IF(COUNTIF('Jobs'!$A$2:$A$21,B319)=0,"JOB NOT ON JOBS SHEET; ",""))&amp;IF(AND(L319="Yes",M319=""),"DELAY - NO CAUSE; ","")&amp;IF(AND(N319&lt;&gt;"",O319&lt;&gt;"Yes",O319&lt;&gt;"Not needed"),"CLIENT INSTRUCTION - NO CHANGE ORDER; ","")&amp;IF(Q319="","NO PHOTOS LINK; ","")&amp;IF(OR(C319="",AND(D319&lt;&gt;"",E319="")),"CREW COUNT BLANK; ","")&amp;IF(G319="","NO WORK WRITTEN; ","")&amp;IF(AND(I319&lt;&gt;"",J319=""),"INSPECTION - NO RESULT; ","")&amp;IF(AND(B319&lt;&gt;"",N(A319)&gt;0,COUNTIFS($B$2:$B$1000,B319,$A$2:$A$1000,A319)&gt;1),"TWO ROWS SAME JOB SAME DAY; ","")&amp;IF(AND(N(A319)&gt;0,N(S319)&gt;0,N(S319)-N(A319)&gt;N('Settings'!$B$11)),"WRITTEN LATE; ",""),LEN(IF(N(A319)=0,"NO DATE; ","")&amp;IF(B319="","NO JOB; ",IF(COUNTIF('Jobs'!$A$2:$A$21,B319)=0,"JOB NOT ON JOBS SHEET; ",""))&amp;IF(AND(L319="Yes",M319=""),"DELAY - NO CAUSE; ","")&amp;IF(AND(N319&lt;&gt;"",O319&lt;&gt;"Yes",O319&lt;&gt;"Not needed"),"CLIENT INSTRUCTION - NO CHANGE ORDER; ","")&amp;IF(Q319="","NO PHOTOS LINK; ","")&amp;IF(OR(C319="",AND(D319&lt;&gt;"",E319="")),"CREW COUNT BLANK; ","")&amp;IF(G319="","NO WORK WRITTEN; ","")&amp;IF(AND(I319&lt;&gt;"",J319=""),"INSPECTION - NO RESULT; ","")&amp;IF(AND(B319&lt;&gt;"",N(A319)&gt;0,COUNTIFS($B$2:$B$1000,B319,$A$2:$A$1000,A319)&gt;1),"TWO ROWS SAME JOB SAME DAY; ","")&amp;IF(AND(N(A319)&gt;0,N(S319)&gt;0,N(S319)-N(A319)&gt;N('Settings'!$B$11)),"WRITTEN LATE; ",""))-2)))</f>
        <v/>
      </c>
    </row>
    <row r="320">
      <c r="A320" s="6" t="n"/>
      <c r="G320" s="7" t="n"/>
      <c r="H320" s="7" t="n"/>
      <c r="K320" s="7" t="n"/>
      <c r="M320" s="7" t="n"/>
      <c r="N320" s="7" t="n"/>
      <c r="P320" s="7" t="n"/>
      <c r="S320" s="6" t="n"/>
      <c r="T320">
        <f>IF(NOT(OR(A320&lt;&gt;"",B320&lt;&gt;"",G320&lt;&gt;"")),"",IF(IF(N(A320)=0,"NO DATE; ","")&amp;IF(B320="","NO JOB; ",IF(COUNTIF('Jobs'!$A$2:$A$21,B320)=0,"JOB NOT ON JOBS SHEET; ",""))&amp;IF(AND(L320="Yes",M320=""),"DELAY - NO CAUSE; ","")&amp;IF(AND(N320&lt;&gt;"",O320&lt;&gt;"Yes",O320&lt;&gt;"Not needed"),"CLIENT INSTRUCTION - NO CHANGE ORDER; ","")&amp;IF(Q320="","NO PHOTOS LINK; ","")&amp;IF(OR(C320="",AND(D320&lt;&gt;"",E320="")),"CREW COUNT BLANK; ","")&amp;IF(G320="","NO WORK WRITTEN; ","")&amp;IF(AND(I320&lt;&gt;"",J320=""),"INSPECTION - NO RESULT; ","")&amp;IF(AND(B320&lt;&gt;"",N(A320)&gt;0,COUNTIFS($B$2:$B$1000,B320,$A$2:$A$1000,A320)&gt;1),"TWO ROWS SAME JOB SAME DAY; ","")&amp;IF(AND(N(A320)&gt;0,N(S320)&gt;0,N(S320)-N(A320)&gt;N('Settings'!$B$11)),"WRITTEN LATE; ","")="","",LEFT(IF(N(A320)=0,"NO DATE; ","")&amp;IF(B320="","NO JOB; ",IF(COUNTIF('Jobs'!$A$2:$A$21,B320)=0,"JOB NOT ON JOBS SHEET; ",""))&amp;IF(AND(L320="Yes",M320=""),"DELAY - NO CAUSE; ","")&amp;IF(AND(N320&lt;&gt;"",O320&lt;&gt;"Yes",O320&lt;&gt;"Not needed"),"CLIENT INSTRUCTION - NO CHANGE ORDER; ","")&amp;IF(Q320="","NO PHOTOS LINK; ","")&amp;IF(OR(C320="",AND(D320&lt;&gt;"",E320="")),"CREW COUNT BLANK; ","")&amp;IF(G320="","NO WORK WRITTEN; ","")&amp;IF(AND(I320&lt;&gt;"",J320=""),"INSPECTION - NO RESULT; ","")&amp;IF(AND(B320&lt;&gt;"",N(A320)&gt;0,COUNTIFS($B$2:$B$1000,B320,$A$2:$A$1000,A320)&gt;1),"TWO ROWS SAME JOB SAME DAY; ","")&amp;IF(AND(N(A320)&gt;0,N(S320)&gt;0,N(S320)-N(A320)&gt;N('Settings'!$B$11)),"WRITTEN LATE; ",""),LEN(IF(N(A320)=0,"NO DATE; ","")&amp;IF(B320="","NO JOB; ",IF(COUNTIF('Jobs'!$A$2:$A$21,B320)=0,"JOB NOT ON JOBS SHEET; ",""))&amp;IF(AND(L320="Yes",M320=""),"DELAY - NO CAUSE; ","")&amp;IF(AND(N320&lt;&gt;"",O320&lt;&gt;"Yes",O320&lt;&gt;"Not needed"),"CLIENT INSTRUCTION - NO CHANGE ORDER; ","")&amp;IF(Q320="","NO PHOTOS LINK; ","")&amp;IF(OR(C320="",AND(D320&lt;&gt;"",E320="")),"CREW COUNT BLANK; ","")&amp;IF(G320="","NO WORK WRITTEN; ","")&amp;IF(AND(I320&lt;&gt;"",J320=""),"INSPECTION - NO RESULT; ","")&amp;IF(AND(B320&lt;&gt;"",N(A320)&gt;0,COUNTIFS($B$2:$B$1000,B320,$A$2:$A$1000,A320)&gt;1),"TWO ROWS SAME JOB SAME DAY; ","")&amp;IF(AND(N(A320)&gt;0,N(S320)&gt;0,N(S320)-N(A320)&gt;N('Settings'!$B$11)),"WRITTEN LATE; ",""))-2)))</f>
        <v/>
      </c>
    </row>
    <row r="321">
      <c r="A321" s="6" t="n"/>
      <c r="G321" s="7" t="n"/>
      <c r="H321" s="7" t="n"/>
      <c r="K321" s="7" t="n"/>
      <c r="M321" s="7" t="n"/>
      <c r="N321" s="7" t="n"/>
      <c r="P321" s="7" t="n"/>
      <c r="S321" s="6" t="n"/>
      <c r="T321">
        <f>IF(NOT(OR(A321&lt;&gt;"",B321&lt;&gt;"",G321&lt;&gt;"")),"",IF(IF(N(A321)=0,"NO DATE; ","")&amp;IF(B321="","NO JOB; ",IF(COUNTIF('Jobs'!$A$2:$A$21,B321)=0,"JOB NOT ON JOBS SHEET; ",""))&amp;IF(AND(L321="Yes",M321=""),"DELAY - NO CAUSE; ","")&amp;IF(AND(N321&lt;&gt;"",O321&lt;&gt;"Yes",O321&lt;&gt;"Not needed"),"CLIENT INSTRUCTION - NO CHANGE ORDER; ","")&amp;IF(Q321="","NO PHOTOS LINK; ","")&amp;IF(OR(C321="",AND(D321&lt;&gt;"",E321="")),"CREW COUNT BLANK; ","")&amp;IF(G321="","NO WORK WRITTEN; ","")&amp;IF(AND(I321&lt;&gt;"",J321=""),"INSPECTION - NO RESULT; ","")&amp;IF(AND(B321&lt;&gt;"",N(A321)&gt;0,COUNTIFS($B$2:$B$1000,B321,$A$2:$A$1000,A321)&gt;1),"TWO ROWS SAME JOB SAME DAY; ","")&amp;IF(AND(N(A321)&gt;0,N(S321)&gt;0,N(S321)-N(A321)&gt;N('Settings'!$B$11)),"WRITTEN LATE; ","")="","",LEFT(IF(N(A321)=0,"NO DATE; ","")&amp;IF(B321="","NO JOB; ",IF(COUNTIF('Jobs'!$A$2:$A$21,B321)=0,"JOB NOT ON JOBS SHEET; ",""))&amp;IF(AND(L321="Yes",M321=""),"DELAY - NO CAUSE; ","")&amp;IF(AND(N321&lt;&gt;"",O321&lt;&gt;"Yes",O321&lt;&gt;"Not needed"),"CLIENT INSTRUCTION - NO CHANGE ORDER; ","")&amp;IF(Q321="","NO PHOTOS LINK; ","")&amp;IF(OR(C321="",AND(D321&lt;&gt;"",E321="")),"CREW COUNT BLANK; ","")&amp;IF(G321="","NO WORK WRITTEN; ","")&amp;IF(AND(I321&lt;&gt;"",J321=""),"INSPECTION - NO RESULT; ","")&amp;IF(AND(B321&lt;&gt;"",N(A321)&gt;0,COUNTIFS($B$2:$B$1000,B321,$A$2:$A$1000,A321)&gt;1),"TWO ROWS SAME JOB SAME DAY; ","")&amp;IF(AND(N(A321)&gt;0,N(S321)&gt;0,N(S321)-N(A321)&gt;N('Settings'!$B$11)),"WRITTEN LATE; ",""),LEN(IF(N(A321)=0,"NO DATE; ","")&amp;IF(B321="","NO JOB; ",IF(COUNTIF('Jobs'!$A$2:$A$21,B321)=0,"JOB NOT ON JOBS SHEET; ",""))&amp;IF(AND(L321="Yes",M321=""),"DELAY - NO CAUSE; ","")&amp;IF(AND(N321&lt;&gt;"",O321&lt;&gt;"Yes",O321&lt;&gt;"Not needed"),"CLIENT INSTRUCTION - NO CHANGE ORDER; ","")&amp;IF(Q321="","NO PHOTOS LINK; ","")&amp;IF(OR(C321="",AND(D321&lt;&gt;"",E321="")),"CREW COUNT BLANK; ","")&amp;IF(G321="","NO WORK WRITTEN; ","")&amp;IF(AND(I321&lt;&gt;"",J321=""),"INSPECTION - NO RESULT; ","")&amp;IF(AND(B321&lt;&gt;"",N(A321)&gt;0,COUNTIFS($B$2:$B$1000,B321,$A$2:$A$1000,A321)&gt;1),"TWO ROWS SAME JOB SAME DAY; ","")&amp;IF(AND(N(A321)&gt;0,N(S321)&gt;0,N(S321)-N(A321)&gt;N('Settings'!$B$11)),"WRITTEN LATE; ",""))-2)))</f>
        <v/>
      </c>
    </row>
    <row r="322">
      <c r="A322" s="6" t="n"/>
      <c r="G322" s="7" t="n"/>
      <c r="H322" s="7" t="n"/>
      <c r="K322" s="7" t="n"/>
      <c r="M322" s="7" t="n"/>
      <c r="N322" s="7" t="n"/>
      <c r="P322" s="7" t="n"/>
      <c r="S322" s="6" t="n"/>
      <c r="T322">
        <f>IF(NOT(OR(A322&lt;&gt;"",B322&lt;&gt;"",G322&lt;&gt;"")),"",IF(IF(N(A322)=0,"NO DATE; ","")&amp;IF(B322="","NO JOB; ",IF(COUNTIF('Jobs'!$A$2:$A$21,B322)=0,"JOB NOT ON JOBS SHEET; ",""))&amp;IF(AND(L322="Yes",M322=""),"DELAY - NO CAUSE; ","")&amp;IF(AND(N322&lt;&gt;"",O322&lt;&gt;"Yes",O322&lt;&gt;"Not needed"),"CLIENT INSTRUCTION - NO CHANGE ORDER; ","")&amp;IF(Q322="","NO PHOTOS LINK; ","")&amp;IF(OR(C322="",AND(D322&lt;&gt;"",E322="")),"CREW COUNT BLANK; ","")&amp;IF(G322="","NO WORK WRITTEN; ","")&amp;IF(AND(I322&lt;&gt;"",J322=""),"INSPECTION - NO RESULT; ","")&amp;IF(AND(B322&lt;&gt;"",N(A322)&gt;0,COUNTIFS($B$2:$B$1000,B322,$A$2:$A$1000,A322)&gt;1),"TWO ROWS SAME JOB SAME DAY; ","")&amp;IF(AND(N(A322)&gt;0,N(S322)&gt;0,N(S322)-N(A322)&gt;N('Settings'!$B$11)),"WRITTEN LATE; ","")="","",LEFT(IF(N(A322)=0,"NO DATE; ","")&amp;IF(B322="","NO JOB; ",IF(COUNTIF('Jobs'!$A$2:$A$21,B322)=0,"JOB NOT ON JOBS SHEET; ",""))&amp;IF(AND(L322="Yes",M322=""),"DELAY - NO CAUSE; ","")&amp;IF(AND(N322&lt;&gt;"",O322&lt;&gt;"Yes",O322&lt;&gt;"Not needed"),"CLIENT INSTRUCTION - NO CHANGE ORDER; ","")&amp;IF(Q322="","NO PHOTOS LINK; ","")&amp;IF(OR(C322="",AND(D322&lt;&gt;"",E322="")),"CREW COUNT BLANK; ","")&amp;IF(G322="","NO WORK WRITTEN; ","")&amp;IF(AND(I322&lt;&gt;"",J322=""),"INSPECTION - NO RESULT; ","")&amp;IF(AND(B322&lt;&gt;"",N(A322)&gt;0,COUNTIFS($B$2:$B$1000,B322,$A$2:$A$1000,A322)&gt;1),"TWO ROWS SAME JOB SAME DAY; ","")&amp;IF(AND(N(A322)&gt;0,N(S322)&gt;0,N(S322)-N(A322)&gt;N('Settings'!$B$11)),"WRITTEN LATE; ",""),LEN(IF(N(A322)=0,"NO DATE; ","")&amp;IF(B322="","NO JOB; ",IF(COUNTIF('Jobs'!$A$2:$A$21,B322)=0,"JOB NOT ON JOBS SHEET; ",""))&amp;IF(AND(L322="Yes",M322=""),"DELAY - NO CAUSE; ","")&amp;IF(AND(N322&lt;&gt;"",O322&lt;&gt;"Yes",O322&lt;&gt;"Not needed"),"CLIENT INSTRUCTION - NO CHANGE ORDER; ","")&amp;IF(Q322="","NO PHOTOS LINK; ","")&amp;IF(OR(C322="",AND(D322&lt;&gt;"",E322="")),"CREW COUNT BLANK; ","")&amp;IF(G322="","NO WORK WRITTEN; ","")&amp;IF(AND(I322&lt;&gt;"",J322=""),"INSPECTION - NO RESULT; ","")&amp;IF(AND(B322&lt;&gt;"",N(A322)&gt;0,COUNTIFS($B$2:$B$1000,B322,$A$2:$A$1000,A322)&gt;1),"TWO ROWS SAME JOB SAME DAY; ","")&amp;IF(AND(N(A322)&gt;0,N(S322)&gt;0,N(S322)-N(A322)&gt;N('Settings'!$B$11)),"WRITTEN LATE; ",""))-2)))</f>
        <v/>
      </c>
    </row>
    <row r="323">
      <c r="A323" s="6" t="n"/>
      <c r="G323" s="7" t="n"/>
      <c r="H323" s="7" t="n"/>
      <c r="K323" s="7" t="n"/>
      <c r="M323" s="7" t="n"/>
      <c r="N323" s="7" t="n"/>
      <c r="P323" s="7" t="n"/>
      <c r="S323" s="6" t="n"/>
      <c r="T323">
        <f>IF(NOT(OR(A323&lt;&gt;"",B323&lt;&gt;"",G323&lt;&gt;"")),"",IF(IF(N(A323)=0,"NO DATE; ","")&amp;IF(B323="","NO JOB; ",IF(COUNTIF('Jobs'!$A$2:$A$21,B323)=0,"JOB NOT ON JOBS SHEET; ",""))&amp;IF(AND(L323="Yes",M323=""),"DELAY - NO CAUSE; ","")&amp;IF(AND(N323&lt;&gt;"",O323&lt;&gt;"Yes",O323&lt;&gt;"Not needed"),"CLIENT INSTRUCTION - NO CHANGE ORDER; ","")&amp;IF(Q323="","NO PHOTOS LINK; ","")&amp;IF(OR(C323="",AND(D323&lt;&gt;"",E323="")),"CREW COUNT BLANK; ","")&amp;IF(G323="","NO WORK WRITTEN; ","")&amp;IF(AND(I323&lt;&gt;"",J323=""),"INSPECTION - NO RESULT; ","")&amp;IF(AND(B323&lt;&gt;"",N(A323)&gt;0,COUNTIFS($B$2:$B$1000,B323,$A$2:$A$1000,A323)&gt;1),"TWO ROWS SAME JOB SAME DAY; ","")&amp;IF(AND(N(A323)&gt;0,N(S323)&gt;0,N(S323)-N(A323)&gt;N('Settings'!$B$11)),"WRITTEN LATE; ","")="","",LEFT(IF(N(A323)=0,"NO DATE; ","")&amp;IF(B323="","NO JOB; ",IF(COUNTIF('Jobs'!$A$2:$A$21,B323)=0,"JOB NOT ON JOBS SHEET; ",""))&amp;IF(AND(L323="Yes",M323=""),"DELAY - NO CAUSE; ","")&amp;IF(AND(N323&lt;&gt;"",O323&lt;&gt;"Yes",O323&lt;&gt;"Not needed"),"CLIENT INSTRUCTION - NO CHANGE ORDER; ","")&amp;IF(Q323="","NO PHOTOS LINK; ","")&amp;IF(OR(C323="",AND(D323&lt;&gt;"",E323="")),"CREW COUNT BLANK; ","")&amp;IF(G323="","NO WORK WRITTEN; ","")&amp;IF(AND(I323&lt;&gt;"",J323=""),"INSPECTION - NO RESULT; ","")&amp;IF(AND(B323&lt;&gt;"",N(A323)&gt;0,COUNTIFS($B$2:$B$1000,B323,$A$2:$A$1000,A323)&gt;1),"TWO ROWS SAME JOB SAME DAY; ","")&amp;IF(AND(N(A323)&gt;0,N(S323)&gt;0,N(S323)-N(A323)&gt;N('Settings'!$B$11)),"WRITTEN LATE; ",""),LEN(IF(N(A323)=0,"NO DATE; ","")&amp;IF(B323="","NO JOB; ",IF(COUNTIF('Jobs'!$A$2:$A$21,B323)=0,"JOB NOT ON JOBS SHEET; ",""))&amp;IF(AND(L323="Yes",M323=""),"DELAY - NO CAUSE; ","")&amp;IF(AND(N323&lt;&gt;"",O323&lt;&gt;"Yes",O323&lt;&gt;"Not needed"),"CLIENT INSTRUCTION - NO CHANGE ORDER; ","")&amp;IF(Q323="","NO PHOTOS LINK; ","")&amp;IF(OR(C323="",AND(D323&lt;&gt;"",E323="")),"CREW COUNT BLANK; ","")&amp;IF(G323="","NO WORK WRITTEN; ","")&amp;IF(AND(I323&lt;&gt;"",J323=""),"INSPECTION - NO RESULT; ","")&amp;IF(AND(B323&lt;&gt;"",N(A323)&gt;0,COUNTIFS($B$2:$B$1000,B323,$A$2:$A$1000,A323)&gt;1),"TWO ROWS SAME JOB SAME DAY; ","")&amp;IF(AND(N(A323)&gt;0,N(S323)&gt;0,N(S323)-N(A323)&gt;N('Settings'!$B$11)),"WRITTEN LATE; ",""))-2)))</f>
        <v/>
      </c>
    </row>
    <row r="324">
      <c r="A324" s="6" t="n"/>
      <c r="G324" s="7" t="n"/>
      <c r="H324" s="7" t="n"/>
      <c r="K324" s="7" t="n"/>
      <c r="M324" s="7" t="n"/>
      <c r="N324" s="7" t="n"/>
      <c r="P324" s="7" t="n"/>
      <c r="S324" s="6" t="n"/>
      <c r="T324">
        <f>IF(NOT(OR(A324&lt;&gt;"",B324&lt;&gt;"",G324&lt;&gt;"")),"",IF(IF(N(A324)=0,"NO DATE; ","")&amp;IF(B324="","NO JOB; ",IF(COUNTIF('Jobs'!$A$2:$A$21,B324)=0,"JOB NOT ON JOBS SHEET; ",""))&amp;IF(AND(L324="Yes",M324=""),"DELAY - NO CAUSE; ","")&amp;IF(AND(N324&lt;&gt;"",O324&lt;&gt;"Yes",O324&lt;&gt;"Not needed"),"CLIENT INSTRUCTION - NO CHANGE ORDER; ","")&amp;IF(Q324="","NO PHOTOS LINK; ","")&amp;IF(OR(C324="",AND(D324&lt;&gt;"",E324="")),"CREW COUNT BLANK; ","")&amp;IF(G324="","NO WORK WRITTEN; ","")&amp;IF(AND(I324&lt;&gt;"",J324=""),"INSPECTION - NO RESULT; ","")&amp;IF(AND(B324&lt;&gt;"",N(A324)&gt;0,COUNTIFS($B$2:$B$1000,B324,$A$2:$A$1000,A324)&gt;1),"TWO ROWS SAME JOB SAME DAY; ","")&amp;IF(AND(N(A324)&gt;0,N(S324)&gt;0,N(S324)-N(A324)&gt;N('Settings'!$B$11)),"WRITTEN LATE; ","")="","",LEFT(IF(N(A324)=0,"NO DATE; ","")&amp;IF(B324="","NO JOB; ",IF(COUNTIF('Jobs'!$A$2:$A$21,B324)=0,"JOB NOT ON JOBS SHEET; ",""))&amp;IF(AND(L324="Yes",M324=""),"DELAY - NO CAUSE; ","")&amp;IF(AND(N324&lt;&gt;"",O324&lt;&gt;"Yes",O324&lt;&gt;"Not needed"),"CLIENT INSTRUCTION - NO CHANGE ORDER; ","")&amp;IF(Q324="","NO PHOTOS LINK; ","")&amp;IF(OR(C324="",AND(D324&lt;&gt;"",E324="")),"CREW COUNT BLANK; ","")&amp;IF(G324="","NO WORK WRITTEN; ","")&amp;IF(AND(I324&lt;&gt;"",J324=""),"INSPECTION - NO RESULT; ","")&amp;IF(AND(B324&lt;&gt;"",N(A324)&gt;0,COUNTIFS($B$2:$B$1000,B324,$A$2:$A$1000,A324)&gt;1),"TWO ROWS SAME JOB SAME DAY; ","")&amp;IF(AND(N(A324)&gt;0,N(S324)&gt;0,N(S324)-N(A324)&gt;N('Settings'!$B$11)),"WRITTEN LATE; ",""),LEN(IF(N(A324)=0,"NO DATE; ","")&amp;IF(B324="","NO JOB; ",IF(COUNTIF('Jobs'!$A$2:$A$21,B324)=0,"JOB NOT ON JOBS SHEET; ",""))&amp;IF(AND(L324="Yes",M324=""),"DELAY - NO CAUSE; ","")&amp;IF(AND(N324&lt;&gt;"",O324&lt;&gt;"Yes",O324&lt;&gt;"Not needed"),"CLIENT INSTRUCTION - NO CHANGE ORDER; ","")&amp;IF(Q324="","NO PHOTOS LINK; ","")&amp;IF(OR(C324="",AND(D324&lt;&gt;"",E324="")),"CREW COUNT BLANK; ","")&amp;IF(G324="","NO WORK WRITTEN; ","")&amp;IF(AND(I324&lt;&gt;"",J324=""),"INSPECTION - NO RESULT; ","")&amp;IF(AND(B324&lt;&gt;"",N(A324)&gt;0,COUNTIFS($B$2:$B$1000,B324,$A$2:$A$1000,A324)&gt;1),"TWO ROWS SAME JOB SAME DAY; ","")&amp;IF(AND(N(A324)&gt;0,N(S324)&gt;0,N(S324)-N(A324)&gt;N('Settings'!$B$11)),"WRITTEN LATE; ",""))-2)))</f>
        <v/>
      </c>
    </row>
    <row r="325">
      <c r="A325" s="6" t="n"/>
      <c r="G325" s="7" t="n"/>
      <c r="H325" s="7" t="n"/>
      <c r="K325" s="7" t="n"/>
      <c r="M325" s="7" t="n"/>
      <c r="N325" s="7" t="n"/>
      <c r="P325" s="7" t="n"/>
      <c r="S325" s="6" t="n"/>
      <c r="T325">
        <f>IF(NOT(OR(A325&lt;&gt;"",B325&lt;&gt;"",G325&lt;&gt;"")),"",IF(IF(N(A325)=0,"NO DATE; ","")&amp;IF(B325="","NO JOB; ",IF(COUNTIF('Jobs'!$A$2:$A$21,B325)=0,"JOB NOT ON JOBS SHEET; ",""))&amp;IF(AND(L325="Yes",M325=""),"DELAY - NO CAUSE; ","")&amp;IF(AND(N325&lt;&gt;"",O325&lt;&gt;"Yes",O325&lt;&gt;"Not needed"),"CLIENT INSTRUCTION - NO CHANGE ORDER; ","")&amp;IF(Q325="","NO PHOTOS LINK; ","")&amp;IF(OR(C325="",AND(D325&lt;&gt;"",E325="")),"CREW COUNT BLANK; ","")&amp;IF(G325="","NO WORK WRITTEN; ","")&amp;IF(AND(I325&lt;&gt;"",J325=""),"INSPECTION - NO RESULT; ","")&amp;IF(AND(B325&lt;&gt;"",N(A325)&gt;0,COUNTIFS($B$2:$B$1000,B325,$A$2:$A$1000,A325)&gt;1),"TWO ROWS SAME JOB SAME DAY; ","")&amp;IF(AND(N(A325)&gt;0,N(S325)&gt;0,N(S325)-N(A325)&gt;N('Settings'!$B$11)),"WRITTEN LATE; ","")="","",LEFT(IF(N(A325)=0,"NO DATE; ","")&amp;IF(B325="","NO JOB; ",IF(COUNTIF('Jobs'!$A$2:$A$21,B325)=0,"JOB NOT ON JOBS SHEET; ",""))&amp;IF(AND(L325="Yes",M325=""),"DELAY - NO CAUSE; ","")&amp;IF(AND(N325&lt;&gt;"",O325&lt;&gt;"Yes",O325&lt;&gt;"Not needed"),"CLIENT INSTRUCTION - NO CHANGE ORDER; ","")&amp;IF(Q325="","NO PHOTOS LINK; ","")&amp;IF(OR(C325="",AND(D325&lt;&gt;"",E325="")),"CREW COUNT BLANK; ","")&amp;IF(G325="","NO WORK WRITTEN; ","")&amp;IF(AND(I325&lt;&gt;"",J325=""),"INSPECTION - NO RESULT; ","")&amp;IF(AND(B325&lt;&gt;"",N(A325)&gt;0,COUNTIFS($B$2:$B$1000,B325,$A$2:$A$1000,A325)&gt;1),"TWO ROWS SAME JOB SAME DAY; ","")&amp;IF(AND(N(A325)&gt;0,N(S325)&gt;0,N(S325)-N(A325)&gt;N('Settings'!$B$11)),"WRITTEN LATE; ",""),LEN(IF(N(A325)=0,"NO DATE; ","")&amp;IF(B325="","NO JOB; ",IF(COUNTIF('Jobs'!$A$2:$A$21,B325)=0,"JOB NOT ON JOBS SHEET; ",""))&amp;IF(AND(L325="Yes",M325=""),"DELAY - NO CAUSE; ","")&amp;IF(AND(N325&lt;&gt;"",O325&lt;&gt;"Yes",O325&lt;&gt;"Not needed"),"CLIENT INSTRUCTION - NO CHANGE ORDER; ","")&amp;IF(Q325="","NO PHOTOS LINK; ","")&amp;IF(OR(C325="",AND(D325&lt;&gt;"",E325="")),"CREW COUNT BLANK; ","")&amp;IF(G325="","NO WORK WRITTEN; ","")&amp;IF(AND(I325&lt;&gt;"",J325=""),"INSPECTION - NO RESULT; ","")&amp;IF(AND(B325&lt;&gt;"",N(A325)&gt;0,COUNTIFS($B$2:$B$1000,B325,$A$2:$A$1000,A325)&gt;1),"TWO ROWS SAME JOB SAME DAY; ","")&amp;IF(AND(N(A325)&gt;0,N(S325)&gt;0,N(S325)-N(A325)&gt;N('Settings'!$B$11)),"WRITTEN LATE; ",""))-2)))</f>
        <v/>
      </c>
    </row>
    <row r="326">
      <c r="A326" s="6" t="n"/>
      <c r="G326" s="7" t="n"/>
      <c r="H326" s="7" t="n"/>
      <c r="K326" s="7" t="n"/>
      <c r="M326" s="7" t="n"/>
      <c r="N326" s="7" t="n"/>
      <c r="P326" s="7" t="n"/>
      <c r="S326" s="6" t="n"/>
      <c r="T326">
        <f>IF(NOT(OR(A326&lt;&gt;"",B326&lt;&gt;"",G326&lt;&gt;"")),"",IF(IF(N(A326)=0,"NO DATE; ","")&amp;IF(B326="","NO JOB; ",IF(COUNTIF('Jobs'!$A$2:$A$21,B326)=0,"JOB NOT ON JOBS SHEET; ",""))&amp;IF(AND(L326="Yes",M326=""),"DELAY - NO CAUSE; ","")&amp;IF(AND(N326&lt;&gt;"",O326&lt;&gt;"Yes",O326&lt;&gt;"Not needed"),"CLIENT INSTRUCTION - NO CHANGE ORDER; ","")&amp;IF(Q326="","NO PHOTOS LINK; ","")&amp;IF(OR(C326="",AND(D326&lt;&gt;"",E326="")),"CREW COUNT BLANK; ","")&amp;IF(G326="","NO WORK WRITTEN; ","")&amp;IF(AND(I326&lt;&gt;"",J326=""),"INSPECTION - NO RESULT; ","")&amp;IF(AND(B326&lt;&gt;"",N(A326)&gt;0,COUNTIFS($B$2:$B$1000,B326,$A$2:$A$1000,A326)&gt;1),"TWO ROWS SAME JOB SAME DAY; ","")&amp;IF(AND(N(A326)&gt;0,N(S326)&gt;0,N(S326)-N(A326)&gt;N('Settings'!$B$11)),"WRITTEN LATE; ","")="","",LEFT(IF(N(A326)=0,"NO DATE; ","")&amp;IF(B326="","NO JOB; ",IF(COUNTIF('Jobs'!$A$2:$A$21,B326)=0,"JOB NOT ON JOBS SHEET; ",""))&amp;IF(AND(L326="Yes",M326=""),"DELAY - NO CAUSE; ","")&amp;IF(AND(N326&lt;&gt;"",O326&lt;&gt;"Yes",O326&lt;&gt;"Not needed"),"CLIENT INSTRUCTION - NO CHANGE ORDER; ","")&amp;IF(Q326="","NO PHOTOS LINK; ","")&amp;IF(OR(C326="",AND(D326&lt;&gt;"",E326="")),"CREW COUNT BLANK; ","")&amp;IF(G326="","NO WORK WRITTEN; ","")&amp;IF(AND(I326&lt;&gt;"",J326=""),"INSPECTION - NO RESULT; ","")&amp;IF(AND(B326&lt;&gt;"",N(A326)&gt;0,COUNTIFS($B$2:$B$1000,B326,$A$2:$A$1000,A326)&gt;1),"TWO ROWS SAME JOB SAME DAY; ","")&amp;IF(AND(N(A326)&gt;0,N(S326)&gt;0,N(S326)-N(A326)&gt;N('Settings'!$B$11)),"WRITTEN LATE; ",""),LEN(IF(N(A326)=0,"NO DATE; ","")&amp;IF(B326="","NO JOB; ",IF(COUNTIF('Jobs'!$A$2:$A$21,B326)=0,"JOB NOT ON JOBS SHEET; ",""))&amp;IF(AND(L326="Yes",M326=""),"DELAY - NO CAUSE; ","")&amp;IF(AND(N326&lt;&gt;"",O326&lt;&gt;"Yes",O326&lt;&gt;"Not needed"),"CLIENT INSTRUCTION - NO CHANGE ORDER; ","")&amp;IF(Q326="","NO PHOTOS LINK; ","")&amp;IF(OR(C326="",AND(D326&lt;&gt;"",E326="")),"CREW COUNT BLANK; ","")&amp;IF(G326="","NO WORK WRITTEN; ","")&amp;IF(AND(I326&lt;&gt;"",J326=""),"INSPECTION - NO RESULT; ","")&amp;IF(AND(B326&lt;&gt;"",N(A326)&gt;0,COUNTIFS($B$2:$B$1000,B326,$A$2:$A$1000,A326)&gt;1),"TWO ROWS SAME JOB SAME DAY; ","")&amp;IF(AND(N(A326)&gt;0,N(S326)&gt;0,N(S326)-N(A326)&gt;N('Settings'!$B$11)),"WRITTEN LATE; ",""))-2)))</f>
        <v/>
      </c>
    </row>
    <row r="327">
      <c r="A327" s="6" t="n"/>
      <c r="G327" s="7" t="n"/>
      <c r="H327" s="7" t="n"/>
      <c r="K327" s="7" t="n"/>
      <c r="M327" s="7" t="n"/>
      <c r="N327" s="7" t="n"/>
      <c r="P327" s="7" t="n"/>
      <c r="S327" s="6" t="n"/>
      <c r="T327">
        <f>IF(NOT(OR(A327&lt;&gt;"",B327&lt;&gt;"",G327&lt;&gt;"")),"",IF(IF(N(A327)=0,"NO DATE; ","")&amp;IF(B327="","NO JOB; ",IF(COUNTIF('Jobs'!$A$2:$A$21,B327)=0,"JOB NOT ON JOBS SHEET; ",""))&amp;IF(AND(L327="Yes",M327=""),"DELAY - NO CAUSE; ","")&amp;IF(AND(N327&lt;&gt;"",O327&lt;&gt;"Yes",O327&lt;&gt;"Not needed"),"CLIENT INSTRUCTION - NO CHANGE ORDER; ","")&amp;IF(Q327="","NO PHOTOS LINK; ","")&amp;IF(OR(C327="",AND(D327&lt;&gt;"",E327="")),"CREW COUNT BLANK; ","")&amp;IF(G327="","NO WORK WRITTEN; ","")&amp;IF(AND(I327&lt;&gt;"",J327=""),"INSPECTION - NO RESULT; ","")&amp;IF(AND(B327&lt;&gt;"",N(A327)&gt;0,COUNTIFS($B$2:$B$1000,B327,$A$2:$A$1000,A327)&gt;1),"TWO ROWS SAME JOB SAME DAY; ","")&amp;IF(AND(N(A327)&gt;0,N(S327)&gt;0,N(S327)-N(A327)&gt;N('Settings'!$B$11)),"WRITTEN LATE; ","")="","",LEFT(IF(N(A327)=0,"NO DATE; ","")&amp;IF(B327="","NO JOB; ",IF(COUNTIF('Jobs'!$A$2:$A$21,B327)=0,"JOB NOT ON JOBS SHEET; ",""))&amp;IF(AND(L327="Yes",M327=""),"DELAY - NO CAUSE; ","")&amp;IF(AND(N327&lt;&gt;"",O327&lt;&gt;"Yes",O327&lt;&gt;"Not needed"),"CLIENT INSTRUCTION - NO CHANGE ORDER; ","")&amp;IF(Q327="","NO PHOTOS LINK; ","")&amp;IF(OR(C327="",AND(D327&lt;&gt;"",E327="")),"CREW COUNT BLANK; ","")&amp;IF(G327="","NO WORK WRITTEN; ","")&amp;IF(AND(I327&lt;&gt;"",J327=""),"INSPECTION - NO RESULT; ","")&amp;IF(AND(B327&lt;&gt;"",N(A327)&gt;0,COUNTIFS($B$2:$B$1000,B327,$A$2:$A$1000,A327)&gt;1),"TWO ROWS SAME JOB SAME DAY; ","")&amp;IF(AND(N(A327)&gt;0,N(S327)&gt;0,N(S327)-N(A327)&gt;N('Settings'!$B$11)),"WRITTEN LATE; ",""),LEN(IF(N(A327)=0,"NO DATE; ","")&amp;IF(B327="","NO JOB; ",IF(COUNTIF('Jobs'!$A$2:$A$21,B327)=0,"JOB NOT ON JOBS SHEET; ",""))&amp;IF(AND(L327="Yes",M327=""),"DELAY - NO CAUSE; ","")&amp;IF(AND(N327&lt;&gt;"",O327&lt;&gt;"Yes",O327&lt;&gt;"Not needed"),"CLIENT INSTRUCTION - NO CHANGE ORDER; ","")&amp;IF(Q327="","NO PHOTOS LINK; ","")&amp;IF(OR(C327="",AND(D327&lt;&gt;"",E327="")),"CREW COUNT BLANK; ","")&amp;IF(G327="","NO WORK WRITTEN; ","")&amp;IF(AND(I327&lt;&gt;"",J327=""),"INSPECTION - NO RESULT; ","")&amp;IF(AND(B327&lt;&gt;"",N(A327)&gt;0,COUNTIFS($B$2:$B$1000,B327,$A$2:$A$1000,A327)&gt;1),"TWO ROWS SAME JOB SAME DAY; ","")&amp;IF(AND(N(A327)&gt;0,N(S327)&gt;0,N(S327)-N(A327)&gt;N('Settings'!$B$11)),"WRITTEN LATE; ",""))-2)))</f>
        <v/>
      </c>
    </row>
    <row r="328">
      <c r="A328" s="6" t="n"/>
      <c r="G328" s="7" t="n"/>
      <c r="H328" s="7" t="n"/>
      <c r="K328" s="7" t="n"/>
      <c r="M328" s="7" t="n"/>
      <c r="N328" s="7" t="n"/>
      <c r="P328" s="7" t="n"/>
      <c r="S328" s="6" t="n"/>
      <c r="T328">
        <f>IF(NOT(OR(A328&lt;&gt;"",B328&lt;&gt;"",G328&lt;&gt;"")),"",IF(IF(N(A328)=0,"NO DATE; ","")&amp;IF(B328="","NO JOB; ",IF(COUNTIF('Jobs'!$A$2:$A$21,B328)=0,"JOB NOT ON JOBS SHEET; ",""))&amp;IF(AND(L328="Yes",M328=""),"DELAY - NO CAUSE; ","")&amp;IF(AND(N328&lt;&gt;"",O328&lt;&gt;"Yes",O328&lt;&gt;"Not needed"),"CLIENT INSTRUCTION - NO CHANGE ORDER; ","")&amp;IF(Q328="","NO PHOTOS LINK; ","")&amp;IF(OR(C328="",AND(D328&lt;&gt;"",E328="")),"CREW COUNT BLANK; ","")&amp;IF(G328="","NO WORK WRITTEN; ","")&amp;IF(AND(I328&lt;&gt;"",J328=""),"INSPECTION - NO RESULT; ","")&amp;IF(AND(B328&lt;&gt;"",N(A328)&gt;0,COUNTIFS($B$2:$B$1000,B328,$A$2:$A$1000,A328)&gt;1),"TWO ROWS SAME JOB SAME DAY; ","")&amp;IF(AND(N(A328)&gt;0,N(S328)&gt;0,N(S328)-N(A328)&gt;N('Settings'!$B$11)),"WRITTEN LATE; ","")="","",LEFT(IF(N(A328)=0,"NO DATE; ","")&amp;IF(B328="","NO JOB; ",IF(COUNTIF('Jobs'!$A$2:$A$21,B328)=0,"JOB NOT ON JOBS SHEET; ",""))&amp;IF(AND(L328="Yes",M328=""),"DELAY - NO CAUSE; ","")&amp;IF(AND(N328&lt;&gt;"",O328&lt;&gt;"Yes",O328&lt;&gt;"Not needed"),"CLIENT INSTRUCTION - NO CHANGE ORDER; ","")&amp;IF(Q328="","NO PHOTOS LINK; ","")&amp;IF(OR(C328="",AND(D328&lt;&gt;"",E328="")),"CREW COUNT BLANK; ","")&amp;IF(G328="","NO WORK WRITTEN; ","")&amp;IF(AND(I328&lt;&gt;"",J328=""),"INSPECTION - NO RESULT; ","")&amp;IF(AND(B328&lt;&gt;"",N(A328)&gt;0,COUNTIFS($B$2:$B$1000,B328,$A$2:$A$1000,A328)&gt;1),"TWO ROWS SAME JOB SAME DAY; ","")&amp;IF(AND(N(A328)&gt;0,N(S328)&gt;0,N(S328)-N(A328)&gt;N('Settings'!$B$11)),"WRITTEN LATE; ",""),LEN(IF(N(A328)=0,"NO DATE; ","")&amp;IF(B328="","NO JOB; ",IF(COUNTIF('Jobs'!$A$2:$A$21,B328)=0,"JOB NOT ON JOBS SHEET; ",""))&amp;IF(AND(L328="Yes",M328=""),"DELAY - NO CAUSE; ","")&amp;IF(AND(N328&lt;&gt;"",O328&lt;&gt;"Yes",O328&lt;&gt;"Not needed"),"CLIENT INSTRUCTION - NO CHANGE ORDER; ","")&amp;IF(Q328="","NO PHOTOS LINK; ","")&amp;IF(OR(C328="",AND(D328&lt;&gt;"",E328="")),"CREW COUNT BLANK; ","")&amp;IF(G328="","NO WORK WRITTEN; ","")&amp;IF(AND(I328&lt;&gt;"",J328=""),"INSPECTION - NO RESULT; ","")&amp;IF(AND(B328&lt;&gt;"",N(A328)&gt;0,COUNTIFS($B$2:$B$1000,B328,$A$2:$A$1000,A328)&gt;1),"TWO ROWS SAME JOB SAME DAY; ","")&amp;IF(AND(N(A328)&gt;0,N(S328)&gt;0,N(S328)-N(A328)&gt;N('Settings'!$B$11)),"WRITTEN LATE; ",""))-2)))</f>
        <v/>
      </c>
    </row>
    <row r="329">
      <c r="A329" s="6" t="n"/>
      <c r="G329" s="7" t="n"/>
      <c r="H329" s="7" t="n"/>
      <c r="K329" s="7" t="n"/>
      <c r="M329" s="7" t="n"/>
      <c r="N329" s="7" t="n"/>
      <c r="P329" s="7" t="n"/>
      <c r="S329" s="6" t="n"/>
      <c r="T329">
        <f>IF(NOT(OR(A329&lt;&gt;"",B329&lt;&gt;"",G329&lt;&gt;"")),"",IF(IF(N(A329)=0,"NO DATE; ","")&amp;IF(B329="","NO JOB; ",IF(COUNTIF('Jobs'!$A$2:$A$21,B329)=0,"JOB NOT ON JOBS SHEET; ",""))&amp;IF(AND(L329="Yes",M329=""),"DELAY - NO CAUSE; ","")&amp;IF(AND(N329&lt;&gt;"",O329&lt;&gt;"Yes",O329&lt;&gt;"Not needed"),"CLIENT INSTRUCTION - NO CHANGE ORDER; ","")&amp;IF(Q329="","NO PHOTOS LINK; ","")&amp;IF(OR(C329="",AND(D329&lt;&gt;"",E329="")),"CREW COUNT BLANK; ","")&amp;IF(G329="","NO WORK WRITTEN; ","")&amp;IF(AND(I329&lt;&gt;"",J329=""),"INSPECTION - NO RESULT; ","")&amp;IF(AND(B329&lt;&gt;"",N(A329)&gt;0,COUNTIFS($B$2:$B$1000,B329,$A$2:$A$1000,A329)&gt;1),"TWO ROWS SAME JOB SAME DAY; ","")&amp;IF(AND(N(A329)&gt;0,N(S329)&gt;0,N(S329)-N(A329)&gt;N('Settings'!$B$11)),"WRITTEN LATE; ","")="","",LEFT(IF(N(A329)=0,"NO DATE; ","")&amp;IF(B329="","NO JOB; ",IF(COUNTIF('Jobs'!$A$2:$A$21,B329)=0,"JOB NOT ON JOBS SHEET; ",""))&amp;IF(AND(L329="Yes",M329=""),"DELAY - NO CAUSE; ","")&amp;IF(AND(N329&lt;&gt;"",O329&lt;&gt;"Yes",O329&lt;&gt;"Not needed"),"CLIENT INSTRUCTION - NO CHANGE ORDER; ","")&amp;IF(Q329="","NO PHOTOS LINK; ","")&amp;IF(OR(C329="",AND(D329&lt;&gt;"",E329="")),"CREW COUNT BLANK; ","")&amp;IF(G329="","NO WORK WRITTEN; ","")&amp;IF(AND(I329&lt;&gt;"",J329=""),"INSPECTION - NO RESULT; ","")&amp;IF(AND(B329&lt;&gt;"",N(A329)&gt;0,COUNTIFS($B$2:$B$1000,B329,$A$2:$A$1000,A329)&gt;1),"TWO ROWS SAME JOB SAME DAY; ","")&amp;IF(AND(N(A329)&gt;0,N(S329)&gt;0,N(S329)-N(A329)&gt;N('Settings'!$B$11)),"WRITTEN LATE; ",""),LEN(IF(N(A329)=0,"NO DATE; ","")&amp;IF(B329="","NO JOB; ",IF(COUNTIF('Jobs'!$A$2:$A$21,B329)=0,"JOB NOT ON JOBS SHEET; ",""))&amp;IF(AND(L329="Yes",M329=""),"DELAY - NO CAUSE; ","")&amp;IF(AND(N329&lt;&gt;"",O329&lt;&gt;"Yes",O329&lt;&gt;"Not needed"),"CLIENT INSTRUCTION - NO CHANGE ORDER; ","")&amp;IF(Q329="","NO PHOTOS LINK; ","")&amp;IF(OR(C329="",AND(D329&lt;&gt;"",E329="")),"CREW COUNT BLANK; ","")&amp;IF(G329="","NO WORK WRITTEN; ","")&amp;IF(AND(I329&lt;&gt;"",J329=""),"INSPECTION - NO RESULT; ","")&amp;IF(AND(B329&lt;&gt;"",N(A329)&gt;0,COUNTIFS($B$2:$B$1000,B329,$A$2:$A$1000,A329)&gt;1),"TWO ROWS SAME JOB SAME DAY; ","")&amp;IF(AND(N(A329)&gt;0,N(S329)&gt;0,N(S329)-N(A329)&gt;N('Settings'!$B$11)),"WRITTEN LATE; ",""))-2)))</f>
        <v/>
      </c>
    </row>
    <row r="330">
      <c r="A330" s="6" t="n"/>
      <c r="G330" s="7" t="n"/>
      <c r="H330" s="7" t="n"/>
      <c r="K330" s="7" t="n"/>
      <c r="M330" s="7" t="n"/>
      <c r="N330" s="7" t="n"/>
      <c r="P330" s="7" t="n"/>
      <c r="S330" s="6" t="n"/>
      <c r="T330">
        <f>IF(NOT(OR(A330&lt;&gt;"",B330&lt;&gt;"",G330&lt;&gt;"")),"",IF(IF(N(A330)=0,"NO DATE; ","")&amp;IF(B330="","NO JOB; ",IF(COUNTIF('Jobs'!$A$2:$A$21,B330)=0,"JOB NOT ON JOBS SHEET; ",""))&amp;IF(AND(L330="Yes",M330=""),"DELAY - NO CAUSE; ","")&amp;IF(AND(N330&lt;&gt;"",O330&lt;&gt;"Yes",O330&lt;&gt;"Not needed"),"CLIENT INSTRUCTION - NO CHANGE ORDER; ","")&amp;IF(Q330="","NO PHOTOS LINK; ","")&amp;IF(OR(C330="",AND(D330&lt;&gt;"",E330="")),"CREW COUNT BLANK; ","")&amp;IF(G330="","NO WORK WRITTEN; ","")&amp;IF(AND(I330&lt;&gt;"",J330=""),"INSPECTION - NO RESULT; ","")&amp;IF(AND(B330&lt;&gt;"",N(A330)&gt;0,COUNTIFS($B$2:$B$1000,B330,$A$2:$A$1000,A330)&gt;1),"TWO ROWS SAME JOB SAME DAY; ","")&amp;IF(AND(N(A330)&gt;0,N(S330)&gt;0,N(S330)-N(A330)&gt;N('Settings'!$B$11)),"WRITTEN LATE; ","")="","",LEFT(IF(N(A330)=0,"NO DATE; ","")&amp;IF(B330="","NO JOB; ",IF(COUNTIF('Jobs'!$A$2:$A$21,B330)=0,"JOB NOT ON JOBS SHEET; ",""))&amp;IF(AND(L330="Yes",M330=""),"DELAY - NO CAUSE; ","")&amp;IF(AND(N330&lt;&gt;"",O330&lt;&gt;"Yes",O330&lt;&gt;"Not needed"),"CLIENT INSTRUCTION - NO CHANGE ORDER; ","")&amp;IF(Q330="","NO PHOTOS LINK; ","")&amp;IF(OR(C330="",AND(D330&lt;&gt;"",E330="")),"CREW COUNT BLANK; ","")&amp;IF(G330="","NO WORK WRITTEN; ","")&amp;IF(AND(I330&lt;&gt;"",J330=""),"INSPECTION - NO RESULT; ","")&amp;IF(AND(B330&lt;&gt;"",N(A330)&gt;0,COUNTIFS($B$2:$B$1000,B330,$A$2:$A$1000,A330)&gt;1),"TWO ROWS SAME JOB SAME DAY; ","")&amp;IF(AND(N(A330)&gt;0,N(S330)&gt;0,N(S330)-N(A330)&gt;N('Settings'!$B$11)),"WRITTEN LATE; ",""),LEN(IF(N(A330)=0,"NO DATE; ","")&amp;IF(B330="","NO JOB; ",IF(COUNTIF('Jobs'!$A$2:$A$21,B330)=0,"JOB NOT ON JOBS SHEET; ",""))&amp;IF(AND(L330="Yes",M330=""),"DELAY - NO CAUSE; ","")&amp;IF(AND(N330&lt;&gt;"",O330&lt;&gt;"Yes",O330&lt;&gt;"Not needed"),"CLIENT INSTRUCTION - NO CHANGE ORDER; ","")&amp;IF(Q330="","NO PHOTOS LINK; ","")&amp;IF(OR(C330="",AND(D330&lt;&gt;"",E330="")),"CREW COUNT BLANK; ","")&amp;IF(G330="","NO WORK WRITTEN; ","")&amp;IF(AND(I330&lt;&gt;"",J330=""),"INSPECTION - NO RESULT; ","")&amp;IF(AND(B330&lt;&gt;"",N(A330)&gt;0,COUNTIFS($B$2:$B$1000,B330,$A$2:$A$1000,A330)&gt;1),"TWO ROWS SAME JOB SAME DAY; ","")&amp;IF(AND(N(A330)&gt;0,N(S330)&gt;0,N(S330)-N(A330)&gt;N('Settings'!$B$11)),"WRITTEN LATE; ",""))-2)))</f>
        <v/>
      </c>
    </row>
    <row r="331">
      <c r="A331" s="6" t="n"/>
      <c r="G331" s="7" t="n"/>
      <c r="H331" s="7" t="n"/>
      <c r="K331" s="7" t="n"/>
      <c r="M331" s="7" t="n"/>
      <c r="N331" s="7" t="n"/>
      <c r="P331" s="7" t="n"/>
      <c r="S331" s="6" t="n"/>
      <c r="T331">
        <f>IF(NOT(OR(A331&lt;&gt;"",B331&lt;&gt;"",G331&lt;&gt;"")),"",IF(IF(N(A331)=0,"NO DATE; ","")&amp;IF(B331="","NO JOB; ",IF(COUNTIF('Jobs'!$A$2:$A$21,B331)=0,"JOB NOT ON JOBS SHEET; ",""))&amp;IF(AND(L331="Yes",M331=""),"DELAY - NO CAUSE; ","")&amp;IF(AND(N331&lt;&gt;"",O331&lt;&gt;"Yes",O331&lt;&gt;"Not needed"),"CLIENT INSTRUCTION - NO CHANGE ORDER; ","")&amp;IF(Q331="","NO PHOTOS LINK; ","")&amp;IF(OR(C331="",AND(D331&lt;&gt;"",E331="")),"CREW COUNT BLANK; ","")&amp;IF(G331="","NO WORK WRITTEN; ","")&amp;IF(AND(I331&lt;&gt;"",J331=""),"INSPECTION - NO RESULT; ","")&amp;IF(AND(B331&lt;&gt;"",N(A331)&gt;0,COUNTIFS($B$2:$B$1000,B331,$A$2:$A$1000,A331)&gt;1),"TWO ROWS SAME JOB SAME DAY; ","")&amp;IF(AND(N(A331)&gt;0,N(S331)&gt;0,N(S331)-N(A331)&gt;N('Settings'!$B$11)),"WRITTEN LATE; ","")="","",LEFT(IF(N(A331)=0,"NO DATE; ","")&amp;IF(B331="","NO JOB; ",IF(COUNTIF('Jobs'!$A$2:$A$21,B331)=0,"JOB NOT ON JOBS SHEET; ",""))&amp;IF(AND(L331="Yes",M331=""),"DELAY - NO CAUSE; ","")&amp;IF(AND(N331&lt;&gt;"",O331&lt;&gt;"Yes",O331&lt;&gt;"Not needed"),"CLIENT INSTRUCTION - NO CHANGE ORDER; ","")&amp;IF(Q331="","NO PHOTOS LINK; ","")&amp;IF(OR(C331="",AND(D331&lt;&gt;"",E331="")),"CREW COUNT BLANK; ","")&amp;IF(G331="","NO WORK WRITTEN; ","")&amp;IF(AND(I331&lt;&gt;"",J331=""),"INSPECTION - NO RESULT; ","")&amp;IF(AND(B331&lt;&gt;"",N(A331)&gt;0,COUNTIFS($B$2:$B$1000,B331,$A$2:$A$1000,A331)&gt;1),"TWO ROWS SAME JOB SAME DAY; ","")&amp;IF(AND(N(A331)&gt;0,N(S331)&gt;0,N(S331)-N(A331)&gt;N('Settings'!$B$11)),"WRITTEN LATE; ",""),LEN(IF(N(A331)=0,"NO DATE; ","")&amp;IF(B331="","NO JOB; ",IF(COUNTIF('Jobs'!$A$2:$A$21,B331)=0,"JOB NOT ON JOBS SHEET; ",""))&amp;IF(AND(L331="Yes",M331=""),"DELAY - NO CAUSE; ","")&amp;IF(AND(N331&lt;&gt;"",O331&lt;&gt;"Yes",O331&lt;&gt;"Not needed"),"CLIENT INSTRUCTION - NO CHANGE ORDER; ","")&amp;IF(Q331="","NO PHOTOS LINK; ","")&amp;IF(OR(C331="",AND(D331&lt;&gt;"",E331="")),"CREW COUNT BLANK; ","")&amp;IF(G331="","NO WORK WRITTEN; ","")&amp;IF(AND(I331&lt;&gt;"",J331=""),"INSPECTION - NO RESULT; ","")&amp;IF(AND(B331&lt;&gt;"",N(A331)&gt;0,COUNTIFS($B$2:$B$1000,B331,$A$2:$A$1000,A331)&gt;1),"TWO ROWS SAME JOB SAME DAY; ","")&amp;IF(AND(N(A331)&gt;0,N(S331)&gt;0,N(S331)-N(A331)&gt;N('Settings'!$B$11)),"WRITTEN LATE; ",""))-2)))</f>
        <v/>
      </c>
    </row>
    <row r="332">
      <c r="A332" s="6" t="n"/>
      <c r="G332" s="7" t="n"/>
      <c r="H332" s="7" t="n"/>
      <c r="K332" s="7" t="n"/>
      <c r="M332" s="7" t="n"/>
      <c r="N332" s="7" t="n"/>
      <c r="P332" s="7" t="n"/>
      <c r="S332" s="6" t="n"/>
      <c r="T332">
        <f>IF(NOT(OR(A332&lt;&gt;"",B332&lt;&gt;"",G332&lt;&gt;"")),"",IF(IF(N(A332)=0,"NO DATE; ","")&amp;IF(B332="","NO JOB; ",IF(COUNTIF('Jobs'!$A$2:$A$21,B332)=0,"JOB NOT ON JOBS SHEET; ",""))&amp;IF(AND(L332="Yes",M332=""),"DELAY - NO CAUSE; ","")&amp;IF(AND(N332&lt;&gt;"",O332&lt;&gt;"Yes",O332&lt;&gt;"Not needed"),"CLIENT INSTRUCTION - NO CHANGE ORDER; ","")&amp;IF(Q332="","NO PHOTOS LINK; ","")&amp;IF(OR(C332="",AND(D332&lt;&gt;"",E332="")),"CREW COUNT BLANK; ","")&amp;IF(G332="","NO WORK WRITTEN; ","")&amp;IF(AND(I332&lt;&gt;"",J332=""),"INSPECTION - NO RESULT; ","")&amp;IF(AND(B332&lt;&gt;"",N(A332)&gt;0,COUNTIFS($B$2:$B$1000,B332,$A$2:$A$1000,A332)&gt;1),"TWO ROWS SAME JOB SAME DAY; ","")&amp;IF(AND(N(A332)&gt;0,N(S332)&gt;0,N(S332)-N(A332)&gt;N('Settings'!$B$11)),"WRITTEN LATE; ","")="","",LEFT(IF(N(A332)=0,"NO DATE; ","")&amp;IF(B332="","NO JOB; ",IF(COUNTIF('Jobs'!$A$2:$A$21,B332)=0,"JOB NOT ON JOBS SHEET; ",""))&amp;IF(AND(L332="Yes",M332=""),"DELAY - NO CAUSE; ","")&amp;IF(AND(N332&lt;&gt;"",O332&lt;&gt;"Yes",O332&lt;&gt;"Not needed"),"CLIENT INSTRUCTION - NO CHANGE ORDER; ","")&amp;IF(Q332="","NO PHOTOS LINK; ","")&amp;IF(OR(C332="",AND(D332&lt;&gt;"",E332="")),"CREW COUNT BLANK; ","")&amp;IF(G332="","NO WORK WRITTEN; ","")&amp;IF(AND(I332&lt;&gt;"",J332=""),"INSPECTION - NO RESULT; ","")&amp;IF(AND(B332&lt;&gt;"",N(A332)&gt;0,COUNTIFS($B$2:$B$1000,B332,$A$2:$A$1000,A332)&gt;1),"TWO ROWS SAME JOB SAME DAY; ","")&amp;IF(AND(N(A332)&gt;0,N(S332)&gt;0,N(S332)-N(A332)&gt;N('Settings'!$B$11)),"WRITTEN LATE; ",""),LEN(IF(N(A332)=0,"NO DATE; ","")&amp;IF(B332="","NO JOB; ",IF(COUNTIF('Jobs'!$A$2:$A$21,B332)=0,"JOB NOT ON JOBS SHEET; ",""))&amp;IF(AND(L332="Yes",M332=""),"DELAY - NO CAUSE; ","")&amp;IF(AND(N332&lt;&gt;"",O332&lt;&gt;"Yes",O332&lt;&gt;"Not needed"),"CLIENT INSTRUCTION - NO CHANGE ORDER; ","")&amp;IF(Q332="","NO PHOTOS LINK; ","")&amp;IF(OR(C332="",AND(D332&lt;&gt;"",E332="")),"CREW COUNT BLANK; ","")&amp;IF(G332="","NO WORK WRITTEN; ","")&amp;IF(AND(I332&lt;&gt;"",J332=""),"INSPECTION - NO RESULT; ","")&amp;IF(AND(B332&lt;&gt;"",N(A332)&gt;0,COUNTIFS($B$2:$B$1000,B332,$A$2:$A$1000,A332)&gt;1),"TWO ROWS SAME JOB SAME DAY; ","")&amp;IF(AND(N(A332)&gt;0,N(S332)&gt;0,N(S332)-N(A332)&gt;N('Settings'!$B$11)),"WRITTEN LATE; ",""))-2)))</f>
        <v/>
      </c>
    </row>
    <row r="333">
      <c r="A333" s="6" t="n"/>
      <c r="G333" s="7" t="n"/>
      <c r="H333" s="7" t="n"/>
      <c r="K333" s="7" t="n"/>
      <c r="M333" s="7" t="n"/>
      <c r="N333" s="7" t="n"/>
      <c r="P333" s="7" t="n"/>
      <c r="S333" s="6" t="n"/>
      <c r="T333">
        <f>IF(NOT(OR(A333&lt;&gt;"",B333&lt;&gt;"",G333&lt;&gt;"")),"",IF(IF(N(A333)=0,"NO DATE; ","")&amp;IF(B333="","NO JOB; ",IF(COUNTIF('Jobs'!$A$2:$A$21,B333)=0,"JOB NOT ON JOBS SHEET; ",""))&amp;IF(AND(L333="Yes",M333=""),"DELAY - NO CAUSE; ","")&amp;IF(AND(N333&lt;&gt;"",O333&lt;&gt;"Yes",O333&lt;&gt;"Not needed"),"CLIENT INSTRUCTION - NO CHANGE ORDER; ","")&amp;IF(Q333="","NO PHOTOS LINK; ","")&amp;IF(OR(C333="",AND(D333&lt;&gt;"",E333="")),"CREW COUNT BLANK; ","")&amp;IF(G333="","NO WORK WRITTEN; ","")&amp;IF(AND(I333&lt;&gt;"",J333=""),"INSPECTION - NO RESULT; ","")&amp;IF(AND(B333&lt;&gt;"",N(A333)&gt;0,COUNTIFS($B$2:$B$1000,B333,$A$2:$A$1000,A333)&gt;1),"TWO ROWS SAME JOB SAME DAY; ","")&amp;IF(AND(N(A333)&gt;0,N(S333)&gt;0,N(S333)-N(A333)&gt;N('Settings'!$B$11)),"WRITTEN LATE; ","")="","",LEFT(IF(N(A333)=0,"NO DATE; ","")&amp;IF(B333="","NO JOB; ",IF(COUNTIF('Jobs'!$A$2:$A$21,B333)=0,"JOB NOT ON JOBS SHEET; ",""))&amp;IF(AND(L333="Yes",M333=""),"DELAY - NO CAUSE; ","")&amp;IF(AND(N333&lt;&gt;"",O333&lt;&gt;"Yes",O333&lt;&gt;"Not needed"),"CLIENT INSTRUCTION - NO CHANGE ORDER; ","")&amp;IF(Q333="","NO PHOTOS LINK; ","")&amp;IF(OR(C333="",AND(D333&lt;&gt;"",E333="")),"CREW COUNT BLANK; ","")&amp;IF(G333="","NO WORK WRITTEN; ","")&amp;IF(AND(I333&lt;&gt;"",J333=""),"INSPECTION - NO RESULT; ","")&amp;IF(AND(B333&lt;&gt;"",N(A333)&gt;0,COUNTIFS($B$2:$B$1000,B333,$A$2:$A$1000,A333)&gt;1),"TWO ROWS SAME JOB SAME DAY; ","")&amp;IF(AND(N(A333)&gt;0,N(S333)&gt;0,N(S333)-N(A333)&gt;N('Settings'!$B$11)),"WRITTEN LATE; ",""),LEN(IF(N(A333)=0,"NO DATE; ","")&amp;IF(B333="","NO JOB; ",IF(COUNTIF('Jobs'!$A$2:$A$21,B333)=0,"JOB NOT ON JOBS SHEET; ",""))&amp;IF(AND(L333="Yes",M333=""),"DELAY - NO CAUSE; ","")&amp;IF(AND(N333&lt;&gt;"",O333&lt;&gt;"Yes",O333&lt;&gt;"Not needed"),"CLIENT INSTRUCTION - NO CHANGE ORDER; ","")&amp;IF(Q333="","NO PHOTOS LINK; ","")&amp;IF(OR(C333="",AND(D333&lt;&gt;"",E333="")),"CREW COUNT BLANK; ","")&amp;IF(G333="","NO WORK WRITTEN; ","")&amp;IF(AND(I333&lt;&gt;"",J333=""),"INSPECTION - NO RESULT; ","")&amp;IF(AND(B333&lt;&gt;"",N(A333)&gt;0,COUNTIFS($B$2:$B$1000,B333,$A$2:$A$1000,A333)&gt;1),"TWO ROWS SAME JOB SAME DAY; ","")&amp;IF(AND(N(A333)&gt;0,N(S333)&gt;0,N(S333)-N(A333)&gt;N('Settings'!$B$11)),"WRITTEN LATE; ",""))-2)))</f>
        <v/>
      </c>
    </row>
    <row r="334">
      <c r="A334" s="6" t="n"/>
      <c r="G334" s="7" t="n"/>
      <c r="H334" s="7" t="n"/>
      <c r="K334" s="7" t="n"/>
      <c r="M334" s="7" t="n"/>
      <c r="N334" s="7" t="n"/>
      <c r="P334" s="7" t="n"/>
      <c r="S334" s="6" t="n"/>
      <c r="T334">
        <f>IF(NOT(OR(A334&lt;&gt;"",B334&lt;&gt;"",G334&lt;&gt;"")),"",IF(IF(N(A334)=0,"NO DATE; ","")&amp;IF(B334="","NO JOB; ",IF(COUNTIF('Jobs'!$A$2:$A$21,B334)=0,"JOB NOT ON JOBS SHEET; ",""))&amp;IF(AND(L334="Yes",M334=""),"DELAY - NO CAUSE; ","")&amp;IF(AND(N334&lt;&gt;"",O334&lt;&gt;"Yes",O334&lt;&gt;"Not needed"),"CLIENT INSTRUCTION - NO CHANGE ORDER; ","")&amp;IF(Q334="","NO PHOTOS LINK; ","")&amp;IF(OR(C334="",AND(D334&lt;&gt;"",E334="")),"CREW COUNT BLANK; ","")&amp;IF(G334="","NO WORK WRITTEN; ","")&amp;IF(AND(I334&lt;&gt;"",J334=""),"INSPECTION - NO RESULT; ","")&amp;IF(AND(B334&lt;&gt;"",N(A334)&gt;0,COUNTIFS($B$2:$B$1000,B334,$A$2:$A$1000,A334)&gt;1),"TWO ROWS SAME JOB SAME DAY; ","")&amp;IF(AND(N(A334)&gt;0,N(S334)&gt;0,N(S334)-N(A334)&gt;N('Settings'!$B$11)),"WRITTEN LATE; ","")="","",LEFT(IF(N(A334)=0,"NO DATE; ","")&amp;IF(B334="","NO JOB; ",IF(COUNTIF('Jobs'!$A$2:$A$21,B334)=0,"JOB NOT ON JOBS SHEET; ",""))&amp;IF(AND(L334="Yes",M334=""),"DELAY - NO CAUSE; ","")&amp;IF(AND(N334&lt;&gt;"",O334&lt;&gt;"Yes",O334&lt;&gt;"Not needed"),"CLIENT INSTRUCTION - NO CHANGE ORDER; ","")&amp;IF(Q334="","NO PHOTOS LINK; ","")&amp;IF(OR(C334="",AND(D334&lt;&gt;"",E334="")),"CREW COUNT BLANK; ","")&amp;IF(G334="","NO WORK WRITTEN; ","")&amp;IF(AND(I334&lt;&gt;"",J334=""),"INSPECTION - NO RESULT; ","")&amp;IF(AND(B334&lt;&gt;"",N(A334)&gt;0,COUNTIFS($B$2:$B$1000,B334,$A$2:$A$1000,A334)&gt;1),"TWO ROWS SAME JOB SAME DAY; ","")&amp;IF(AND(N(A334)&gt;0,N(S334)&gt;0,N(S334)-N(A334)&gt;N('Settings'!$B$11)),"WRITTEN LATE; ",""),LEN(IF(N(A334)=0,"NO DATE; ","")&amp;IF(B334="","NO JOB; ",IF(COUNTIF('Jobs'!$A$2:$A$21,B334)=0,"JOB NOT ON JOBS SHEET; ",""))&amp;IF(AND(L334="Yes",M334=""),"DELAY - NO CAUSE; ","")&amp;IF(AND(N334&lt;&gt;"",O334&lt;&gt;"Yes",O334&lt;&gt;"Not needed"),"CLIENT INSTRUCTION - NO CHANGE ORDER; ","")&amp;IF(Q334="","NO PHOTOS LINK; ","")&amp;IF(OR(C334="",AND(D334&lt;&gt;"",E334="")),"CREW COUNT BLANK; ","")&amp;IF(G334="","NO WORK WRITTEN; ","")&amp;IF(AND(I334&lt;&gt;"",J334=""),"INSPECTION - NO RESULT; ","")&amp;IF(AND(B334&lt;&gt;"",N(A334)&gt;0,COUNTIFS($B$2:$B$1000,B334,$A$2:$A$1000,A334)&gt;1),"TWO ROWS SAME JOB SAME DAY; ","")&amp;IF(AND(N(A334)&gt;0,N(S334)&gt;0,N(S334)-N(A334)&gt;N('Settings'!$B$11)),"WRITTEN LATE; ",""))-2)))</f>
        <v/>
      </c>
    </row>
    <row r="335">
      <c r="A335" s="6" t="n"/>
      <c r="G335" s="7" t="n"/>
      <c r="H335" s="7" t="n"/>
      <c r="K335" s="7" t="n"/>
      <c r="M335" s="7" t="n"/>
      <c r="N335" s="7" t="n"/>
      <c r="P335" s="7" t="n"/>
      <c r="S335" s="6" t="n"/>
      <c r="T335">
        <f>IF(NOT(OR(A335&lt;&gt;"",B335&lt;&gt;"",G335&lt;&gt;"")),"",IF(IF(N(A335)=0,"NO DATE; ","")&amp;IF(B335="","NO JOB; ",IF(COUNTIF('Jobs'!$A$2:$A$21,B335)=0,"JOB NOT ON JOBS SHEET; ",""))&amp;IF(AND(L335="Yes",M335=""),"DELAY - NO CAUSE; ","")&amp;IF(AND(N335&lt;&gt;"",O335&lt;&gt;"Yes",O335&lt;&gt;"Not needed"),"CLIENT INSTRUCTION - NO CHANGE ORDER; ","")&amp;IF(Q335="","NO PHOTOS LINK; ","")&amp;IF(OR(C335="",AND(D335&lt;&gt;"",E335="")),"CREW COUNT BLANK; ","")&amp;IF(G335="","NO WORK WRITTEN; ","")&amp;IF(AND(I335&lt;&gt;"",J335=""),"INSPECTION - NO RESULT; ","")&amp;IF(AND(B335&lt;&gt;"",N(A335)&gt;0,COUNTIFS($B$2:$B$1000,B335,$A$2:$A$1000,A335)&gt;1),"TWO ROWS SAME JOB SAME DAY; ","")&amp;IF(AND(N(A335)&gt;0,N(S335)&gt;0,N(S335)-N(A335)&gt;N('Settings'!$B$11)),"WRITTEN LATE; ","")="","",LEFT(IF(N(A335)=0,"NO DATE; ","")&amp;IF(B335="","NO JOB; ",IF(COUNTIF('Jobs'!$A$2:$A$21,B335)=0,"JOB NOT ON JOBS SHEET; ",""))&amp;IF(AND(L335="Yes",M335=""),"DELAY - NO CAUSE; ","")&amp;IF(AND(N335&lt;&gt;"",O335&lt;&gt;"Yes",O335&lt;&gt;"Not needed"),"CLIENT INSTRUCTION - NO CHANGE ORDER; ","")&amp;IF(Q335="","NO PHOTOS LINK; ","")&amp;IF(OR(C335="",AND(D335&lt;&gt;"",E335="")),"CREW COUNT BLANK; ","")&amp;IF(G335="","NO WORK WRITTEN; ","")&amp;IF(AND(I335&lt;&gt;"",J335=""),"INSPECTION - NO RESULT; ","")&amp;IF(AND(B335&lt;&gt;"",N(A335)&gt;0,COUNTIFS($B$2:$B$1000,B335,$A$2:$A$1000,A335)&gt;1),"TWO ROWS SAME JOB SAME DAY; ","")&amp;IF(AND(N(A335)&gt;0,N(S335)&gt;0,N(S335)-N(A335)&gt;N('Settings'!$B$11)),"WRITTEN LATE; ",""),LEN(IF(N(A335)=0,"NO DATE; ","")&amp;IF(B335="","NO JOB; ",IF(COUNTIF('Jobs'!$A$2:$A$21,B335)=0,"JOB NOT ON JOBS SHEET; ",""))&amp;IF(AND(L335="Yes",M335=""),"DELAY - NO CAUSE; ","")&amp;IF(AND(N335&lt;&gt;"",O335&lt;&gt;"Yes",O335&lt;&gt;"Not needed"),"CLIENT INSTRUCTION - NO CHANGE ORDER; ","")&amp;IF(Q335="","NO PHOTOS LINK; ","")&amp;IF(OR(C335="",AND(D335&lt;&gt;"",E335="")),"CREW COUNT BLANK; ","")&amp;IF(G335="","NO WORK WRITTEN; ","")&amp;IF(AND(I335&lt;&gt;"",J335=""),"INSPECTION - NO RESULT; ","")&amp;IF(AND(B335&lt;&gt;"",N(A335)&gt;0,COUNTIFS($B$2:$B$1000,B335,$A$2:$A$1000,A335)&gt;1),"TWO ROWS SAME JOB SAME DAY; ","")&amp;IF(AND(N(A335)&gt;0,N(S335)&gt;0,N(S335)-N(A335)&gt;N('Settings'!$B$11)),"WRITTEN LATE; ",""))-2)))</f>
        <v/>
      </c>
    </row>
    <row r="336">
      <c r="A336" s="6" t="n"/>
      <c r="G336" s="7" t="n"/>
      <c r="H336" s="7" t="n"/>
      <c r="K336" s="7" t="n"/>
      <c r="M336" s="7" t="n"/>
      <c r="N336" s="7" t="n"/>
      <c r="P336" s="7" t="n"/>
      <c r="S336" s="6" t="n"/>
      <c r="T336">
        <f>IF(NOT(OR(A336&lt;&gt;"",B336&lt;&gt;"",G336&lt;&gt;"")),"",IF(IF(N(A336)=0,"NO DATE; ","")&amp;IF(B336="","NO JOB; ",IF(COUNTIF('Jobs'!$A$2:$A$21,B336)=0,"JOB NOT ON JOBS SHEET; ",""))&amp;IF(AND(L336="Yes",M336=""),"DELAY - NO CAUSE; ","")&amp;IF(AND(N336&lt;&gt;"",O336&lt;&gt;"Yes",O336&lt;&gt;"Not needed"),"CLIENT INSTRUCTION - NO CHANGE ORDER; ","")&amp;IF(Q336="","NO PHOTOS LINK; ","")&amp;IF(OR(C336="",AND(D336&lt;&gt;"",E336="")),"CREW COUNT BLANK; ","")&amp;IF(G336="","NO WORK WRITTEN; ","")&amp;IF(AND(I336&lt;&gt;"",J336=""),"INSPECTION - NO RESULT; ","")&amp;IF(AND(B336&lt;&gt;"",N(A336)&gt;0,COUNTIFS($B$2:$B$1000,B336,$A$2:$A$1000,A336)&gt;1),"TWO ROWS SAME JOB SAME DAY; ","")&amp;IF(AND(N(A336)&gt;0,N(S336)&gt;0,N(S336)-N(A336)&gt;N('Settings'!$B$11)),"WRITTEN LATE; ","")="","",LEFT(IF(N(A336)=0,"NO DATE; ","")&amp;IF(B336="","NO JOB; ",IF(COUNTIF('Jobs'!$A$2:$A$21,B336)=0,"JOB NOT ON JOBS SHEET; ",""))&amp;IF(AND(L336="Yes",M336=""),"DELAY - NO CAUSE; ","")&amp;IF(AND(N336&lt;&gt;"",O336&lt;&gt;"Yes",O336&lt;&gt;"Not needed"),"CLIENT INSTRUCTION - NO CHANGE ORDER; ","")&amp;IF(Q336="","NO PHOTOS LINK; ","")&amp;IF(OR(C336="",AND(D336&lt;&gt;"",E336="")),"CREW COUNT BLANK; ","")&amp;IF(G336="","NO WORK WRITTEN; ","")&amp;IF(AND(I336&lt;&gt;"",J336=""),"INSPECTION - NO RESULT; ","")&amp;IF(AND(B336&lt;&gt;"",N(A336)&gt;0,COUNTIFS($B$2:$B$1000,B336,$A$2:$A$1000,A336)&gt;1),"TWO ROWS SAME JOB SAME DAY; ","")&amp;IF(AND(N(A336)&gt;0,N(S336)&gt;0,N(S336)-N(A336)&gt;N('Settings'!$B$11)),"WRITTEN LATE; ",""),LEN(IF(N(A336)=0,"NO DATE; ","")&amp;IF(B336="","NO JOB; ",IF(COUNTIF('Jobs'!$A$2:$A$21,B336)=0,"JOB NOT ON JOBS SHEET; ",""))&amp;IF(AND(L336="Yes",M336=""),"DELAY - NO CAUSE; ","")&amp;IF(AND(N336&lt;&gt;"",O336&lt;&gt;"Yes",O336&lt;&gt;"Not needed"),"CLIENT INSTRUCTION - NO CHANGE ORDER; ","")&amp;IF(Q336="","NO PHOTOS LINK; ","")&amp;IF(OR(C336="",AND(D336&lt;&gt;"",E336="")),"CREW COUNT BLANK; ","")&amp;IF(G336="","NO WORK WRITTEN; ","")&amp;IF(AND(I336&lt;&gt;"",J336=""),"INSPECTION - NO RESULT; ","")&amp;IF(AND(B336&lt;&gt;"",N(A336)&gt;0,COUNTIFS($B$2:$B$1000,B336,$A$2:$A$1000,A336)&gt;1),"TWO ROWS SAME JOB SAME DAY; ","")&amp;IF(AND(N(A336)&gt;0,N(S336)&gt;0,N(S336)-N(A336)&gt;N('Settings'!$B$11)),"WRITTEN LATE; ",""))-2)))</f>
        <v/>
      </c>
    </row>
    <row r="337">
      <c r="A337" s="6" t="n"/>
      <c r="G337" s="7" t="n"/>
      <c r="H337" s="7" t="n"/>
      <c r="K337" s="7" t="n"/>
      <c r="M337" s="7" t="n"/>
      <c r="N337" s="7" t="n"/>
      <c r="P337" s="7" t="n"/>
      <c r="S337" s="6" t="n"/>
      <c r="T337">
        <f>IF(NOT(OR(A337&lt;&gt;"",B337&lt;&gt;"",G337&lt;&gt;"")),"",IF(IF(N(A337)=0,"NO DATE; ","")&amp;IF(B337="","NO JOB; ",IF(COUNTIF('Jobs'!$A$2:$A$21,B337)=0,"JOB NOT ON JOBS SHEET; ",""))&amp;IF(AND(L337="Yes",M337=""),"DELAY - NO CAUSE; ","")&amp;IF(AND(N337&lt;&gt;"",O337&lt;&gt;"Yes",O337&lt;&gt;"Not needed"),"CLIENT INSTRUCTION - NO CHANGE ORDER; ","")&amp;IF(Q337="","NO PHOTOS LINK; ","")&amp;IF(OR(C337="",AND(D337&lt;&gt;"",E337="")),"CREW COUNT BLANK; ","")&amp;IF(G337="","NO WORK WRITTEN; ","")&amp;IF(AND(I337&lt;&gt;"",J337=""),"INSPECTION - NO RESULT; ","")&amp;IF(AND(B337&lt;&gt;"",N(A337)&gt;0,COUNTIFS($B$2:$B$1000,B337,$A$2:$A$1000,A337)&gt;1),"TWO ROWS SAME JOB SAME DAY; ","")&amp;IF(AND(N(A337)&gt;0,N(S337)&gt;0,N(S337)-N(A337)&gt;N('Settings'!$B$11)),"WRITTEN LATE; ","")="","",LEFT(IF(N(A337)=0,"NO DATE; ","")&amp;IF(B337="","NO JOB; ",IF(COUNTIF('Jobs'!$A$2:$A$21,B337)=0,"JOB NOT ON JOBS SHEET; ",""))&amp;IF(AND(L337="Yes",M337=""),"DELAY - NO CAUSE; ","")&amp;IF(AND(N337&lt;&gt;"",O337&lt;&gt;"Yes",O337&lt;&gt;"Not needed"),"CLIENT INSTRUCTION - NO CHANGE ORDER; ","")&amp;IF(Q337="","NO PHOTOS LINK; ","")&amp;IF(OR(C337="",AND(D337&lt;&gt;"",E337="")),"CREW COUNT BLANK; ","")&amp;IF(G337="","NO WORK WRITTEN; ","")&amp;IF(AND(I337&lt;&gt;"",J337=""),"INSPECTION - NO RESULT; ","")&amp;IF(AND(B337&lt;&gt;"",N(A337)&gt;0,COUNTIFS($B$2:$B$1000,B337,$A$2:$A$1000,A337)&gt;1),"TWO ROWS SAME JOB SAME DAY; ","")&amp;IF(AND(N(A337)&gt;0,N(S337)&gt;0,N(S337)-N(A337)&gt;N('Settings'!$B$11)),"WRITTEN LATE; ",""),LEN(IF(N(A337)=0,"NO DATE; ","")&amp;IF(B337="","NO JOB; ",IF(COUNTIF('Jobs'!$A$2:$A$21,B337)=0,"JOB NOT ON JOBS SHEET; ",""))&amp;IF(AND(L337="Yes",M337=""),"DELAY - NO CAUSE; ","")&amp;IF(AND(N337&lt;&gt;"",O337&lt;&gt;"Yes",O337&lt;&gt;"Not needed"),"CLIENT INSTRUCTION - NO CHANGE ORDER; ","")&amp;IF(Q337="","NO PHOTOS LINK; ","")&amp;IF(OR(C337="",AND(D337&lt;&gt;"",E337="")),"CREW COUNT BLANK; ","")&amp;IF(G337="","NO WORK WRITTEN; ","")&amp;IF(AND(I337&lt;&gt;"",J337=""),"INSPECTION - NO RESULT; ","")&amp;IF(AND(B337&lt;&gt;"",N(A337)&gt;0,COUNTIFS($B$2:$B$1000,B337,$A$2:$A$1000,A337)&gt;1),"TWO ROWS SAME JOB SAME DAY; ","")&amp;IF(AND(N(A337)&gt;0,N(S337)&gt;0,N(S337)-N(A337)&gt;N('Settings'!$B$11)),"WRITTEN LATE; ",""))-2)))</f>
        <v/>
      </c>
    </row>
    <row r="338">
      <c r="A338" s="6" t="n"/>
      <c r="G338" s="7" t="n"/>
      <c r="H338" s="7" t="n"/>
      <c r="K338" s="7" t="n"/>
      <c r="M338" s="7" t="n"/>
      <c r="N338" s="7" t="n"/>
      <c r="P338" s="7" t="n"/>
      <c r="S338" s="6" t="n"/>
      <c r="T338">
        <f>IF(NOT(OR(A338&lt;&gt;"",B338&lt;&gt;"",G338&lt;&gt;"")),"",IF(IF(N(A338)=0,"NO DATE; ","")&amp;IF(B338="","NO JOB; ",IF(COUNTIF('Jobs'!$A$2:$A$21,B338)=0,"JOB NOT ON JOBS SHEET; ",""))&amp;IF(AND(L338="Yes",M338=""),"DELAY - NO CAUSE; ","")&amp;IF(AND(N338&lt;&gt;"",O338&lt;&gt;"Yes",O338&lt;&gt;"Not needed"),"CLIENT INSTRUCTION - NO CHANGE ORDER; ","")&amp;IF(Q338="","NO PHOTOS LINK; ","")&amp;IF(OR(C338="",AND(D338&lt;&gt;"",E338="")),"CREW COUNT BLANK; ","")&amp;IF(G338="","NO WORK WRITTEN; ","")&amp;IF(AND(I338&lt;&gt;"",J338=""),"INSPECTION - NO RESULT; ","")&amp;IF(AND(B338&lt;&gt;"",N(A338)&gt;0,COUNTIFS($B$2:$B$1000,B338,$A$2:$A$1000,A338)&gt;1),"TWO ROWS SAME JOB SAME DAY; ","")&amp;IF(AND(N(A338)&gt;0,N(S338)&gt;0,N(S338)-N(A338)&gt;N('Settings'!$B$11)),"WRITTEN LATE; ","")="","",LEFT(IF(N(A338)=0,"NO DATE; ","")&amp;IF(B338="","NO JOB; ",IF(COUNTIF('Jobs'!$A$2:$A$21,B338)=0,"JOB NOT ON JOBS SHEET; ",""))&amp;IF(AND(L338="Yes",M338=""),"DELAY - NO CAUSE; ","")&amp;IF(AND(N338&lt;&gt;"",O338&lt;&gt;"Yes",O338&lt;&gt;"Not needed"),"CLIENT INSTRUCTION - NO CHANGE ORDER; ","")&amp;IF(Q338="","NO PHOTOS LINK; ","")&amp;IF(OR(C338="",AND(D338&lt;&gt;"",E338="")),"CREW COUNT BLANK; ","")&amp;IF(G338="","NO WORK WRITTEN; ","")&amp;IF(AND(I338&lt;&gt;"",J338=""),"INSPECTION - NO RESULT; ","")&amp;IF(AND(B338&lt;&gt;"",N(A338)&gt;0,COUNTIFS($B$2:$B$1000,B338,$A$2:$A$1000,A338)&gt;1),"TWO ROWS SAME JOB SAME DAY; ","")&amp;IF(AND(N(A338)&gt;0,N(S338)&gt;0,N(S338)-N(A338)&gt;N('Settings'!$B$11)),"WRITTEN LATE; ",""),LEN(IF(N(A338)=0,"NO DATE; ","")&amp;IF(B338="","NO JOB; ",IF(COUNTIF('Jobs'!$A$2:$A$21,B338)=0,"JOB NOT ON JOBS SHEET; ",""))&amp;IF(AND(L338="Yes",M338=""),"DELAY - NO CAUSE; ","")&amp;IF(AND(N338&lt;&gt;"",O338&lt;&gt;"Yes",O338&lt;&gt;"Not needed"),"CLIENT INSTRUCTION - NO CHANGE ORDER; ","")&amp;IF(Q338="","NO PHOTOS LINK; ","")&amp;IF(OR(C338="",AND(D338&lt;&gt;"",E338="")),"CREW COUNT BLANK; ","")&amp;IF(G338="","NO WORK WRITTEN; ","")&amp;IF(AND(I338&lt;&gt;"",J338=""),"INSPECTION - NO RESULT; ","")&amp;IF(AND(B338&lt;&gt;"",N(A338)&gt;0,COUNTIFS($B$2:$B$1000,B338,$A$2:$A$1000,A338)&gt;1),"TWO ROWS SAME JOB SAME DAY; ","")&amp;IF(AND(N(A338)&gt;0,N(S338)&gt;0,N(S338)-N(A338)&gt;N('Settings'!$B$11)),"WRITTEN LATE; ",""))-2)))</f>
        <v/>
      </c>
    </row>
    <row r="339">
      <c r="A339" s="6" t="n"/>
      <c r="G339" s="7" t="n"/>
      <c r="H339" s="7" t="n"/>
      <c r="K339" s="7" t="n"/>
      <c r="M339" s="7" t="n"/>
      <c r="N339" s="7" t="n"/>
      <c r="P339" s="7" t="n"/>
      <c r="S339" s="6" t="n"/>
      <c r="T339">
        <f>IF(NOT(OR(A339&lt;&gt;"",B339&lt;&gt;"",G339&lt;&gt;"")),"",IF(IF(N(A339)=0,"NO DATE; ","")&amp;IF(B339="","NO JOB; ",IF(COUNTIF('Jobs'!$A$2:$A$21,B339)=0,"JOB NOT ON JOBS SHEET; ",""))&amp;IF(AND(L339="Yes",M339=""),"DELAY - NO CAUSE; ","")&amp;IF(AND(N339&lt;&gt;"",O339&lt;&gt;"Yes",O339&lt;&gt;"Not needed"),"CLIENT INSTRUCTION - NO CHANGE ORDER; ","")&amp;IF(Q339="","NO PHOTOS LINK; ","")&amp;IF(OR(C339="",AND(D339&lt;&gt;"",E339="")),"CREW COUNT BLANK; ","")&amp;IF(G339="","NO WORK WRITTEN; ","")&amp;IF(AND(I339&lt;&gt;"",J339=""),"INSPECTION - NO RESULT; ","")&amp;IF(AND(B339&lt;&gt;"",N(A339)&gt;0,COUNTIFS($B$2:$B$1000,B339,$A$2:$A$1000,A339)&gt;1),"TWO ROWS SAME JOB SAME DAY; ","")&amp;IF(AND(N(A339)&gt;0,N(S339)&gt;0,N(S339)-N(A339)&gt;N('Settings'!$B$11)),"WRITTEN LATE; ","")="","",LEFT(IF(N(A339)=0,"NO DATE; ","")&amp;IF(B339="","NO JOB; ",IF(COUNTIF('Jobs'!$A$2:$A$21,B339)=0,"JOB NOT ON JOBS SHEET; ",""))&amp;IF(AND(L339="Yes",M339=""),"DELAY - NO CAUSE; ","")&amp;IF(AND(N339&lt;&gt;"",O339&lt;&gt;"Yes",O339&lt;&gt;"Not needed"),"CLIENT INSTRUCTION - NO CHANGE ORDER; ","")&amp;IF(Q339="","NO PHOTOS LINK; ","")&amp;IF(OR(C339="",AND(D339&lt;&gt;"",E339="")),"CREW COUNT BLANK; ","")&amp;IF(G339="","NO WORK WRITTEN; ","")&amp;IF(AND(I339&lt;&gt;"",J339=""),"INSPECTION - NO RESULT; ","")&amp;IF(AND(B339&lt;&gt;"",N(A339)&gt;0,COUNTIFS($B$2:$B$1000,B339,$A$2:$A$1000,A339)&gt;1),"TWO ROWS SAME JOB SAME DAY; ","")&amp;IF(AND(N(A339)&gt;0,N(S339)&gt;0,N(S339)-N(A339)&gt;N('Settings'!$B$11)),"WRITTEN LATE; ",""),LEN(IF(N(A339)=0,"NO DATE; ","")&amp;IF(B339="","NO JOB; ",IF(COUNTIF('Jobs'!$A$2:$A$21,B339)=0,"JOB NOT ON JOBS SHEET; ",""))&amp;IF(AND(L339="Yes",M339=""),"DELAY - NO CAUSE; ","")&amp;IF(AND(N339&lt;&gt;"",O339&lt;&gt;"Yes",O339&lt;&gt;"Not needed"),"CLIENT INSTRUCTION - NO CHANGE ORDER; ","")&amp;IF(Q339="","NO PHOTOS LINK; ","")&amp;IF(OR(C339="",AND(D339&lt;&gt;"",E339="")),"CREW COUNT BLANK; ","")&amp;IF(G339="","NO WORK WRITTEN; ","")&amp;IF(AND(I339&lt;&gt;"",J339=""),"INSPECTION - NO RESULT; ","")&amp;IF(AND(B339&lt;&gt;"",N(A339)&gt;0,COUNTIFS($B$2:$B$1000,B339,$A$2:$A$1000,A339)&gt;1),"TWO ROWS SAME JOB SAME DAY; ","")&amp;IF(AND(N(A339)&gt;0,N(S339)&gt;0,N(S339)-N(A339)&gt;N('Settings'!$B$11)),"WRITTEN LATE; ",""))-2)))</f>
        <v/>
      </c>
    </row>
    <row r="340">
      <c r="A340" s="6" t="n"/>
      <c r="G340" s="7" t="n"/>
      <c r="H340" s="7" t="n"/>
      <c r="K340" s="7" t="n"/>
      <c r="M340" s="7" t="n"/>
      <c r="N340" s="7" t="n"/>
      <c r="P340" s="7" t="n"/>
      <c r="S340" s="6" t="n"/>
      <c r="T340">
        <f>IF(NOT(OR(A340&lt;&gt;"",B340&lt;&gt;"",G340&lt;&gt;"")),"",IF(IF(N(A340)=0,"NO DATE; ","")&amp;IF(B340="","NO JOB; ",IF(COUNTIF('Jobs'!$A$2:$A$21,B340)=0,"JOB NOT ON JOBS SHEET; ",""))&amp;IF(AND(L340="Yes",M340=""),"DELAY - NO CAUSE; ","")&amp;IF(AND(N340&lt;&gt;"",O340&lt;&gt;"Yes",O340&lt;&gt;"Not needed"),"CLIENT INSTRUCTION - NO CHANGE ORDER; ","")&amp;IF(Q340="","NO PHOTOS LINK; ","")&amp;IF(OR(C340="",AND(D340&lt;&gt;"",E340="")),"CREW COUNT BLANK; ","")&amp;IF(G340="","NO WORK WRITTEN; ","")&amp;IF(AND(I340&lt;&gt;"",J340=""),"INSPECTION - NO RESULT; ","")&amp;IF(AND(B340&lt;&gt;"",N(A340)&gt;0,COUNTIFS($B$2:$B$1000,B340,$A$2:$A$1000,A340)&gt;1),"TWO ROWS SAME JOB SAME DAY; ","")&amp;IF(AND(N(A340)&gt;0,N(S340)&gt;0,N(S340)-N(A340)&gt;N('Settings'!$B$11)),"WRITTEN LATE; ","")="","",LEFT(IF(N(A340)=0,"NO DATE; ","")&amp;IF(B340="","NO JOB; ",IF(COUNTIF('Jobs'!$A$2:$A$21,B340)=0,"JOB NOT ON JOBS SHEET; ",""))&amp;IF(AND(L340="Yes",M340=""),"DELAY - NO CAUSE; ","")&amp;IF(AND(N340&lt;&gt;"",O340&lt;&gt;"Yes",O340&lt;&gt;"Not needed"),"CLIENT INSTRUCTION - NO CHANGE ORDER; ","")&amp;IF(Q340="","NO PHOTOS LINK; ","")&amp;IF(OR(C340="",AND(D340&lt;&gt;"",E340="")),"CREW COUNT BLANK; ","")&amp;IF(G340="","NO WORK WRITTEN; ","")&amp;IF(AND(I340&lt;&gt;"",J340=""),"INSPECTION - NO RESULT; ","")&amp;IF(AND(B340&lt;&gt;"",N(A340)&gt;0,COUNTIFS($B$2:$B$1000,B340,$A$2:$A$1000,A340)&gt;1),"TWO ROWS SAME JOB SAME DAY; ","")&amp;IF(AND(N(A340)&gt;0,N(S340)&gt;0,N(S340)-N(A340)&gt;N('Settings'!$B$11)),"WRITTEN LATE; ",""),LEN(IF(N(A340)=0,"NO DATE; ","")&amp;IF(B340="","NO JOB; ",IF(COUNTIF('Jobs'!$A$2:$A$21,B340)=0,"JOB NOT ON JOBS SHEET; ",""))&amp;IF(AND(L340="Yes",M340=""),"DELAY - NO CAUSE; ","")&amp;IF(AND(N340&lt;&gt;"",O340&lt;&gt;"Yes",O340&lt;&gt;"Not needed"),"CLIENT INSTRUCTION - NO CHANGE ORDER; ","")&amp;IF(Q340="","NO PHOTOS LINK; ","")&amp;IF(OR(C340="",AND(D340&lt;&gt;"",E340="")),"CREW COUNT BLANK; ","")&amp;IF(G340="","NO WORK WRITTEN; ","")&amp;IF(AND(I340&lt;&gt;"",J340=""),"INSPECTION - NO RESULT; ","")&amp;IF(AND(B340&lt;&gt;"",N(A340)&gt;0,COUNTIFS($B$2:$B$1000,B340,$A$2:$A$1000,A340)&gt;1),"TWO ROWS SAME JOB SAME DAY; ","")&amp;IF(AND(N(A340)&gt;0,N(S340)&gt;0,N(S340)-N(A340)&gt;N('Settings'!$B$11)),"WRITTEN LATE; ",""))-2)))</f>
        <v/>
      </c>
    </row>
    <row r="341">
      <c r="A341" s="6" t="n"/>
      <c r="G341" s="7" t="n"/>
      <c r="H341" s="7" t="n"/>
      <c r="K341" s="7" t="n"/>
      <c r="M341" s="7" t="n"/>
      <c r="N341" s="7" t="n"/>
      <c r="P341" s="7" t="n"/>
      <c r="S341" s="6" t="n"/>
      <c r="T341">
        <f>IF(NOT(OR(A341&lt;&gt;"",B341&lt;&gt;"",G341&lt;&gt;"")),"",IF(IF(N(A341)=0,"NO DATE; ","")&amp;IF(B341="","NO JOB; ",IF(COUNTIF('Jobs'!$A$2:$A$21,B341)=0,"JOB NOT ON JOBS SHEET; ",""))&amp;IF(AND(L341="Yes",M341=""),"DELAY - NO CAUSE; ","")&amp;IF(AND(N341&lt;&gt;"",O341&lt;&gt;"Yes",O341&lt;&gt;"Not needed"),"CLIENT INSTRUCTION - NO CHANGE ORDER; ","")&amp;IF(Q341="","NO PHOTOS LINK; ","")&amp;IF(OR(C341="",AND(D341&lt;&gt;"",E341="")),"CREW COUNT BLANK; ","")&amp;IF(G341="","NO WORK WRITTEN; ","")&amp;IF(AND(I341&lt;&gt;"",J341=""),"INSPECTION - NO RESULT; ","")&amp;IF(AND(B341&lt;&gt;"",N(A341)&gt;0,COUNTIFS($B$2:$B$1000,B341,$A$2:$A$1000,A341)&gt;1),"TWO ROWS SAME JOB SAME DAY; ","")&amp;IF(AND(N(A341)&gt;0,N(S341)&gt;0,N(S341)-N(A341)&gt;N('Settings'!$B$11)),"WRITTEN LATE; ","")="","",LEFT(IF(N(A341)=0,"NO DATE; ","")&amp;IF(B341="","NO JOB; ",IF(COUNTIF('Jobs'!$A$2:$A$21,B341)=0,"JOB NOT ON JOBS SHEET; ",""))&amp;IF(AND(L341="Yes",M341=""),"DELAY - NO CAUSE; ","")&amp;IF(AND(N341&lt;&gt;"",O341&lt;&gt;"Yes",O341&lt;&gt;"Not needed"),"CLIENT INSTRUCTION - NO CHANGE ORDER; ","")&amp;IF(Q341="","NO PHOTOS LINK; ","")&amp;IF(OR(C341="",AND(D341&lt;&gt;"",E341="")),"CREW COUNT BLANK; ","")&amp;IF(G341="","NO WORK WRITTEN; ","")&amp;IF(AND(I341&lt;&gt;"",J341=""),"INSPECTION - NO RESULT; ","")&amp;IF(AND(B341&lt;&gt;"",N(A341)&gt;0,COUNTIFS($B$2:$B$1000,B341,$A$2:$A$1000,A341)&gt;1),"TWO ROWS SAME JOB SAME DAY; ","")&amp;IF(AND(N(A341)&gt;0,N(S341)&gt;0,N(S341)-N(A341)&gt;N('Settings'!$B$11)),"WRITTEN LATE; ",""),LEN(IF(N(A341)=0,"NO DATE; ","")&amp;IF(B341="","NO JOB; ",IF(COUNTIF('Jobs'!$A$2:$A$21,B341)=0,"JOB NOT ON JOBS SHEET; ",""))&amp;IF(AND(L341="Yes",M341=""),"DELAY - NO CAUSE; ","")&amp;IF(AND(N341&lt;&gt;"",O341&lt;&gt;"Yes",O341&lt;&gt;"Not needed"),"CLIENT INSTRUCTION - NO CHANGE ORDER; ","")&amp;IF(Q341="","NO PHOTOS LINK; ","")&amp;IF(OR(C341="",AND(D341&lt;&gt;"",E341="")),"CREW COUNT BLANK; ","")&amp;IF(G341="","NO WORK WRITTEN; ","")&amp;IF(AND(I341&lt;&gt;"",J341=""),"INSPECTION - NO RESULT; ","")&amp;IF(AND(B341&lt;&gt;"",N(A341)&gt;0,COUNTIFS($B$2:$B$1000,B341,$A$2:$A$1000,A341)&gt;1),"TWO ROWS SAME JOB SAME DAY; ","")&amp;IF(AND(N(A341)&gt;0,N(S341)&gt;0,N(S341)-N(A341)&gt;N('Settings'!$B$11)),"WRITTEN LATE; ",""))-2)))</f>
        <v/>
      </c>
    </row>
    <row r="342">
      <c r="A342" s="6" t="n"/>
      <c r="G342" s="7" t="n"/>
      <c r="H342" s="7" t="n"/>
      <c r="K342" s="7" t="n"/>
      <c r="M342" s="7" t="n"/>
      <c r="N342" s="7" t="n"/>
      <c r="P342" s="7" t="n"/>
      <c r="S342" s="6" t="n"/>
      <c r="T342">
        <f>IF(NOT(OR(A342&lt;&gt;"",B342&lt;&gt;"",G342&lt;&gt;"")),"",IF(IF(N(A342)=0,"NO DATE; ","")&amp;IF(B342="","NO JOB; ",IF(COUNTIF('Jobs'!$A$2:$A$21,B342)=0,"JOB NOT ON JOBS SHEET; ",""))&amp;IF(AND(L342="Yes",M342=""),"DELAY - NO CAUSE; ","")&amp;IF(AND(N342&lt;&gt;"",O342&lt;&gt;"Yes",O342&lt;&gt;"Not needed"),"CLIENT INSTRUCTION - NO CHANGE ORDER; ","")&amp;IF(Q342="","NO PHOTOS LINK; ","")&amp;IF(OR(C342="",AND(D342&lt;&gt;"",E342="")),"CREW COUNT BLANK; ","")&amp;IF(G342="","NO WORK WRITTEN; ","")&amp;IF(AND(I342&lt;&gt;"",J342=""),"INSPECTION - NO RESULT; ","")&amp;IF(AND(B342&lt;&gt;"",N(A342)&gt;0,COUNTIFS($B$2:$B$1000,B342,$A$2:$A$1000,A342)&gt;1),"TWO ROWS SAME JOB SAME DAY; ","")&amp;IF(AND(N(A342)&gt;0,N(S342)&gt;0,N(S342)-N(A342)&gt;N('Settings'!$B$11)),"WRITTEN LATE; ","")="","",LEFT(IF(N(A342)=0,"NO DATE; ","")&amp;IF(B342="","NO JOB; ",IF(COUNTIF('Jobs'!$A$2:$A$21,B342)=0,"JOB NOT ON JOBS SHEET; ",""))&amp;IF(AND(L342="Yes",M342=""),"DELAY - NO CAUSE; ","")&amp;IF(AND(N342&lt;&gt;"",O342&lt;&gt;"Yes",O342&lt;&gt;"Not needed"),"CLIENT INSTRUCTION - NO CHANGE ORDER; ","")&amp;IF(Q342="","NO PHOTOS LINK; ","")&amp;IF(OR(C342="",AND(D342&lt;&gt;"",E342="")),"CREW COUNT BLANK; ","")&amp;IF(G342="","NO WORK WRITTEN; ","")&amp;IF(AND(I342&lt;&gt;"",J342=""),"INSPECTION - NO RESULT; ","")&amp;IF(AND(B342&lt;&gt;"",N(A342)&gt;0,COUNTIFS($B$2:$B$1000,B342,$A$2:$A$1000,A342)&gt;1),"TWO ROWS SAME JOB SAME DAY; ","")&amp;IF(AND(N(A342)&gt;0,N(S342)&gt;0,N(S342)-N(A342)&gt;N('Settings'!$B$11)),"WRITTEN LATE; ",""),LEN(IF(N(A342)=0,"NO DATE; ","")&amp;IF(B342="","NO JOB; ",IF(COUNTIF('Jobs'!$A$2:$A$21,B342)=0,"JOB NOT ON JOBS SHEET; ",""))&amp;IF(AND(L342="Yes",M342=""),"DELAY - NO CAUSE; ","")&amp;IF(AND(N342&lt;&gt;"",O342&lt;&gt;"Yes",O342&lt;&gt;"Not needed"),"CLIENT INSTRUCTION - NO CHANGE ORDER; ","")&amp;IF(Q342="","NO PHOTOS LINK; ","")&amp;IF(OR(C342="",AND(D342&lt;&gt;"",E342="")),"CREW COUNT BLANK; ","")&amp;IF(G342="","NO WORK WRITTEN; ","")&amp;IF(AND(I342&lt;&gt;"",J342=""),"INSPECTION - NO RESULT; ","")&amp;IF(AND(B342&lt;&gt;"",N(A342)&gt;0,COUNTIFS($B$2:$B$1000,B342,$A$2:$A$1000,A342)&gt;1),"TWO ROWS SAME JOB SAME DAY; ","")&amp;IF(AND(N(A342)&gt;0,N(S342)&gt;0,N(S342)-N(A342)&gt;N('Settings'!$B$11)),"WRITTEN LATE; ",""))-2)))</f>
        <v/>
      </c>
    </row>
    <row r="343">
      <c r="A343" s="6" t="n"/>
      <c r="G343" s="7" t="n"/>
      <c r="H343" s="7" t="n"/>
      <c r="K343" s="7" t="n"/>
      <c r="M343" s="7" t="n"/>
      <c r="N343" s="7" t="n"/>
      <c r="P343" s="7" t="n"/>
      <c r="S343" s="6" t="n"/>
      <c r="T343">
        <f>IF(NOT(OR(A343&lt;&gt;"",B343&lt;&gt;"",G343&lt;&gt;"")),"",IF(IF(N(A343)=0,"NO DATE; ","")&amp;IF(B343="","NO JOB; ",IF(COUNTIF('Jobs'!$A$2:$A$21,B343)=0,"JOB NOT ON JOBS SHEET; ",""))&amp;IF(AND(L343="Yes",M343=""),"DELAY - NO CAUSE; ","")&amp;IF(AND(N343&lt;&gt;"",O343&lt;&gt;"Yes",O343&lt;&gt;"Not needed"),"CLIENT INSTRUCTION - NO CHANGE ORDER; ","")&amp;IF(Q343="","NO PHOTOS LINK; ","")&amp;IF(OR(C343="",AND(D343&lt;&gt;"",E343="")),"CREW COUNT BLANK; ","")&amp;IF(G343="","NO WORK WRITTEN; ","")&amp;IF(AND(I343&lt;&gt;"",J343=""),"INSPECTION - NO RESULT; ","")&amp;IF(AND(B343&lt;&gt;"",N(A343)&gt;0,COUNTIFS($B$2:$B$1000,B343,$A$2:$A$1000,A343)&gt;1),"TWO ROWS SAME JOB SAME DAY; ","")&amp;IF(AND(N(A343)&gt;0,N(S343)&gt;0,N(S343)-N(A343)&gt;N('Settings'!$B$11)),"WRITTEN LATE; ","")="","",LEFT(IF(N(A343)=0,"NO DATE; ","")&amp;IF(B343="","NO JOB; ",IF(COUNTIF('Jobs'!$A$2:$A$21,B343)=0,"JOB NOT ON JOBS SHEET; ",""))&amp;IF(AND(L343="Yes",M343=""),"DELAY - NO CAUSE; ","")&amp;IF(AND(N343&lt;&gt;"",O343&lt;&gt;"Yes",O343&lt;&gt;"Not needed"),"CLIENT INSTRUCTION - NO CHANGE ORDER; ","")&amp;IF(Q343="","NO PHOTOS LINK; ","")&amp;IF(OR(C343="",AND(D343&lt;&gt;"",E343="")),"CREW COUNT BLANK; ","")&amp;IF(G343="","NO WORK WRITTEN; ","")&amp;IF(AND(I343&lt;&gt;"",J343=""),"INSPECTION - NO RESULT; ","")&amp;IF(AND(B343&lt;&gt;"",N(A343)&gt;0,COUNTIFS($B$2:$B$1000,B343,$A$2:$A$1000,A343)&gt;1),"TWO ROWS SAME JOB SAME DAY; ","")&amp;IF(AND(N(A343)&gt;0,N(S343)&gt;0,N(S343)-N(A343)&gt;N('Settings'!$B$11)),"WRITTEN LATE; ",""),LEN(IF(N(A343)=0,"NO DATE; ","")&amp;IF(B343="","NO JOB; ",IF(COUNTIF('Jobs'!$A$2:$A$21,B343)=0,"JOB NOT ON JOBS SHEET; ",""))&amp;IF(AND(L343="Yes",M343=""),"DELAY - NO CAUSE; ","")&amp;IF(AND(N343&lt;&gt;"",O343&lt;&gt;"Yes",O343&lt;&gt;"Not needed"),"CLIENT INSTRUCTION - NO CHANGE ORDER; ","")&amp;IF(Q343="","NO PHOTOS LINK; ","")&amp;IF(OR(C343="",AND(D343&lt;&gt;"",E343="")),"CREW COUNT BLANK; ","")&amp;IF(G343="","NO WORK WRITTEN; ","")&amp;IF(AND(I343&lt;&gt;"",J343=""),"INSPECTION - NO RESULT; ","")&amp;IF(AND(B343&lt;&gt;"",N(A343)&gt;0,COUNTIFS($B$2:$B$1000,B343,$A$2:$A$1000,A343)&gt;1),"TWO ROWS SAME JOB SAME DAY; ","")&amp;IF(AND(N(A343)&gt;0,N(S343)&gt;0,N(S343)-N(A343)&gt;N('Settings'!$B$11)),"WRITTEN LATE; ",""))-2)))</f>
        <v/>
      </c>
    </row>
    <row r="344">
      <c r="A344" s="6" t="n"/>
      <c r="G344" s="7" t="n"/>
      <c r="H344" s="7" t="n"/>
      <c r="K344" s="7" t="n"/>
      <c r="M344" s="7" t="n"/>
      <c r="N344" s="7" t="n"/>
      <c r="P344" s="7" t="n"/>
      <c r="S344" s="6" t="n"/>
      <c r="T344">
        <f>IF(NOT(OR(A344&lt;&gt;"",B344&lt;&gt;"",G344&lt;&gt;"")),"",IF(IF(N(A344)=0,"NO DATE; ","")&amp;IF(B344="","NO JOB; ",IF(COUNTIF('Jobs'!$A$2:$A$21,B344)=0,"JOB NOT ON JOBS SHEET; ",""))&amp;IF(AND(L344="Yes",M344=""),"DELAY - NO CAUSE; ","")&amp;IF(AND(N344&lt;&gt;"",O344&lt;&gt;"Yes",O344&lt;&gt;"Not needed"),"CLIENT INSTRUCTION - NO CHANGE ORDER; ","")&amp;IF(Q344="","NO PHOTOS LINK; ","")&amp;IF(OR(C344="",AND(D344&lt;&gt;"",E344="")),"CREW COUNT BLANK; ","")&amp;IF(G344="","NO WORK WRITTEN; ","")&amp;IF(AND(I344&lt;&gt;"",J344=""),"INSPECTION - NO RESULT; ","")&amp;IF(AND(B344&lt;&gt;"",N(A344)&gt;0,COUNTIFS($B$2:$B$1000,B344,$A$2:$A$1000,A344)&gt;1),"TWO ROWS SAME JOB SAME DAY; ","")&amp;IF(AND(N(A344)&gt;0,N(S344)&gt;0,N(S344)-N(A344)&gt;N('Settings'!$B$11)),"WRITTEN LATE; ","")="","",LEFT(IF(N(A344)=0,"NO DATE; ","")&amp;IF(B344="","NO JOB; ",IF(COUNTIF('Jobs'!$A$2:$A$21,B344)=0,"JOB NOT ON JOBS SHEET; ",""))&amp;IF(AND(L344="Yes",M344=""),"DELAY - NO CAUSE; ","")&amp;IF(AND(N344&lt;&gt;"",O344&lt;&gt;"Yes",O344&lt;&gt;"Not needed"),"CLIENT INSTRUCTION - NO CHANGE ORDER; ","")&amp;IF(Q344="","NO PHOTOS LINK; ","")&amp;IF(OR(C344="",AND(D344&lt;&gt;"",E344="")),"CREW COUNT BLANK; ","")&amp;IF(G344="","NO WORK WRITTEN; ","")&amp;IF(AND(I344&lt;&gt;"",J344=""),"INSPECTION - NO RESULT; ","")&amp;IF(AND(B344&lt;&gt;"",N(A344)&gt;0,COUNTIFS($B$2:$B$1000,B344,$A$2:$A$1000,A344)&gt;1),"TWO ROWS SAME JOB SAME DAY; ","")&amp;IF(AND(N(A344)&gt;0,N(S344)&gt;0,N(S344)-N(A344)&gt;N('Settings'!$B$11)),"WRITTEN LATE; ",""),LEN(IF(N(A344)=0,"NO DATE; ","")&amp;IF(B344="","NO JOB; ",IF(COUNTIF('Jobs'!$A$2:$A$21,B344)=0,"JOB NOT ON JOBS SHEET; ",""))&amp;IF(AND(L344="Yes",M344=""),"DELAY - NO CAUSE; ","")&amp;IF(AND(N344&lt;&gt;"",O344&lt;&gt;"Yes",O344&lt;&gt;"Not needed"),"CLIENT INSTRUCTION - NO CHANGE ORDER; ","")&amp;IF(Q344="","NO PHOTOS LINK; ","")&amp;IF(OR(C344="",AND(D344&lt;&gt;"",E344="")),"CREW COUNT BLANK; ","")&amp;IF(G344="","NO WORK WRITTEN; ","")&amp;IF(AND(I344&lt;&gt;"",J344=""),"INSPECTION - NO RESULT; ","")&amp;IF(AND(B344&lt;&gt;"",N(A344)&gt;0,COUNTIFS($B$2:$B$1000,B344,$A$2:$A$1000,A344)&gt;1),"TWO ROWS SAME JOB SAME DAY; ","")&amp;IF(AND(N(A344)&gt;0,N(S344)&gt;0,N(S344)-N(A344)&gt;N('Settings'!$B$11)),"WRITTEN LATE; ",""))-2)))</f>
        <v/>
      </c>
    </row>
    <row r="345">
      <c r="A345" s="6" t="n"/>
      <c r="G345" s="7" t="n"/>
      <c r="H345" s="7" t="n"/>
      <c r="K345" s="7" t="n"/>
      <c r="M345" s="7" t="n"/>
      <c r="N345" s="7" t="n"/>
      <c r="P345" s="7" t="n"/>
      <c r="S345" s="6" t="n"/>
      <c r="T345">
        <f>IF(NOT(OR(A345&lt;&gt;"",B345&lt;&gt;"",G345&lt;&gt;"")),"",IF(IF(N(A345)=0,"NO DATE; ","")&amp;IF(B345="","NO JOB; ",IF(COUNTIF('Jobs'!$A$2:$A$21,B345)=0,"JOB NOT ON JOBS SHEET; ",""))&amp;IF(AND(L345="Yes",M345=""),"DELAY - NO CAUSE; ","")&amp;IF(AND(N345&lt;&gt;"",O345&lt;&gt;"Yes",O345&lt;&gt;"Not needed"),"CLIENT INSTRUCTION - NO CHANGE ORDER; ","")&amp;IF(Q345="","NO PHOTOS LINK; ","")&amp;IF(OR(C345="",AND(D345&lt;&gt;"",E345="")),"CREW COUNT BLANK; ","")&amp;IF(G345="","NO WORK WRITTEN; ","")&amp;IF(AND(I345&lt;&gt;"",J345=""),"INSPECTION - NO RESULT; ","")&amp;IF(AND(B345&lt;&gt;"",N(A345)&gt;0,COUNTIFS($B$2:$B$1000,B345,$A$2:$A$1000,A345)&gt;1),"TWO ROWS SAME JOB SAME DAY; ","")&amp;IF(AND(N(A345)&gt;0,N(S345)&gt;0,N(S345)-N(A345)&gt;N('Settings'!$B$11)),"WRITTEN LATE; ","")="","",LEFT(IF(N(A345)=0,"NO DATE; ","")&amp;IF(B345="","NO JOB; ",IF(COUNTIF('Jobs'!$A$2:$A$21,B345)=0,"JOB NOT ON JOBS SHEET; ",""))&amp;IF(AND(L345="Yes",M345=""),"DELAY - NO CAUSE; ","")&amp;IF(AND(N345&lt;&gt;"",O345&lt;&gt;"Yes",O345&lt;&gt;"Not needed"),"CLIENT INSTRUCTION - NO CHANGE ORDER; ","")&amp;IF(Q345="","NO PHOTOS LINK; ","")&amp;IF(OR(C345="",AND(D345&lt;&gt;"",E345="")),"CREW COUNT BLANK; ","")&amp;IF(G345="","NO WORK WRITTEN; ","")&amp;IF(AND(I345&lt;&gt;"",J345=""),"INSPECTION - NO RESULT; ","")&amp;IF(AND(B345&lt;&gt;"",N(A345)&gt;0,COUNTIFS($B$2:$B$1000,B345,$A$2:$A$1000,A345)&gt;1),"TWO ROWS SAME JOB SAME DAY; ","")&amp;IF(AND(N(A345)&gt;0,N(S345)&gt;0,N(S345)-N(A345)&gt;N('Settings'!$B$11)),"WRITTEN LATE; ",""),LEN(IF(N(A345)=0,"NO DATE; ","")&amp;IF(B345="","NO JOB; ",IF(COUNTIF('Jobs'!$A$2:$A$21,B345)=0,"JOB NOT ON JOBS SHEET; ",""))&amp;IF(AND(L345="Yes",M345=""),"DELAY - NO CAUSE; ","")&amp;IF(AND(N345&lt;&gt;"",O345&lt;&gt;"Yes",O345&lt;&gt;"Not needed"),"CLIENT INSTRUCTION - NO CHANGE ORDER; ","")&amp;IF(Q345="","NO PHOTOS LINK; ","")&amp;IF(OR(C345="",AND(D345&lt;&gt;"",E345="")),"CREW COUNT BLANK; ","")&amp;IF(G345="","NO WORK WRITTEN; ","")&amp;IF(AND(I345&lt;&gt;"",J345=""),"INSPECTION - NO RESULT; ","")&amp;IF(AND(B345&lt;&gt;"",N(A345)&gt;0,COUNTIFS($B$2:$B$1000,B345,$A$2:$A$1000,A345)&gt;1),"TWO ROWS SAME JOB SAME DAY; ","")&amp;IF(AND(N(A345)&gt;0,N(S345)&gt;0,N(S345)-N(A345)&gt;N('Settings'!$B$11)),"WRITTEN LATE; ",""))-2)))</f>
        <v/>
      </c>
    </row>
    <row r="346">
      <c r="A346" s="6" t="n"/>
      <c r="G346" s="7" t="n"/>
      <c r="H346" s="7" t="n"/>
      <c r="K346" s="7" t="n"/>
      <c r="M346" s="7" t="n"/>
      <c r="N346" s="7" t="n"/>
      <c r="P346" s="7" t="n"/>
      <c r="S346" s="6" t="n"/>
      <c r="T346">
        <f>IF(NOT(OR(A346&lt;&gt;"",B346&lt;&gt;"",G346&lt;&gt;"")),"",IF(IF(N(A346)=0,"NO DATE; ","")&amp;IF(B346="","NO JOB; ",IF(COUNTIF('Jobs'!$A$2:$A$21,B346)=0,"JOB NOT ON JOBS SHEET; ",""))&amp;IF(AND(L346="Yes",M346=""),"DELAY - NO CAUSE; ","")&amp;IF(AND(N346&lt;&gt;"",O346&lt;&gt;"Yes",O346&lt;&gt;"Not needed"),"CLIENT INSTRUCTION - NO CHANGE ORDER; ","")&amp;IF(Q346="","NO PHOTOS LINK; ","")&amp;IF(OR(C346="",AND(D346&lt;&gt;"",E346="")),"CREW COUNT BLANK; ","")&amp;IF(G346="","NO WORK WRITTEN; ","")&amp;IF(AND(I346&lt;&gt;"",J346=""),"INSPECTION - NO RESULT; ","")&amp;IF(AND(B346&lt;&gt;"",N(A346)&gt;0,COUNTIFS($B$2:$B$1000,B346,$A$2:$A$1000,A346)&gt;1),"TWO ROWS SAME JOB SAME DAY; ","")&amp;IF(AND(N(A346)&gt;0,N(S346)&gt;0,N(S346)-N(A346)&gt;N('Settings'!$B$11)),"WRITTEN LATE; ","")="","",LEFT(IF(N(A346)=0,"NO DATE; ","")&amp;IF(B346="","NO JOB; ",IF(COUNTIF('Jobs'!$A$2:$A$21,B346)=0,"JOB NOT ON JOBS SHEET; ",""))&amp;IF(AND(L346="Yes",M346=""),"DELAY - NO CAUSE; ","")&amp;IF(AND(N346&lt;&gt;"",O346&lt;&gt;"Yes",O346&lt;&gt;"Not needed"),"CLIENT INSTRUCTION - NO CHANGE ORDER; ","")&amp;IF(Q346="","NO PHOTOS LINK; ","")&amp;IF(OR(C346="",AND(D346&lt;&gt;"",E346="")),"CREW COUNT BLANK; ","")&amp;IF(G346="","NO WORK WRITTEN; ","")&amp;IF(AND(I346&lt;&gt;"",J346=""),"INSPECTION - NO RESULT; ","")&amp;IF(AND(B346&lt;&gt;"",N(A346)&gt;0,COUNTIFS($B$2:$B$1000,B346,$A$2:$A$1000,A346)&gt;1),"TWO ROWS SAME JOB SAME DAY; ","")&amp;IF(AND(N(A346)&gt;0,N(S346)&gt;0,N(S346)-N(A346)&gt;N('Settings'!$B$11)),"WRITTEN LATE; ",""),LEN(IF(N(A346)=0,"NO DATE; ","")&amp;IF(B346="","NO JOB; ",IF(COUNTIF('Jobs'!$A$2:$A$21,B346)=0,"JOB NOT ON JOBS SHEET; ",""))&amp;IF(AND(L346="Yes",M346=""),"DELAY - NO CAUSE; ","")&amp;IF(AND(N346&lt;&gt;"",O346&lt;&gt;"Yes",O346&lt;&gt;"Not needed"),"CLIENT INSTRUCTION - NO CHANGE ORDER; ","")&amp;IF(Q346="","NO PHOTOS LINK; ","")&amp;IF(OR(C346="",AND(D346&lt;&gt;"",E346="")),"CREW COUNT BLANK; ","")&amp;IF(G346="","NO WORK WRITTEN; ","")&amp;IF(AND(I346&lt;&gt;"",J346=""),"INSPECTION - NO RESULT; ","")&amp;IF(AND(B346&lt;&gt;"",N(A346)&gt;0,COUNTIFS($B$2:$B$1000,B346,$A$2:$A$1000,A346)&gt;1),"TWO ROWS SAME JOB SAME DAY; ","")&amp;IF(AND(N(A346)&gt;0,N(S346)&gt;0,N(S346)-N(A346)&gt;N('Settings'!$B$11)),"WRITTEN LATE; ",""))-2)))</f>
        <v/>
      </c>
    </row>
    <row r="347">
      <c r="A347" s="6" t="n"/>
      <c r="G347" s="7" t="n"/>
      <c r="H347" s="7" t="n"/>
      <c r="K347" s="7" t="n"/>
      <c r="M347" s="7" t="n"/>
      <c r="N347" s="7" t="n"/>
      <c r="P347" s="7" t="n"/>
      <c r="S347" s="6" t="n"/>
      <c r="T347">
        <f>IF(NOT(OR(A347&lt;&gt;"",B347&lt;&gt;"",G347&lt;&gt;"")),"",IF(IF(N(A347)=0,"NO DATE; ","")&amp;IF(B347="","NO JOB; ",IF(COUNTIF('Jobs'!$A$2:$A$21,B347)=0,"JOB NOT ON JOBS SHEET; ",""))&amp;IF(AND(L347="Yes",M347=""),"DELAY - NO CAUSE; ","")&amp;IF(AND(N347&lt;&gt;"",O347&lt;&gt;"Yes",O347&lt;&gt;"Not needed"),"CLIENT INSTRUCTION - NO CHANGE ORDER; ","")&amp;IF(Q347="","NO PHOTOS LINK; ","")&amp;IF(OR(C347="",AND(D347&lt;&gt;"",E347="")),"CREW COUNT BLANK; ","")&amp;IF(G347="","NO WORK WRITTEN; ","")&amp;IF(AND(I347&lt;&gt;"",J347=""),"INSPECTION - NO RESULT; ","")&amp;IF(AND(B347&lt;&gt;"",N(A347)&gt;0,COUNTIFS($B$2:$B$1000,B347,$A$2:$A$1000,A347)&gt;1),"TWO ROWS SAME JOB SAME DAY; ","")&amp;IF(AND(N(A347)&gt;0,N(S347)&gt;0,N(S347)-N(A347)&gt;N('Settings'!$B$11)),"WRITTEN LATE; ","")="","",LEFT(IF(N(A347)=0,"NO DATE; ","")&amp;IF(B347="","NO JOB; ",IF(COUNTIF('Jobs'!$A$2:$A$21,B347)=0,"JOB NOT ON JOBS SHEET; ",""))&amp;IF(AND(L347="Yes",M347=""),"DELAY - NO CAUSE; ","")&amp;IF(AND(N347&lt;&gt;"",O347&lt;&gt;"Yes",O347&lt;&gt;"Not needed"),"CLIENT INSTRUCTION - NO CHANGE ORDER; ","")&amp;IF(Q347="","NO PHOTOS LINK; ","")&amp;IF(OR(C347="",AND(D347&lt;&gt;"",E347="")),"CREW COUNT BLANK; ","")&amp;IF(G347="","NO WORK WRITTEN; ","")&amp;IF(AND(I347&lt;&gt;"",J347=""),"INSPECTION - NO RESULT; ","")&amp;IF(AND(B347&lt;&gt;"",N(A347)&gt;0,COUNTIFS($B$2:$B$1000,B347,$A$2:$A$1000,A347)&gt;1),"TWO ROWS SAME JOB SAME DAY; ","")&amp;IF(AND(N(A347)&gt;0,N(S347)&gt;0,N(S347)-N(A347)&gt;N('Settings'!$B$11)),"WRITTEN LATE; ",""),LEN(IF(N(A347)=0,"NO DATE; ","")&amp;IF(B347="","NO JOB; ",IF(COUNTIF('Jobs'!$A$2:$A$21,B347)=0,"JOB NOT ON JOBS SHEET; ",""))&amp;IF(AND(L347="Yes",M347=""),"DELAY - NO CAUSE; ","")&amp;IF(AND(N347&lt;&gt;"",O347&lt;&gt;"Yes",O347&lt;&gt;"Not needed"),"CLIENT INSTRUCTION - NO CHANGE ORDER; ","")&amp;IF(Q347="","NO PHOTOS LINK; ","")&amp;IF(OR(C347="",AND(D347&lt;&gt;"",E347="")),"CREW COUNT BLANK; ","")&amp;IF(G347="","NO WORK WRITTEN; ","")&amp;IF(AND(I347&lt;&gt;"",J347=""),"INSPECTION - NO RESULT; ","")&amp;IF(AND(B347&lt;&gt;"",N(A347)&gt;0,COUNTIFS($B$2:$B$1000,B347,$A$2:$A$1000,A347)&gt;1),"TWO ROWS SAME JOB SAME DAY; ","")&amp;IF(AND(N(A347)&gt;0,N(S347)&gt;0,N(S347)-N(A347)&gt;N('Settings'!$B$11)),"WRITTEN LATE; ",""))-2)))</f>
        <v/>
      </c>
    </row>
    <row r="348">
      <c r="A348" s="6" t="n"/>
      <c r="G348" s="7" t="n"/>
      <c r="H348" s="7" t="n"/>
      <c r="K348" s="7" t="n"/>
      <c r="M348" s="7" t="n"/>
      <c r="N348" s="7" t="n"/>
      <c r="P348" s="7" t="n"/>
      <c r="S348" s="6" t="n"/>
      <c r="T348">
        <f>IF(NOT(OR(A348&lt;&gt;"",B348&lt;&gt;"",G348&lt;&gt;"")),"",IF(IF(N(A348)=0,"NO DATE; ","")&amp;IF(B348="","NO JOB; ",IF(COUNTIF('Jobs'!$A$2:$A$21,B348)=0,"JOB NOT ON JOBS SHEET; ",""))&amp;IF(AND(L348="Yes",M348=""),"DELAY - NO CAUSE; ","")&amp;IF(AND(N348&lt;&gt;"",O348&lt;&gt;"Yes",O348&lt;&gt;"Not needed"),"CLIENT INSTRUCTION - NO CHANGE ORDER; ","")&amp;IF(Q348="","NO PHOTOS LINK; ","")&amp;IF(OR(C348="",AND(D348&lt;&gt;"",E348="")),"CREW COUNT BLANK; ","")&amp;IF(G348="","NO WORK WRITTEN; ","")&amp;IF(AND(I348&lt;&gt;"",J348=""),"INSPECTION - NO RESULT; ","")&amp;IF(AND(B348&lt;&gt;"",N(A348)&gt;0,COUNTIFS($B$2:$B$1000,B348,$A$2:$A$1000,A348)&gt;1),"TWO ROWS SAME JOB SAME DAY; ","")&amp;IF(AND(N(A348)&gt;0,N(S348)&gt;0,N(S348)-N(A348)&gt;N('Settings'!$B$11)),"WRITTEN LATE; ","")="","",LEFT(IF(N(A348)=0,"NO DATE; ","")&amp;IF(B348="","NO JOB; ",IF(COUNTIF('Jobs'!$A$2:$A$21,B348)=0,"JOB NOT ON JOBS SHEET; ",""))&amp;IF(AND(L348="Yes",M348=""),"DELAY - NO CAUSE; ","")&amp;IF(AND(N348&lt;&gt;"",O348&lt;&gt;"Yes",O348&lt;&gt;"Not needed"),"CLIENT INSTRUCTION - NO CHANGE ORDER; ","")&amp;IF(Q348="","NO PHOTOS LINK; ","")&amp;IF(OR(C348="",AND(D348&lt;&gt;"",E348="")),"CREW COUNT BLANK; ","")&amp;IF(G348="","NO WORK WRITTEN; ","")&amp;IF(AND(I348&lt;&gt;"",J348=""),"INSPECTION - NO RESULT; ","")&amp;IF(AND(B348&lt;&gt;"",N(A348)&gt;0,COUNTIFS($B$2:$B$1000,B348,$A$2:$A$1000,A348)&gt;1),"TWO ROWS SAME JOB SAME DAY; ","")&amp;IF(AND(N(A348)&gt;0,N(S348)&gt;0,N(S348)-N(A348)&gt;N('Settings'!$B$11)),"WRITTEN LATE; ",""),LEN(IF(N(A348)=0,"NO DATE; ","")&amp;IF(B348="","NO JOB; ",IF(COUNTIF('Jobs'!$A$2:$A$21,B348)=0,"JOB NOT ON JOBS SHEET; ",""))&amp;IF(AND(L348="Yes",M348=""),"DELAY - NO CAUSE; ","")&amp;IF(AND(N348&lt;&gt;"",O348&lt;&gt;"Yes",O348&lt;&gt;"Not needed"),"CLIENT INSTRUCTION - NO CHANGE ORDER; ","")&amp;IF(Q348="","NO PHOTOS LINK; ","")&amp;IF(OR(C348="",AND(D348&lt;&gt;"",E348="")),"CREW COUNT BLANK; ","")&amp;IF(G348="","NO WORK WRITTEN; ","")&amp;IF(AND(I348&lt;&gt;"",J348=""),"INSPECTION - NO RESULT; ","")&amp;IF(AND(B348&lt;&gt;"",N(A348)&gt;0,COUNTIFS($B$2:$B$1000,B348,$A$2:$A$1000,A348)&gt;1),"TWO ROWS SAME JOB SAME DAY; ","")&amp;IF(AND(N(A348)&gt;0,N(S348)&gt;0,N(S348)-N(A348)&gt;N('Settings'!$B$11)),"WRITTEN LATE; ",""))-2)))</f>
        <v/>
      </c>
    </row>
    <row r="349">
      <c r="A349" s="6" t="n"/>
      <c r="G349" s="7" t="n"/>
      <c r="H349" s="7" t="n"/>
      <c r="K349" s="7" t="n"/>
      <c r="M349" s="7" t="n"/>
      <c r="N349" s="7" t="n"/>
      <c r="P349" s="7" t="n"/>
      <c r="S349" s="6" t="n"/>
      <c r="T349">
        <f>IF(NOT(OR(A349&lt;&gt;"",B349&lt;&gt;"",G349&lt;&gt;"")),"",IF(IF(N(A349)=0,"NO DATE; ","")&amp;IF(B349="","NO JOB; ",IF(COUNTIF('Jobs'!$A$2:$A$21,B349)=0,"JOB NOT ON JOBS SHEET; ",""))&amp;IF(AND(L349="Yes",M349=""),"DELAY - NO CAUSE; ","")&amp;IF(AND(N349&lt;&gt;"",O349&lt;&gt;"Yes",O349&lt;&gt;"Not needed"),"CLIENT INSTRUCTION - NO CHANGE ORDER; ","")&amp;IF(Q349="","NO PHOTOS LINK; ","")&amp;IF(OR(C349="",AND(D349&lt;&gt;"",E349="")),"CREW COUNT BLANK; ","")&amp;IF(G349="","NO WORK WRITTEN; ","")&amp;IF(AND(I349&lt;&gt;"",J349=""),"INSPECTION - NO RESULT; ","")&amp;IF(AND(B349&lt;&gt;"",N(A349)&gt;0,COUNTIFS($B$2:$B$1000,B349,$A$2:$A$1000,A349)&gt;1),"TWO ROWS SAME JOB SAME DAY; ","")&amp;IF(AND(N(A349)&gt;0,N(S349)&gt;0,N(S349)-N(A349)&gt;N('Settings'!$B$11)),"WRITTEN LATE; ","")="","",LEFT(IF(N(A349)=0,"NO DATE; ","")&amp;IF(B349="","NO JOB; ",IF(COUNTIF('Jobs'!$A$2:$A$21,B349)=0,"JOB NOT ON JOBS SHEET; ",""))&amp;IF(AND(L349="Yes",M349=""),"DELAY - NO CAUSE; ","")&amp;IF(AND(N349&lt;&gt;"",O349&lt;&gt;"Yes",O349&lt;&gt;"Not needed"),"CLIENT INSTRUCTION - NO CHANGE ORDER; ","")&amp;IF(Q349="","NO PHOTOS LINK; ","")&amp;IF(OR(C349="",AND(D349&lt;&gt;"",E349="")),"CREW COUNT BLANK; ","")&amp;IF(G349="","NO WORK WRITTEN; ","")&amp;IF(AND(I349&lt;&gt;"",J349=""),"INSPECTION - NO RESULT; ","")&amp;IF(AND(B349&lt;&gt;"",N(A349)&gt;0,COUNTIFS($B$2:$B$1000,B349,$A$2:$A$1000,A349)&gt;1),"TWO ROWS SAME JOB SAME DAY; ","")&amp;IF(AND(N(A349)&gt;0,N(S349)&gt;0,N(S349)-N(A349)&gt;N('Settings'!$B$11)),"WRITTEN LATE; ",""),LEN(IF(N(A349)=0,"NO DATE; ","")&amp;IF(B349="","NO JOB; ",IF(COUNTIF('Jobs'!$A$2:$A$21,B349)=0,"JOB NOT ON JOBS SHEET; ",""))&amp;IF(AND(L349="Yes",M349=""),"DELAY - NO CAUSE; ","")&amp;IF(AND(N349&lt;&gt;"",O349&lt;&gt;"Yes",O349&lt;&gt;"Not needed"),"CLIENT INSTRUCTION - NO CHANGE ORDER; ","")&amp;IF(Q349="","NO PHOTOS LINK; ","")&amp;IF(OR(C349="",AND(D349&lt;&gt;"",E349="")),"CREW COUNT BLANK; ","")&amp;IF(G349="","NO WORK WRITTEN; ","")&amp;IF(AND(I349&lt;&gt;"",J349=""),"INSPECTION - NO RESULT; ","")&amp;IF(AND(B349&lt;&gt;"",N(A349)&gt;0,COUNTIFS($B$2:$B$1000,B349,$A$2:$A$1000,A349)&gt;1),"TWO ROWS SAME JOB SAME DAY; ","")&amp;IF(AND(N(A349)&gt;0,N(S349)&gt;0,N(S349)-N(A349)&gt;N('Settings'!$B$11)),"WRITTEN LATE; ",""))-2)))</f>
        <v/>
      </c>
    </row>
    <row r="350">
      <c r="A350" s="6" t="n"/>
      <c r="G350" s="7" t="n"/>
      <c r="H350" s="7" t="n"/>
      <c r="K350" s="7" t="n"/>
      <c r="M350" s="7" t="n"/>
      <c r="N350" s="7" t="n"/>
      <c r="P350" s="7" t="n"/>
      <c r="S350" s="6" t="n"/>
      <c r="T350">
        <f>IF(NOT(OR(A350&lt;&gt;"",B350&lt;&gt;"",G350&lt;&gt;"")),"",IF(IF(N(A350)=0,"NO DATE; ","")&amp;IF(B350="","NO JOB; ",IF(COUNTIF('Jobs'!$A$2:$A$21,B350)=0,"JOB NOT ON JOBS SHEET; ",""))&amp;IF(AND(L350="Yes",M350=""),"DELAY - NO CAUSE; ","")&amp;IF(AND(N350&lt;&gt;"",O350&lt;&gt;"Yes",O350&lt;&gt;"Not needed"),"CLIENT INSTRUCTION - NO CHANGE ORDER; ","")&amp;IF(Q350="","NO PHOTOS LINK; ","")&amp;IF(OR(C350="",AND(D350&lt;&gt;"",E350="")),"CREW COUNT BLANK; ","")&amp;IF(G350="","NO WORK WRITTEN; ","")&amp;IF(AND(I350&lt;&gt;"",J350=""),"INSPECTION - NO RESULT; ","")&amp;IF(AND(B350&lt;&gt;"",N(A350)&gt;0,COUNTIFS($B$2:$B$1000,B350,$A$2:$A$1000,A350)&gt;1),"TWO ROWS SAME JOB SAME DAY; ","")&amp;IF(AND(N(A350)&gt;0,N(S350)&gt;0,N(S350)-N(A350)&gt;N('Settings'!$B$11)),"WRITTEN LATE; ","")="","",LEFT(IF(N(A350)=0,"NO DATE; ","")&amp;IF(B350="","NO JOB; ",IF(COUNTIF('Jobs'!$A$2:$A$21,B350)=0,"JOB NOT ON JOBS SHEET; ",""))&amp;IF(AND(L350="Yes",M350=""),"DELAY - NO CAUSE; ","")&amp;IF(AND(N350&lt;&gt;"",O350&lt;&gt;"Yes",O350&lt;&gt;"Not needed"),"CLIENT INSTRUCTION - NO CHANGE ORDER; ","")&amp;IF(Q350="","NO PHOTOS LINK; ","")&amp;IF(OR(C350="",AND(D350&lt;&gt;"",E350="")),"CREW COUNT BLANK; ","")&amp;IF(G350="","NO WORK WRITTEN; ","")&amp;IF(AND(I350&lt;&gt;"",J350=""),"INSPECTION - NO RESULT; ","")&amp;IF(AND(B350&lt;&gt;"",N(A350)&gt;0,COUNTIFS($B$2:$B$1000,B350,$A$2:$A$1000,A350)&gt;1),"TWO ROWS SAME JOB SAME DAY; ","")&amp;IF(AND(N(A350)&gt;0,N(S350)&gt;0,N(S350)-N(A350)&gt;N('Settings'!$B$11)),"WRITTEN LATE; ",""),LEN(IF(N(A350)=0,"NO DATE; ","")&amp;IF(B350="","NO JOB; ",IF(COUNTIF('Jobs'!$A$2:$A$21,B350)=0,"JOB NOT ON JOBS SHEET; ",""))&amp;IF(AND(L350="Yes",M350=""),"DELAY - NO CAUSE; ","")&amp;IF(AND(N350&lt;&gt;"",O350&lt;&gt;"Yes",O350&lt;&gt;"Not needed"),"CLIENT INSTRUCTION - NO CHANGE ORDER; ","")&amp;IF(Q350="","NO PHOTOS LINK; ","")&amp;IF(OR(C350="",AND(D350&lt;&gt;"",E350="")),"CREW COUNT BLANK; ","")&amp;IF(G350="","NO WORK WRITTEN; ","")&amp;IF(AND(I350&lt;&gt;"",J350=""),"INSPECTION - NO RESULT; ","")&amp;IF(AND(B350&lt;&gt;"",N(A350)&gt;0,COUNTIFS($B$2:$B$1000,B350,$A$2:$A$1000,A350)&gt;1),"TWO ROWS SAME JOB SAME DAY; ","")&amp;IF(AND(N(A350)&gt;0,N(S350)&gt;0,N(S350)-N(A350)&gt;N('Settings'!$B$11)),"WRITTEN LATE; ",""))-2)))</f>
        <v/>
      </c>
    </row>
    <row r="351">
      <c r="A351" s="6" t="n"/>
      <c r="G351" s="7" t="n"/>
      <c r="H351" s="7" t="n"/>
      <c r="K351" s="7" t="n"/>
      <c r="M351" s="7" t="n"/>
      <c r="N351" s="7" t="n"/>
      <c r="P351" s="7" t="n"/>
      <c r="S351" s="6" t="n"/>
      <c r="T351">
        <f>IF(NOT(OR(A351&lt;&gt;"",B351&lt;&gt;"",G351&lt;&gt;"")),"",IF(IF(N(A351)=0,"NO DATE; ","")&amp;IF(B351="","NO JOB; ",IF(COUNTIF('Jobs'!$A$2:$A$21,B351)=0,"JOB NOT ON JOBS SHEET; ",""))&amp;IF(AND(L351="Yes",M351=""),"DELAY - NO CAUSE; ","")&amp;IF(AND(N351&lt;&gt;"",O351&lt;&gt;"Yes",O351&lt;&gt;"Not needed"),"CLIENT INSTRUCTION - NO CHANGE ORDER; ","")&amp;IF(Q351="","NO PHOTOS LINK; ","")&amp;IF(OR(C351="",AND(D351&lt;&gt;"",E351="")),"CREW COUNT BLANK; ","")&amp;IF(G351="","NO WORK WRITTEN; ","")&amp;IF(AND(I351&lt;&gt;"",J351=""),"INSPECTION - NO RESULT; ","")&amp;IF(AND(B351&lt;&gt;"",N(A351)&gt;0,COUNTIFS($B$2:$B$1000,B351,$A$2:$A$1000,A351)&gt;1),"TWO ROWS SAME JOB SAME DAY; ","")&amp;IF(AND(N(A351)&gt;0,N(S351)&gt;0,N(S351)-N(A351)&gt;N('Settings'!$B$11)),"WRITTEN LATE; ","")="","",LEFT(IF(N(A351)=0,"NO DATE; ","")&amp;IF(B351="","NO JOB; ",IF(COUNTIF('Jobs'!$A$2:$A$21,B351)=0,"JOB NOT ON JOBS SHEET; ",""))&amp;IF(AND(L351="Yes",M351=""),"DELAY - NO CAUSE; ","")&amp;IF(AND(N351&lt;&gt;"",O351&lt;&gt;"Yes",O351&lt;&gt;"Not needed"),"CLIENT INSTRUCTION - NO CHANGE ORDER; ","")&amp;IF(Q351="","NO PHOTOS LINK; ","")&amp;IF(OR(C351="",AND(D351&lt;&gt;"",E351="")),"CREW COUNT BLANK; ","")&amp;IF(G351="","NO WORK WRITTEN; ","")&amp;IF(AND(I351&lt;&gt;"",J351=""),"INSPECTION - NO RESULT; ","")&amp;IF(AND(B351&lt;&gt;"",N(A351)&gt;0,COUNTIFS($B$2:$B$1000,B351,$A$2:$A$1000,A351)&gt;1),"TWO ROWS SAME JOB SAME DAY; ","")&amp;IF(AND(N(A351)&gt;0,N(S351)&gt;0,N(S351)-N(A351)&gt;N('Settings'!$B$11)),"WRITTEN LATE; ",""),LEN(IF(N(A351)=0,"NO DATE; ","")&amp;IF(B351="","NO JOB; ",IF(COUNTIF('Jobs'!$A$2:$A$21,B351)=0,"JOB NOT ON JOBS SHEET; ",""))&amp;IF(AND(L351="Yes",M351=""),"DELAY - NO CAUSE; ","")&amp;IF(AND(N351&lt;&gt;"",O351&lt;&gt;"Yes",O351&lt;&gt;"Not needed"),"CLIENT INSTRUCTION - NO CHANGE ORDER; ","")&amp;IF(Q351="","NO PHOTOS LINK; ","")&amp;IF(OR(C351="",AND(D351&lt;&gt;"",E351="")),"CREW COUNT BLANK; ","")&amp;IF(G351="","NO WORK WRITTEN; ","")&amp;IF(AND(I351&lt;&gt;"",J351=""),"INSPECTION - NO RESULT; ","")&amp;IF(AND(B351&lt;&gt;"",N(A351)&gt;0,COUNTIFS($B$2:$B$1000,B351,$A$2:$A$1000,A351)&gt;1),"TWO ROWS SAME JOB SAME DAY; ","")&amp;IF(AND(N(A351)&gt;0,N(S351)&gt;0,N(S351)-N(A351)&gt;N('Settings'!$B$11)),"WRITTEN LATE; ",""))-2)))</f>
        <v/>
      </c>
    </row>
    <row r="352">
      <c r="A352" s="6" t="n"/>
      <c r="G352" s="7" t="n"/>
      <c r="H352" s="7" t="n"/>
      <c r="K352" s="7" t="n"/>
      <c r="M352" s="7" t="n"/>
      <c r="N352" s="7" t="n"/>
      <c r="P352" s="7" t="n"/>
      <c r="S352" s="6" t="n"/>
      <c r="T352">
        <f>IF(NOT(OR(A352&lt;&gt;"",B352&lt;&gt;"",G352&lt;&gt;"")),"",IF(IF(N(A352)=0,"NO DATE; ","")&amp;IF(B352="","NO JOB; ",IF(COUNTIF('Jobs'!$A$2:$A$21,B352)=0,"JOB NOT ON JOBS SHEET; ",""))&amp;IF(AND(L352="Yes",M352=""),"DELAY - NO CAUSE; ","")&amp;IF(AND(N352&lt;&gt;"",O352&lt;&gt;"Yes",O352&lt;&gt;"Not needed"),"CLIENT INSTRUCTION - NO CHANGE ORDER; ","")&amp;IF(Q352="","NO PHOTOS LINK; ","")&amp;IF(OR(C352="",AND(D352&lt;&gt;"",E352="")),"CREW COUNT BLANK; ","")&amp;IF(G352="","NO WORK WRITTEN; ","")&amp;IF(AND(I352&lt;&gt;"",J352=""),"INSPECTION - NO RESULT; ","")&amp;IF(AND(B352&lt;&gt;"",N(A352)&gt;0,COUNTIFS($B$2:$B$1000,B352,$A$2:$A$1000,A352)&gt;1),"TWO ROWS SAME JOB SAME DAY; ","")&amp;IF(AND(N(A352)&gt;0,N(S352)&gt;0,N(S352)-N(A352)&gt;N('Settings'!$B$11)),"WRITTEN LATE; ","")="","",LEFT(IF(N(A352)=0,"NO DATE; ","")&amp;IF(B352="","NO JOB; ",IF(COUNTIF('Jobs'!$A$2:$A$21,B352)=0,"JOB NOT ON JOBS SHEET; ",""))&amp;IF(AND(L352="Yes",M352=""),"DELAY - NO CAUSE; ","")&amp;IF(AND(N352&lt;&gt;"",O352&lt;&gt;"Yes",O352&lt;&gt;"Not needed"),"CLIENT INSTRUCTION - NO CHANGE ORDER; ","")&amp;IF(Q352="","NO PHOTOS LINK; ","")&amp;IF(OR(C352="",AND(D352&lt;&gt;"",E352="")),"CREW COUNT BLANK; ","")&amp;IF(G352="","NO WORK WRITTEN; ","")&amp;IF(AND(I352&lt;&gt;"",J352=""),"INSPECTION - NO RESULT; ","")&amp;IF(AND(B352&lt;&gt;"",N(A352)&gt;0,COUNTIFS($B$2:$B$1000,B352,$A$2:$A$1000,A352)&gt;1),"TWO ROWS SAME JOB SAME DAY; ","")&amp;IF(AND(N(A352)&gt;0,N(S352)&gt;0,N(S352)-N(A352)&gt;N('Settings'!$B$11)),"WRITTEN LATE; ",""),LEN(IF(N(A352)=0,"NO DATE; ","")&amp;IF(B352="","NO JOB; ",IF(COUNTIF('Jobs'!$A$2:$A$21,B352)=0,"JOB NOT ON JOBS SHEET; ",""))&amp;IF(AND(L352="Yes",M352=""),"DELAY - NO CAUSE; ","")&amp;IF(AND(N352&lt;&gt;"",O352&lt;&gt;"Yes",O352&lt;&gt;"Not needed"),"CLIENT INSTRUCTION - NO CHANGE ORDER; ","")&amp;IF(Q352="","NO PHOTOS LINK; ","")&amp;IF(OR(C352="",AND(D352&lt;&gt;"",E352="")),"CREW COUNT BLANK; ","")&amp;IF(G352="","NO WORK WRITTEN; ","")&amp;IF(AND(I352&lt;&gt;"",J352=""),"INSPECTION - NO RESULT; ","")&amp;IF(AND(B352&lt;&gt;"",N(A352)&gt;0,COUNTIFS($B$2:$B$1000,B352,$A$2:$A$1000,A352)&gt;1),"TWO ROWS SAME JOB SAME DAY; ","")&amp;IF(AND(N(A352)&gt;0,N(S352)&gt;0,N(S352)-N(A352)&gt;N('Settings'!$B$11)),"WRITTEN LATE; ",""))-2)))</f>
        <v/>
      </c>
    </row>
    <row r="353">
      <c r="A353" s="6" t="n"/>
      <c r="G353" s="7" t="n"/>
      <c r="H353" s="7" t="n"/>
      <c r="K353" s="7" t="n"/>
      <c r="M353" s="7" t="n"/>
      <c r="N353" s="7" t="n"/>
      <c r="P353" s="7" t="n"/>
      <c r="S353" s="6" t="n"/>
      <c r="T353">
        <f>IF(NOT(OR(A353&lt;&gt;"",B353&lt;&gt;"",G353&lt;&gt;"")),"",IF(IF(N(A353)=0,"NO DATE; ","")&amp;IF(B353="","NO JOB; ",IF(COUNTIF('Jobs'!$A$2:$A$21,B353)=0,"JOB NOT ON JOBS SHEET; ",""))&amp;IF(AND(L353="Yes",M353=""),"DELAY - NO CAUSE; ","")&amp;IF(AND(N353&lt;&gt;"",O353&lt;&gt;"Yes",O353&lt;&gt;"Not needed"),"CLIENT INSTRUCTION - NO CHANGE ORDER; ","")&amp;IF(Q353="","NO PHOTOS LINK; ","")&amp;IF(OR(C353="",AND(D353&lt;&gt;"",E353="")),"CREW COUNT BLANK; ","")&amp;IF(G353="","NO WORK WRITTEN; ","")&amp;IF(AND(I353&lt;&gt;"",J353=""),"INSPECTION - NO RESULT; ","")&amp;IF(AND(B353&lt;&gt;"",N(A353)&gt;0,COUNTIFS($B$2:$B$1000,B353,$A$2:$A$1000,A353)&gt;1),"TWO ROWS SAME JOB SAME DAY; ","")&amp;IF(AND(N(A353)&gt;0,N(S353)&gt;0,N(S353)-N(A353)&gt;N('Settings'!$B$11)),"WRITTEN LATE; ","")="","",LEFT(IF(N(A353)=0,"NO DATE; ","")&amp;IF(B353="","NO JOB; ",IF(COUNTIF('Jobs'!$A$2:$A$21,B353)=0,"JOB NOT ON JOBS SHEET; ",""))&amp;IF(AND(L353="Yes",M353=""),"DELAY - NO CAUSE; ","")&amp;IF(AND(N353&lt;&gt;"",O353&lt;&gt;"Yes",O353&lt;&gt;"Not needed"),"CLIENT INSTRUCTION - NO CHANGE ORDER; ","")&amp;IF(Q353="","NO PHOTOS LINK; ","")&amp;IF(OR(C353="",AND(D353&lt;&gt;"",E353="")),"CREW COUNT BLANK; ","")&amp;IF(G353="","NO WORK WRITTEN; ","")&amp;IF(AND(I353&lt;&gt;"",J353=""),"INSPECTION - NO RESULT; ","")&amp;IF(AND(B353&lt;&gt;"",N(A353)&gt;0,COUNTIFS($B$2:$B$1000,B353,$A$2:$A$1000,A353)&gt;1),"TWO ROWS SAME JOB SAME DAY; ","")&amp;IF(AND(N(A353)&gt;0,N(S353)&gt;0,N(S353)-N(A353)&gt;N('Settings'!$B$11)),"WRITTEN LATE; ",""),LEN(IF(N(A353)=0,"NO DATE; ","")&amp;IF(B353="","NO JOB; ",IF(COUNTIF('Jobs'!$A$2:$A$21,B353)=0,"JOB NOT ON JOBS SHEET; ",""))&amp;IF(AND(L353="Yes",M353=""),"DELAY - NO CAUSE; ","")&amp;IF(AND(N353&lt;&gt;"",O353&lt;&gt;"Yes",O353&lt;&gt;"Not needed"),"CLIENT INSTRUCTION - NO CHANGE ORDER; ","")&amp;IF(Q353="","NO PHOTOS LINK; ","")&amp;IF(OR(C353="",AND(D353&lt;&gt;"",E353="")),"CREW COUNT BLANK; ","")&amp;IF(G353="","NO WORK WRITTEN; ","")&amp;IF(AND(I353&lt;&gt;"",J353=""),"INSPECTION - NO RESULT; ","")&amp;IF(AND(B353&lt;&gt;"",N(A353)&gt;0,COUNTIFS($B$2:$B$1000,B353,$A$2:$A$1000,A353)&gt;1),"TWO ROWS SAME JOB SAME DAY; ","")&amp;IF(AND(N(A353)&gt;0,N(S353)&gt;0,N(S353)-N(A353)&gt;N('Settings'!$B$11)),"WRITTEN LATE; ",""))-2)))</f>
        <v/>
      </c>
    </row>
    <row r="354">
      <c r="A354" s="6" t="n"/>
      <c r="G354" s="7" t="n"/>
      <c r="H354" s="7" t="n"/>
      <c r="K354" s="7" t="n"/>
      <c r="M354" s="7" t="n"/>
      <c r="N354" s="7" t="n"/>
      <c r="P354" s="7" t="n"/>
      <c r="S354" s="6" t="n"/>
      <c r="T354">
        <f>IF(NOT(OR(A354&lt;&gt;"",B354&lt;&gt;"",G354&lt;&gt;"")),"",IF(IF(N(A354)=0,"NO DATE; ","")&amp;IF(B354="","NO JOB; ",IF(COUNTIF('Jobs'!$A$2:$A$21,B354)=0,"JOB NOT ON JOBS SHEET; ",""))&amp;IF(AND(L354="Yes",M354=""),"DELAY - NO CAUSE; ","")&amp;IF(AND(N354&lt;&gt;"",O354&lt;&gt;"Yes",O354&lt;&gt;"Not needed"),"CLIENT INSTRUCTION - NO CHANGE ORDER; ","")&amp;IF(Q354="","NO PHOTOS LINK; ","")&amp;IF(OR(C354="",AND(D354&lt;&gt;"",E354="")),"CREW COUNT BLANK; ","")&amp;IF(G354="","NO WORK WRITTEN; ","")&amp;IF(AND(I354&lt;&gt;"",J354=""),"INSPECTION - NO RESULT; ","")&amp;IF(AND(B354&lt;&gt;"",N(A354)&gt;0,COUNTIFS($B$2:$B$1000,B354,$A$2:$A$1000,A354)&gt;1),"TWO ROWS SAME JOB SAME DAY; ","")&amp;IF(AND(N(A354)&gt;0,N(S354)&gt;0,N(S354)-N(A354)&gt;N('Settings'!$B$11)),"WRITTEN LATE; ","")="","",LEFT(IF(N(A354)=0,"NO DATE; ","")&amp;IF(B354="","NO JOB; ",IF(COUNTIF('Jobs'!$A$2:$A$21,B354)=0,"JOB NOT ON JOBS SHEET; ",""))&amp;IF(AND(L354="Yes",M354=""),"DELAY - NO CAUSE; ","")&amp;IF(AND(N354&lt;&gt;"",O354&lt;&gt;"Yes",O354&lt;&gt;"Not needed"),"CLIENT INSTRUCTION - NO CHANGE ORDER; ","")&amp;IF(Q354="","NO PHOTOS LINK; ","")&amp;IF(OR(C354="",AND(D354&lt;&gt;"",E354="")),"CREW COUNT BLANK; ","")&amp;IF(G354="","NO WORK WRITTEN; ","")&amp;IF(AND(I354&lt;&gt;"",J354=""),"INSPECTION - NO RESULT; ","")&amp;IF(AND(B354&lt;&gt;"",N(A354)&gt;0,COUNTIFS($B$2:$B$1000,B354,$A$2:$A$1000,A354)&gt;1),"TWO ROWS SAME JOB SAME DAY; ","")&amp;IF(AND(N(A354)&gt;0,N(S354)&gt;0,N(S354)-N(A354)&gt;N('Settings'!$B$11)),"WRITTEN LATE; ",""),LEN(IF(N(A354)=0,"NO DATE; ","")&amp;IF(B354="","NO JOB; ",IF(COUNTIF('Jobs'!$A$2:$A$21,B354)=0,"JOB NOT ON JOBS SHEET; ",""))&amp;IF(AND(L354="Yes",M354=""),"DELAY - NO CAUSE; ","")&amp;IF(AND(N354&lt;&gt;"",O354&lt;&gt;"Yes",O354&lt;&gt;"Not needed"),"CLIENT INSTRUCTION - NO CHANGE ORDER; ","")&amp;IF(Q354="","NO PHOTOS LINK; ","")&amp;IF(OR(C354="",AND(D354&lt;&gt;"",E354="")),"CREW COUNT BLANK; ","")&amp;IF(G354="","NO WORK WRITTEN; ","")&amp;IF(AND(I354&lt;&gt;"",J354=""),"INSPECTION - NO RESULT; ","")&amp;IF(AND(B354&lt;&gt;"",N(A354)&gt;0,COUNTIFS($B$2:$B$1000,B354,$A$2:$A$1000,A354)&gt;1),"TWO ROWS SAME JOB SAME DAY; ","")&amp;IF(AND(N(A354)&gt;0,N(S354)&gt;0,N(S354)-N(A354)&gt;N('Settings'!$B$11)),"WRITTEN LATE; ",""))-2)))</f>
        <v/>
      </c>
    </row>
    <row r="355">
      <c r="A355" s="6" t="n"/>
      <c r="G355" s="7" t="n"/>
      <c r="H355" s="7" t="n"/>
      <c r="K355" s="7" t="n"/>
      <c r="M355" s="7" t="n"/>
      <c r="N355" s="7" t="n"/>
      <c r="P355" s="7" t="n"/>
      <c r="S355" s="6" t="n"/>
      <c r="T355">
        <f>IF(NOT(OR(A355&lt;&gt;"",B355&lt;&gt;"",G355&lt;&gt;"")),"",IF(IF(N(A355)=0,"NO DATE; ","")&amp;IF(B355="","NO JOB; ",IF(COUNTIF('Jobs'!$A$2:$A$21,B355)=0,"JOB NOT ON JOBS SHEET; ",""))&amp;IF(AND(L355="Yes",M355=""),"DELAY - NO CAUSE; ","")&amp;IF(AND(N355&lt;&gt;"",O355&lt;&gt;"Yes",O355&lt;&gt;"Not needed"),"CLIENT INSTRUCTION - NO CHANGE ORDER; ","")&amp;IF(Q355="","NO PHOTOS LINK; ","")&amp;IF(OR(C355="",AND(D355&lt;&gt;"",E355="")),"CREW COUNT BLANK; ","")&amp;IF(G355="","NO WORK WRITTEN; ","")&amp;IF(AND(I355&lt;&gt;"",J355=""),"INSPECTION - NO RESULT; ","")&amp;IF(AND(B355&lt;&gt;"",N(A355)&gt;0,COUNTIFS($B$2:$B$1000,B355,$A$2:$A$1000,A355)&gt;1),"TWO ROWS SAME JOB SAME DAY; ","")&amp;IF(AND(N(A355)&gt;0,N(S355)&gt;0,N(S355)-N(A355)&gt;N('Settings'!$B$11)),"WRITTEN LATE; ","")="","",LEFT(IF(N(A355)=0,"NO DATE; ","")&amp;IF(B355="","NO JOB; ",IF(COUNTIF('Jobs'!$A$2:$A$21,B355)=0,"JOB NOT ON JOBS SHEET; ",""))&amp;IF(AND(L355="Yes",M355=""),"DELAY - NO CAUSE; ","")&amp;IF(AND(N355&lt;&gt;"",O355&lt;&gt;"Yes",O355&lt;&gt;"Not needed"),"CLIENT INSTRUCTION - NO CHANGE ORDER; ","")&amp;IF(Q355="","NO PHOTOS LINK; ","")&amp;IF(OR(C355="",AND(D355&lt;&gt;"",E355="")),"CREW COUNT BLANK; ","")&amp;IF(G355="","NO WORK WRITTEN; ","")&amp;IF(AND(I355&lt;&gt;"",J355=""),"INSPECTION - NO RESULT; ","")&amp;IF(AND(B355&lt;&gt;"",N(A355)&gt;0,COUNTIFS($B$2:$B$1000,B355,$A$2:$A$1000,A355)&gt;1),"TWO ROWS SAME JOB SAME DAY; ","")&amp;IF(AND(N(A355)&gt;0,N(S355)&gt;0,N(S355)-N(A355)&gt;N('Settings'!$B$11)),"WRITTEN LATE; ",""),LEN(IF(N(A355)=0,"NO DATE; ","")&amp;IF(B355="","NO JOB; ",IF(COUNTIF('Jobs'!$A$2:$A$21,B355)=0,"JOB NOT ON JOBS SHEET; ",""))&amp;IF(AND(L355="Yes",M355=""),"DELAY - NO CAUSE; ","")&amp;IF(AND(N355&lt;&gt;"",O355&lt;&gt;"Yes",O355&lt;&gt;"Not needed"),"CLIENT INSTRUCTION - NO CHANGE ORDER; ","")&amp;IF(Q355="","NO PHOTOS LINK; ","")&amp;IF(OR(C355="",AND(D355&lt;&gt;"",E355="")),"CREW COUNT BLANK; ","")&amp;IF(G355="","NO WORK WRITTEN; ","")&amp;IF(AND(I355&lt;&gt;"",J355=""),"INSPECTION - NO RESULT; ","")&amp;IF(AND(B355&lt;&gt;"",N(A355)&gt;0,COUNTIFS($B$2:$B$1000,B355,$A$2:$A$1000,A355)&gt;1),"TWO ROWS SAME JOB SAME DAY; ","")&amp;IF(AND(N(A355)&gt;0,N(S355)&gt;0,N(S355)-N(A355)&gt;N('Settings'!$B$11)),"WRITTEN LATE; ",""))-2)))</f>
        <v/>
      </c>
    </row>
    <row r="356">
      <c r="A356" s="6" t="n"/>
      <c r="G356" s="7" t="n"/>
      <c r="H356" s="7" t="n"/>
      <c r="K356" s="7" t="n"/>
      <c r="M356" s="7" t="n"/>
      <c r="N356" s="7" t="n"/>
      <c r="P356" s="7" t="n"/>
      <c r="S356" s="6" t="n"/>
      <c r="T356">
        <f>IF(NOT(OR(A356&lt;&gt;"",B356&lt;&gt;"",G356&lt;&gt;"")),"",IF(IF(N(A356)=0,"NO DATE; ","")&amp;IF(B356="","NO JOB; ",IF(COUNTIF('Jobs'!$A$2:$A$21,B356)=0,"JOB NOT ON JOBS SHEET; ",""))&amp;IF(AND(L356="Yes",M356=""),"DELAY - NO CAUSE; ","")&amp;IF(AND(N356&lt;&gt;"",O356&lt;&gt;"Yes",O356&lt;&gt;"Not needed"),"CLIENT INSTRUCTION - NO CHANGE ORDER; ","")&amp;IF(Q356="","NO PHOTOS LINK; ","")&amp;IF(OR(C356="",AND(D356&lt;&gt;"",E356="")),"CREW COUNT BLANK; ","")&amp;IF(G356="","NO WORK WRITTEN; ","")&amp;IF(AND(I356&lt;&gt;"",J356=""),"INSPECTION - NO RESULT; ","")&amp;IF(AND(B356&lt;&gt;"",N(A356)&gt;0,COUNTIFS($B$2:$B$1000,B356,$A$2:$A$1000,A356)&gt;1),"TWO ROWS SAME JOB SAME DAY; ","")&amp;IF(AND(N(A356)&gt;0,N(S356)&gt;0,N(S356)-N(A356)&gt;N('Settings'!$B$11)),"WRITTEN LATE; ","")="","",LEFT(IF(N(A356)=0,"NO DATE; ","")&amp;IF(B356="","NO JOB; ",IF(COUNTIF('Jobs'!$A$2:$A$21,B356)=0,"JOB NOT ON JOBS SHEET; ",""))&amp;IF(AND(L356="Yes",M356=""),"DELAY - NO CAUSE; ","")&amp;IF(AND(N356&lt;&gt;"",O356&lt;&gt;"Yes",O356&lt;&gt;"Not needed"),"CLIENT INSTRUCTION - NO CHANGE ORDER; ","")&amp;IF(Q356="","NO PHOTOS LINK; ","")&amp;IF(OR(C356="",AND(D356&lt;&gt;"",E356="")),"CREW COUNT BLANK; ","")&amp;IF(G356="","NO WORK WRITTEN; ","")&amp;IF(AND(I356&lt;&gt;"",J356=""),"INSPECTION - NO RESULT; ","")&amp;IF(AND(B356&lt;&gt;"",N(A356)&gt;0,COUNTIFS($B$2:$B$1000,B356,$A$2:$A$1000,A356)&gt;1),"TWO ROWS SAME JOB SAME DAY; ","")&amp;IF(AND(N(A356)&gt;0,N(S356)&gt;0,N(S356)-N(A356)&gt;N('Settings'!$B$11)),"WRITTEN LATE; ",""),LEN(IF(N(A356)=0,"NO DATE; ","")&amp;IF(B356="","NO JOB; ",IF(COUNTIF('Jobs'!$A$2:$A$21,B356)=0,"JOB NOT ON JOBS SHEET; ",""))&amp;IF(AND(L356="Yes",M356=""),"DELAY - NO CAUSE; ","")&amp;IF(AND(N356&lt;&gt;"",O356&lt;&gt;"Yes",O356&lt;&gt;"Not needed"),"CLIENT INSTRUCTION - NO CHANGE ORDER; ","")&amp;IF(Q356="","NO PHOTOS LINK; ","")&amp;IF(OR(C356="",AND(D356&lt;&gt;"",E356="")),"CREW COUNT BLANK; ","")&amp;IF(G356="","NO WORK WRITTEN; ","")&amp;IF(AND(I356&lt;&gt;"",J356=""),"INSPECTION - NO RESULT; ","")&amp;IF(AND(B356&lt;&gt;"",N(A356)&gt;0,COUNTIFS($B$2:$B$1000,B356,$A$2:$A$1000,A356)&gt;1),"TWO ROWS SAME JOB SAME DAY; ","")&amp;IF(AND(N(A356)&gt;0,N(S356)&gt;0,N(S356)-N(A356)&gt;N('Settings'!$B$11)),"WRITTEN LATE; ",""))-2)))</f>
        <v/>
      </c>
    </row>
    <row r="357">
      <c r="A357" s="6" t="n"/>
      <c r="G357" s="7" t="n"/>
      <c r="H357" s="7" t="n"/>
      <c r="K357" s="7" t="n"/>
      <c r="M357" s="7" t="n"/>
      <c r="N357" s="7" t="n"/>
      <c r="P357" s="7" t="n"/>
      <c r="S357" s="6" t="n"/>
      <c r="T357">
        <f>IF(NOT(OR(A357&lt;&gt;"",B357&lt;&gt;"",G357&lt;&gt;"")),"",IF(IF(N(A357)=0,"NO DATE; ","")&amp;IF(B357="","NO JOB; ",IF(COUNTIF('Jobs'!$A$2:$A$21,B357)=0,"JOB NOT ON JOBS SHEET; ",""))&amp;IF(AND(L357="Yes",M357=""),"DELAY - NO CAUSE; ","")&amp;IF(AND(N357&lt;&gt;"",O357&lt;&gt;"Yes",O357&lt;&gt;"Not needed"),"CLIENT INSTRUCTION - NO CHANGE ORDER; ","")&amp;IF(Q357="","NO PHOTOS LINK; ","")&amp;IF(OR(C357="",AND(D357&lt;&gt;"",E357="")),"CREW COUNT BLANK; ","")&amp;IF(G357="","NO WORK WRITTEN; ","")&amp;IF(AND(I357&lt;&gt;"",J357=""),"INSPECTION - NO RESULT; ","")&amp;IF(AND(B357&lt;&gt;"",N(A357)&gt;0,COUNTIFS($B$2:$B$1000,B357,$A$2:$A$1000,A357)&gt;1),"TWO ROWS SAME JOB SAME DAY; ","")&amp;IF(AND(N(A357)&gt;0,N(S357)&gt;0,N(S357)-N(A357)&gt;N('Settings'!$B$11)),"WRITTEN LATE; ","")="","",LEFT(IF(N(A357)=0,"NO DATE; ","")&amp;IF(B357="","NO JOB; ",IF(COUNTIF('Jobs'!$A$2:$A$21,B357)=0,"JOB NOT ON JOBS SHEET; ",""))&amp;IF(AND(L357="Yes",M357=""),"DELAY - NO CAUSE; ","")&amp;IF(AND(N357&lt;&gt;"",O357&lt;&gt;"Yes",O357&lt;&gt;"Not needed"),"CLIENT INSTRUCTION - NO CHANGE ORDER; ","")&amp;IF(Q357="","NO PHOTOS LINK; ","")&amp;IF(OR(C357="",AND(D357&lt;&gt;"",E357="")),"CREW COUNT BLANK; ","")&amp;IF(G357="","NO WORK WRITTEN; ","")&amp;IF(AND(I357&lt;&gt;"",J357=""),"INSPECTION - NO RESULT; ","")&amp;IF(AND(B357&lt;&gt;"",N(A357)&gt;0,COUNTIFS($B$2:$B$1000,B357,$A$2:$A$1000,A357)&gt;1),"TWO ROWS SAME JOB SAME DAY; ","")&amp;IF(AND(N(A357)&gt;0,N(S357)&gt;0,N(S357)-N(A357)&gt;N('Settings'!$B$11)),"WRITTEN LATE; ",""),LEN(IF(N(A357)=0,"NO DATE; ","")&amp;IF(B357="","NO JOB; ",IF(COUNTIF('Jobs'!$A$2:$A$21,B357)=0,"JOB NOT ON JOBS SHEET; ",""))&amp;IF(AND(L357="Yes",M357=""),"DELAY - NO CAUSE; ","")&amp;IF(AND(N357&lt;&gt;"",O357&lt;&gt;"Yes",O357&lt;&gt;"Not needed"),"CLIENT INSTRUCTION - NO CHANGE ORDER; ","")&amp;IF(Q357="","NO PHOTOS LINK; ","")&amp;IF(OR(C357="",AND(D357&lt;&gt;"",E357="")),"CREW COUNT BLANK; ","")&amp;IF(G357="","NO WORK WRITTEN; ","")&amp;IF(AND(I357&lt;&gt;"",J357=""),"INSPECTION - NO RESULT; ","")&amp;IF(AND(B357&lt;&gt;"",N(A357)&gt;0,COUNTIFS($B$2:$B$1000,B357,$A$2:$A$1000,A357)&gt;1),"TWO ROWS SAME JOB SAME DAY; ","")&amp;IF(AND(N(A357)&gt;0,N(S357)&gt;0,N(S357)-N(A357)&gt;N('Settings'!$B$11)),"WRITTEN LATE; ",""))-2)))</f>
        <v/>
      </c>
    </row>
    <row r="358">
      <c r="A358" s="6" t="n"/>
      <c r="G358" s="7" t="n"/>
      <c r="H358" s="7" t="n"/>
      <c r="K358" s="7" t="n"/>
      <c r="M358" s="7" t="n"/>
      <c r="N358" s="7" t="n"/>
      <c r="P358" s="7" t="n"/>
      <c r="S358" s="6" t="n"/>
      <c r="T358">
        <f>IF(NOT(OR(A358&lt;&gt;"",B358&lt;&gt;"",G358&lt;&gt;"")),"",IF(IF(N(A358)=0,"NO DATE; ","")&amp;IF(B358="","NO JOB; ",IF(COUNTIF('Jobs'!$A$2:$A$21,B358)=0,"JOB NOT ON JOBS SHEET; ",""))&amp;IF(AND(L358="Yes",M358=""),"DELAY - NO CAUSE; ","")&amp;IF(AND(N358&lt;&gt;"",O358&lt;&gt;"Yes",O358&lt;&gt;"Not needed"),"CLIENT INSTRUCTION - NO CHANGE ORDER; ","")&amp;IF(Q358="","NO PHOTOS LINK; ","")&amp;IF(OR(C358="",AND(D358&lt;&gt;"",E358="")),"CREW COUNT BLANK; ","")&amp;IF(G358="","NO WORK WRITTEN; ","")&amp;IF(AND(I358&lt;&gt;"",J358=""),"INSPECTION - NO RESULT; ","")&amp;IF(AND(B358&lt;&gt;"",N(A358)&gt;0,COUNTIFS($B$2:$B$1000,B358,$A$2:$A$1000,A358)&gt;1),"TWO ROWS SAME JOB SAME DAY; ","")&amp;IF(AND(N(A358)&gt;0,N(S358)&gt;0,N(S358)-N(A358)&gt;N('Settings'!$B$11)),"WRITTEN LATE; ","")="","",LEFT(IF(N(A358)=0,"NO DATE; ","")&amp;IF(B358="","NO JOB; ",IF(COUNTIF('Jobs'!$A$2:$A$21,B358)=0,"JOB NOT ON JOBS SHEET; ",""))&amp;IF(AND(L358="Yes",M358=""),"DELAY - NO CAUSE; ","")&amp;IF(AND(N358&lt;&gt;"",O358&lt;&gt;"Yes",O358&lt;&gt;"Not needed"),"CLIENT INSTRUCTION - NO CHANGE ORDER; ","")&amp;IF(Q358="","NO PHOTOS LINK; ","")&amp;IF(OR(C358="",AND(D358&lt;&gt;"",E358="")),"CREW COUNT BLANK; ","")&amp;IF(G358="","NO WORK WRITTEN; ","")&amp;IF(AND(I358&lt;&gt;"",J358=""),"INSPECTION - NO RESULT; ","")&amp;IF(AND(B358&lt;&gt;"",N(A358)&gt;0,COUNTIFS($B$2:$B$1000,B358,$A$2:$A$1000,A358)&gt;1),"TWO ROWS SAME JOB SAME DAY; ","")&amp;IF(AND(N(A358)&gt;0,N(S358)&gt;0,N(S358)-N(A358)&gt;N('Settings'!$B$11)),"WRITTEN LATE; ",""),LEN(IF(N(A358)=0,"NO DATE; ","")&amp;IF(B358="","NO JOB; ",IF(COUNTIF('Jobs'!$A$2:$A$21,B358)=0,"JOB NOT ON JOBS SHEET; ",""))&amp;IF(AND(L358="Yes",M358=""),"DELAY - NO CAUSE; ","")&amp;IF(AND(N358&lt;&gt;"",O358&lt;&gt;"Yes",O358&lt;&gt;"Not needed"),"CLIENT INSTRUCTION - NO CHANGE ORDER; ","")&amp;IF(Q358="","NO PHOTOS LINK; ","")&amp;IF(OR(C358="",AND(D358&lt;&gt;"",E358="")),"CREW COUNT BLANK; ","")&amp;IF(G358="","NO WORK WRITTEN; ","")&amp;IF(AND(I358&lt;&gt;"",J358=""),"INSPECTION - NO RESULT; ","")&amp;IF(AND(B358&lt;&gt;"",N(A358)&gt;0,COUNTIFS($B$2:$B$1000,B358,$A$2:$A$1000,A358)&gt;1),"TWO ROWS SAME JOB SAME DAY; ","")&amp;IF(AND(N(A358)&gt;0,N(S358)&gt;0,N(S358)-N(A358)&gt;N('Settings'!$B$11)),"WRITTEN LATE; ",""))-2)))</f>
        <v/>
      </c>
    </row>
    <row r="359">
      <c r="A359" s="6" t="n"/>
      <c r="G359" s="7" t="n"/>
      <c r="H359" s="7" t="n"/>
      <c r="K359" s="7" t="n"/>
      <c r="M359" s="7" t="n"/>
      <c r="N359" s="7" t="n"/>
      <c r="P359" s="7" t="n"/>
      <c r="S359" s="6" t="n"/>
      <c r="T359">
        <f>IF(NOT(OR(A359&lt;&gt;"",B359&lt;&gt;"",G359&lt;&gt;"")),"",IF(IF(N(A359)=0,"NO DATE; ","")&amp;IF(B359="","NO JOB; ",IF(COUNTIF('Jobs'!$A$2:$A$21,B359)=0,"JOB NOT ON JOBS SHEET; ",""))&amp;IF(AND(L359="Yes",M359=""),"DELAY - NO CAUSE; ","")&amp;IF(AND(N359&lt;&gt;"",O359&lt;&gt;"Yes",O359&lt;&gt;"Not needed"),"CLIENT INSTRUCTION - NO CHANGE ORDER; ","")&amp;IF(Q359="","NO PHOTOS LINK; ","")&amp;IF(OR(C359="",AND(D359&lt;&gt;"",E359="")),"CREW COUNT BLANK; ","")&amp;IF(G359="","NO WORK WRITTEN; ","")&amp;IF(AND(I359&lt;&gt;"",J359=""),"INSPECTION - NO RESULT; ","")&amp;IF(AND(B359&lt;&gt;"",N(A359)&gt;0,COUNTIFS($B$2:$B$1000,B359,$A$2:$A$1000,A359)&gt;1),"TWO ROWS SAME JOB SAME DAY; ","")&amp;IF(AND(N(A359)&gt;0,N(S359)&gt;0,N(S359)-N(A359)&gt;N('Settings'!$B$11)),"WRITTEN LATE; ","")="","",LEFT(IF(N(A359)=0,"NO DATE; ","")&amp;IF(B359="","NO JOB; ",IF(COUNTIF('Jobs'!$A$2:$A$21,B359)=0,"JOB NOT ON JOBS SHEET; ",""))&amp;IF(AND(L359="Yes",M359=""),"DELAY - NO CAUSE; ","")&amp;IF(AND(N359&lt;&gt;"",O359&lt;&gt;"Yes",O359&lt;&gt;"Not needed"),"CLIENT INSTRUCTION - NO CHANGE ORDER; ","")&amp;IF(Q359="","NO PHOTOS LINK; ","")&amp;IF(OR(C359="",AND(D359&lt;&gt;"",E359="")),"CREW COUNT BLANK; ","")&amp;IF(G359="","NO WORK WRITTEN; ","")&amp;IF(AND(I359&lt;&gt;"",J359=""),"INSPECTION - NO RESULT; ","")&amp;IF(AND(B359&lt;&gt;"",N(A359)&gt;0,COUNTIFS($B$2:$B$1000,B359,$A$2:$A$1000,A359)&gt;1),"TWO ROWS SAME JOB SAME DAY; ","")&amp;IF(AND(N(A359)&gt;0,N(S359)&gt;0,N(S359)-N(A359)&gt;N('Settings'!$B$11)),"WRITTEN LATE; ",""),LEN(IF(N(A359)=0,"NO DATE; ","")&amp;IF(B359="","NO JOB; ",IF(COUNTIF('Jobs'!$A$2:$A$21,B359)=0,"JOB NOT ON JOBS SHEET; ",""))&amp;IF(AND(L359="Yes",M359=""),"DELAY - NO CAUSE; ","")&amp;IF(AND(N359&lt;&gt;"",O359&lt;&gt;"Yes",O359&lt;&gt;"Not needed"),"CLIENT INSTRUCTION - NO CHANGE ORDER; ","")&amp;IF(Q359="","NO PHOTOS LINK; ","")&amp;IF(OR(C359="",AND(D359&lt;&gt;"",E359="")),"CREW COUNT BLANK; ","")&amp;IF(G359="","NO WORK WRITTEN; ","")&amp;IF(AND(I359&lt;&gt;"",J359=""),"INSPECTION - NO RESULT; ","")&amp;IF(AND(B359&lt;&gt;"",N(A359)&gt;0,COUNTIFS($B$2:$B$1000,B359,$A$2:$A$1000,A359)&gt;1),"TWO ROWS SAME JOB SAME DAY; ","")&amp;IF(AND(N(A359)&gt;0,N(S359)&gt;0,N(S359)-N(A359)&gt;N('Settings'!$B$11)),"WRITTEN LATE; ",""))-2)))</f>
        <v/>
      </c>
    </row>
    <row r="360">
      <c r="A360" s="6" t="n"/>
      <c r="G360" s="7" t="n"/>
      <c r="H360" s="7" t="n"/>
      <c r="K360" s="7" t="n"/>
      <c r="M360" s="7" t="n"/>
      <c r="N360" s="7" t="n"/>
      <c r="P360" s="7" t="n"/>
      <c r="S360" s="6" t="n"/>
      <c r="T360">
        <f>IF(NOT(OR(A360&lt;&gt;"",B360&lt;&gt;"",G360&lt;&gt;"")),"",IF(IF(N(A360)=0,"NO DATE; ","")&amp;IF(B360="","NO JOB; ",IF(COUNTIF('Jobs'!$A$2:$A$21,B360)=0,"JOB NOT ON JOBS SHEET; ",""))&amp;IF(AND(L360="Yes",M360=""),"DELAY - NO CAUSE; ","")&amp;IF(AND(N360&lt;&gt;"",O360&lt;&gt;"Yes",O360&lt;&gt;"Not needed"),"CLIENT INSTRUCTION - NO CHANGE ORDER; ","")&amp;IF(Q360="","NO PHOTOS LINK; ","")&amp;IF(OR(C360="",AND(D360&lt;&gt;"",E360="")),"CREW COUNT BLANK; ","")&amp;IF(G360="","NO WORK WRITTEN; ","")&amp;IF(AND(I360&lt;&gt;"",J360=""),"INSPECTION - NO RESULT; ","")&amp;IF(AND(B360&lt;&gt;"",N(A360)&gt;0,COUNTIFS($B$2:$B$1000,B360,$A$2:$A$1000,A360)&gt;1),"TWO ROWS SAME JOB SAME DAY; ","")&amp;IF(AND(N(A360)&gt;0,N(S360)&gt;0,N(S360)-N(A360)&gt;N('Settings'!$B$11)),"WRITTEN LATE; ","")="","",LEFT(IF(N(A360)=0,"NO DATE; ","")&amp;IF(B360="","NO JOB; ",IF(COUNTIF('Jobs'!$A$2:$A$21,B360)=0,"JOB NOT ON JOBS SHEET; ",""))&amp;IF(AND(L360="Yes",M360=""),"DELAY - NO CAUSE; ","")&amp;IF(AND(N360&lt;&gt;"",O360&lt;&gt;"Yes",O360&lt;&gt;"Not needed"),"CLIENT INSTRUCTION - NO CHANGE ORDER; ","")&amp;IF(Q360="","NO PHOTOS LINK; ","")&amp;IF(OR(C360="",AND(D360&lt;&gt;"",E360="")),"CREW COUNT BLANK; ","")&amp;IF(G360="","NO WORK WRITTEN; ","")&amp;IF(AND(I360&lt;&gt;"",J360=""),"INSPECTION - NO RESULT; ","")&amp;IF(AND(B360&lt;&gt;"",N(A360)&gt;0,COUNTIFS($B$2:$B$1000,B360,$A$2:$A$1000,A360)&gt;1),"TWO ROWS SAME JOB SAME DAY; ","")&amp;IF(AND(N(A360)&gt;0,N(S360)&gt;0,N(S360)-N(A360)&gt;N('Settings'!$B$11)),"WRITTEN LATE; ",""),LEN(IF(N(A360)=0,"NO DATE; ","")&amp;IF(B360="","NO JOB; ",IF(COUNTIF('Jobs'!$A$2:$A$21,B360)=0,"JOB NOT ON JOBS SHEET; ",""))&amp;IF(AND(L360="Yes",M360=""),"DELAY - NO CAUSE; ","")&amp;IF(AND(N360&lt;&gt;"",O360&lt;&gt;"Yes",O360&lt;&gt;"Not needed"),"CLIENT INSTRUCTION - NO CHANGE ORDER; ","")&amp;IF(Q360="","NO PHOTOS LINK; ","")&amp;IF(OR(C360="",AND(D360&lt;&gt;"",E360="")),"CREW COUNT BLANK; ","")&amp;IF(G360="","NO WORK WRITTEN; ","")&amp;IF(AND(I360&lt;&gt;"",J360=""),"INSPECTION - NO RESULT; ","")&amp;IF(AND(B360&lt;&gt;"",N(A360)&gt;0,COUNTIFS($B$2:$B$1000,B360,$A$2:$A$1000,A360)&gt;1),"TWO ROWS SAME JOB SAME DAY; ","")&amp;IF(AND(N(A360)&gt;0,N(S360)&gt;0,N(S360)-N(A360)&gt;N('Settings'!$B$11)),"WRITTEN LATE; ",""))-2)))</f>
        <v/>
      </c>
    </row>
    <row r="361">
      <c r="A361" s="6" t="n"/>
      <c r="G361" s="7" t="n"/>
      <c r="H361" s="7" t="n"/>
      <c r="K361" s="7" t="n"/>
      <c r="M361" s="7" t="n"/>
      <c r="N361" s="7" t="n"/>
      <c r="P361" s="7" t="n"/>
      <c r="S361" s="6" t="n"/>
      <c r="T361">
        <f>IF(NOT(OR(A361&lt;&gt;"",B361&lt;&gt;"",G361&lt;&gt;"")),"",IF(IF(N(A361)=0,"NO DATE; ","")&amp;IF(B361="","NO JOB; ",IF(COUNTIF('Jobs'!$A$2:$A$21,B361)=0,"JOB NOT ON JOBS SHEET; ",""))&amp;IF(AND(L361="Yes",M361=""),"DELAY - NO CAUSE; ","")&amp;IF(AND(N361&lt;&gt;"",O361&lt;&gt;"Yes",O361&lt;&gt;"Not needed"),"CLIENT INSTRUCTION - NO CHANGE ORDER; ","")&amp;IF(Q361="","NO PHOTOS LINK; ","")&amp;IF(OR(C361="",AND(D361&lt;&gt;"",E361="")),"CREW COUNT BLANK; ","")&amp;IF(G361="","NO WORK WRITTEN; ","")&amp;IF(AND(I361&lt;&gt;"",J361=""),"INSPECTION - NO RESULT; ","")&amp;IF(AND(B361&lt;&gt;"",N(A361)&gt;0,COUNTIFS($B$2:$B$1000,B361,$A$2:$A$1000,A361)&gt;1),"TWO ROWS SAME JOB SAME DAY; ","")&amp;IF(AND(N(A361)&gt;0,N(S361)&gt;0,N(S361)-N(A361)&gt;N('Settings'!$B$11)),"WRITTEN LATE; ","")="","",LEFT(IF(N(A361)=0,"NO DATE; ","")&amp;IF(B361="","NO JOB; ",IF(COUNTIF('Jobs'!$A$2:$A$21,B361)=0,"JOB NOT ON JOBS SHEET; ",""))&amp;IF(AND(L361="Yes",M361=""),"DELAY - NO CAUSE; ","")&amp;IF(AND(N361&lt;&gt;"",O361&lt;&gt;"Yes",O361&lt;&gt;"Not needed"),"CLIENT INSTRUCTION - NO CHANGE ORDER; ","")&amp;IF(Q361="","NO PHOTOS LINK; ","")&amp;IF(OR(C361="",AND(D361&lt;&gt;"",E361="")),"CREW COUNT BLANK; ","")&amp;IF(G361="","NO WORK WRITTEN; ","")&amp;IF(AND(I361&lt;&gt;"",J361=""),"INSPECTION - NO RESULT; ","")&amp;IF(AND(B361&lt;&gt;"",N(A361)&gt;0,COUNTIFS($B$2:$B$1000,B361,$A$2:$A$1000,A361)&gt;1),"TWO ROWS SAME JOB SAME DAY; ","")&amp;IF(AND(N(A361)&gt;0,N(S361)&gt;0,N(S361)-N(A361)&gt;N('Settings'!$B$11)),"WRITTEN LATE; ",""),LEN(IF(N(A361)=0,"NO DATE; ","")&amp;IF(B361="","NO JOB; ",IF(COUNTIF('Jobs'!$A$2:$A$21,B361)=0,"JOB NOT ON JOBS SHEET; ",""))&amp;IF(AND(L361="Yes",M361=""),"DELAY - NO CAUSE; ","")&amp;IF(AND(N361&lt;&gt;"",O361&lt;&gt;"Yes",O361&lt;&gt;"Not needed"),"CLIENT INSTRUCTION - NO CHANGE ORDER; ","")&amp;IF(Q361="","NO PHOTOS LINK; ","")&amp;IF(OR(C361="",AND(D361&lt;&gt;"",E361="")),"CREW COUNT BLANK; ","")&amp;IF(G361="","NO WORK WRITTEN; ","")&amp;IF(AND(I361&lt;&gt;"",J361=""),"INSPECTION - NO RESULT; ","")&amp;IF(AND(B361&lt;&gt;"",N(A361)&gt;0,COUNTIFS($B$2:$B$1000,B361,$A$2:$A$1000,A361)&gt;1),"TWO ROWS SAME JOB SAME DAY; ","")&amp;IF(AND(N(A361)&gt;0,N(S361)&gt;0,N(S361)-N(A361)&gt;N('Settings'!$B$11)),"WRITTEN LATE; ",""))-2)))</f>
        <v/>
      </c>
    </row>
    <row r="362">
      <c r="A362" s="6" t="n"/>
      <c r="G362" s="7" t="n"/>
      <c r="H362" s="7" t="n"/>
      <c r="K362" s="7" t="n"/>
      <c r="M362" s="7" t="n"/>
      <c r="N362" s="7" t="n"/>
      <c r="P362" s="7" t="n"/>
      <c r="S362" s="6" t="n"/>
      <c r="T362">
        <f>IF(NOT(OR(A362&lt;&gt;"",B362&lt;&gt;"",G362&lt;&gt;"")),"",IF(IF(N(A362)=0,"NO DATE; ","")&amp;IF(B362="","NO JOB; ",IF(COUNTIF('Jobs'!$A$2:$A$21,B362)=0,"JOB NOT ON JOBS SHEET; ",""))&amp;IF(AND(L362="Yes",M362=""),"DELAY - NO CAUSE; ","")&amp;IF(AND(N362&lt;&gt;"",O362&lt;&gt;"Yes",O362&lt;&gt;"Not needed"),"CLIENT INSTRUCTION - NO CHANGE ORDER; ","")&amp;IF(Q362="","NO PHOTOS LINK; ","")&amp;IF(OR(C362="",AND(D362&lt;&gt;"",E362="")),"CREW COUNT BLANK; ","")&amp;IF(G362="","NO WORK WRITTEN; ","")&amp;IF(AND(I362&lt;&gt;"",J362=""),"INSPECTION - NO RESULT; ","")&amp;IF(AND(B362&lt;&gt;"",N(A362)&gt;0,COUNTIFS($B$2:$B$1000,B362,$A$2:$A$1000,A362)&gt;1),"TWO ROWS SAME JOB SAME DAY; ","")&amp;IF(AND(N(A362)&gt;0,N(S362)&gt;0,N(S362)-N(A362)&gt;N('Settings'!$B$11)),"WRITTEN LATE; ","")="","",LEFT(IF(N(A362)=0,"NO DATE; ","")&amp;IF(B362="","NO JOB; ",IF(COUNTIF('Jobs'!$A$2:$A$21,B362)=0,"JOB NOT ON JOBS SHEET; ",""))&amp;IF(AND(L362="Yes",M362=""),"DELAY - NO CAUSE; ","")&amp;IF(AND(N362&lt;&gt;"",O362&lt;&gt;"Yes",O362&lt;&gt;"Not needed"),"CLIENT INSTRUCTION - NO CHANGE ORDER; ","")&amp;IF(Q362="","NO PHOTOS LINK; ","")&amp;IF(OR(C362="",AND(D362&lt;&gt;"",E362="")),"CREW COUNT BLANK; ","")&amp;IF(G362="","NO WORK WRITTEN; ","")&amp;IF(AND(I362&lt;&gt;"",J362=""),"INSPECTION - NO RESULT; ","")&amp;IF(AND(B362&lt;&gt;"",N(A362)&gt;0,COUNTIFS($B$2:$B$1000,B362,$A$2:$A$1000,A362)&gt;1),"TWO ROWS SAME JOB SAME DAY; ","")&amp;IF(AND(N(A362)&gt;0,N(S362)&gt;0,N(S362)-N(A362)&gt;N('Settings'!$B$11)),"WRITTEN LATE; ",""),LEN(IF(N(A362)=0,"NO DATE; ","")&amp;IF(B362="","NO JOB; ",IF(COUNTIF('Jobs'!$A$2:$A$21,B362)=0,"JOB NOT ON JOBS SHEET; ",""))&amp;IF(AND(L362="Yes",M362=""),"DELAY - NO CAUSE; ","")&amp;IF(AND(N362&lt;&gt;"",O362&lt;&gt;"Yes",O362&lt;&gt;"Not needed"),"CLIENT INSTRUCTION - NO CHANGE ORDER; ","")&amp;IF(Q362="","NO PHOTOS LINK; ","")&amp;IF(OR(C362="",AND(D362&lt;&gt;"",E362="")),"CREW COUNT BLANK; ","")&amp;IF(G362="","NO WORK WRITTEN; ","")&amp;IF(AND(I362&lt;&gt;"",J362=""),"INSPECTION - NO RESULT; ","")&amp;IF(AND(B362&lt;&gt;"",N(A362)&gt;0,COUNTIFS($B$2:$B$1000,B362,$A$2:$A$1000,A362)&gt;1),"TWO ROWS SAME JOB SAME DAY; ","")&amp;IF(AND(N(A362)&gt;0,N(S362)&gt;0,N(S362)-N(A362)&gt;N('Settings'!$B$11)),"WRITTEN LATE; ",""))-2)))</f>
        <v/>
      </c>
    </row>
    <row r="363">
      <c r="A363" s="6" t="n"/>
      <c r="G363" s="7" t="n"/>
      <c r="H363" s="7" t="n"/>
      <c r="K363" s="7" t="n"/>
      <c r="M363" s="7" t="n"/>
      <c r="N363" s="7" t="n"/>
      <c r="P363" s="7" t="n"/>
      <c r="S363" s="6" t="n"/>
      <c r="T363">
        <f>IF(NOT(OR(A363&lt;&gt;"",B363&lt;&gt;"",G363&lt;&gt;"")),"",IF(IF(N(A363)=0,"NO DATE; ","")&amp;IF(B363="","NO JOB; ",IF(COUNTIF('Jobs'!$A$2:$A$21,B363)=0,"JOB NOT ON JOBS SHEET; ",""))&amp;IF(AND(L363="Yes",M363=""),"DELAY - NO CAUSE; ","")&amp;IF(AND(N363&lt;&gt;"",O363&lt;&gt;"Yes",O363&lt;&gt;"Not needed"),"CLIENT INSTRUCTION - NO CHANGE ORDER; ","")&amp;IF(Q363="","NO PHOTOS LINK; ","")&amp;IF(OR(C363="",AND(D363&lt;&gt;"",E363="")),"CREW COUNT BLANK; ","")&amp;IF(G363="","NO WORK WRITTEN; ","")&amp;IF(AND(I363&lt;&gt;"",J363=""),"INSPECTION - NO RESULT; ","")&amp;IF(AND(B363&lt;&gt;"",N(A363)&gt;0,COUNTIFS($B$2:$B$1000,B363,$A$2:$A$1000,A363)&gt;1),"TWO ROWS SAME JOB SAME DAY; ","")&amp;IF(AND(N(A363)&gt;0,N(S363)&gt;0,N(S363)-N(A363)&gt;N('Settings'!$B$11)),"WRITTEN LATE; ","")="","",LEFT(IF(N(A363)=0,"NO DATE; ","")&amp;IF(B363="","NO JOB; ",IF(COUNTIF('Jobs'!$A$2:$A$21,B363)=0,"JOB NOT ON JOBS SHEET; ",""))&amp;IF(AND(L363="Yes",M363=""),"DELAY - NO CAUSE; ","")&amp;IF(AND(N363&lt;&gt;"",O363&lt;&gt;"Yes",O363&lt;&gt;"Not needed"),"CLIENT INSTRUCTION - NO CHANGE ORDER; ","")&amp;IF(Q363="","NO PHOTOS LINK; ","")&amp;IF(OR(C363="",AND(D363&lt;&gt;"",E363="")),"CREW COUNT BLANK; ","")&amp;IF(G363="","NO WORK WRITTEN; ","")&amp;IF(AND(I363&lt;&gt;"",J363=""),"INSPECTION - NO RESULT; ","")&amp;IF(AND(B363&lt;&gt;"",N(A363)&gt;0,COUNTIFS($B$2:$B$1000,B363,$A$2:$A$1000,A363)&gt;1),"TWO ROWS SAME JOB SAME DAY; ","")&amp;IF(AND(N(A363)&gt;0,N(S363)&gt;0,N(S363)-N(A363)&gt;N('Settings'!$B$11)),"WRITTEN LATE; ",""),LEN(IF(N(A363)=0,"NO DATE; ","")&amp;IF(B363="","NO JOB; ",IF(COUNTIF('Jobs'!$A$2:$A$21,B363)=0,"JOB NOT ON JOBS SHEET; ",""))&amp;IF(AND(L363="Yes",M363=""),"DELAY - NO CAUSE; ","")&amp;IF(AND(N363&lt;&gt;"",O363&lt;&gt;"Yes",O363&lt;&gt;"Not needed"),"CLIENT INSTRUCTION - NO CHANGE ORDER; ","")&amp;IF(Q363="","NO PHOTOS LINK; ","")&amp;IF(OR(C363="",AND(D363&lt;&gt;"",E363="")),"CREW COUNT BLANK; ","")&amp;IF(G363="","NO WORK WRITTEN; ","")&amp;IF(AND(I363&lt;&gt;"",J363=""),"INSPECTION - NO RESULT; ","")&amp;IF(AND(B363&lt;&gt;"",N(A363)&gt;0,COUNTIFS($B$2:$B$1000,B363,$A$2:$A$1000,A363)&gt;1),"TWO ROWS SAME JOB SAME DAY; ","")&amp;IF(AND(N(A363)&gt;0,N(S363)&gt;0,N(S363)-N(A363)&gt;N('Settings'!$B$11)),"WRITTEN LATE; ",""))-2)))</f>
        <v/>
      </c>
    </row>
    <row r="364">
      <c r="A364" s="6" t="n"/>
      <c r="G364" s="7" t="n"/>
      <c r="H364" s="7" t="n"/>
      <c r="K364" s="7" t="n"/>
      <c r="M364" s="7" t="n"/>
      <c r="N364" s="7" t="n"/>
      <c r="P364" s="7" t="n"/>
      <c r="S364" s="6" t="n"/>
      <c r="T364">
        <f>IF(NOT(OR(A364&lt;&gt;"",B364&lt;&gt;"",G364&lt;&gt;"")),"",IF(IF(N(A364)=0,"NO DATE; ","")&amp;IF(B364="","NO JOB; ",IF(COUNTIF('Jobs'!$A$2:$A$21,B364)=0,"JOB NOT ON JOBS SHEET; ",""))&amp;IF(AND(L364="Yes",M364=""),"DELAY - NO CAUSE; ","")&amp;IF(AND(N364&lt;&gt;"",O364&lt;&gt;"Yes",O364&lt;&gt;"Not needed"),"CLIENT INSTRUCTION - NO CHANGE ORDER; ","")&amp;IF(Q364="","NO PHOTOS LINK; ","")&amp;IF(OR(C364="",AND(D364&lt;&gt;"",E364="")),"CREW COUNT BLANK; ","")&amp;IF(G364="","NO WORK WRITTEN; ","")&amp;IF(AND(I364&lt;&gt;"",J364=""),"INSPECTION - NO RESULT; ","")&amp;IF(AND(B364&lt;&gt;"",N(A364)&gt;0,COUNTIFS($B$2:$B$1000,B364,$A$2:$A$1000,A364)&gt;1),"TWO ROWS SAME JOB SAME DAY; ","")&amp;IF(AND(N(A364)&gt;0,N(S364)&gt;0,N(S364)-N(A364)&gt;N('Settings'!$B$11)),"WRITTEN LATE; ","")="","",LEFT(IF(N(A364)=0,"NO DATE; ","")&amp;IF(B364="","NO JOB; ",IF(COUNTIF('Jobs'!$A$2:$A$21,B364)=0,"JOB NOT ON JOBS SHEET; ",""))&amp;IF(AND(L364="Yes",M364=""),"DELAY - NO CAUSE; ","")&amp;IF(AND(N364&lt;&gt;"",O364&lt;&gt;"Yes",O364&lt;&gt;"Not needed"),"CLIENT INSTRUCTION - NO CHANGE ORDER; ","")&amp;IF(Q364="","NO PHOTOS LINK; ","")&amp;IF(OR(C364="",AND(D364&lt;&gt;"",E364="")),"CREW COUNT BLANK; ","")&amp;IF(G364="","NO WORK WRITTEN; ","")&amp;IF(AND(I364&lt;&gt;"",J364=""),"INSPECTION - NO RESULT; ","")&amp;IF(AND(B364&lt;&gt;"",N(A364)&gt;0,COUNTIFS($B$2:$B$1000,B364,$A$2:$A$1000,A364)&gt;1),"TWO ROWS SAME JOB SAME DAY; ","")&amp;IF(AND(N(A364)&gt;0,N(S364)&gt;0,N(S364)-N(A364)&gt;N('Settings'!$B$11)),"WRITTEN LATE; ",""),LEN(IF(N(A364)=0,"NO DATE; ","")&amp;IF(B364="","NO JOB; ",IF(COUNTIF('Jobs'!$A$2:$A$21,B364)=0,"JOB NOT ON JOBS SHEET; ",""))&amp;IF(AND(L364="Yes",M364=""),"DELAY - NO CAUSE; ","")&amp;IF(AND(N364&lt;&gt;"",O364&lt;&gt;"Yes",O364&lt;&gt;"Not needed"),"CLIENT INSTRUCTION - NO CHANGE ORDER; ","")&amp;IF(Q364="","NO PHOTOS LINK; ","")&amp;IF(OR(C364="",AND(D364&lt;&gt;"",E364="")),"CREW COUNT BLANK; ","")&amp;IF(G364="","NO WORK WRITTEN; ","")&amp;IF(AND(I364&lt;&gt;"",J364=""),"INSPECTION - NO RESULT; ","")&amp;IF(AND(B364&lt;&gt;"",N(A364)&gt;0,COUNTIFS($B$2:$B$1000,B364,$A$2:$A$1000,A364)&gt;1),"TWO ROWS SAME JOB SAME DAY; ","")&amp;IF(AND(N(A364)&gt;0,N(S364)&gt;0,N(S364)-N(A364)&gt;N('Settings'!$B$11)),"WRITTEN LATE; ",""))-2)))</f>
        <v/>
      </c>
    </row>
    <row r="365">
      <c r="A365" s="6" t="n"/>
      <c r="G365" s="7" t="n"/>
      <c r="H365" s="7" t="n"/>
      <c r="K365" s="7" t="n"/>
      <c r="M365" s="7" t="n"/>
      <c r="N365" s="7" t="n"/>
      <c r="P365" s="7" t="n"/>
      <c r="S365" s="6" t="n"/>
      <c r="T365">
        <f>IF(NOT(OR(A365&lt;&gt;"",B365&lt;&gt;"",G365&lt;&gt;"")),"",IF(IF(N(A365)=0,"NO DATE; ","")&amp;IF(B365="","NO JOB; ",IF(COUNTIF('Jobs'!$A$2:$A$21,B365)=0,"JOB NOT ON JOBS SHEET; ",""))&amp;IF(AND(L365="Yes",M365=""),"DELAY - NO CAUSE; ","")&amp;IF(AND(N365&lt;&gt;"",O365&lt;&gt;"Yes",O365&lt;&gt;"Not needed"),"CLIENT INSTRUCTION - NO CHANGE ORDER; ","")&amp;IF(Q365="","NO PHOTOS LINK; ","")&amp;IF(OR(C365="",AND(D365&lt;&gt;"",E365="")),"CREW COUNT BLANK; ","")&amp;IF(G365="","NO WORK WRITTEN; ","")&amp;IF(AND(I365&lt;&gt;"",J365=""),"INSPECTION - NO RESULT; ","")&amp;IF(AND(B365&lt;&gt;"",N(A365)&gt;0,COUNTIFS($B$2:$B$1000,B365,$A$2:$A$1000,A365)&gt;1),"TWO ROWS SAME JOB SAME DAY; ","")&amp;IF(AND(N(A365)&gt;0,N(S365)&gt;0,N(S365)-N(A365)&gt;N('Settings'!$B$11)),"WRITTEN LATE; ","")="","",LEFT(IF(N(A365)=0,"NO DATE; ","")&amp;IF(B365="","NO JOB; ",IF(COUNTIF('Jobs'!$A$2:$A$21,B365)=0,"JOB NOT ON JOBS SHEET; ",""))&amp;IF(AND(L365="Yes",M365=""),"DELAY - NO CAUSE; ","")&amp;IF(AND(N365&lt;&gt;"",O365&lt;&gt;"Yes",O365&lt;&gt;"Not needed"),"CLIENT INSTRUCTION - NO CHANGE ORDER; ","")&amp;IF(Q365="","NO PHOTOS LINK; ","")&amp;IF(OR(C365="",AND(D365&lt;&gt;"",E365="")),"CREW COUNT BLANK; ","")&amp;IF(G365="","NO WORK WRITTEN; ","")&amp;IF(AND(I365&lt;&gt;"",J365=""),"INSPECTION - NO RESULT; ","")&amp;IF(AND(B365&lt;&gt;"",N(A365)&gt;0,COUNTIFS($B$2:$B$1000,B365,$A$2:$A$1000,A365)&gt;1),"TWO ROWS SAME JOB SAME DAY; ","")&amp;IF(AND(N(A365)&gt;0,N(S365)&gt;0,N(S365)-N(A365)&gt;N('Settings'!$B$11)),"WRITTEN LATE; ",""),LEN(IF(N(A365)=0,"NO DATE; ","")&amp;IF(B365="","NO JOB; ",IF(COUNTIF('Jobs'!$A$2:$A$21,B365)=0,"JOB NOT ON JOBS SHEET; ",""))&amp;IF(AND(L365="Yes",M365=""),"DELAY - NO CAUSE; ","")&amp;IF(AND(N365&lt;&gt;"",O365&lt;&gt;"Yes",O365&lt;&gt;"Not needed"),"CLIENT INSTRUCTION - NO CHANGE ORDER; ","")&amp;IF(Q365="","NO PHOTOS LINK; ","")&amp;IF(OR(C365="",AND(D365&lt;&gt;"",E365="")),"CREW COUNT BLANK; ","")&amp;IF(G365="","NO WORK WRITTEN; ","")&amp;IF(AND(I365&lt;&gt;"",J365=""),"INSPECTION - NO RESULT; ","")&amp;IF(AND(B365&lt;&gt;"",N(A365)&gt;0,COUNTIFS($B$2:$B$1000,B365,$A$2:$A$1000,A365)&gt;1),"TWO ROWS SAME JOB SAME DAY; ","")&amp;IF(AND(N(A365)&gt;0,N(S365)&gt;0,N(S365)-N(A365)&gt;N('Settings'!$B$11)),"WRITTEN LATE; ",""))-2)))</f>
        <v/>
      </c>
    </row>
    <row r="366">
      <c r="A366" s="6" t="n"/>
      <c r="G366" s="7" t="n"/>
      <c r="H366" s="7" t="n"/>
      <c r="K366" s="7" t="n"/>
      <c r="M366" s="7" t="n"/>
      <c r="N366" s="7" t="n"/>
      <c r="P366" s="7" t="n"/>
      <c r="S366" s="6" t="n"/>
      <c r="T366">
        <f>IF(NOT(OR(A366&lt;&gt;"",B366&lt;&gt;"",G366&lt;&gt;"")),"",IF(IF(N(A366)=0,"NO DATE; ","")&amp;IF(B366="","NO JOB; ",IF(COUNTIF('Jobs'!$A$2:$A$21,B366)=0,"JOB NOT ON JOBS SHEET; ",""))&amp;IF(AND(L366="Yes",M366=""),"DELAY - NO CAUSE; ","")&amp;IF(AND(N366&lt;&gt;"",O366&lt;&gt;"Yes",O366&lt;&gt;"Not needed"),"CLIENT INSTRUCTION - NO CHANGE ORDER; ","")&amp;IF(Q366="","NO PHOTOS LINK; ","")&amp;IF(OR(C366="",AND(D366&lt;&gt;"",E366="")),"CREW COUNT BLANK; ","")&amp;IF(G366="","NO WORK WRITTEN; ","")&amp;IF(AND(I366&lt;&gt;"",J366=""),"INSPECTION - NO RESULT; ","")&amp;IF(AND(B366&lt;&gt;"",N(A366)&gt;0,COUNTIFS($B$2:$B$1000,B366,$A$2:$A$1000,A366)&gt;1),"TWO ROWS SAME JOB SAME DAY; ","")&amp;IF(AND(N(A366)&gt;0,N(S366)&gt;0,N(S366)-N(A366)&gt;N('Settings'!$B$11)),"WRITTEN LATE; ","")="","",LEFT(IF(N(A366)=0,"NO DATE; ","")&amp;IF(B366="","NO JOB; ",IF(COUNTIF('Jobs'!$A$2:$A$21,B366)=0,"JOB NOT ON JOBS SHEET; ",""))&amp;IF(AND(L366="Yes",M366=""),"DELAY - NO CAUSE; ","")&amp;IF(AND(N366&lt;&gt;"",O366&lt;&gt;"Yes",O366&lt;&gt;"Not needed"),"CLIENT INSTRUCTION - NO CHANGE ORDER; ","")&amp;IF(Q366="","NO PHOTOS LINK; ","")&amp;IF(OR(C366="",AND(D366&lt;&gt;"",E366="")),"CREW COUNT BLANK; ","")&amp;IF(G366="","NO WORK WRITTEN; ","")&amp;IF(AND(I366&lt;&gt;"",J366=""),"INSPECTION - NO RESULT; ","")&amp;IF(AND(B366&lt;&gt;"",N(A366)&gt;0,COUNTIFS($B$2:$B$1000,B366,$A$2:$A$1000,A366)&gt;1),"TWO ROWS SAME JOB SAME DAY; ","")&amp;IF(AND(N(A366)&gt;0,N(S366)&gt;0,N(S366)-N(A366)&gt;N('Settings'!$B$11)),"WRITTEN LATE; ",""),LEN(IF(N(A366)=0,"NO DATE; ","")&amp;IF(B366="","NO JOB; ",IF(COUNTIF('Jobs'!$A$2:$A$21,B366)=0,"JOB NOT ON JOBS SHEET; ",""))&amp;IF(AND(L366="Yes",M366=""),"DELAY - NO CAUSE; ","")&amp;IF(AND(N366&lt;&gt;"",O366&lt;&gt;"Yes",O366&lt;&gt;"Not needed"),"CLIENT INSTRUCTION - NO CHANGE ORDER; ","")&amp;IF(Q366="","NO PHOTOS LINK; ","")&amp;IF(OR(C366="",AND(D366&lt;&gt;"",E366="")),"CREW COUNT BLANK; ","")&amp;IF(G366="","NO WORK WRITTEN; ","")&amp;IF(AND(I366&lt;&gt;"",J366=""),"INSPECTION - NO RESULT; ","")&amp;IF(AND(B366&lt;&gt;"",N(A366)&gt;0,COUNTIFS($B$2:$B$1000,B366,$A$2:$A$1000,A366)&gt;1),"TWO ROWS SAME JOB SAME DAY; ","")&amp;IF(AND(N(A366)&gt;0,N(S366)&gt;0,N(S366)-N(A366)&gt;N('Settings'!$B$11)),"WRITTEN LATE; ",""))-2)))</f>
        <v/>
      </c>
    </row>
    <row r="367">
      <c r="A367" s="6" t="n"/>
      <c r="G367" s="7" t="n"/>
      <c r="H367" s="7" t="n"/>
      <c r="K367" s="7" t="n"/>
      <c r="M367" s="7" t="n"/>
      <c r="N367" s="7" t="n"/>
      <c r="P367" s="7" t="n"/>
      <c r="S367" s="6" t="n"/>
      <c r="T367">
        <f>IF(NOT(OR(A367&lt;&gt;"",B367&lt;&gt;"",G367&lt;&gt;"")),"",IF(IF(N(A367)=0,"NO DATE; ","")&amp;IF(B367="","NO JOB; ",IF(COUNTIF('Jobs'!$A$2:$A$21,B367)=0,"JOB NOT ON JOBS SHEET; ",""))&amp;IF(AND(L367="Yes",M367=""),"DELAY - NO CAUSE; ","")&amp;IF(AND(N367&lt;&gt;"",O367&lt;&gt;"Yes",O367&lt;&gt;"Not needed"),"CLIENT INSTRUCTION - NO CHANGE ORDER; ","")&amp;IF(Q367="","NO PHOTOS LINK; ","")&amp;IF(OR(C367="",AND(D367&lt;&gt;"",E367="")),"CREW COUNT BLANK; ","")&amp;IF(G367="","NO WORK WRITTEN; ","")&amp;IF(AND(I367&lt;&gt;"",J367=""),"INSPECTION - NO RESULT; ","")&amp;IF(AND(B367&lt;&gt;"",N(A367)&gt;0,COUNTIFS($B$2:$B$1000,B367,$A$2:$A$1000,A367)&gt;1),"TWO ROWS SAME JOB SAME DAY; ","")&amp;IF(AND(N(A367)&gt;0,N(S367)&gt;0,N(S367)-N(A367)&gt;N('Settings'!$B$11)),"WRITTEN LATE; ","")="","",LEFT(IF(N(A367)=0,"NO DATE; ","")&amp;IF(B367="","NO JOB; ",IF(COUNTIF('Jobs'!$A$2:$A$21,B367)=0,"JOB NOT ON JOBS SHEET; ",""))&amp;IF(AND(L367="Yes",M367=""),"DELAY - NO CAUSE; ","")&amp;IF(AND(N367&lt;&gt;"",O367&lt;&gt;"Yes",O367&lt;&gt;"Not needed"),"CLIENT INSTRUCTION - NO CHANGE ORDER; ","")&amp;IF(Q367="","NO PHOTOS LINK; ","")&amp;IF(OR(C367="",AND(D367&lt;&gt;"",E367="")),"CREW COUNT BLANK; ","")&amp;IF(G367="","NO WORK WRITTEN; ","")&amp;IF(AND(I367&lt;&gt;"",J367=""),"INSPECTION - NO RESULT; ","")&amp;IF(AND(B367&lt;&gt;"",N(A367)&gt;0,COUNTIFS($B$2:$B$1000,B367,$A$2:$A$1000,A367)&gt;1),"TWO ROWS SAME JOB SAME DAY; ","")&amp;IF(AND(N(A367)&gt;0,N(S367)&gt;0,N(S367)-N(A367)&gt;N('Settings'!$B$11)),"WRITTEN LATE; ",""),LEN(IF(N(A367)=0,"NO DATE; ","")&amp;IF(B367="","NO JOB; ",IF(COUNTIF('Jobs'!$A$2:$A$21,B367)=0,"JOB NOT ON JOBS SHEET; ",""))&amp;IF(AND(L367="Yes",M367=""),"DELAY - NO CAUSE; ","")&amp;IF(AND(N367&lt;&gt;"",O367&lt;&gt;"Yes",O367&lt;&gt;"Not needed"),"CLIENT INSTRUCTION - NO CHANGE ORDER; ","")&amp;IF(Q367="","NO PHOTOS LINK; ","")&amp;IF(OR(C367="",AND(D367&lt;&gt;"",E367="")),"CREW COUNT BLANK; ","")&amp;IF(G367="","NO WORK WRITTEN; ","")&amp;IF(AND(I367&lt;&gt;"",J367=""),"INSPECTION - NO RESULT; ","")&amp;IF(AND(B367&lt;&gt;"",N(A367)&gt;0,COUNTIFS($B$2:$B$1000,B367,$A$2:$A$1000,A367)&gt;1),"TWO ROWS SAME JOB SAME DAY; ","")&amp;IF(AND(N(A367)&gt;0,N(S367)&gt;0,N(S367)-N(A367)&gt;N('Settings'!$B$11)),"WRITTEN LATE; ",""))-2)))</f>
        <v/>
      </c>
    </row>
    <row r="368">
      <c r="A368" s="6" t="n"/>
      <c r="G368" s="7" t="n"/>
      <c r="H368" s="7" t="n"/>
      <c r="K368" s="7" t="n"/>
      <c r="M368" s="7" t="n"/>
      <c r="N368" s="7" t="n"/>
      <c r="P368" s="7" t="n"/>
      <c r="S368" s="6" t="n"/>
      <c r="T368">
        <f>IF(NOT(OR(A368&lt;&gt;"",B368&lt;&gt;"",G368&lt;&gt;"")),"",IF(IF(N(A368)=0,"NO DATE; ","")&amp;IF(B368="","NO JOB; ",IF(COUNTIF('Jobs'!$A$2:$A$21,B368)=0,"JOB NOT ON JOBS SHEET; ",""))&amp;IF(AND(L368="Yes",M368=""),"DELAY - NO CAUSE; ","")&amp;IF(AND(N368&lt;&gt;"",O368&lt;&gt;"Yes",O368&lt;&gt;"Not needed"),"CLIENT INSTRUCTION - NO CHANGE ORDER; ","")&amp;IF(Q368="","NO PHOTOS LINK; ","")&amp;IF(OR(C368="",AND(D368&lt;&gt;"",E368="")),"CREW COUNT BLANK; ","")&amp;IF(G368="","NO WORK WRITTEN; ","")&amp;IF(AND(I368&lt;&gt;"",J368=""),"INSPECTION - NO RESULT; ","")&amp;IF(AND(B368&lt;&gt;"",N(A368)&gt;0,COUNTIFS($B$2:$B$1000,B368,$A$2:$A$1000,A368)&gt;1),"TWO ROWS SAME JOB SAME DAY; ","")&amp;IF(AND(N(A368)&gt;0,N(S368)&gt;0,N(S368)-N(A368)&gt;N('Settings'!$B$11)),"WRITTEN LATE; ","")="","",LEFT(IF(N(A368)=0,"NO DATE; ","")&amp;IF(B368="","NO JOB; ",IF(COUNTIF('Jobs'!$A$2:$A$21,B368)=0,"JOB NOT ON JOBS SHEET; ",""))&amp;IF(AND(L368="Yes",M368=""),"DELAY - NO CAUSE; ","")&amp;IF(AND(N368&lt;&gt;"",O368&lt;&gt;"Yes",O368&lt;&gt;"Not needed"),"CLIENT INSTRUCTION - NO CHANGE ORDER; ","")&amp;IF(Q368="","NO PHOTOS LINK; ","")&amp;IF(OR(C368="",AND(D368&lt;&gt;"",E368="")),"CREW COUNT BLANK; ","")&amp;IF(G368="","NO WORK WRITTEN; ","")&amp;IF(AND(I368&lt;&gt;"",J368=""),"INSPECTION - NO RESULT; ","")&amp;IF(AND(B368&lt;&gt;"",N(A368)&gt;0,COUNTIFS($B$2:$B$1000,B368,$A$2:$A$1000,A368)&gt;1),"TWO ROWS SAME JOB SAME DAY; ","")&amp;IF(AND(N(A368)&gt;0,N(S368)&gt;0,N(S368)-N(A368)&gt;N('Settings'!$B$11)),"WRITTEN LATE; ",""),LEN(IF(N(A368)=0,"NO DATE; ","")&amp;IF(B368="","NO JOB; ",IF(COUNTIF('Jobs'!$A$2:$A$21,B368)=0,"JOB NOT ON JOBS SHEET; ",""))&amp;IF(AND(L368="Yes",M368=""),"DELAY - NO CAUSE; ","")&amp;IF(AND(N368&lt;&gt;"",O368&lt;&gt;"Yes",O368&lt;&gt;"Not needed"),"CLIENT INSTRUCTION - NO CHANGE ORDER; ","")&amp;IF(Q368="","NO PHOTOS LINK; ","")&amp;IF(OR(C368="",AND(D368&lt;&gt;"",E368="")),"CREW COUNT BLANK; ","")&amp;IF(G368="","NO WORK WRITTEN; ","")&amp;IF(AND(I368&lt;&gt;"",J368=""),"INSPECTION - NO RESULT; ","")&amp;IF(AND(B368&lt;&gt;"",N(A368)&gt;0,COUNTIFS($B$2:$B$1000,B368,$A$2:$A$1000,A368)&gt;1),"TWO ROWS SAME JOB SAME DAY; ","")&amp;IF(AND(N(A368)&gt;0,N(S368)&gt;0,N(S368)-N(A368)&gt;N('Settings'!$B$11)),"WRITTEN LATE; ",""))-2)))</f>
        <v/>
      </c>
    </row>
    <row r="369">
      <c r="A369" s="6" t="n"/>
      <c r="G369" s="7" t="n"/>
      <c r="H369" s="7" t="n"/>
      <c r="K369" s="7" t="n"/>
      <c r="M369" s="7" t="n"/>
      <c r="N369" s="7" t="n"/>
      <c r="P369" s="7" t="n"/>
      <c r="S369" s="6" t="n"/>
      <c r="T369">
        <f>IF(NOT(OR(A369&lt;&gt;"",B369&lt;&gt;"",G369&lt;&gt;"")),"",IF(IF(N(A369)=0,"NO DATE; ","")&amp;IF(B369="","NO JOB; ",IF(COUNTIF('Jobs'!$A$2:$A$21,B369)=0,"JOB NOT ON JOBS SHEET; ",""))&amp;IF(AND(L369="Yes",M369=""),"DELAY - NO CAUSE; ","")&amp;IF(AND(N369&lt;&gt;"",O369&lt;&gt;"Yes",O369&lt;&gt;"Not needed"),"CLIENT INSTRUCTION - NO CHANGE ORDER; ","")&amp;IF(Q369="","NO PHOTOS LINK; ","")&amp;IF(OR(C369="",AND(D369&lt;&gt;"",E369="")),"CREW COUNT BLANK; ","")&amp;IF(G369="","NO WORK WRITTEN; ","")&amp;IF(AND(I369&lt;&gt;"",J369=""),"INSPECTION - NO RESULT; ","")&amp;IF(AND(B369&lt;&gt;"",N(A369)&gt;0,COUNTIFS($B$2:$B$1000,B369,$A$2:$A$1000,A369)&gt;1),"TWO ROWS SAME JOB SAME DAY; ","")&amp;IF(AND(N(A369)&gt;0,N(S369)&gt;0,N(S369)-N(A369)&gt;N('Settings'!$B$11)),"WRITTEN LATE; ","")="","",LEFT(IF(N(A369)=0,"NO DATE; ","")&amp;IF(B369="","NO JOB; ",IF(COUNTIF('Jobs'!$A$2:$A$21,B369)=0,"JOB NOT ON JOBS SHEET; ",""))&amp;IF(AND(L369="Yes",M369=""),"DELAY - NO CAUSE; ","")&amp;IF(AND(N369&lt;&gt;"",O369&lt;&gt;"Yes",O369&lt;&gt;"Not needed"),"CLIENT INSTRUCTION - NO CHANGE ORDER; ","")&amp;IF(Q369="","NO PHOTOS LINK; ","")&amp;IF(OR(C369="",AND(D369&lt;&gt;"",E369="")),"CREW COUNT BLANK; ","")&amp;IF(G369="","NO WORK WRITTEN; ","")&amp;IF(AND(I369&lt;&gt;"",J369=""),"INSPECTION - NO RESULT; ","")&amp;IF(AND(B369&lt;&gt;"",N(A369)&gt;0,COUNTIFS($B$2:$B$1000,B369,$A$2:$A$1000,A369)&gt;1),"TWO ROWS SAME JOB SAME DAY; ","")&amp;IF(AND(N(A369)&gt;0,N(S369)&gt;0,N(S369)-N(A369)&gt;N('Settings'!$B$11)),"WRITTEN LATE; ",""),LEN(IF(N(A369)=0,"NO DATE; ","")&amp;IF(B369="","NO JOB; ",IF(COUNTIF('Jobs'!$A$2:$A$21,B369)=0,"JOB NOT ON JOBS SHEET; ",""))&amp;IF(AND(L369="Yes",M369=""),"DELAY - NO CAUSE; ","")&amp;IF(AND(N369&lt;&gt;"",O369&lt;&gt;"Yes",O369&lt;&gt;"Not needed"),"CLIENT INSTRUCTION - NO CHANGE ORDER; ","")&amp;IF(Q369="","NO PHOTOS LINK; ","")&amp;IF(OR(C369="",AND(D369&lt;&gt;"",E369="")),"CREW COUNT BLANK; ","")&amp;IF(G369="","NO WORK WRITTEN; ","")&amp;IF(AND(I369&lt;&gt;"",J369=""),"INSPECTION - NO RESULT; ","")&amp;IF(AND(B369&lt;&gt;"",N(A369)&gt;0,COUNTIFS($B$2:$B$1000,B369,$A$2:$A$1000,A369)&gt;1),"TWO ROWS SAME JOB SAME DAY; ","")&amp;IF(AND(N(A369)&gt;0,N(S369)&gt;0,N(S369)-N(A369)&gt;N('Settings'!$B$11)),"WRITTEN LATE; ",""))-2)))</f>
        <v/>
      </c>
    </row>
    <row r="370">
      <c r="A370" s="6" t="n"/>
      <c r="G370" s="7" t="n"/>
      <c r="H370" s="7" t="n"/>
      <c r="K370" s="7" t="n"/>
      <c r="M370" s="7" t="n"/>
      <c r="N370" s="7" t="n"/>
      <c r="P370" s="7" t="n"/>
      <c r="S370" s="6" t="n"/>
      <c r="T370">
        <f>IF(NOT(OR(A370&lt;&gt;"",B370&lt;&gt;"",G370&lt;&gt;"")),"",IF(IF(N(A370)=0,"NO DATE; ","")&amp;IF(B370="","NO JOB; ",IF(COUNTIF('Jobs'!$A$2:$A$21,B370)=0,"JOB NOT ON JOBS SHEET; ",""))&amp;IF(AND(L370="Yes",M370=""),"DELAY - NO CAUSE; ","")&amp;IF(AND(N370&lt;&gt;"",O370&lt;&gt;"Yes",O370&lt;&gt;"Not needed"),"CLIENT INSTRUCTION - NO CHANGE ORDER; ","")&amp;IF(Q370="","NO PHOTOS LINK; ","")&amp;IF(OR(C370="",AND(D370&lt;&gt;"",E370="")),"CREW COUNT BLANK; ","")&amp;IF(G370="","NO WORK WRITTEN; ","")&amp;IF(AND(I370&lt;&gt;"",J370=""),"INSPECTION - NO RESULT; ","")&amp;IF(AND(B370&lt;&gt;"",N(A370)&gt;0,COUNTIFS($B$2:$B$1000,B370,$A$2:$A$1000,A370)&gt;1),"TWO ROWS SAME JOB SAME DAY; ","")&amp;IF(AND(N(A370)&gt;0,N(S370)&gt;0,N(S370)-N(A370)&gt;N('Settings'!$B$11)),"WRITTEN LATE; ","")="","",LEFT(IF(N(A370)=0,"NO DATE; ","")&amp;IF(B370="","NO JOB; ",IF(COUNTIF('Jobs'!$A$2:$A$21,B370)=0,"JOB NOT ON JOBS SHEET; ",""))&amp;IF(AND(L370="Yes",M370=""),"DELAY - NO CAUSE; ","")&amp;IF(AND(N370&lt;&gt;"",O370&lt;&gt;"Yes",O370&lt;&gt;"Not needed"),"CLIENT INSTRUCTION - NO CHANGE ORDER; ","")&amp;IF(Q370="","NO PHOTOS LINK; ","")&amp;IF(OR(C370="",AND(D370&lt;&gt;"",E370="")),"CREW COUNT BLANK; ","")&amp;IF(G370="","NO WORK WRITTEN; ","")&amp;IF(AND(I370&lt;&gt;"",J370=""),"INSPECTION - NO RESULT; ","")&amp;IF(AND(B370&lt;&gt;"",N(A370)&gt;0,COUNTIFS($B$2:$B$1000,B370,$A$2:$A$1000,A370)&gt;1),"TWO ROWS SAME JOB SAME DAY; ","")&amp;IF(AND(N(A370)&gt;0,N(S370)&gt;0,N(S370)-N(A370)&gt;N('Settings'!$B$11)),"WRITTEN LATE; ",""),LEN(IF(N(A370)=0,"NO DATE; ","")&amp;IF(B370="","NO JOB; ",IF(COUNTIF('Jobs'!$A$2:$A$21,B370)=0,"JOB NOT ON JOBS SHEET; ",""))&amp;IF(AND(L370="Yes",M370=""),"DELAY - NO CAUSE; ","")&amp;IF(AND(N370&lt;&gt;"",O370&lt;&gt;"Yes",O370&lt;&gt;"Not needed"),"CLIENT INSTRUCTION - NO CHANGE ORDER; ","")&amp;IF(Q370="","NO PHOTOS LINK; ","")&amp;IF(OR(C370="",AND(D370&lt;&gt;"",E370="")),"CREW COUNT BLANK; ","")&amp;IF(G370="","NO WORK WRITTEN; ","")&amp;IF(AND(I370&lt;&gt;"",J370=""),"INSPECTION - NO RESULT; ","")&amp;IF(AND(B370&lt;&gt;"",N(A370)&gt;0,COUNTIFS($B$2:$B$1000,B370,$A$2:$A$1000,A370)&gt;1),"TWO ROWS SAME JOB SAME DAY; ","")&amp;IF(AND(N(A370)&gt;0,N(S370)&gt;0,N(S370)-N(A370)&gt;N('Settings'!$B$11)),"WRITTEN LATE; ",""))-2)))</f>
        <v/>
      </c>
    </row>
    <row r="371">
      <c r="A371" s="6" t="n"/>
      <c r="G371" s="7" t="n"/>
      <c r="H371" s="7" t="n"/>
      <c r="K371" s="7" t="n"/>
      <c r="M371" s="7" t="n"/>
      <c r="N371" s="7" t="n"/>
      <c r="P371" s="7" t="n"/>
      <c r="S371" s="6" t="n"/>
      <c r="T371">
        <f>IF(NOT(OR(A371&lt;&gt;"",B371&lt;&gt;"",G371&lt;&gt;"")),"",IF(IF(N(A371)=0,"NO DATE; ","")&amp;IF(B371="","NO JOB; ",IF(COUNTIF('Jobs'!$A$2:$A$21,B371)=0,"JOB NOT ON JOBS SHEET; ",""))&amp;IF(AND(L371="Yes",M371=""),"DELAY - NO CAUSE; ","")&amp;IF(AND(N371&lt;&gt;"",O371&lt;&gt;"Yes",O371&lt;&gt;"Not needed"),"CLIENT INSTRUCTION - NO CHANGE ORDER; ","")&amp;IF(Q371="","NO PHOTOS LINK; ","")&amp;IF(OR(C371="",AND(D371&lt;&gt;"",E371="")),"CREW COUNT BLANK; ","")&amp;IF(G371="","NO WORK WRITTEN; ","")&amp;IF(AND(I371&lt;&gt;"",J371=""),"INSPECTION - NO RESULT; ","")&amp;IF(AND(B371&lt;&gt;"",N(A371)&gt;0,COUNTIFS($B$2:$B$1000,B371,$A$2:$A$1000,A371)&gt;1),"TWO ROWS SAME JOB SAME DAY; ","")&amp;IF(AND(N(A371)&gt;0,N(S371)&gt;0,N(S371)-N(A371)&gt;N('Settings'!$B$11)),"WRITTEN LATE; ","")="","",LEFT(IF(N(A371)=0,"NO DATE; ","")&amp;IF(B371="","NO JOB; ",IF(COUNTIF('Jobs'!$A$2:$A$21,B371)=0,"JOB NOT ON JOBS SHEET; ",""))&amp;IF(AND(L371="Yes",M371=""),"DELAY - NO CAUSE; ","")&amp;IF(AND(N371&lt;&gt;"",O371&lt;&gt;"Yes",O371&lt;&gt;"Not needed"),"CLIENT INSTRUCTION - NO CHANGE ORDER; ","")&amp;IF(Q371="","NO PHOTOS LINK; ","")&amp;IF(OR(C371="",AND(D371&lt;&gt;"",E371="")),"CREW COUNT BLANK; ","")&amp;IF(G371="","NO WORK WRITTEN; ","")&amp;IF(AND(I371&lt;&gt;"",J371=""),"INSPECTION - NO RESULT; ","")&amp;IF(AND(B371&lt;&gt;"",N(A371)&gt;0,COUNTIFS($B$2:$B$1000,B371,$A$2:$A$1000,A371)&gt;1),"TWO ROWS SAME JOB SAME DAY; ","")&amp;IF(AND(N(A371)&gt;0,N(S371)&gt;0,N(S371)-N(A371)&gt;N('Settings'!$B$11)),"WRITTEN LATE; ",""),LEN(IF(N(A371)=0,"NO DATE; ","")&amp;IF(B371="","NO JOB; ",IF(COUNTIF('Jobs'!$A$2:$A$21,B371)=0,"JOB NOT ON JOBS SHEET; ",""))&amp;IF(AND(L371="Yes",M371=""),"DELAY - NO CAUSE; ","")&amp;IF(AND(N371&lt;&gt;"",O371&lt;&gt;"Yes",O371&lt;&gt;"Not needed"),"CLIENT INSTRUCTION - NO CHANGE ORDER; ","")&amp;IF(Q371="","NO PHOTOS LINK; ","")&amp;IF(OR(C371="",AND(D371&lt;&gt;"",E371="")),"CREW COUNT BLANK; ","")&amp;IF(G371="","NO WORK WRITTEN; ","")&amp;IF(AND(I371&lt;&gt;"",J371=""),"INSPECTION - NO RESULT; ","")&amp;IF(AND(B371&lt;&gt;"",N(A371)&gt;0,COUNTIFS($B$2:$B$1000,B371,$A$2:$A$1000,A371)&gt;1),"TWO ROWS SAME JOB SAME DAY; ","")&amp;IF(AND(N(A371)&gt;0,N(S371)&gt;0,N(S371)-N(A371)&gt;N('Settings'!$B$11)),"WRITTEN LATE; ",""))-2)))</f>
        <v/>
      </c>
    </row>
    <row r="372">
      <c r="A372" s="6" t="n"/>
      <c r="G372" s="7" t="n"/>
      <c r="H372" s="7" t="n"/>
      <c r="K372" s="7" t="n"/>
      <c r="M372" s="7" t="n"/>
      <c r="N372" s="7" t="n"/>
      <c r="P372" s="7" t="n"/>
      <c r="S372" s="6" t="n"/>
      <c r="T372">
        <f>IF(NOT(OR(A372&lt;&gt;"",B372&lt;&gt;"",G372&lt;&gt;"")),"",IF(IF(N(A372)=0,"NO DATE; ","")&amp;IF(B372="","NO JOB; ",IF(COUNTIF('Jobs'!$A$2:$A$21,B372)=0,"JOB NOT ON JOBS SHEET; ",""))&amp;IF(AND(L372="Yes",M372=""),"DELAY - NO CAUSE; ","")&amp;IF(AND(N372&lt;&gt;"",O372&lt;&gt;"Yes",O372&lt;&gt;"Not needed"),"CLIENT INSTRUCTION - NO CHANGE ORDER; ","")&amp;IF(Q372="","NO PHOTOS LINK; ","")&amp;IF(OR(C372="",AND(D372&lt;&gt;"",E372="")),"CREW COUNT BLANK; ","")&amp;IF(G372="","NO WORK WRITTEN; ","")&amp;IF(AND(I372&lt;&gt;"",J372=""),"INSPECTION - NO RESULT; ","")&amp;IF(AND(B372&lt;&gt;"",N(A372)&gt;0,COUNTIFS($B$2:$B$1000,B372,$A$2:$A$1000,A372)&gt;1),"TWO ROWS SAME JOB SAME DAY; ","")&amp;IF(AND(N(A372)&gt;0,N(S372)&gt;0,N(S372)-N(A372)&gt;N('Settings'!$B$11)),"WRITTEN LATE; ","")="","",LEFT(IF(N(A372)=0,"NO DATE; ","")&amp;IF(B372="","NO JOB; ",IF(COUNTIF('Jobs'!$A$2:$A$21,B372)=0,"JOB NOT ON JOBS SHEET; ",""))&amp;IF(AND(L372="Yes",M372=""),"DELAY - NO CAUSE; ","")&amp;IF(AND(N372&lt;&gt;"",O372&lt;&gt;"Yes",O372&lt;&gt;"Not needed"),"CLIENT INSTRUCTION - NO CHANGE ORDER; ","")&amp;IF(Q372="","NO PHOTOS LINK; ","")&amp;IF(OR(C372="",AND(D372&lt;&gt;"",E372="")),"CREW COUNT BLANK; ","")&amp;IF(G372="","NO WORK WRITTEN; ","")&amp;IF(AND(I372&lt;&gt;"",J372=""),"INSPECTION - NO RESULT; ","")&amp;IF(AND(B372&lt;&gt;"",N(A372)&gt;0,COUNTIFS($B$2:$B$1000,B372,$A$2:$A$1000,A372)&gt;1),"TWO ROWS SAME JOB SAME DAY; ","")&amp;IF(AND(N(A372)&gt;0,N(S372)&gt;0,N(S372)-N(A372)&gt;N('Settings'!$B$11)),"WRITTEN LATE; ",""),LEN(IF(N(A372)=0,"NO DATE; ","")&amp;IF(B372="","NO JOB; ",IF(COUNTIF('Jobs'!$A$2:$A$21,B372)=0,"JOB NOT ON JOBS SHEET; ",""))&amp;IF(AND(L372="Yes",M372=""),"DELAY - NO CAUSE; ","")&amp;IF(AND(N372&lt;&gt;"",O372&lt;&gt;"Yes",O372&lt;&gt;"Not needed"),"CLIENT INSTRUCTION - NO CHANGE ORDER; ","")&amp;IF(Q372="","NO PHOTOS LINK; ","")&amp;IF(OR(C372="",AND(D372&lt;&gt;"",E372="")),"CREW COUNT BLANK; ","")&amp;IF(G372="","NO WORK WRITTEN; ","")&amp;IF(AND(I372&lt;&gt;"",J372=""),"INSPECTION - NO RESULT; ","")&amp;IF(AND(B372&lt;&gt;"",N(A372)&gt;0,COUNTIFS($B$2:$B$1000,B372,$A$2:$A$1000,A372)&gt;1),"TWO ROWS SAME JOB SAME DAY; ","")&amp;IF(AND(N(A372)&gt;0,N(S372)&gt;0,N(S372)-N(A372)&gt;N('Settings'!$B$11)),"WRITTEN LATE; ",""))-2)))</f>
        <v/>
      </c>
    </row>
    <row r="373">
      <c r="A373" s="6" t="n"/>
      <c r="G373" s="7" t="n"/>
      <c r="H373" s="7" t="n"/>
      <c r="K373" s="7" t="n"/>
      <c r="M373" s="7" t="n"/>
      <c r="N373" s="7" t="n"/>
      <c r="P373" s="7" t="n"/>
      <c r="S373" s="6" t="n"/>
      <c r="T373">
        <f>IF(NOT(OR(A373&lt;&gt;"",B373&lt;&gt;"",G373&lt;&gt;"")),"",IF(IF(N(A373)=0,"NO DATE; ","")&amp;IF(B373="","NO JOB; ",IF(COUNTIF('Jobs'!$A$2:$A$21,B373)=0,"JOB NOT ON JOBS SHEET; ",""))&amp;IF(AND(L373="Yes",M373=""),"DELAY - NO CAUSE; ","")&amp;IF(AND(N373&lt;&gt;"",O373&lt;&gt;"Yes",O373&lt;&gt;"Not needed"),"CLIENT INSTRUCTION - NO CHANGE ORDER; ","")&amp;IF(Q373="","NO PHOTOS LINK; ","")&amp;IF(OR(C373="",AND(D373&lt;&gt;"",E373="")),"CREW COUNT BLANK; ","")&amp;IF(G373="","NO WORK WRITTEN; ","")&amp;IF(AND(I373&lt;&gt;"",J373=""),"INSPECTION - NO RESULT; ","")&amp;IF(AND(B373&lt;&gt;"",N(A373)&gt;0,COUNTIFS($B$2:$B$1000,B373,$A$2:$A$1000,A373)&gt;1),"TWO ROWS SAME JOB SAME DAY; ","")&amp;IF(AND(N(A373)&gt;0,N(S373)&gt;0,N(S373)-N(A373)&gt;N('Settings'!$B$11)),"WRITTEN LATE; ","")="","",LEFT(IF(N(A373)=0,"NO DATE; ","")&amp;IF(B373="","NO JOB; ",IF(COUNTIF('Jobs'!$A$2:$A$21,B373)=0,"JOB NOT ON JOBS SHEET; ",""))&amp;IF(AND(L373="Yes",M373=""),"DELAY - NO CAUSE; ","")&amp;IF(AND(N373&lt;&gt;"",O373&lt;&gt;"Yes",O373&lt;&gt;"Not needed"),"CLIENT INSTRUCTION - NO CHANGE ORDER; ","")&amp;IF(Q373="","NO PHOTOS LINK; ","")&amp;IF(OR(C373="",AND(D373&lt;&gt;"",E373="")),"CREW COUNT BLANK; ","")&amp;IF(G373="","NO WORK WRITTEN; ","")&amp;IF(AND(I373&lt;&gt;"",J373=""),"INSPECTION - NO RESULT; ","")&amp;IF(AND(B373&lt;&gt;"",N(A373)&gt;0,COUNTIFS($B$2:$B$1000,B373,$A$2:$A$1000,A373)&gt;1),"TWO ROWS SAME JOB SAME DAY; ","")&amp;IF(AND(N(A373)&gt;0,N(S373)&gt;0,N(S373)-N(A373)&gt;N('Settings'!$B$11)),"WRITTEN LATE; ",""),LEN(IF(N(A373)=0,"NO DATE; ","")&amp;IF(B373="","NO JOB; ",IF(COUNTIF('Jobs'!$A$2:$A$21,B373)=0,"JOB NOT ON JOBS SHEET; ",""))&amp;IF(AND(L373="Yes",M373=""),"DELAY - NO CAUSE; ","")&amp;IF(AND(N373&lt;&gt;"",O373&lt;&gt;"Yes",O373&lt;&gt;"Not needed"),"CLIENT INSTRUCTION - NO CHANGE ORDER; ","")&amp;IF(Q373="","NO PHOTOS LINK; ","")&amp;IF(OR(C373="",AND(D373&lt;&gt;"",E373="")),"CREW COUNT BLANK; ","")&amp;IF(G373="","NO WORK WRITTEN; ","")&amp;IF(AND(I373&lt;&gt;"",J373=""),"INSPECTION - NO RESULT; ","")&amp;IF(AND(B373&lt;&gt;"",N(A373)&gt;0,COUNTIFS($B$2:$B$1000,B373,$A$2:$A$1000,A373)&gt;1),"TWO ROWS SAME JOB SAME DAY; ","")&amp;IF(AND(N(A373)&gt;0,N(S373)&gt;0,N(S373)-N(A373)&gt;N('Settings'!$B$11)),"WRITTEN LATE; ",""))-2)))</f>
        <v/>
      </c>
    </row>
    <row r="374">
      <c r="A374" s="6" t="n"/>
      <c r="G374" s="7" t="n"/>
      <c r="H374" s="7" t="n"/>
      <c r="K374" s="7" t="n"/>
      <c r="M374" s="7" t="n"/>
      <c r="N374" s="7" t="n"/>
      <c r="P374" s="7" t="n"/>
      <c r="S374" s="6" t="n"/>
      <c r="T374">
        <f>IF(NOT(OR(A374&lt;&gt;"",B374&lt;&gt;"",G374&lt;&gt;"")),"",IF(IF(N(A374)=0,"NO DATE; ","")&amp;IF(B374="","NO JOB; ",IF(COUNTIF('Jobs'!$A$2:$A$21,B374)=0,"JOB NOT ON JOBS SHEET; ",""))&amp;IF(AND(L374="Yes",M374=""),"DELAY - NO CAUSE; ","")&amp;IF(AND(N374&lt;&gt;"",O374&lt;&gt;"Yes",O374&lt;&gt;"Not needed"),"CLIENT INSTRUCTION - NO CHANGE ORDER; ","")&amp;IF(Q374="","NO PHOTOS LINK; ","")&amp;IF(OR(C374="",AND(D374&lt;&gt;"",E374="")),"CREW COUNT BLANK; ","")&amp;IF(G374="","NO WORK WRITTEN; ","")&amp;IF(AND(I374&lt;&gt;"",J374=""),"INSPECTION - NO RESULT; ","")&amp;IF(AND(B374&lt;&gt;"",N(A374)&gt;0,COUNTIFS($B$2:$B$1000,B374,$A$2:$A$1000,A374)&gt;1),"TWO ROWS SAME JOB SAME DAY; ","")&amp;IF(AND(N(A374)&gt;0,N(S374)&gt;0,N(S374)-N(A374)&gt;N('Settings'!$B$11)),"WRITTEN LATE; ","")="","",LEFT(IF(N(A374)=0,"NO DATE; ","")&amp;IF(B374="","NO JOB; ",IF(COUNTIF('Jobs'!$A$2:$A$21,B374)=0,"JOB NOT ON JOBS SHEET; ",""))&amp;IF(AND(L374="Yes",M374=""),"DELAY - NO CAUSE; ","")&amp;IF(AND(N374&lt;&gt;"",O374&lt;&gt;"Yes",O374&lt;&gt;"Not needed"),"CLIENT INSTRUCTION - NO CHANGE ORDER; ","")&amp;IF(Q374="","NO PHOTOS LINK; ","")&amp;IF(OR(C374="",AND(D374&lt;&gt;"",E374="")),"CREW COUNT BLANK; ","")&amp;IF(G374="","NO WORK WRITTEN; ","")&amp;IF(AND(I374&lt;&gt;"",J374=""),"INSPECTION - NO RESULT; ","")&amp;IF(AND(B374&lt;&gt;"",N(A374)&gt;0,COUNTIFS($B$2:$B$1000,B374,$A$2:$A$1000,A374)&gt;1),"TWO ROWS SAME JOB SAME DAY; ","")&amp;IF(AND(N(A374)&gt;0,N(S374)&gt;0,N(S374)-N(A374)&gt;N('Settings'!$B$11)),"WRITTEN LATE; ",""),LEN(IF(N(A374)=0,"NO DATE; ","")&amp;IF(B374="","NO JOB; ",IF(COUNTIF('Jobs'!$A$2:$A$21,B374)=0,"JOB NOT ON JOBS SHEET; ",""))&amp;IF(AND(L374="Yes",M374=""),"DELAY - NO CAUSE; ","")&amp;IF(AND(N374&lt;&gt;"",O374&lt;&gt;"Yes",O374&lt;&gt;"Not needed"),"CLIENT INSTRUCTION - NO CHANGE ORDER; ","")&amp;IF(Q374="","NO PHOTOS LINK; ","")&amp;IF(OR(C374="",AND(D374&lt;&gt;"",E374="")),"CREW COUNT BLANK; ","")&amp;IF(G374="","NO WORK WRITTEN; ","")&amp;IF(AND(I374&lt;&gt;"",J374=""),"INSPECTION - NO RESULT; ","")&amp;IF(AND(B374&lt;&gt;"",N(A374)&gt;0,COUNTIFS($B$2:$B$1000,B374,$A$2:$A$1000,A374)&gt;1),"TWO ROWS SAME JOB SAME DAY; ","")&amp;IF(AND(N(A374)&gt;0,N(S374)&gt;0,N(S374)-N(A374)&gt;N('Settings'!$B$11)),"WRITTEN LATE; ",""))-2)))</f>
        <v/>
      </c>
    </row>
    <row r="375">
      <c r="A375" s="6" t="n"/>
      <c r="G375" s="7" t="n"/>
      <c r="H375" s="7" t="n"/>
      <c r="K375" s="7" t="n"/>
      <c r="M375" s="7" t="n"/>
      <c r="N375" s="7" t="n"/>
      <c r="P375" s="7" t="n"/>
      <c r="S375" s="6" t="n"/>
      <c r="T375">
        <f>IF(NOT(OR(A375&lt;&gt;"",B375&lt;&gt;"",G375&lt;&gt;"")),"",IF(IF(N(A375)=0,"NO DATE; ","")&amp;IF(B375="","NO JOB; ",IF(COUNTIF('Jobs'!$A$2:$A$21,B375)=0,"JOB NOT ON JOBS SHEET; ",""))&amp;IF(AND(L375="Yes",M375=""),"DELAY - NO CAUSE; ","")&amp;IF(AND(N375&lt;&gt;"",O375&lt;&gt;"Yes",O375&lt;&gt;"Not needed"),"CLIENT INSTRUCTION - NO CHANGE ORDER; ","")&amp;IF(Q375="","NO PHOTOS LINK; ","")&amp;IF(OR(C375="",AND(D375&lt;&gt;"",E375="")),"CREW COUNT BLANK; ","")&amp;IF(G375="","NO WORK WRITTEN; ","")&amp;IF(AND(I375&lt;&gt;"",J375=""),"INSPECTION - NO RESULT; ","")&amp;IF(AND(B375&lt;&gt;"",N(A375)&gt;0,COUNTIFS($B$2:$B$1000,B375,$A$2:$A$1000,A375)&gt;1),"TWO ROWS SAME JOB SAME DAY; ","")&amp;IF(AND(N(A375)&gt;0,N(S375)&gt;0,N(S375)-N(A375)&gt;N('Settings'!$B$11)),"WRITTEN LATE; ","")="","",LEFT(IF(N(A375)=0,"NO DATE; ","")&amp;IF(B375="","NO JOB; ",IF(COUNTIF('Jobs'!$A$2:$A$21,B375)=0,"JOB NOT ON JOBS SHEET; ",""))&amp;IF(AND(L375="Yes",M375=""),"DELAY - NO CAUSE; ","")&amp;IF(AND(N375&lt;&gt;"",O375&lt;&gt;"Yes",O375&lt;&gt;"Not needed"),"CLIENT INSTRUCTION - NO CHANGE ORDER; ","")&amp;IF(Q375="","NO PHOTOS LINK; ","")&amp;IF(OR(C375="",AND(D375&lt;&gt;"",E375="")),"CREW COUNT BLANK; ","")&amp;IF(G375="","NO WORK WRITTEN; ","")&amp;IF(AND(I375&lt;&gt;"",J375=""),"INSPECTION - NO RESULT; ","")&amp;IF(AND(B375&lt;&gt;"",N(A375)&gt;0,COUNTIFS($B$2:$B$1000,B375,$A$2:$A$1000,A375)&gt;1),"TWO ROWS SAME JOB SAME DAY; ","")&amp;IF(AND(N(A375)&gt;0,N(S375)&gt;0,N(S375)-N(A375)&gt;N('Settings'!$B$11)),"WRITTEN LATE; ",""),LEN(IF(N(A375)=0,"NO DATE; ","")&amp;IF(B375="","NO JOB; ",IF(COUNTIF('Jobs'!$A$2:$A$21,B375)=0,"JOB NOT ON JOBS SHEET; ",""))&amp;IF(AND(L375="Yes",M375=""),"DELAY - NO CAUSE; ","")&amp;IF(AND(N375&lt;&gt;"",O375&lt;&gt;"Yes",O375&lt;&gt;"Not needed"),"CLIENT INSTRUCTION - NO CHANGE ORDER; ","")&amp;IF(Q375="","NO PHOTOS LINK; ","")&amp;IF(OR(C375="",AND(D375&lt;&gt;"",E375="")),"CREW COUNT BLANK; ","")&amp;IF(G375="","NO WORK WRITTEN; ","")&amp;IF(AND(I375&lt;&gt;"",J375=""),"INSPECTION - NO RESULT; ","")&amp;IF(AND(B375&lt;&gt;"",N(A375)&gt;0,COUNTIFS($B$2:$B$1000,B375,$A$2:$A$1000,A375)&gt;1),"TWO ROWS SAME JOB SAME DAY; ","")&amp;IF(AND(N(A375)&gt;0,N(S375)&gt;0,N(S375)-N(A375)&gt;N('Settings'!$B$11)),"WRITTEN LATE; ",""))-2)))</f>
        <v/>
      </c>
    </row>
    <row r="376">
      <c r="A376" s="6" t="n"/>
      <c r="G376" s="7" t="n"/>
      <c r="H376" s="7" t="n"/>
      <c r="K376" s="7" t="n"/>
      <c r="M376" s="7" t="n"/>
      <c r="N376" s="7" t="n"/>
      <c r="P376" s="7" t="n"/>
      <c r="S376" s="6" t="n"/>
      <c r="T376">
        <f>IF(NOT(OR(A376&lt;&gt;"",B376&lt;&gt;"",G376&lt;&gt;"")),"",IF(IF(N(A376)=0,"NO DATE; ","")&amp;IF(B376="","NO JOB; ",IF(COUNTIF('Jobs'!$A$2:$A$21,B376)=0,"JOB NOT ON JOBS SHEET; ",""))&amp;IF(AND(L376="Yes",M376=""),"DELAY - NO CAUSE; ","")&amp;IF(AND(N376&lt;&gt;"",O376&lt;&gt;"Yes",O376&lt;&gt;"Not needed"),"CLIENT INSTRUCTION - NO CHANGE ORDER; ","")&amp;IF(Q376="","NO PHOTOS LINK; ","")&amp;IF(OR(C376="",AND(D376&lt;&gt;"",E376="")),"CREW COUNT BLANK; ","")&amp;IF(G376="","NO WORK WRITTEN; ","")&amp;IF(AND(I376&lt;&gt;"",J376=""),"INSPECTION - NO RESULT; ","")&amp;IF(AND(B376&lt;&gt;"",N(A376)&gt;0,COUNTIFS($B$2:$B$1000,B376,$A$2:$A$1000,A376)&gt;1),"TWO ROWS SAME JOB SAME DAY; ","")&amp;IF(AND(N(A376)&gt;0,N(S376)&gt;0,N(S376)-N(A376)&gt;N('Settings'!$B$11)),"WRITTEN LATE; ","")="","",LEFT(IF(N(A376)=0,"NO DATE; ","")&amp;IF(B376="","NO JOB; ",IF(COUNTIF('Jobs'!$A$2:$A$21,B376)=0,"JOB NOT ON JOBS SHEET; ",""))&amp;IF(AND(L376="Yes",M376=""),"DELAY - NO CAUSE; ","")&amp;IF(AND(N376&lt;&gt;"",O376&lt;&gt;"Yes",O376&lt;&gt;"Not needed"),"CLIENT INSTRUCTION - NO CHANGE ORDER; ","")&amp;IF(Q376="","NO PHOTOS LINK; ","")&amp;IF(OR(C376="",AND(D376&lt;&gt;"",E376="")),"CREW COUNT BLANK; ","")&amp;IF(G376="","NO WORK WRITTEN; ","")&amp;IF(AND(I376&lt;&gt;"",J376=""),"INSPECTION - NO RESULT; ","")&amp;IF(AND(B376&lt;&gt;"",N(A376)&gt;0,COUNTIFS($B$2:$B$1000,B376,$A$2:$A$1000,A376)&gt;1),"TWO ROWS SAME JOB SAME DAY; ","")&amp;IF(AND(N(A376)&gt;0,N(S376)&gt;0,N(S376)-N(A376)&gt;N('Settings'!$B$11)),"WRITTEN LATE; ",""),LEN(IF(N(A376)=0,"NO DATE; ","")&amp;IF(B376="","NO JOB; ",IF(COUNTIF('Jobs'!$A$2:$A$21,B376)=0,"JOB NOT ON JOBS SHEET; ",""))&amp;IF(AND(L376="Yes",M376=""),"DELAY - NO CAUSE; ","")&amp;IF(AND(N376&lt;&gt;"",O376&lt;&gt;"Yes",O376&lt;&gt;"Not needed"),"CLIENT INSTRUCTION - NO CHANGE ORDER; ","")&amp;IF(Q376="","NO PHOTOS LINK; ","")&amp;IF(OR(C376="",AND(D376&lt;&gt;"",E376="")),"CREW COUNT BLANK; ","")&amp;IF(G376="","NO WORK WRITTEN; ","")&amp;IF(AND(I376&lt;&gt;"",J376=""),"INSPECTION - NO RESULT; ","")&amp;IF(AND(B376&lt;&gt;"",N(A376)&gt;0,COUNTIFS($B$2:$B$1000,B376,$A$2:$A$1000,A376)&gt;1),"TWO ROWS SAME JOB SAME DAY; ","")&amp;IF(AND(N(A376)&gt;0,N(S376)&gt;0,N(S376)-N(A376)&gt;N('Settings'!$B$11)),"WRITTEN LATE; ",""))-2)))</f>
        <v/>
      </c>
    </row>
    <row r="377">
      <c r="A377" s="6" t="n"/>
      <c r="G377" s="7" t="n"/>
      <c r="H377" s="7" t="n"/>
      <c r="K377" s="7" t="n"/>
      <c r="M377" s="7" t="n"/>
      <c r="N377" s="7" t="n"/>
      <c r="P377" s="7" t="n"/>
      <c r="S377" s="6" t="n"/>
      <c r="T377">
        <f>IF(NOT(OR(A377&lt;&gt;"",B377&lt;&gt;"",G377&lt;&gt;"")),"",IF(IF(N(A377)=0,"NO DATE; ","")&amp;IF(B377="","NO JOB; ",IF(COUNTIF('Jobs'!$A$2:$A$21,B377)=0,"JOB NOT ON JOBS SHEET; ",""))&amp;IF(AND(L377="Yes",M377=""),"DELAY - NO CAUSE; ","")&amp;IF(AND(N377&lt;&gt;"",O377&lt;&gt;"Yes",O377&lt;&gt;"Not needed"),"CLIENT INSTRUCTION - NO CHANGE ORDER; ","")&amp;IF(Q377="","NO PHOTOS LINK; ","")&amp;IF(OR(C377="",AND(D377&lt;&gt;"",E377="")),"CREW COUNT BLANK; ","")&amp;IF(G377="","NO WORK WRITTEN; ","")&amp;IF(AND(I377&lt;&gt;"",J377=""),"INSPECTION - NO RESULT; ","")&amp;IF(AND(B377&lt;&gt;"",N(A377)&gt;0,COUNTIFS($B$2:$B$1000,B377,$A$2:$A$1000,A377)&gt;1),"TWO ROWS SAME JOB SAME DAY; ","")&amp;IF(AND(N(A377)&gt;0,N(S377)&gt;0,N(S377)-N(A377)&gt;N('Settings'!$B$11)),"WRITTEN LATE; ","")="","",LEFT(IF(N(A377)=0,"NO DATE; ","")&amp;IF(B377="","NO JOB; ",IF(COUNTIF('Jobs'!$A$2:$A$21,B377)=0,"JOB NOT ON JOBS SHEET; ",""))&amp;IF(AND(L377="Yes",M377=""),"DELAY - NO CAUSE; ","")&amp;IF(AND(N377&lt;&gt;"",O377&lt;&gt;"Yes",O377&lt;&gt;"Not needed"),"CLIENT INSTRUCTION - NO CHANGE ORDER; ","")&amp;IF(Q377="","NO PHOTOS LINK; ","")&amp;IF(OR(C377="",AND(D377&lt;&gt;"",E377="")),"CREW COUNT BLANK; ","")&amp;IF(G377="","NO WORK WRITTEN; ","")&amp;IF(AND(I377&lt;&gt;"",J377=""),"INSPECTION - NO RESULT; ","")&amp;IF(AND(B377&lt;&gt;"",N(A377)&gt;0,COUNTIFS($B$2:$B$1000,B377,$A$2:$A$1000,A377)&gt;1),"TWO ROWS SAME JOB SAME DAY; ","")&amp;IF(AND(N(A377)&gt;0,N(S377)&gt;0,N(S377)-N(A377)&gt;N('Settings'!$B$11)),"WRITTEN LATE; ",""),LEN(IF(N(A377)=0,"NO DATE; ","")&amp;IF(B377="","NO JOB; ",IF(COUNTIF('Jobs'!$A$2:$A$21,B377)=0,"JOB NOT ON JOBS SHEET; ",""))&amp;IF(AND(L377="Yes",M377=""),"DELAY - NO CAUSE; ","")&amp;IF(AND(N377&lt;&gt;"",O377&lt;&gt;"Yes",O377&lt;&gt;"Not needed"),"CLIENT INSTRUCTION - NO CHANGE ORDER; ","")&amp;IF(Q377="","NO PHOTOS LINK; ","")&amp;IF(OR(C377="",AND(D377&lt;&gt;"",E377="")),"CREW COUNT BLANK; ","")&amp;IF(G377="","NO WORK WRITTEN; ","")&amp;IF(AND(I377&lt;&gt;"",J377=""),"INSPECTION - NO RESULT; ","")&amp;IF(AND(B377&lt;&gt;"",N(A377)&gt;0,COUNTIFS($B$2:$B$1000,B377,$A$2:$A$1000,A377)&gt;1),"TWO ROWS SAME JOB SAME DAY; ","")&amp;IF(AND(N(A377)&gt;0,N(S377)&gt;0,N(S377)-N(A377)&gt;N('Settings'!$B$11)),"WRITTEN LATE; ",""))-2)))</f>
        <v/>
      </c>
    </row>
    <row r="378">
      <c r="A378" s="6" t="n"/>
      <c r="G378" s="7" t="n"/>
      <c r="H378" s="7" t="n"/>
      <c r="K378" s="7" t="n"/>
      <c r="M378" s="7" t="n"/>
      <c r="N378" s="7" t="n"/>
      <c r="P378" s="7" t="n"/>
      <c r="S378" s="6" t="n"/>
      <c r="T378">
        <f>IF(NOT(OR(A378&lt;&gt;"",B378&lt;&gt;"",G378&lt;&gt;"")),"",IF(IF(N(A378)=0,"NO DATE; ","")&amp;IF(B378="","NO JOB; ",IF(COUNTIF('Jobs'!$A$2:$A$21,B378)=0,"JOB NOT ON JOBS SHEET; ",""))&amp;IF(AND(L378="Yes",M378=""),"DELAY - NO CAUSE; ","")&amp;IF(AND(N378&lt;&gt;"",O378&lt;&gt;"Yes",O378&lt;&gt;"Not needed"),"CLIENT INSTRUCTION - NO CHANGE ORDER; ","")&amp;IF(Q378="","NO PHOTOS LINK; ","")&amp;IF(OR(C378="",AND(D378&lt;&gt;"",E378="")),"CREW COUNT BLANK; ","")&amp;IF(G378="","NO WORK WRITTEN; ","")&amp;IF(AND(I378&lt;&gt;"",J378=""),"INSPECTION - NO RESULT; ","")&amp;IF(AND(B378&lt;&gt;"",N(A378)&gt;0,COUNTIFS($B$2:$B$1000,B378,$A$2:$A$1000,A378)&gt;1),"TWO ROWS SAME JOB SAME DAY; ","")&amp;IF(AND(N(A378)&gt;0,N(S378)&gt;0,N(S378)-N(A378)&gt;N('Settings'!$B$11)),"WRITTEN LATE; ","")="","",LEFT(IF(N(A378)=0,"NO DATE; ","")&amp;IF(B378="","NO JOB; ",IF(COUNTIF('Jobs'!$A$2:$A$21,B378)=0,"JOB NOT ON JOBS SHEET; ",""))&amp;IF(AND(L378="Yes",M378=""),"DELAY - NO CAUSE; ","")&amp;IF(AND(N378&lt;&gt;"",O378&lt;&gt;"Yes",O378&lt;&gt;"Not needed"),"CLIENT INSTRUCTION - NO CHANGE ORDER; ","")&amp;IF(Q378="","NO PHOTOS LINK; ","")&amp;IF(OR(C378="",AND(D378&lt;&gt;"",E378="")),"CREW COUNT BLANK; ","")&amp;IF(G378="","NO WORK WRITTEN; ","")&amp;IF(AND(I378&lt;&gt;"",J378=""),"INSPECTION - NO RESULT; ","")&amp;IF(AND(B378&lt;&gt;"",N(A378)&gt;0,COUNTIFS($B$2:$B$1000,B378,$A$2:$A$1000,A378)&gt;1),"TWO ROWS SAME JOB SAME DAY; ","")&amp;IF(AND(N(A378)&gt;0,N(S378)&gt;0,N(S378)-N(A378)&gt;N('Settings'!$B$11)),"WRITTEN LATE; ",""),LEN(IF(N(A378)=0,"NO DATE; ","")&amp;IF(B378="","NO JOB; ",IF(COUNTIF('Jobs'!$A$2:$A$21,B378)=0,"JOB NOT ON JOBS SHEET; ",""))&amp;IF(AND(L378="Yes",M378=""),"DELAY - NO CAUSE; ","")&amp;IF(AND(N378&lt;&gt;"",O378&lt;&gt;"Yes",O378&lt;&gt;"Not needed"),"CLIENT INSTRUCTION - NO CHANGE ORDER; ","")&amp;IF(Q378="","NO PHOTOS LINK; ","")&amp;IF(OR(C378="",AND(D378&lt;&gt;"",E378="")),"CREW COUNT BLANK; ","")&amp;IF(G378="","NO WORK WRITTEN; ","")&amp;IF(AND(I378&lt;&gt;"",J378=""),"INSPECTION - NO RESULT; ","")&amp;IF(AND(B378&lt;&gt;"",N(A378)&gt;0,COUNTIFS($B$2:$B$1000,B378,$A$2:$A$1000,A378)&gt;1),"TWO ROWS SAME JOB SAME DAY; ","")&amp;IF(AND(N(A378)&gt;0,N(S378)&gt;0,N(S378)-N(A378)&gt;N('Settings'!$B$11)),"WRITTEN LATE; ",""))-2)))</f>
        <v/>
      </c>
    </row>
    <row r="379">
      <c r="A379" s="6" t="n"/>
      <c r="G379" s="7" t="n"/>
      <c r="H379" s="7" t="n"/>
      <c r="K379" s="7" t="n"/>
      <c r="M379" s="7" t="n"/>
      <c r="N379" s="7" t="n"/>
      <c r="P379" s="7" t="n"/>
      <c r="S379" s="6" t="n"/>
      <c r="T379">
        <f>IF(NOT(OR(A379&lt;&gt;"",B379&lt;&gt;"",G379&lt;&gt;"")),"",IF(IF(N(A379)=0,"NO DATE; ","")&amp;IF(B379="","NO JOB; ",IF(COUNTIF('Jobs'!$A$2:$A$21,B379)=0,"JOB NOT ON JOBS SHEET; ",""))&amp;IF(AND(L379="Yes",M379=""),"DELAY - NO CAUSE; ","")&amp;IF(AND(N379&lt;&gt;"",O379&lt;&gt;"Yes",O379&lt;&gt;"Not needed"),"CLIENT INSTRUCTION - NO CHANGE ORDER; ","")&amp;IF(Q379="","NO PHOTOS LINK; ","")&amp;IF(OR(C379="",AND(D379&lt;&gt;"",E379="")),"CREW COUNT BLANK; ","")&amp;IF(G379="","NO WORK WRITTEN; ","")&amp;IF(AND(I379&lt;&gt;"",J379=""),"INSPECTION - NO RESULT; ","")&amp;IF(AND(B379&lt;&gt;"",N(A379)&gt;0,COUNTIFS($B$2:$B$1000,B379,$A$2:$A$1000,A379)&gt;1),"TWO ROWS SAME JOB SAME DAY; ","")&amp;IF(AND(N(A379)&gt;0,N(S379)&gt;0,N(S379)-N(A379)&gt;N('Settings'!$B$11)),"WRITTEN LATE; ","")="","",LEFT(IF(N(A379)=0,"NO DATE; ","")&amp;IF(B379="","NO JOB; ",IF(COUNTIF('Jobs'!$A$2:$A$21,B379)=0,"JOB NOT ON JOBS SHEET; ",""))&amp;IF(AND(L379="Yes",M379=""),"DELAY - NO CAUSE; ","")&amp;IF(AND(N379&lt;&gt;"",O379&lt;&gt;"Yes",O379&lt;&gt;"Not needed"),"CLIENT INSTRUCTION - NO CHANGE ORDER; ","")&amp;IF(Q379="","NO PHOTOS LINK; ","")&amp;IF(OR(C379="",AND(D379&lt;&gt;"",E379="")),"CREW COUNT BLANK; ","")&amp;IF(G379="","NO WORK WRITTEN; ","")&amp;IF(AND(I379&lt;&gt;"",J379=""),"INSPECTION - NO RESULT; ","")&amp;IF(AND(B379&lt;&gt;"",N(A379)&gt;0,COUNTIFS($B$2:$B$1000,B379,$A$2:$A$1000,A379)&gt;1),"TWO ROWS SAME JOB SAME DAY; ","")&amp;IF(AND(N(A379)&gt;0,N(S379)&gt;0,N(S379)-N(A379)&gt;N('Settings'!$B$11)),"WRITTEN LATE; ",""),LEN(IF(N(A379)=0,"NO DATE; ","")&amp;IF(B379="","NO JOB; ",IF(COUNTIF('Jobs'!$A$2:$A$21,B379)=0,"JOB NOT ON JOBS SHEET; ",""))&amp;IF(AND(L379="Yes",M379=""),"DELAY - NO CAUSE; ","")&amp;IF(AND(N379&lt;&gt;"",O379&lt;&gt;"Yes",O379&lt;&gt;"Not needed"),"CLIENT INSTRUCTION - NO CHANGE ORDER; ","")&amp;IF(Q379="","NO PHOTOS LINK; ","")&amp;IF(OR(C379="",AND(D379&lt;&gt;"",E379="")),"CREW COUNT BLANK; ","")&amp;IF(G379="","NO WORK WRITTEN; ","")&amp;IF(AND(I379&lt;&gt;"",J379=""),"INSPECTION - NO RESULT; ","")&amp;IF(AND(B379&lt;&gt;"",N(A379)&gt;0,COUNTIFS($B$2:$B$1000,B379,$A$2:$A$1000,A379)&gt;1),"TWO ROWS SAME JOB SAME DAY; ","")&amp;IF(AND(N(A379)&gt;0,N(S379)&gt;0,N(S379)-N(A379)&gt;N('Settings'!$B$11)),"WRITTEN LATE; ",""))-2)))</f>
        <v/>
      </c>
    </row>
    <row r="380">
      <c r="A380" s="6" t="n"/>
      <c r="G380" s="7" t="n"/>
      <c r="H380" s="7" t="n"/>
      <c r="K380" s="7" t="n"/>
      <c r="M380" s="7" t="n"/>
      <c r="N380" s="7" t="n"/>
      <c r="P380" s="7" t="n"/>
      <c r="S380" s="6" t="n"/>
      <c r="T380">
        <f>IF(NOT(OR(A380&lt;&gt;"",B380&lt;&gt;"",G380&lt;&gt;"")),"",IF(IF(N(A380)=0,"NO DATE; ","")&amp;IF(B380="","NO JOB; ",IF(COUNTIF('Jobs'!$A$2:$A$21,B380)=0,"JOB NOT ON JOBS SHEET; ",""))&amp;IF(AND(L380="Yes",M380=""),"DELAY - NO CAUSE; ","")&amp;IF(AND(N380&lt;&gt;"",O380&lt;&gt;"Yes",O380&lt;&gt;"Not needed"),"CLIENT INSTRUCTION - NO CHANGE ORDER; ","")&amp;IF(Q380="","NO PHOTOS LINK; ","")&amp;IF(OR(C380="",AND(D380&lt;&gt;"",E380="")),"CREW COUNT BLANK; ","")&amp;IF(G380="","NO WORK WRITTEN; ","")&amp;IF(AND(I380&lt;&gt;"",J380=""),"INSPECTION - NO RESULT; ","")&amp;IF(AND(B380&lt;&gt;"",N(A380)&gt;0,COUNTIFS($B$2:$B$1000,B380,$A$2:$A$1000,A380)&gt;1),"TWO ROWS SAME JOB SAME DAY; ","")&amp;IF(AND(N(A380)&gt;0,N(S380)&gt;0,N(S380)-N(A380)&gt;N('Settings'!$B$11)),"WRITTEN LATE; ","")="","",LEFT(IF(N(A380)=0,"NO DATE; ","")&amp;IF(B380="","NO JOB; ",IF(COUNTIF('Jobs'!$A$2:$A$21,B380)=0,"JOB NOT ON JOBS SHEET; ",""))&amp;IF(AND(L380="Yes",M380=""),"DELAY - NO CAUSE; ","")&amp;IF(AND(N380&lt;&gt;"",O380&lt;&gt;"Yes",O380&lt;&gt;"Not needed"),"CLIENT INSTRUCTION - NO CHANGE ORDER; ","")&amp;IF(Q380="","NO PHOTOS LINK; ","")&amp;IF(OR(C380="",AND(D380&lt;&gt;"",E380="")),"CREW COUNT BLANK; ","")&amp;IF(G380="","NO WORK WRITTEN; ","")&amp;IF(AND(I380&lt;&gt;"",J380=""),"INSPECTION - NO RESULT; ","")&amp;IF(AND(B380&lt;&gt;"",N(A380)&gt;0,COUNTIFS($B$2:$B$1000,B380,$A$2:$A$1000,A380)&gt;1),"TWO ROWS SAME JOB SAME DAY; ","")&amp;IF(AND(N(A380)&gt;0,N(S380)&gt;0,N(S380)-N(A380)&gt;N('Settings'!$B$11)),"WRITTEN LATE; ",""),LEN(IF(N(A380)=0,"NO DATE; ","")&amp;IF(B380="","NO JOB; ",IF(COUNTIF('Jobs'!$A$2:$A$21,B380)=0,"JOB NOT ON JOBS SHEET; ",""))&amp;IF(AND(L380="Yes",M380=""),"DELAY - NO CAUSE; ","")&amp;IF(AND(N380&lt;&gt;"",O380&lt;&gt;"Yes",O380&lt;&gt;"Not needed"),"CLIENT INSTRUCTION - NO CHANGE ORDER; ","")&amp;IF(Q380="","NO PHOTOS LINK; ","")&amp;IF(OR(C380="",AND(D380&lt;&gt;"",E380="")),"CREW COUNT BLANK; ","")&amp;IF(G380="","NO WORK WRITTEN; ","")&amp;IF(AND(I380&lt;&gt;"",J380=""),"INSPECTION - NO RESULT; ","")&amp;IF(AND(B380&lt;&gt;"",N(A380)&gt;0,COUNTIFS($B$2:$B$1000,B380,$A$2:$A$1000,A380)&gt;1),"TWO ROWS SAME JOB SAME DAY; ","")&amp;IF(AND(N(A380)&gt;0,N(S380)&gt;0,N(S380)-N(A380)&gt;N('Settings'!$B$11)),"WRITTEN LATE; ",""))-2)))</f>
        <v/>
      </c>
    </row>
    <row r="381">
      <c r="A381" s="6" t="n"/>
      <c r="G381" s="7" t="n"/>
      <c r="H381" s="7" t="n"/>
      <c r="K381" s="7" t="n"/>
      <c r="M381" s="7" t="n"/>
      <c r="N381" s="7" t="n"/>
      <c r="P381" s="7" t="n"/>
      <c r="S381" s="6" t="n"/>
      <c r="T381">
        <f>IF(NOT(OR(A381&lt;&gt;"",B381&lt;&gt;"",G381&lt;&gt;"")),"",IF(IF(N(A381)=0,"NO DATE; ","")&amp;IF(B381="","NO JOB; ",IF(COUNTIF('Jobs'!$A$2:$A$21,B381)=0,"JOB NOT ON JOBS SHEET; ",""))&amp;IF(AND(L381="Yes",M381=""),"DELAY - NO CAUSE; ","")&amp;IF(AND(N381&lt;&gt;"",O381&lt;&gt;"Yes",O381&lt;&gt;"Not needed"),"CLIENT INSTRUCTION - NO CHANGE ORDER; ","")&amp;IF(Q381="","NO PHOTOS LINK; ","")&amp;IF(OR(C381="",AND(D381&lt;&gt;"",E381="")),"CREW COUNT BLANK; ","")&amp;IF(G381="","NO WORK WRITTEN; ","")&amp;IF(AND(I381&lt;&gt;"",J381=""),"INSPECTION - NO RESULT; ","")&amp;IF(AND(B381&lt;&gt;"",N(A381)&gt;0,COUNTIFS($B$2:$B$1000,B381,$A$2:$A$1000,A381)&gt;1),"TWO ROWS SAME JOB SAME DAY; ","")&amp;IF(AND(N(A381)&gt;0,N(S381)&gt;0,N(S381)-N(A381)&gt;N('Settings'!$B$11)),"WRITTEN LATE; ","")="","",LEFT(IF(N(A381)=0,"NO DATE; ","")&amp;IF(B381="","NO JOB; ",IF(COUNTIF('Jobs'!$A$2:$A$21,B381)=0,"JOB NOT ON JOBS SHEET; ",""))&amp;IF(AND(L381="Yes",M381=""),"DELAY - NO CAUSE; ","")&amp;IF(AND(N381&lt;&gt;"",O381&lt;&gt;"Yes",O381&lt;&gt;"Not needed"),"CLIENT INSTRUCTION - NO CHANGE ORDER; ","")&amp;IF(Q381="","NO PHOTOS LINK; ","")&amp;IF(OR(C381="",AND(D381&lt;&gt;"",E381="")),"CREW COUNT BLANK; ","")&amp;IF(G381="","NO WORK WRITTEN; ","")&amp;IF(AND(I381&lt;&gt;"",J381=""),"INSPECTION - NO RESULT; ","")&amp;IF(AND(B381&lt;&gt;"",N(A381)&gt;0,COUNTIFS($B$2:$B$1000,B381,$A$2:$A$1000,A381)&gt;1),"TWO ROWS SAME JOB SAME DAY; ","")&amp;IF(AND(N(A381)&gt;0,N(S381)&gt;0,N(S381)-N(A381)&gt;N('Settings'!$B$11)),"WRITTEN LATE; ",""),LEN(IF(N(A381)=0,"NO DATE; ","")&amp;IF(B381="","NO JOB; ",IF(COUNTIF('Jobs'!$A$2:$A$21,B381)=0,"JOB NOT ON JOBS SHEET; ",""))&amp;IF(AND(L381="Yes",M381=""),"DELAY - NO CAUSE; ","")&amp;IF(AND(N381&lt;&gt;"",O381&lt;&gt;"Yes",O381&lt;&gt;"Not needed"),"CLIENT INSTRUCTION - NO CHANGE ORDER; ","")&amp;IF(Q381="","NO PHOTOS LINK; ","")&amp;IF(OR(C381="",AND(D381&lt;&gt;"",E381="")),"CREW COUNT BLANK; ","")&amp;IF(G381="","NO WORK WRITTEN; ","")&amp;IF(AND(I381&lt;&gt;"",J381=""),"INSPECTION - NO RESULT; ","")&amp;IF(AND(B381&lt;&gt;"",N(A381)&gt;0,COUNTIFS($B$2:$B$1000,B381,$A$2:$A$1000,A381)&gt;1),"TWO ROWS SAME JOB SAME DAY; ","")&amp;IF(AND(N(A381)&gt;0,N(S381)&gt;0,N(S381)-N(A381)&gt;N('Settings'!$B$11)),"WRITTEN LATE; ",""))-2)))</f>
        <v/>
      </c>
    </row>
    <row r="382">
      <c r="A382" s="6" t="n"/>
      <c r="G382" s="7" t="n"/>
      <c r="H382" s="7" t="n"/>
      <c r="K382" s="7" t="n"/>
      <c r="M382" s="7" t="n"/>
      <c r="N382" s="7" t="n"/>
      <c r="P382" s="7" t="n"/>
      <c r="S382" s="6" t="n"/>
      <c r="T382">
        <f>IF(NOT(OR(A382&lt;&gt;"",B382&lt;&gt;"",G382&lt;&gt;"")),"",IF(IF(N(A382)=0,"NO DATE; ","")&amp;IF(B382="","NO JOB; ",IF(COUNTIF('Jobs'!$A$2:$A$21,B382)=0,"JOB NOT ON JOBS SHEET; ",""))&amp;IF(AND(L382="Yes",M382=""),"DELAY - NO CAUSE; ","")&amp;IF(AND(N382&lt;&gt;"",O382&lt;&gt;"Yes",O382&lt;&gt;"Not needed"),"CLIENT INSTRUCTION - NO CHANGE ORDER; ","")&amp;IF(Q382="","NO PHOTOS LINK; ","")&amp;IF(OR(C382="",AND(D382&lt;&gt;"",E382="")),"CREW COUNT BLANK; ","")&amp;IF(G382="","NO WORK WRITTEN; ","")&amp;IF(AND(I382&lt;&gt;"",J382=""),"INSPECTION - NO RESULT; ","")&amp;IF(AND(B382&lt;&gt;"",N(A382)&gt;0,COUNTIFS($B$2:$B$1000,B382,$A$2:$A$1000,A382)&gt;1),"TWO ROWS SAME JOB SAME DAY; ","")&amp;IF(AND(N(A382)&gt;0,N(S382)&gt;0,N(S382)-N(A382)&gt;N('Settings'!$B$11)),"WRITTEN LATE; ","")="","",LEFT(IF(N(A382)=0,"NO DATE; ","")&amp;IF(B382="","NO JOB; ",IF(COUNTIF('Jobs'!$A$2:$A$21,B382)=0,"JOB NOT ON JOBS SHEET; ",""))&amp;IF(AND(L382="Yes",M382=""),"DELAY - NO CAUSE; ","")&amp;IF(AND(N382&lt;&gt;"",O382&lt;&gt;"Yes",O382&lt;&gt;"Not needed"),"CLIENT INSTRUCTION - NO CHANGE ORDER; ","")&amp;IF(Q382="","NO PHOTOS LINK; ","")&amp;IF(OR(C382="",AND(D382&lt;&gt;"",E382="")),"CREW COUNT BLANK; ","")&amp;IF(G382="","NO WORK WRITTEN; ","")&amp;IF(AND(I382&lt;&gt;"",J382=""),"INSPECTION - NO RESULT; ","")&amp;IF(AND(B382&lt;&gt;"",N(A382)&gt;0,COUNTIFS($B$2:$B$1000,B382,$A$2:$A$1000,A382)&gt;1),"TWO ROWS SAME JOB SAME DAY; ","")&amp;IF(AND(N(A382)&gt;0,N(S382)&gt;0,N(S382)-N(A382)&gt;N('Settings'!$B$11)),"WRITTEN LATE; ",""),LEN(IF(N(A382)=0,"NO DATE; ","")&amp;IF(B382="","NO JOB; ",IF(COUNTIF('Jobs'!$A$2:$A$21,B382)=0,"JOB NOT ON JOBS SHEET; ",""))&amp;IF(AND(L382="Yes",M382=""),"DELAY - NO CAUSE; ","")&amp;IF(AND(N382&lt;&gt;"",O382&lt;&gt;"Yes",O382&lt;&gt;"Not needed"),"CLIENT INSTRUCTION - NO CHANGE ORDER; ","")&amp;IF(Q382="","NO PHOTOS LINK; ","")&amp;IF(OR(C382="",AND(D382&lt;&gt;"",E382="")),"CREW COUNT BLANK; ","")&amp;IF(G382="","NO WORK WRITTEN; ","")&amp;IF(AND(I382&lt;&gt;"",J382=""),"INSPECTION - NO RESULT; ","")&amp;IF(AND(B382&lt;&gt;"",N(A382)&gt;0,COUNTIFS($B$2:$B$1000,B382,$A$2:$A$1000,A382)&gt;1),"TWO ROWS SAME JOB SAME DAY; ","")&amp;IF(AND(N(A382)&gt;0,N(S382)&gt;0,N(S382)-N(A382)&gt;N('Settings'!$B$11)),"WRITTEN LATE; ",""))-2)))</f>
        <v/>
      </c>
    </row>
    <row r="383">
      <c r="A383" s="6" t="n"/>
      <c r="G383" s="7" t="n"/>
      <c r="H383" s="7" t="n"/>
      <c r="K383" s="7" t="n"/>
      <c r="M383" s="7" t="n"/>
      <c r="N383" s="7" t="n"/>
      <c r="P383" s="7" t="n"/>
      <c r="S383" s="6" t="n"/>
      <c r="T383">
        <f>IF(NOT(OR(A383&lt;&gt;"",B383&lt;&gt;"",G383&lt;&gt;"")),"",IF(IF(N(A383)=0,"NO DATE; ","")&amp;IF(B383="","NO JOB; ",IF(COUNTIF('Jobs'!$A$2:$A$21,B383)=0,"JOB NOT ON JOBS SHEET; ",""))&amp;IF(AND(L383="Yes",M383=""),"DELAY - NO CAUSE; ","")&amp;IF(AND(N383&lt;&gt;"",O383&lt;&gt;"Yes",O383&lt;&gt;"Not needed"),"CLIENT INSTRUCTION - NO CHANGE ORDER; ","")&amp;IF(Q383="","NO PHOTOS LINK; ","")&amp;IF(OR(C383="",AND(D383&lt;&gt;"",E383="")),"CREW COUNT BLANK; ","")&amp;IF(G383="","NO WORK WRITTEN; ","")&amp;IF(AND(I383&lt;&gt;"",J383=""),"INSPECTION - NO RESULT; ","")&amp;IF(AND(B383&lt;&gt;"",N(A383)&gt;0,COUNTIFS($B$2:$B$1000,B383,$A$2:$A$1000,A383)&gt;1),"TWO ROWS SAME JOB SAME DAY; ","")&amp;IF(AND(N(A383)&gt;0,N(S383)&gt;0,N(S383)-N(A383)&gt;N('Settings'!$B$11)),"WRITTEN LATE; ","")="","",LEFT(IF(N(A383)=0,"NO DATE; ","")&amp;IF(B383="","NO JOB; ",IF(COUNTIF('Jobs'!$A$2:$A$21,B383)=0,"JOB NOT ON JOBS SHEET; ",""))&amp;IF(AND(L383="Yes",M383=""),"DELAY - NO CAUSE; ","")&amp;IF(AND(N383&lt;&gt;"",O383&lt;&gt;"Yes",O383&lt;&gt;"Not needed"),"CLIENT INSTRUCTION - NO CHANGE ORDER; ","")&amp;IF(Q383="","NO PHOTOS LINK; ","")&amp;IF(OR(C383="",AND(D383&lt;&gt;"",E383="")),"CREW COUNT BLANK; ","")&amp;IF(G383="","NO WORK WRITTEN; ","")&amp;IF(AND(I383&lt;&gt;"",J383=""),"INSPECTION - NO RESULT; ","")&amp;IF(AND(B383&lt;&gt;"",N(A383)&gt;0,COUNTIFS($B$2:$B$1000,B383,$A$2:$A$1000,A383)&gt;1),"TWO ROWS SAME JOB SAME DAY; ","")&amp;IF(AND(N(A383)&gt;0,N(S383)&gt;0,N(S383)-N(A383)&gt;N('Settings'!$B$11)),"WRITTEN LATE; ",""),LEN(IF(N(A383)=0,"NO DATE; ","")&amp;IF(B383="","NO JOB; ",IF(COUNTIF('Jobs'!$A$2:$A$21,B383)=0,"JOB NOT ON JOBS SHEET; ",""))&amp;IF(AND(L383="Yes",M383=""),"DELAY - NO CAUSE; ","")&amp;IF(AND(N383&lt;&gt;"",O383&lt;&gt;"Yes",O383&lt;&gt;"Not needed"),"CLIENT INSTRUCTION - NO CHANGE ORDER; ","")&amp;IF(Q383="","NO PHOTOS LINK; ","")&amp;IF(OR(C383="",AND(D383&lt;&gt;"",E383="")),"CREW COUNT BLANK; ","")&amp;IF(G383="","NO WORK WRITTEN; ","")&amp;IF(AND(I383&lt;&gt;"",J383=""),"INSPECTION - NO RESULT; ","")&amp;IF(AND(B383&lt;&gt;"",N(A383)&gt;0,COUNTIFS($B$2:$B$1000,B383,$A$2:$A$1000,A383)&gt;1),"TWO ROWS SAME JOB SAME DAY; ","")&amp;IF(AND(N(A383)&gt;0,N(S383)&gt;0,N(S383)-N(A383)&gt;N('Settings'!$B$11)),"WRITTEN LATE; ",""))-2)))</f>
        <v/>
      </c>
    </row>
    <row r="384">
      <c r="A384" s="6" t="n"/>
      <c r="G384" s="7" t="n"/>
      <c r="H384" s="7" t="n"/>
      <c r="K384" s="7" t="n"/>
      <c r="M384" s="7" t="n"/>
      <c r="N384" s="7" t="n"/>
      <c r="P384" s="7" t="n"/>
      <c r="S384" s="6" t="n"/>
      <c r="T384">
        <f>IF(NOT(OR(A384&lt;&gt;"",B384&lt;&gt;"",G384&lt;&gt;"")),"",IF(IF(N(A384)=0,"NO DATE; ","")&amp;IF(B384="","NO JOB; ",IF(COUNTIF('Jobs'!$A$2:$A$21,B384)=0,"JOB NOT ON JOBS SHEET; ",""))&amp;IF(AND(L384="Yes",M384=""),"DELAY - NO CAUSE; ","")&amp;IF(AND(N384&lt;&gt;"",O384&lt;&gt;"Yes",O384&lt;&gt;"Not needed"),"CLIENT INSTRUCTION - NO CHANGE ORDER; ","")&amp;IF(Q384="","NO PHOTOS LINK; ","")&amp;IF(OR(C384="",AND(D384&lt;&gt;"",E384="")),"CREW COUNT BLANK; ","")&amp;IF(G384="","NO WORK WRITTEN; ","")&amp;IF(AND(I384&lt;&gt;"",J384=""),"INSPECTION - NO RESULT; ","")&amp;IF(AND(B384&lt;&gt;"",N(A384)&gt;0,COUNTIFS($B$2:$B$1000,B384,$A$2:$A$1000,A384)&gt;1),"TWO ROWS SAME JOB SAME DAY; ","")&amp;IF(AND(N(A384)&gt;0,N(S384)&gt;0,N(S384)-N(A384)&gt;N('Settings'!$B$11)),"WRITTEN LATE; ","")="","",LEFT(IF(N(A384)=0,"NO DATE; ","")&amp;IF(B384="","NO JOB; ",IF(COUNTIF('Jobs'!$A$2:$A$21,B384)=0,"JOB NOT ON JOBS SHEET; ",""))&amp;IF(AND(L384="Yes",M384=""),"DELAY - NO CAUSE; ","")&amp;IF(AND(N384&lt;&gt;"",O384&lt;&gt;"Yes",O384&lt;&gt;"Not needed"),"CLIENT INSTRUCTION - NO CHANGE ORDER; ","")&amp;IF(Q384="","NO PHOTOS LINK; ","")&amp;IF(OR(C384="",AND(D384&lt;&gt;"",E384="")),"CREW COUNT BLANK; ","")&amp;IF(G384="","NO WORK WRITTEN; ","")&amp;IF(AND(I384&lt;&gt;"",J384=""),"INSPECTION - NO RESULT; ","")&amp;IF(AND(B384&lt;&gt;"",N(A384)&gt;0,COUNTIFS($B$2:$B$1000,B384,$A$2:$A$1000,A384)&gt;1),"TWO ROWS SAME JOB SAME DAY; ","")&amp;IF(AND(N(A384)&gt;0,N(S384)&gt;0,N(S384)-N(A384)&gt;N('Settings'!$B$11)),"WRITTEN LATE; ",""),LEN(IF(N(A384)=0,"NO DATE; ","")&amp;IF(B384="","NO JOB; ",IF(COUNTIF('Jobs'!$A$2:$A$21,B384)=0,"JOB NOT ON JOBS SHEET; ",""))&amp;IF(AND(L384="Yes",M384=""),"DELAY - NO CAUSE; ","")&amp;IF(AND(N384&lt;&gt;"",O384&lt;&gt;"Yes",O384&lt;&gt;"Not needed"),"CLIENT INSTRUCTION - NO CHANGE ORDER; ","")&amp;IF(Q384="","NO PHOTOS LINK; ","")&amp;IF(OR(C384="",AND(D384&lt;&gt;"",E384="")),"CREW COUNT BLANK; ","")&amp;IF(G384="","NO WORK WRITTEN; ","")&amp;IF(AND(I384&lt;&gt;"",J384=""),"INSPECTION - NO RESULT; ","")&amp;IF(AND(B384&lt;&gt;"",N(A384)&gt;0,COUNTIFS($B$2:$B$1000,B384,$A$2:$A$1000,A384)&gt;1),"TWO ROWS SAME JOB SAME DAY; ","")&amp;IF(AND(N(A384)&gt;0,N(S384)&gt;0,N(S384)-N(A384)&gt;N('Settings'!$B$11)),"WRITTEN LATE; ",""))-2)))</f>
        <v/>
      </c>
    </row>
    <row r="385">
      <c r="A385" s="6" t="n"/>
      <c r="G385" s="7" t="n"/>
      <c r="H385" s="7" t="n"/>
      <c r="K385" s="7" t="n"/>
      <c r="M385" s="7" t="n"/>
      <c r="N385" s="7" t="n"/>
      <c r="P385" s="7" t="n"/>
      <c r="S385" s="6" t="n"/>
      <c r="T385">
        <f>IF(NOT(OR(A385&lt;&gt;"",B385&lt;&gt;"",G385&lt;&gt;"")),"",IF(IF(N(A385)=0,"NO DATE; ","")&amp;IF(B385="","NO JOB; ",IF(COUNTIF('Jobs'!$A$2:$A$21,B385)=0,"JOB NOT ON JOBS SHEET; ",""))&amp;IF(AND(L385="Yes",M385=""),"DELAY - NO CAUSE; ","")&amp;IF(AND(N385&lt;&gt;"",O385&lt;&gt;"Yes",O385&lt;&gt;"Not needed"),"CLIENT INSTRUCTION - NO CHANGE ORDER; ","")&amp;IF(Q385="","NO PHOTOS LINK; ","")&amp;IF(OR(C385="",AND(D385&lt;&gt;"",E385="")),"CREW COUNT BLANK; ","")&amp;IF(G385="","NO WORK WRITTEN; ","")&amp;IF(AND(I385&lt;&gt;"",J385=""),"INSPECTION - NO RESULT; ","")&amp;IF(AND(B385&lt;&gt;"",N(A385)&gt;0,COUNTIFS($B$2:$B$1000,B385,$A$2:$A$1000,A385)&gt;1),"TWO ROWS SAME JOB SAME DAY; ","")&amp;IF(AND(N(A385)&gt;0,N(S385)&gt;0,N(S385)-N(A385)&gt;N('Settings'!$B$11)),"WRITTEN LATE; ","")="","",LEFT(IF(N(A385)=0,"NO DATE; ","")&amp;IF(B385="","NO JOB; ",IF(COUNTIF('Jobs'!$A$2:$A$21,B385)=0,"JOB NOT ON JOBS SHEET; ",""))&amp;IF(AND(L385="Yes",M385=""),"DELAY - NO CAUSE; ","")&amp;IF(AND(N385&lt;&gt;"",O385&lt;&gt;"Yes",O385&lt;&gt;"Not needed"),"CLIENT INSTRUCTION - NO CHANGE ORDER; ","")&amp;IF(Q385="","NO PHOTOS LINK; ","")&amp;IF(OR(C385="",AND(D385&lt;&gt;"",E385="")),"CREW COUNT BLANK; ","")&amp;IF(G385="","NO WORK WRITTEN; ","")&amp;IF(AND(I385&lt;&gt;"",J385=""),"INSPECTION - NO RESULT; ","")&amp;IF(AND(B385&lt;&gt;"",N(A385)&gt;0,COUNTIFS($B$2:$B$1000,B385,$A$2:$A$1000,A385)&gt;1),"TWO ROWS SAME JOB SAME DAY; ","")&amp;IF(AND(N(A385)&gt;0,N(S385)&gt;0,N(S385)-N(A385)&gt;N('Settings'!$B$11)),"WRITTEN LATE; ",""),LEN(IF(N(A385)=0,"NO DATE; ","")&amp;IF(B385="","NO JOB; ",IF(COUNTIF('Jobs'!$A$2:$A$21,B385)=0,"JOB NOT ON JOBS SHEET; ",""))&amp;IF(AND(L385="Yes",M385=""),"DELAY - NO CAUSE; ","")&amp;IF(AND(N385&lt;&gt;"",O385&lt;&gt;"Yes",O385&lt;&gt;"Not needed"),"CLIENT INSTRUCTION - NO CHANGE ORDER; ","")&amp;IF(Q385="","NO PHOTOS LINK; ","")&amp;IF(OR(C385="",AND(D385&lt;&gt;"",E385="")),"CREW COUNT BLANK; ","")&amp;IF(G385="","NO WORK WRITTEN; ","")&amp;IF(AND(I385&lt;&gt;"",J385=""),"INSPECTION - NO RESULT; ","")&amp;IF(AND(B385&lt;&gt;"",N(A385)&gt;0,COUNTIFS($B$2:$B$1000,B385,$A$2:$A$1000,A385)&gt;1),"TWO ROWS SAME JOB SAME DAY; ","")&amp;IF(AND(N(A385)&gt;0,N(S385)&gt;0,N(S385)-N(A385)&gt;N('Settings'!$B$11)),"WRITTEN LATE; ",""))-2)))</f>
        <v/>
      </c>
    </row>
    <row r="386">
      <c r="A386" s="6" t="n"/>
      <c r="G386" s="7" t="n"/>
      <c r="H386" s="7" t="n"/>
      <c r="K386" s="7" t="n"/>
      <c r="M386" s="7" t="n"/>
      <c r="N386" s="7" t="n"/>
      <c r="P386" s="7" t="n"/>
      <c r="S386" s="6" t="n"/>
      <c r="T386">
        <f>IF(NOT(OR(A386&lt;&gt;"",B386&lt;&gt;"",G386&lt;&gt;"")),"",IF(IF(N(A386)=0,"NO DATE; ","")&amp;IF(B386="","NO JOB; ",IF(COUNTIF('Jobs'!$A$2:$A$21,B386)=0,"JOB NOT ON JOBS SHEET; ",""))&amp;IF(AND(L386="Yes",M386=""),"DELAY - NO CAUSE; ","")&amp;IF(AND(N386&lt;&gt;"",O386&lt;&gt;"Yes",O386&lt;&gt;"Not needed"),"CLIENT INSTRUCTION - NO CHANGE ORDER; ","")&amp;IF(Q386="","NO PHOTOS LINK; ","")&amp;IF(OR(C386="",AND(D386&lt;&gt;"",E386="")),"CREW COUNT BLANK; ","")&amp;IF(G386="","NO WORK WRITTEN; ","")&amp;IF(AND(I386&lt;&gt;"",J386=""),"INSPECTION - NO RESULT; ","")&amp;IF(AND(B386&lt;&gt;"",N(A386)&gt;0,COUNTIFS($B$2:$B$1000,B386,$A$2:$A$1000,A386)&gt;1),"TWO ROWS SAME JOB SAME DAY; ","")&amp;IF(AND(N(A386)&gt;0,N(S386)&gt;0,N(S386)-N(A386)&gt;N('Settings'!$B$11)),"WRITTEN LATE; ","")="","",LEFT(IF(N(A386)=0,"NO DATE; ","")&amp;IF(B386="","NO JOB; ",IF(COUNTIF('Jobs'!$A$2:$A$21,B386)=0,"JOB NOT ON JOBS SHEET; ",""))&amp;IF(AND(L386="Yes",M386=""),"DELAY - NO CAUSE; ","")&amp;IF(AND(N386&lt;&gt;"",O386&lt;&gt;"Yes",O386&lt;&gt;"Not needed"),"CLIENT INSTRUCTION - NO CHANGE ORDER; ","")&amp;IF(Q386="","NO PHOTOS LINK; ","")&amp;IF(OR(C386="",AND(D386&lt;&gt;"",E386="")),"CREW COUNT BLANK; ","")&amp;IF(G386="","NO WORK WRITTEN; ","")&amp;IF(AND(I386&lt;&gt;"",J386=""),"INSPECTION - NO RESULT; ","")&amp;IF(AND(B386&lt;&gt;"",N(A386)&gt;0,COUNTIFS($B$2:$B$1000,B386,$A$2:$A$1000,A386)&gt;1),"TWO ROWS SAME JOB SAME DAY; ","")&amp;IF(AND(N(A386)&gt;0,N(S386)&gt;0,N(S386)-N(A386)&gt;N('Settings'!$B$11)),"WRITTEN LATE; ",""),LEN(IF(N(A386)=0,"NO DATE; ","")&amp;IF(B386="","NO JOB; ",IF(COUNTIF('Jobs'!$A$2:$A$21,B386)=0,"JOB NOT ON JOBS SHEET; ",""))&amp;IF(AND(L386="Yes",M386=""),"DELAY - NO CAUSE; ","")&amp;IF(AND(N386&lt;&gt;"",O386&lt;&gt;"Yes",O386&lt;&gt;"Not needed"),"CLIENT INSTRUCTION - NO CHANGE ORDER; ","")&amp;IF(Q386="","NO PHOTOS LINK; ","")&amp;IF(OR(C386="",AND(D386&lt;&gt;"",E386="")),"CREW COUNT BLANK; ","")&amp;IF(G386="","NO WORK WRITTEN; ","")&amp;IF(AND(I386&lt;&gt;"",J386=""),"INSPECTION - NO RESULT; ","")&amp;IF(AND(B386&lt;&gt;"",N(A386)&gt;0,COUNTIFS($B$2:$B$1000,B386,$A$2:$A$1000,A386)&gt;1),"TWO ROWS SAME JOB SAME DAY; ","")&amp;IF(AND(N(A386)&gt;0,N(S386)&gt;0,N(S386)-N(A386)&gt;N('Settings'!$B$11)),"WRITTEN LATE; ",""))-2)))</f>
        <v/>
      </c>
    </row>
    <row r="387">
      <c r="A387" s="6" t="n"/>
      <c r="G387" s="7" t="n"/>
      <c r="H387" s="7" t="n"/>
      <c r="K387" s="7" t="n"/>
      <c r="M387" s="7" t="n"/>
      <c r="N387" s="7" t="n"/>
      <c r="P387" s="7" t="n"/>
      <c r="S387" s="6" t="n"/>
      <c r="T387">
        <f>IF(NOT(OR(A387&lt;&gt;"",B387&lt;&gt;"",G387&lt;&gt;"")),"",IF(IF(N(A387)=0,"NO DATE; ","")&amp;IF(B387="","NO JOB; ",IF(COUNTIF('Jobs'!$A$2:$A$21,B387)=0,"JOB NOT ON JOBS SHEET; ",""))&amp;IF(AND(L387="Yes",M387=""),"DELAY - NO CAUSE; ","")&amp;IF(AND(N387&lt;&gt;"",O387&lt;&gt;"Yes",O387&lt;&gt;"Not needed"),"CLIENT INSTRUCTION - NO CHANGE ORDER; ","")&amp;IF(Q387="","NO PHOTOS LINK; ","")&amp;IF(OR(C387="",AND(D387&lt;&gt;"",E387="")),"CREW COUNT BLANK; ","")&amp;IF(G387="","NO WORK WRITTEN; ","")&amp;IF(AND(I387&lt;&gt;"",J387=""),"INSPECTION - NO RESULT; ","")&amp;IF(AND(B387&lt;&gt;"",N(A387)&gt;0,COUNTIFS($B$2:$B$1000,B387,$A$2:$A$1000,A387)&gt;1),"TWO ROWS SAME JOB SAME DAY; ","")&amp;IF(AND(N(A387)&gt;0,N(S387)&gt;0,N(S387)-N(A387)&gt;N('Settings'!$B$11)),"WRITTEN LATE; ","")="","",LEFT(IF(N(A387)=0,"NO DATE; ","")&amp;IF(B387="","NO JOB; ",IF(COUNTIF('Jobs'!$A$2:$A$21,B387)=0,"JOB NOT ON JOBS SHEET; ",""))&amp;IF(AND(L387="Yes",M387=""),"DELAY - NO CAUSE; ","")&amp;IF(AND(N387&lt;&gt;"",O387&lt;&gt;"Yes",O387&lt;&gt;"Not needed"),"CLIENT INSTRUCTION - NO CHANGE ORDER; ","")&amp;IF(Q387="","NO PHOTOS LINK; ","")&amp;IF(OR(C387="",AND(D387&lt;&gt;"",E387="")),"CREW COUNT BLANK; ","")&amp;IF(G387="","NO WORK WRITTEN; ","")&amp;IF(AND(I387&lt;&gt;"",J387=""),"INSPECTION - NO RESULT; ","")&amp;IF(AND(B387&lt;&gt;"",N(A387)&gt;0,COUNTIFS($B$2:$B$1000,B387,$A$2:$A$1000,A387)&gt;1),"TWO ROWS SAME JOB SAME DAY; ","")&amp;IF(AND(N(A387)&gt;0,N(S387)&gt;0,N(S387)-N(A387)&gt;N('Settings'!$B$11)),"WRITTEN LATE; ",""),LEN(IF(N(A387)=0,"NO DATE; ","")&amp;IF(B387="","NO JOB; ",IF(COUNTIF('Jobs'!$A$2:$A$21,B387)=0,"JOB NOT ON JOBS SHEET; ",""))&amp;IF(AND(L387="Yes",M387=""),"DELAY - NO CAUSE; ","")&amp;IF(AND(N387&lt;&gt;"",O387&lt;&gt;"Yes",O387&lt;&gt;"Not needed"),"CLIENT INSTRUCTION - NO CHANGE ORDER; ","")&amp;IF(Q387="","NO PHOTOS LINK; ","")&amp;IF(OR(C387="",AND(D387&lt;&gt;"",E387="")),"CREW COUNT BLANK; ","")&amp;IF(G387="","NO WORK WRITTEN; ","")&amp;IF(AND(I387&lt;&gt;"",J387=""),"INSPECTION - NO RESULT; ","")&amp;IF(AND(B387&lt;&gt;"",N(A387)&gt;0,COUNTIFS($B$2:$B$1000,B387,$A$2:$A$1000,A387)&gt;1),"TWO ROWS SAME JOB SAME DAY; ","")&amp;IF(AND(N(A387)&gt;0,N(S387)&gt;0,N(S387)-N(A387)&gt;N('Settings'!$B$11)),"WRITTEN LATE; ",""))-2)))</f>
        <v/>
      </c>
    </row>
    <row r="388">
      <c r="A388" s="6" t="n"/>
      <c r="G388" s="7" t="n"/>
      <c r="H388" s="7" t="n"/>
      <c r="K388" s="7" t="n"/>
      <c r="M388" s="7" t="n"/>
      <c r="N388" s="7" t="n"/>
      <c r="P388" s="7" t="n"/>
      <c r="S388" s="6" t="n"/>
      <c r="T388">
        <f>IF(NOT(OR(A388&lt;&gt;"",B388&lt;&gt;"",G388&lt;&gt;"")),"",IF(IF(N(A388)=0,"NO DATE; ","")&amp;IF(B388="","NO JOB; ",IF(COUNTIF('Jobs'!$A$2:$A$21,B388)=0,"JOB NOT ON JOBS SHEET; ",""))&amp;IF(AND(L388="Yes",M388=""),"DELAY - NO CAUSE; ","")&amp;IF(AND(N388&lt;&gt;"",O388&lt;&gt;"Yes",O388&lt;&gt;"Not needed"),"CLIENT INSTRUCTION - NO CHANGE ORDER; ","")&amp;IF(Q388="","NO PHOTOS LINK; ","")&amp;IF(OR(C388="",AND(D388&lt;&gt;"",E388="")),"CREW COUNT BLANK; ","")&amp;IF(G388="","NO WORK WRITTEN; ","")&amp;IF(AND(I388&lt;&gt;"",J388=""),"INSPECTION - NO RESULT; ","")&amp;IF(AND(B388&lt;&gt;"",N(A388)&gt;0,COUNTIFS($B$2:$B$1000,B388,$A$2:$A$1000,A388)&gt;1),"TWO ROWS SAME JOB SAME DAY; ","")&amp;IF(AND(N(A388)&gt;0,N(S388)&gt;0,N(S388)-N(A388)&gt;N('Settings'!$B$11)),"WRITTEN LATE; ","")="","",LEFT(IF(N(A388)=0,"NO DATE; ","")&amp;IF(B388="","NO JOB; ",IF(COUNTIF('Jobs'!$A$2:$A$21,B388)=0,"JOB NOT ON JOBS SHEET; ",""))&amp;IF(AND(L388="Yes",M388=""),"DELAY - NO CAUSE; ","")&amp;IF(AND(N388&lt;&gt;"",O388&lt;&gt;"Yes",O388&lt;&gt;"Not needed"),"CLIENT INSTRUCTION - NO CHANGE ORDER; ","")&amp;IF(Q388="","NO PHOTOS LINK; ","")&amp;IF(OR(C388="",AND(D388&lt;&gt;"",E388="")),"CREW COUNT BLANK; ","")&amp;IF(G388="","NO WORK WRITTEN; ","")&amp;IF(AND(I388&lt;&gt;"",J388=""),"INSPECTION - NO RESULT; ","")&amp;IF(AND(B388&lt;&gt;"",N(A388)&gt;0,COUNTIFS($B$2:$B$1000,B388,$A$2:$A$1000,A388)&gt;1),"TWO ROWS SAME JOB SAME DAY; ","")&amp;IF(AND(N(A388)&gt;0,N(S388)&gt;0,N(S388)-N(A388)&gt;N('Settings'!$B$11)),"WRITTEN LATE; ",""),LEN(IF(N(A388)=0,"NO DATE; ","")&amp;IF(B388="","NO JOB; ",IF(COUNTIF('Jobs'!$A$2:$A$21,B388)=0,"JOB NOT ON JOBS SHEET; ",""))&amp;IF(AND(L388="Yes",M388=""),"DELAY - NO CAUSE; ","")&amp;IF(AND(N388&lt;&gt;"",O388&lt;&gt;"Yes",O388&lt;&gt;"Not needed"),"CLIENT INSTRUCTION - NO CHANGE ORDER; ","")&amp;IF(Q388="","NO PHOTOS LINK; ","")&amp;IF(OR(C388="",AND(D388&lt;&gt;"",E388="")),"CREW COUNT BLANK; ","")&amp;IF(G388="","NO WORK WRITTEN; ","")&amp;IF(AND(I388&lt;&gt;"",J388=""),"INSPECTION - NO RESULT; ","")&amp;IF(AND(B388&lt;&gt;"",N(A388)&gt;0,COUNTIFS($B$2:$B$1000,B388,$A$2:$A$1000,A388)&gt;1),"TWO ROWS SAME JOB SAME DAY; ","")&amp;IF(AND(N(A388)&gt;0,N(S388)&gt;0,N(S388)-N(A388)&gt;N('Settings'!$B$11)),"WRITTEN LATE; ",""))-2)))</f>
        <v/>
      </c>
    </row>
    <row r="389">
      <c r="A389" s="6" t="n"/>
      <c r="G389" s="7" t="n"/>
      <c r="H389" s="7" t="n"/>
      <c r="K389" s="7" t="n"/>
      <c r="M389" s="7" t="n"/>
      <c r="N389" s="7" t="n"/>
      <c r="P389" s="7" t="n"/>
      <c r="S389" s="6" t="n"/>
      <c r="T389">
        <f>IF(NOT(OR(A389&lt;&gt;"",B389&lt;&gt;"",G389&lt;&gt;"")),"",IF(IF(N(A389)=0,"NO DATE; ","")&amp;IF(B389="","NO JOB; ",IF(COUNTIF('Jobs'!$A$2:$A$21,B389)=0,"JOB NOT ON JOBS SHEET; ",""))&amp;IF(AND(L389="Yes",M389=""),"DELAY - NO CAUSE; ","")&amp;IF(AND(N389&lt;&gt;"",O389&lt;&gt;"Yes",O389&lt;&gt;"Not needed"),"CLIENT INSTRUCTION - NO CHANGE ORDER; ","")&amp;IF(Q389="","NO PHOTOS LINK; ","")&amp;IF(OR(C389="",AND(D389&lt;&gt;"",E389="")),"CREW COUNT BLANK; ","")&amp;IF(G389="","NO WORK WRITTEN; ","")&amp;IF(AND(I389&lt;&gt;"",J389=""),"INSPECTION - NO RESULT; ","")&amp;IF(AND(B389&lt;&gt;"",N(A389)&gt;0,COUNTIFS($B$2:$B$1000,B389,$A$2:$A$1000,A389)&gt;1),"TWO ROWS SAME JOB SAME DAY; ","")&amp;IF(AND(N(A389)&gt;0,N(S389)&gt;0,N(S389)-N(A389)&gt;N('Settings'!$B$11)),"WRITTEN LATE; ","")="","",LEFT(IF(N(A389)=0,"NO DATE; ","")&amp;IF(B389="","NO JOB; ",IF(COUNTIF('Jobs'!$A$2:$A$21,B389)=0,"JOB NOT ON JOBS SHEET; ",""))&amp;IF(AND(L389="Yes",M389=""),"DELAY - NO CAUSE; ","")&amp;IF(AND(N389&lt;&gt;"",O389&lt;&gt;"Yes",O389&lt;&gt;"Not needed"),"CLIENT INSTRUCTION - NO CHANGE ORDER; ","")&amp;IF(Q389="","NO PHOTOS LINK; ","")&amp;IF(OR(C389="",AND(D389&lt;&gt;"",E389="")),"CREW COUNT BLANK; ","")&amp;IF(G389="","NO WORK WRITTEN; ","")&amp;IF(AND(I389&lt;&gt;"",J389=""),"INSPECTION - NO RESULT; ","")&amp;IF(AND(B389&lt;&gt;"",N(A389)&gt;0,COUNTIFS($B$2:$B$1000,B389,$A$2:$A$1000,A389)&gt;1),"TWO ROWS SAME JOB SAME DAY; ","")&amp;IF(AND(N(A389)&gt;0,N(S389)&gt;0,N(S389)-N(A389)&gt;N('Settings'!$B$11)),"WRITTEN LATE; ",""),LEN(IF(N(A389)=0,"NO DATE; ","")&amp;IF(B389="","NO JOB; ",IF(COUNTIF('Jobs'!$A$2:$A$21,B389)=0,"JOB NOT ON JOBS SHEET; ",""))&amp;IF(AND(L389="Yes",M389=""),"DELAY - NO CAUSE; ","")&amp;IF(AND(N389&lt;&gt;"",O389&lt;&gt;"Yes",O389&lt;&gt;"Not needed"),"CLIENT INSTRUCTION - NO CHANGE ORDER; ","")&amp;IF(Q389="","NO PHOTOS LINK; ","")&amp;IF(OR(C389="",AND(D389&lt;&gt;"",E389="")),"CREW COUNT BLANK; ","")&amp;IF(G389="","NO WORK WRITTEN; ","")&amp;IF(AND(I389&lt;&gt;"",J389=""),"INSPECTION - NO RESULT; ","")&amp;IF(AND(B389&lt;&gt;"",N(A389)&gt;0,COUNTIFS($B$2:$B$1000,B389,$A$2:$A$1000,A389)&gt;1),"TWO ROWS SAME JOB SAME DAY; ","")&amp;IF(AND(N(A389)&gt;0,N(S389)&gt;0,N(S389)-N(A389)&gt;N('Settings'!$B$11)),"WRITTEN LATE; ",""))-2)))</f>
        <v/>
      </c>
    </row>
    <row r="390">
      <c r="A390" s="6" t="n"/>
      <c r="G390" s="7" t="n"/>
      <c r="H390" s="7" t="n"/>
      <c r="K390" s="7" t="n"/>
      <c r="M390" s="7" t="n"/>
      <c r="N390" s="7" t="n"/>
      <c r="P390" s="7" t="n"/>
      <c r="S390" s="6" t="n"/>
      <c r="T390">
        <f>IF(NOT(OR(A390&lt;&gt;"",B390&lt;&gt;"",G390&lt;&gt;"")),"",IF(IF(N(A390)=0,"NO DATE; ","")&amp;IF(B390="","NO JOB; ",IF(COUNTIF('Jobs'!$A$2:$A$21,B390)=0,"JOB NOT ON JOBS SHEET; ",""))&amp;IF(AND(L390="Yes",M390=""),"DELAY - NO CAUSE; ","")&amp;IF(AND(N390&lt;&gt;"",O390&lt;&gt;"Yes",O390&lt;&gt;"Not needed"),"CLIENT INSTRUCTION - NO CHANGE ORDER; ","")&amp;IF(Q390="","NO PHOTOS LINK; ","")&amp;IF(OR(C390="",AND(D390&lt;&gt;"",E390="")),"CREW COUNT BLANK; ","")&amp;IF(G390="","NO WORK WRITTEN; ","")&amp;IF(AND(I390&lt;&gt;"",J390=""),"INSPECTION - NO RESULT; ","")&amp;IF(AND(B390&lt;&gt;"",N(A390)&gt;0,COUNTIFS($B$2:$B$1000,B390,$A$2:$A$1000,A390)&gt;1),"TWO ROWS SAME JOB SAME DAY; ","")&amp;IF(AND(N(A390)&gt;0,N(S390)&gt;0,N(S390)-N(A390)&gt;N('Settings'!$B$11)),"WRITTEN LATE; ","")="","",LEFT(IF(N(A390)=0,"NO DATE; ","")&amp;IF(B390="","NO JOB; ",IF(COUNTIF('Jobs'!$A$2:$A$21,B390)=0,"JOB NOT ON JOBS SHEET; ",""))&amp;IF(AND(L390="Yes",M390=""),"DELAY - NO CAUSE; ","")&amp;IF(AND(N390&lt;&gt;"",O390&lt;&gt;"Yes",O390&lt;&gt;"Not needed"),"CLIENT INSTRUCTION - NO CHANGE ORDER; ","")&amp;IF(Q390="","NO PHOTOS LINK; ","")&amp;IF(OR(C390="",AND(D390&lt;&gt;"",E390="")),"CREW COUNT BLANK; ","")&amp;IF(G390="","NO WORK WRITTEN; ","")&amp;IF(AND(I390&lt;&gt;"",J390=""),"INSPECTION - NO RESULT; ","")&amp;IF(AND(B390&lt;&gt;"",N(A390)&gt;0,COUNTIFS($B$2:$B$1000,B390,$A$2:$A$1000,A390)&gt;1),"TWO ROWS SAME JOB SAME DAY; ","")&amp;IF(AND(N(A390)&gt;0,N(S390)&gt;0,N(S390)-N(A390)&gt;N('Settings'!$B$11)),"WRITTEN LATE; ",""),LEN(IF(N(A390)=0,"NO DATE; ","")&amp;IF(B390="","NO JOB; ",IF(COUNTIF('Jobs'!$A$2:$A$21,B390)=0,"JOB NOT ON JOBS SHEET; ",""))&amp;IF(AND(L390="Yes",M390=""),"DELAY - NO CAUSE; ","")&amp;IF(AND(N390&lt;&gt;"",O390&lt;&gt;"Yes",O390&lt;&gt;"Not needed"),"CLIENT INSTRUCTION - NO CHANGE ORDER; ","")&amp;IF(Q390="","NO PHOTOS LINK; ","")&amp;IF(OR(C390="",AND(D390&lt;&gt;"",E390="")),"CREW COUNT BLANK; ","")&amp;IF(G390="","NO WORK WRITTEN; ","")&amp;IF(AND(I390&lt;&gt;"",J390=""),"INSPECTION - NO RESULT; ","")&amp;IF(AND(B390&lt;&gt;"",N(A390)&gt;0,COUNTIFS($B$2:$B$1000,B390,$A$2:$A$1000,A390)&gt;1),"TWO ROWS SAME JOB SAME DAY; ","")&amp;IF(AND(N(A390)&gt;0,N(S390)&gt;0,N(S390)-N(A390)&gt;N('Settings'!$B$11)),"WRITTEN LATE; ",""))-2)))</f>
        <v/>
      </c>
    </row>
    <row r="391">
      <c r="A391" s="6" t="n"/>
      <c r="G391" s="7" t="n"/>
      <c r="H391" s="7" t="n"/>
      <c r="K391" s="7" t="n"/>
      <c r="M391" s="7" t="n"/>
      <c r="N391" s="7" t="n"/>
      <c r="P391" s="7" t="n"/>
      <c r="S391" s="6" t="n"/>
      <c r="T391">
        <f>IF(NOT(OR(A391&lt;&gt;"",B391&lt;&gt;"",G391&lt;&gt;"")),"",IF(IF(N(A391)=0,"NO DATE; ","")&amp;IF(B391="","NO JOB; ",IF(COUNTIF('Jobs'!$A$2:$A$21,B391)=0,"JOB NOT ON JOBS SHEET; ",""))&amp;IF(AND(L391="Yes",M391=""),"DELAY - NO CAUSE; ","")&amp;IF(AND(N391&lt;&gt;"",O391&lt;&gt;"Yes",O391&lt;&gt;"Not needed"),"CLIENT INSTRUCTION - NO CHANGE ORDER; ","")&amp;IF(Q391="","NO PHOTOS LINK; ","")&amp;IF(OR(C391="",AND(D391&lt;&gt;"",E391="")),"CREW COUNT BLANK; ","")&amp;IF(G391="","NO WORK WRITTEN; ","")&amp;IF(AND(I391&lt;&gt;"",J391=""),"INSPECTION - NO RESULT; ","")&amp;IF(AND(B391&lt;&gt;"",N(A391)&gt;0,COUNTIFS($B$2:$B$1000,B391,$A$2:$A$1000,A391)&gt;1),"TWO ROWS SAME JOB SAME DAY; ","")&amp;IF(AND(N(A391)&gt;0,N(S391)&gt;0,N(S391)-N(A391)&gt;N('Settings'!$B$11)),"WRITTEN LATE; ","")="","",LEFT(IF(N(A391)=0,"NO DATE; ","")&amp;IF(B391="","NO JOB; ",IF(COUNTIF('Jobs'!$A$2:$A$21,B391)=0,"JOB NOT ON JOBS SHEET; ",""))&amp;IF(AND(L391="Yes",M391=""),"DELAY - NO CAUSE; ","")&amp;IF(AND(N391&lt;&gt;"",O391&lt;&gt;"Yes",O391&lt;&gt;"Not needed"),"CLIENT INSTRUCTION - NO CHANGE ORDER; ","")&amp;IF(Q391="","NO PHOTOS LINK; ","")&amp;IF(OR(C391="",AND(D391&lt;&gt;"",E391="")),"CREW COUNT BLANK; ","")&amp;IF(G391="","NO WORK WRITTEN; ","")&amp;IF(AND(I391&lt;&gt;"",J391=""),"INSPECTION - NO RESULT; ","")&amp;IF(AND(B391&lt;&gt;"",N(A391)&gt;0,COUNTIFS($B$2:$B$1000,B391,$A$2:$A$1000,A391)&gt;1),"TWO ROWS SAME JOB SAME DAY; ","")&amp;IF(AND(N(A391)&gt;0,N(S391)&gt;0,N(S391)-N(A391)&gt;N('Settings'!$B$11)),"WRITTEN LATE; ",""),LEN(IF(N(A391)=0,"NO DATE; ","")&amp;IF(B391="","NO JOB; ",IF(COUNTIF('Jobs'!$A$2:$A$21,B391)=0,"JOB NOT ON JOBS SHEET; ",""))&amp;IF(AND(L391="Yes",M391=""),"DELAY - NO CAUSE; ","")&amp;IF(AND(N391&lt;&gt;"",O391&lt;&gt;"Yes",O391&lt;&gt;"Not needed"),"CLIENT INSTRUCTION - NO CHANGE ORDER; ","")&amp;IF(Q391="","NO PHOTOS LINK; ","")&amp;IF(OR(C391="",AND(D391&lt;&gt;"",E391="")),"CREW COUNT BLANK; ","")&amp;IF(G391="","NO WORK WRITTEN; ","")&amp;IF(AND(I391&lt;&gt;"",J391=""),"INSPECTION - NO RESULT; ","")&amp;IF(AND(B391&lt;&gt;"",N(A391)&gt;0,COUNTIFS($B$2:$B$1000,B391,$A$2:$A$1000,A391)&gt;1),"TWO ROWS SAME JOB SAME DAY; ","")&amp;IF(AND(N(A391)&gt;0,N(S391)&gt;0,N(S391)-N(A391)&gt;N('Settings'!$B$11)),"WRITTEN LATE; ",""))-2)))</f>
        <v/>
      </c>
    </row>
    <row r="392">
      <c r="A392" s="6" t="n"/>
      <c r="G392" s="7" t="n"/>
      <c r="H392" s="7" t="n"/>
      <c r="K392" s="7" t="n"/>
      <c r="M392" s="7" t="n"/>
      <c r="N392" s="7" t="n"/>
      <c r="P392" s="7" t="n"/>
      <c r="S392" s="6" t="n"/>
      <c r="T392">
        <f>IF(NOT(OR(A392&lt;&gt;"",B392&lt;&gt;"",G392&lt;&gt;"")),"",IF(IF(N(A392)=0,"NO DATE; ","")&amp;IF(B392="","NO JOB; ",IF(COUNTIF('Jobs'!$A$2:$A$21,B392)=0,"JOB NOT ON JOBS SHEET; ",""))&amp;IF(AND(L392="Yes",M392=""),"DELAY - NO CAUSE; ","")&amp;IF(AND(N392&lt;&gt;"",O392&lt;&gt;"Yes",O392&lt;&gt;"Not needed"),"CLIENT INSTRUCTION - NO CHANGE ORDER; ","")&amp;IF(Q392="","NO PHOTOS LINK; ","")&amp;IF(OR(C392="",AND(D392&lt;&gt;"",E392="")),"CREW COUNT BLANK; ","")&amp;IF(G392="","NO WORK WRITTEN; ","")&amp;IF(AND(I392&lt;&gt;"",J392=""),"INSPECTION - NO RESULT; ","")&amp;IF(AND(B392&lt;&gt;"",N(A392)&gt;0,COUNTIFS($B$2:$B$1000,B392,$A$2:$A$1000,A392)&gt;1),"TWO ROWS SAME JOB SAME DAY; ","")&amp;IF(AND(N(A392)&gt;0,N(S392)&gt;0,N(S392)-N(A392)&gt;N('Settings'!$B$11)),"WRITTEN LATE; ","")="","",LEFT(IF(N(A392)=0,"NO DATE; ","")&amp;IF(B392="","NO JOB; ",IF(COUNTIF('Jobs'!$A$2:$A$21,B392)=0,"JOB NOT ON JOBS SHEET; ",""))&amp;IF(AND(L392="Yes",M392=""),"DELAY - NO CAUSE; ","")&amp;IF(AND(N392&lt;&gt;"",O392&lt;&gt;"Yes",O392&lt;&gt;"Not needed"),"CLIENT INSTRUCTION - NO CHANGE ORDER; ","")&amp;IF(Q392="","NO PHOTOS LINK; ","")&amp;IF(OR(C392="",AND(D392&lt;&gt;"",E392="")),"CREW COUNT BLANK; ","")&amp;IF(G392="","NO WORK WRITTEN; ","")&amp;IF(AND(I392&lt;&gt;"",J392=""),"INSPECTION - NO RESULT; ","")&amp;IF(AND(B392&lt;&gt;"",N(A392)&gt;0,COUNTIFS($B$2:$B$1000,B392,$A$2:$A$1000,A392)&gt;1),"TWO ROWS SAME JOB SAME DAY; ","")&amp;IF(AND(N(A392)&gt;0,N(S392)&gt;0,N(S392)-N(A392)&gt;N('Settings'!$B$11)),"WRITTEN LATE; ",""),LEN(IF(N(A392)=0,"NO DATE; ","")&amp;IF(B392="","NO JOB; ",IF(COUNTIF('Jobs'!$A$2:$A$21,B392)=0,"JOB NOT ON JOBS SHEET; ",""))&amp;IF(AND(L392="Yes",M392=""),"DELAY - NO CAUSE; ","")&amp;IF(AND(N392&lt;&gt;"",O392&lt;&gt;"Yes",O392&lt;&gt;"Not needed"),"CLIENT INSTRUCTION - NO CHANGE ORDER; ","")&amp;IF(Q392="","NO PHOTOS LINK; ","")&amp;IF(OR(C392="",AND(D392&lt;&gt;"",E392="")),"CREW COUNT BLANK; ","")&amp;IF(G392="","NO WORK WRITTEN; ","")&amp;IF(AND(I392&lt;&gt;"",J392=""),"INSPECTION - NO RESULT; ","")&amp;IF(AND(B392&lt;&gt;"",N(A392)&gt;0,COUNTIFS($B$2:$B$1000,B392,$A$2:$A$1000,A392)&gt;1),"TWO ROWS SAME JOB SAME DAY; ","")&amp;IF(AND(N(A392)&gt;0,N(S392)&gt;0,N(S392)-N(A392)&gt;N('Settings'!$B$11)),"WRITTEN LATE; ",""))-2)))</f>
        <v/>
      </c>
    </row>
    <row r="393">
      <c r="A393" s="6" t="n"/>
      <c r="G393" s="7" t="n"/>
      <c r="H393" s="7" t="n"/>
      <c r="K393" s="7" t="n"/>
      <c r="M393" s="7" t="n"/>
      <c r="N393" s="7" t="n"/>
      <c r="P393" s="7" t="n"/>
      <c r="S393" s="6" t="n"/>
      <c r="T393">
        <f>IF(NOT(OR(A393&lt;&gt;"",B393&lt;&gt;"",G393&lt;&gt;"")),"",IF(IF(N(A393)=0,"NO DATE; ","")&amp;IF(B393="","NO JOB; ",IF(COUNTIF('Jobs'!$A$2:$A$21,B393)=0,"JOB NOT ON JOBS SHEET; ",""))&amp;IF(AND(L393="Yes",M393=""),"DELAY - NO CAUSE; ","")&amp;IF(AND(N393&lt;&gt;"",O393&lt;&gt;"Yes",O393&lt;&gt;"Not needed"),"CLIENT INSTRUCTION - NO CHANGE ORDER; ","")&amp;IF(Q393="","NO PHOTOS LINK; ","")&amp;IF(OR(C393="",AND(D393&lt;&gt;"",E393="")),"CREW COUNT BLANK; ","")&amp;IF(G393="","NO WORK WRITTEN; ","")&amp;IF(AND(I393&lt;&gt;"",J393=""),"INSPECTION - NO RESULT; ","")&amp;IF(AND(B393&lt;&gt;"",N(A393)&gt;0,COUNTIFS($B$2:$B$1000,B393,$A$2:$A$1000,A393)&gt;1),"TWO ROWS SAME JOB SAME DAY; ","")&amp;IF(AND(N(A393)&gt;0,N(S393)&gt;0,N(S393)-N(A393)&gt;N('Settings'!$B$11)),"WRITTEN LATE; ","")="","",LEFT(IF(N(A393)=0,"NO DATE; ","")&amp;IF(B393="","NO JOB; ",IF(COUNTIF('Jobs'!$A$2:$A$21,B393)=0,"JOB NOT ON JOBS SHEET; ",""))&amp;IF(AND(L393="Yes",M393=""),"DELAY - NO CAUSE; ","")&amp;IF(AND(N393&lt;&gt;"",O393&lt;&gt;"Yes",O393&lt;&gt;"Not needed"),"CLIENT INSTRUCTION - NO CHANGE ORDER; ","")&amp;IF(Q393="","NO PHOTOS LINK; ","")&amp;IF(OR(C393="",AND(D393&lt;&gt;"",E393="")),"CREW COUNT BLANK; ","")&amp;IF(G393="","NO WORK WRITTEN; ","")&amp;IF(AND(I393&lt;&gt;"",J393=""),"INSPECTION - NO RESULT; ","")&amp;IF(AND(B393&lt;&gt;"",N(A393)&gt;0,COUNTIFS($B$2:$B$1000,B393,$A$2:$A$1000,A393)&gt;1),"TWO ROWS SAME JOB SAME DAY; ","")&amp;IF(AND(N(A393)&gt;0,N(S393)&gt;0,N(S393)-N(A393)&gt;N('Settings'!$B$11)),"WRITTEN LATE; ",""),LEN(IF(N(A393)=0,"NO DATE; ","")&amp;IF(B393="","NO JOB; ",IF(COUNTIF('Jobs'!$A$2:$A$21,B393)=0,"JOB NOT ON JOBS SHEET; ",""))&amp;IF(AND(L393="Yes",M393=""),"DELAY - NO CAUSE; ","")&amp;IF(AND(N393&lt;&gt;"",O393&lt;&gt;"Yes",O393&lt;&gt;"Not needed"),"CLIENT INSTRUCTION - NO CHANGE ORDER; ","")&amp;IF(Q393="","NO PHOTOS LINK; ","")&amp;IF(OR(C393="",AND(D393&lt;&gt;"",E393="")),"CREW COUNT BLANK; ","")&amp;IF(G393="","NO WORK WRITTEN; ","")&amp;IF(AND(I393&lt;&gt;"",J393=""),"INSPECTION - NO RESULT; ","")&amp;IF(AND(B393&lt;&gt;"",N(A393)&gt;0,COUNTIFS($B$2:$B$1000,B393,$A$2:$A$1000,A393)&gt;1),"TWO ROWS SAME JOB SAME DAY; ","")&amp;IF(AND(N(A393)&gt;0,N(S393)&gt;0,N(S393)-N(A393)&gt;N('Settings'!$B$11)),"WRITTEN LATE; ",""))-2)))</f>
        <v/>
      </c>
    </row>
    <row r="394">
      <c r="A394" s="6" t="n"/>
      <c r="G394" s="7" t="n"/>
      <c r="H394" s="7" t="n"/>
      <c r="K394" s="7" t="n"/>
      <c r="M394" s="7" t="n"/>
      <c r="N394" s="7" t="n"/>
      <c r="P394" s="7" t="n"/>
      <c r="S394" s="6" t="n"/>
      <c r="T394">
        <f>IF(NOT(OR(A394&lt;&gt;"",B394&lt;&gt;"",G394&lt;&gt;"")),"",IF(IF(N(A394)=0,"NO DATE; ","")&amp;IF(B394="","NO JOB; ",IF(COUNTIF('Jobs'!$A$2:$A$21,B394)=0,"JOB NOT ON JOBS SHEET; ",""))&amp;IF(AND(L394="Yes",M394=""),"DELAY - NO CAUSE; ","")&amp;IF(AND(N394&lt;&gt;"",O394&lt;&gt;"Yes",O394&lt;&gt;"Not needed"),"CLIENT INSTRUCTION - NO CHANGE ORDER; ","")&amp;IF(Q394="","NO PHOTOS LINK; ","")&amp;IF(OR(C394="",AND(D394&lt;&gt;"",E394="")),"CREW COUNT BLANK; ","")&amp;IF(G394="","NO WORK WRITTEN; ","")&amp;IF(AND(I394&lt;&gt;"",J394=""),"INSPECTION - NO RESULT; ","")&amp;IF(AND(B394&lt;&gt;"",N(A394)&gt;0,COUNTIFS($B$2:$B$1000,B394,$A$2:$A$1000,A394)&gt;1),"TWO ROWS SAME JOB SAME DAY; ","")&amp;IF(AND(N(A394)&gt;0,N(S394)&gt;0,N(S394)-N(A394)&gt;N('Settings'!$B$11)),"WRITTEN LATE; ","")="","",LEFT(IF(N(A394)=0,"NO DATE; ","")&amp;IF(B394="","NO JOB; ",IF(COUNTIF('Jobs'!$A$2:$A$21,B394)=0,"JOB NOT ON JOBS SHEET; ",""))&amp;IF(AND(L394="Yes",M394=""),"DELAY - NO CAUSE; ","")&amp;IF(AND(N394&lt;&gt;"",O394&lt;&gt;"Yes",O394&lt;&gt;"Not needed"),"CLIENT INSTRUCTION - NO CHANGE ORDER; ","")&amp;IF(Q394="","NO PHOTOS LINK; ","")&amp;IF(OR(C394="",AND(D394&lt;&gt;"",E394="")),"CREW COUNT BLANK; ","")&amp;IF(G394="","NO WORK WRITTEN; ","")&amp;IF(AND(I394&lt;&gt;"",J394=""),"INSPECTION - NO RESULT; ","")&amp;IF(AND(B394&lt;&gt;"",N(A394)&gt;0,COUNTIFS($B$2:$B$1000,B394,$A$2:$A$1000,A394)&gt;1),"TWO ROWS SAME JOB SAME DAY; ","")&amp;IF(AND(N(A394)&gt;0,N(S394)&gt;0,N(S394)-N(A394)&gt;N('Settings'!$B$11)),"WRITTEN LATE; ",""),LEN(IF(N(A394)=0,"NO DATE; ","")&amp;IF(B394="","NO JOB; ",IF(COUNTIF('Jobs'!$A$2:$A$21,B394)=0,"JOB NOT ON JOBS SHEET; ",""))&amp;IF(AND(L394="Yes",M394=""),"DELAY - NO CAUSE; ","")&amp;IF(AND(N394&lt;&gt;"",O394&lt;&gt;"Yes",O394&lt;&gt;"Not needed"),"CLIENT INSTRUCTION - NO CHANGE ORDER; ","")&amp;IF(Q394="","NO PHOTOS LINK; ","")&amp;IF(OR(C394="",AND(D394&lt;&gt;"",E394="")),"CREW COUNT BLANK; ","")&amp;IF(G394="","NO WORK WRITTEN; ","")&amp;IF(AND(I394&lt;&gt;"",J394=""),"INSPECTION - NO RESULT; ","")&amp;IF(AND(B394&lt;&gt;"",N(A394)&gt;0,COUNTIFS($B$2:$B$1000,B394,$A$2:$A$1000,A394)&gt;1),"TWO ROWS SAME JOB SAME DAY; ","")&amp;IF(AND(N(A394)&gt;0,N(S394)&gt;0,N(S394)-N(A394)&gt;N('Settings'!$B$11)),"WRITTEN LATE; ",""))-2)))</f>
        <v/>
      </c>
    </row>
    <row r="395">
      <c r="A395" s="6" t="n"/>
      <c r="G395" s="7" t="n"/>
      <c r="H395" s="7" t="n"/>
      <c r="K395" s="7" t="n"/>
      <c r="M395" s="7" t="n"/>
      <c r="N395" s="7" t="n"/>
      <c r="P395" s="7" t="n"/>
      <c r="S395" s="6" t="n"/>
      <c r="T395">
        <f>IF(NOT(OR(A395&lt;&gt;"",B395&lt;&gt;"",G395&lt;&gt;"")),"",IF(IF(N(A395)=0,"NO DATE; ","")&amp;IF(B395="","NO JOB; ",IF(COUNTIF('Jobs'!$A$2:$A$21,B395)=0,"JOB NOT ON JOBS SHEET; ",""))&amp;IF(AND(L395="Yes",M395=""),"DELAY - NO CAUSE; ","")&amp;IF(AND(N395&lt;&gt;"",O395&lt;&gt;"Yes",O395&lt;&gt;"Not needed"),"CLIENT INSTRUCTION - NO CHANGE ORDER; ","")&amp;IF(Q395="","NO PHOTOS LINK; ","")&amp;IF(OR(C395="",AND(D395&lt;&gt;"",E395="")),"CREW COUNT BLANK; ","")&amp;IF(G395="","NO WORK WRITTEN; ","")&amp;IF(AND(I395&lt;&gt;"",J395=""),"INSPECTION - NO RESULT; ","")&amp;IF(AND(B395&lt;&gt;"",N(A395)&gt;0,COUNTIFS($B$2:$B$1000,B395,$A$2:$A$1000,A395)&gt;1),"TWO ROWS SAME JOB SAME DAY; ","")&amp;IF(AND(N(A395)&gt;0,N(S395)&gt;0,N(S395)-N(A395)&gt;N('Settings'!$B$11)),"WRITTEN LATE; ","")="","",LEFT(IF(N(A395)=0,"NO DATE; ","")&amp;IF(B395="","NO JOB; ",IF(COUNTIF('Jobs'!$A$2:$A$21,B395)=0,"JOB NOT ON JOBS SHEET; ",""))&amp;IF(AND(L395="Yes",M395=""),"DELAY - NO CAUSE; ","")&amp;IF(AND(N395&lt;&gt;"",O395&lt;&gt;"Yes",O395&lt;&gt;"Not needed"),"CLIENT INSTRUCTION - NO CHANGE ORDER; ","")&amp;IF(Q395="","NO PHOTOS LINK; ","")&amp;IF(OR(C395="",AND(D395&lt;&gt;"",E395="")),"CREW COUNT BLANK; ","")&amp;IF(G395="","NO WORK WRITTEN; ","")&amp;IF(AND(I395&lt;&gt;"",J395=""),"INSPECTION - NO RESULT; ","")&amp;IF(AND(B395&lt;&gt;"",N(A395)&gt;0,COUNTIFS($B$2:$B$1000,B395,$A$2:$A$1000,A395)&gt;1),"TWO ROWS SAME JOB SAME DAY; ","")&amp;IF(AND(N(A395)&gt;0,N(S395)&gt;0,N(S395)-N(A395)&gt;N('Settings'!$B$11)),"WRITTEN LATE; ",""),LEN(IF(N(A395)=0,"NO DATE; ","")&amp;IF(B395="","NO JOB; ",IF(COUNTIF('Jobs'!$A$2:$A$21,B395)=0,"JOB NOT ON JOBS SHEET; ",""))&amp;IF(AND(L395="Yes",M395=""),"DELAY - NO CAUSE; ","")&amp;IF(AND(N395&lt;&gt;"",O395&lt;&gt;"Yes",O395&lt;&gt;"Not needed"),"CLIENT INSTRUCTION - NO CHANGE ORDER; ","")&amp;IF(Q395="","NO PHOTOS LINK; ","")&amp;IF(OR(C395="",AND(D395&lt;&gt;"",E395="")),"CREW COUNT BLANK; ","")&amp;IF(G395="","NO WORK WRITTEN; ","")&amp;IF(AND(I395&lt;&gt;"",J395=""),"INSPECTION - NO RESULT; ","")&amp;IF(AND(B395&lt;&gt;"",N(A395)&gt;0,COUNTIFS($B$2:$B$1000,B395,$A$2:$A$1000,A395)&gt;1),"TWO ROWS SAME JOB SAME DAY; ","")&amp;IF(AND(N(A395)&gt;0,N(S395)&gt;0,N(S395)-N(A395)&gt;N('Settings'!$B$11)),"WRITTEN LATE; ",""))-2)))</f>
        <v/>
      </c>
    </row>
    <row r="396">
      <c r="A396" s="6" t="n"/>
      <c r="G396" s="7" t="n"/>
      <c r="H396" s="7" t="n"/>
      <c r="K396" s="7" t="n"/>
      <c r="M396" s="7" t="n"/>
      <c r="N396" s="7" t="n"/>
      <c r="P396" s="7" t="n"/>
      <c r="S396" s="6" t="n"/>
      <c r="T396">
        <f>IF(NOT(OR(A396&lt;&gt;"",B396&lt;&gt;"",G396&lt;&gt;"")),"",IF(IF(N(A396)=0,"NO DATE; ","")&amp;IF(B396="","NO JOB; ",IF(COUNTIF('Jobs'!$A$2:$A$21,B396)=0,"JOB NOT ON JOBS SHEET; ",""))&amp;IF(AND(L396="Yes",M396=""),"DELAY - NO CAUSE; ","")&amp;IF(AND(N396&lt;&gt;"",O396&lt;&gt;"Yes",O396&lt;&gt;"Not needed"),"CLIENT INSTRUCTION - NO CHANGE ORDER; ","")&amp;IF(Q396="","NO PHOTOS LINK; ","")&amp;IF(OR(C396="",AND(D396&lt;&gt;"",E396="")),"CREW COUNT BLANK; ","")&amp;IF(G396="","NO WORK WRITTEN; ","")&amp;IF(AND(I396&lt;&gt;"",J396=""),"INSPECTION - NO RESULT; ","")&amp;IF(AND(B396&lt;&gt;"",N(A396)&gt;0,COUNTIFS($B$2:$B$1000,B396,$A$2:$A$1000,A396)&gt;1),"TWO ROWS SAME JOB SAME DAY; ","")&amp;IF(AND(N(A396)&gt;0,N(S396)&gt;0,N(S396)-N(A396)&gt;N('Settings'!$B$11)),"WRITTEN LATE; ","")="","",LEFT(IF(N(A396)=0,"NO DATE; ","")&amp;IF(B396="","NO JOB; ",IF(COUNTIF('Jobs'!$A$2:$A$21,B396)=0,"JOB NOT ON JOBS SHEET; ",""))&amp;IF(AND(L396="Yes",M396=""),"DELAY - NO CAUSE; ","")&amp;IF(AND(N396&lt;&gt;"",O396&lt;&gt;"Yes",O396&lt;&gt;"Not needed"),"CLIENT INSTRUCTION - NO CHANGE ORDER; ","")&amp;IF(Q396="","NO PHOTOS LINK; ","")&amp;IF(OR(C396="",AND(D396&lt;&gt;"",E396="")),"CREW COUNT BLANK; ","")&amp;IF(G396="","NO WORK WRITTEN; ","")&amp;IF(AND(I396&lt;&gt;"",J396=""),"INSPECTION - NO RESULT; ","")&amp;IF(AND(B396&lt;&gt;"",N(A396)&gt;0,COUNTIFS($B$2:$B$1000,B396,$A$2:$A$1000,A396)&gt;1),"TWO ROWS SAME JOB SAME DAY; ","")&amp;IF(AND(N(A396)&gt;0,N(S396)&gt;0,N(S396)-N(A396)&gt;N('Settings'!$B$11)),"WRITTEN LATE; ",""),LEN(IF(N(A396)=0,"NO DATE; ","")&amp;IF(B396="","NO JOB; ",IF(COUNTIF('Jobs'!$A$2:$A$21,B396)=0,"JOB NOT ON JOBS SHEET; ",""))&amp;IF(AND(L396="Yes",M396=""),"DELAY - NO CAUSE; ","")&amp;IF(AND(N396&lt;&gt;"",O396&lt;&gt;"Yes",O396&lt;&gt;"Not needed"),"CLIENT INSTRUCTION - NO CHANGE ORDER; ","")&amp;IF(Q396="","NO PHOTOS LINK; ","")&amp;IF(OR(C396="",AND(D396&lt;&gt;"",E396="")),"CREW COUNT BLANK; ","")&amp;IF(G396="","NO WORK WRITTEN; ","")&amp;IF(AND(I396&lt;&gt;"",J396=""),"INSPECTION - NO RESULT; ","")&amp;IF(AND(B396&lt;&gt;"",N(A396)&gt;0,COUNTIFS($B$2:$B$1000,B396,$A$2:$A$1000,A396)&gt;1),"TWO ROWS SAME JOB SAME DAY; ","")&amp;IF(AND(N(A396)&gt;0,N(S396)&gt;0,N(S396)-N(A396)&gt;N('Settings'!$B$11)),"WRITTEN LATE; ",""))-2)))</f>
        <v/>
      </c>
    </row>
    <row r="397">
      <c r="A397" s="6" t="n"/>
      <c r="G397" s="7" t="n"/>
      <c r="H397" s="7" t="n"/>
      <c r="K397" s="7" t="n"/>
      <c r="M397" s="7" t="n"/>
      <c r="N397" s="7" t="n"/>
      <c r="P397" s="7" t="n"/>
      <c r="S397" s="6" t="n"/>
      <c r="T397">
        <f>IF(NOT(OR(A397&lt;&gt;"",B397&lt;&gt;"",G397&lt;&gt;"")),"",IF(IF(N(A397)=0,"NO DATE; ","")&amp;IF(B397="","NO JOB; ",IF(COUNTIF('Jobs'!$A$2:$A$21,B397)=0,"JOB NOT ON JOBS SHEET; ",""))&amp;IF(AND(L397="Yes",M397=""),"DELAY - NO CAUSE; ","")&amp;IF(AND(N397&lt;&gt;"",O397&lt;&gt;"Yes",O397&lt;&gt;"Not needed"),"CLIENT INSTRUCTION - NO CHANGE ORDER; ","")&amp;IF(Q397="","NO PHOTOS LINK; ","")&amp;IF(OR(C397="",AND(D397&lt;&gt;"",E397="")),"CREW COUNT BLANK; ","")&amp;IF(G397="","NO WORK WRITTEN; ","")&amp;IF(AND(I397&lt;&gt;"",J397=""),"INSPECTION - NO RESULT; ","")&amp;IF(AND(B397&lt;&gt;"",N(A397)&gt;0,COUNTIFS($B$2:$B$1000,B397,$A$2:$A$1000,A397)&gt;1),"TWO ROWS SAME JOB SAME DAY; ","")&amp;IF(AND(N(A397)&gt;0,N(S397)&gt;0,N(S397)-N(A397)&gt;N('Settings'!$B$11)),"WRITTEN LATE; ","")="","",LEFT(IF(N(A397)=0,"NO DATE; ","")&amp;IF(B397="","NO JOB; ",IF(COUNTIF('Jobs'!$A$2:$A$21,B397)=0,"JOB NOT ON JOBS SHEET; ",""))&amp;IF(AND(L397="Yes",M397=""),"DELAY - NO CAUSE; ","")&amp;IF(AND(N397&lt;&gt;"",O397&lt;&gt;"Yes",O397&lt;&gt;"Not needed"),"CLIENT INSTRUCTION - NO CHANGE ORDER; ","")&amp;IF(Q397="","NO PHOTOS LINK; ","")&amp;IF(OR(C397="",AND(D397&lt;&gt;"",E397="")),"CREW COUNT BLANK; ","")&amp;IF(G397="","NO WORK WRITTEN; ","")&amp;IF(AND(I397&lt;&gt;"",J397=""),"INSPECTION - NO RESULT; ","")&amp;IF(AND(B397&lt;&gt;"",N(A397)&gt;0,COUNTIFS($B$2:$B$1000,B397,$A$2:$A$1000,A397)&gt;1),"TWO ROWS SAME JOB SAME DAY; ","")&amp;IF(AND(N(A397)&gt;0,N(S397)&gt;0,N(S397)-N(A397)&gt;N('Settings'!$B$11)),"WRITTEN LATE; ",""),LEN(IF(N(A397)=0,"NO DATE; ","")&amp;IF(B397="","NO JOB; ",IF(COUNTIF('Jobs'!$A$2:$A$21,B397)=0,"JOB NOT ON JOBS SHEET; ",""))&amp;IF(AND(L397="Yes",M397=""),"DELAY - NO CAUSE; ","")&amp;IF(AND(N397&lt;&gt;"",O397&lt;&gt;"Yes",O397&lt;&gt;"Not needed"),"CLIENT INSTRUCTION - NO CHANGE ORDER; ","")&amp;IF(Q397="","NO PHOTOS LINK; ","")&amp;IF(OR(C397="",AND(D397&lt;&gt;"",E397="")),"CREW COUNT BLANK; ","")&amp;IF(G397="","NO WORK WRITTEN; ","")&amp;IF(AND(I397&lt;&gt;"",J397=""),"INSPECTION - NO RESULT; ","")&amp;IF(AND(B397&lt;&gt;"",N(A397)&gt;0,COUNTIFS($B$2:$B$1000,B397,$A$2:$A$1000,A397)&gt;1),"TWO ROWS SAME JOB SAME DAY; ","")&amp;IF(AND(N(A397)&gt;0,N(S397)&gt;0,N(S397)-N(A397)&gt;N('Settings'!$B$11)),"WRITTEN LATE; ",""))-2)))</f>
        <v/>
      </c>
    </row>
    <row r="398">
      <c r="A398" s="6" t="n"/>
      <c r="G398" s="7" t="n"/>
      <c r="H398" s="7" t="n"/>
      <c r="K398" s="7" t="n"/>
      <c r="M398" s="7" t="n"/>
      <c r="N398" s="7" t="n"/>
      <c r="P398" s="7" t="n"/>
      <c r="S398" s="6" t="n"/>
      <c r="T398">
        <f>IF(NOT(OR(A398&lt;&gt;"",B398&lt;&gt;"",G398&lt;&gt;"")),"",IF(IF(N(A398)=0,"NO DATE; ","")&amp;IF(B398="","NO JOB; ",IF(COUNTIF('Jobs'!$A$2:$A$21,B398)=0,"JOB NOT ON JOBS SHEET; ",""))&amp;IF(AND(L398="Yes",M398=""),"DELAY - NO CAUSE; ","")&amp;IF(AND(N398&lt;&gt;"",O398&lt;&gt;"Yes",O398&lt;&gt;"Not needed"),"CLIENT INSTRUCTION - NO CHANGE ORDER; ","")&amp;IF(Q398="","NO PHOTOS LINK; ","")&amp;IF(OR(C398="",AND(D398&lt;&gt;"",E398="")),"CREW COUNT BLANK; ","")&amp;IF(G398="","NO WORK WRITTEN; ","")&amp;IF(AND(I398&lt;&gt;"",J398=""),"INSPECTION - NO RESULT; ","")&amp;IF(AND(B398&lt;&gt;"",N(A398)&gt;0,COUNTIFS($B$2:$B$1000,B398,$A$2:$A$1000,A398)&gt;1),"TWO ROWS SAME JOB SAME DAY; ","")&amp;IF(AND(N(A398)&gt;0,N(S398)&gt;0,N(S398)-N(A398)&gt;N('Settings'!$B$11)),"WRITTEN LATE; ","")="","",LEFT(IF(N(A398)=0,"NO DATE; ","")&amp;IF(B398="","NO JOB; ",IF(COUNTIF('Jobs'!$A$2:$A$21,B398)=0,"JOB NOT ON JOBS SHEET; ",""))&amp;IF(AND(L398="Yes",M398=""),"DELAY - NO CAUSE; ","")&amp;IF(AND(N398&lt;&gt;"",O398&lt;&gt;"Yes",O398&lt;&gt;"Not needed"),"CLIENT INSTRUCTION - NO CHANGE ORDER; ","")&amp;IF(Q398="","NO PHOTOS LINK; ","")&amp;IF(OR(C398="",AND(D398&lt;&gt;"",E398="")),"CREW COUNT BLANK; ","")&amp;IF(G398="","NO WORK WRITTEN; ","")&amp;IF(AND(I398&lt;&gt;"",J398=""),"INSPECTION - NO RESULT; ","")&amp;IF(AND(B398&lt;&gt;"",N(A398)&gt;0,COUNTIFS($B$2:$B$1000,B398,$A$2:$A$1000,A398)&gt;1),"TWO ROWS SAME JOB SAME DAY; ","")&amp;IF(AND(N(A398)&gt;0,N(S398)&gt;0,N(S398)-N(A398)&gt;N('Settings'!$B$11)),"WRITTEN LATE; ",""),LEN(IF(N(A398)=0,"NO DATE; ","")&amp;IF(B398="","NO JOB; ",IF(COUNTIF('Jobs'!$A$2:$A$21,B398)=0,"JOB NOT ON JOBS SHEET; ",""))&amp;IF(AND(L398="Yes",M398=""),"DELAY - NO CAUSE; ","")&amp;IF(AND(N398&lt;&gt;"",O398&lt;&gt;"Yes",O398&lt;&gt;"Not needed"),"CLIENT INSTRUCTION - NO CHANGE ORDER; ","")&amp;IF(Q398="","NO PHOTOS LINK; ","")&amp;IF(OR(C398="",AND(D398&lt;&gt;"",E398="")),"CREW COUNT BLANK; ","")&amp;IF(G398="","NO WORK WRITTEN; ","")&amp;IF(AND(I398&lt;&gt;"",J398=""),"INSPECTION - NO RESULT; ","")&amp;IF(AND(B398&lt;&gt;"",N(A398)&gt;0,COUNTIFS($B$2:$B$1000,B398,$A$2:$A$1000,A398)&gt;1),"TWO ROWS SAME JOB SAME DAY; ","")&amp;IF(AND(N(A398)&gt;0,N(S398)&gt;0,N(S398)-N(A398)&gt;N('Settings'!$B$11)),"WRITTEN LATE; ",""))-2)))</f>
        <v/>
      </c>
    </row>
    <row r="399">
      <c r="A399" s="6" t="n"/>
      <c r="G399" s="7" t="n"/>
      <c r="H399" s="7" t="n"/>
      <c r="K399" s="7" t="n"/>
      <c r="M399" s="7" t="n"/>
      <c r="N399" s="7" t="n"/>
      <c r="P399" s="7" t="n"/>
      <c r="S399" s="6" t="n"/>
      <c r="T399">
        <f>IF(NOT(OR(A399&lt;&gt;"",B399&lt;&gt;"",G399&lt;&gt;"")),"",IF(IF(N(A399)=0,"NO DATE; ","")&amp;IF(B399="","NO JOB; ",IF(COUNTIF('Jobs'!$A$2:$A$21,B399)=0,"JOB NOT ON JOBS SHEET; ",""))&amp;IF(AND(L399="Yes",M399=""),"DELAY - NO CAUSE; ","")&amp;IF(AND(N399&lt;&gt;"",O399&lt;&gt;"Yes",O399&lt;&gt;"Not needed"),"CLIENT INSTRUCTION - NO CHANGE ORDER; ","")&amp;IF(Q399="","NO PHOTOS LINK; ","")&amp;IF(OR(C399="",AND(D399&lt;&gt;"",E399="")),"CREW COUNT BLANK; ","")&amp;IF(G399="","NO WORK WRITTEN; ","")&amp;IF(AND(I399&lt;&gt;"",J399=""),"INSPECTION - NO RESULT; ","")&amp;IF(AND(B399&lt;&gt;"",N(A399)&gt;0,COUNTIFS($B$2:$B$1000,B399,$A$2:$A$1000,A399)&gt;1),"TWO ROWS SAME JOB SAME DAY; ","")&amp;IF(AND(N(A399)&gt;0,N(S399)&gt;0,N(S399)-N(A399)&gt;N('Settings'!$B$11)),"WRITTEN LATE; ","")="","",LEFT(IF(N(A399)=0,"NO DATE; ","")&amp;IF(B399="","NO JOB; ",IF(COUNTIF('Jobs'!$A$2:$A$21,B399)=0,"JOB NOT ON JOBS SHEET; ",""))&amp;IF(AND(L399="Yes",M399=""),"DELAY - NO CAUSE; ","")&amp;IF(AND(N399&lt;&gt;"",O399&lt;&gt;"Yes",O399&lt;&gt;"Not needed"),"CLIENT INSTRUCTION - NO CHANGE ORDER; ","")&amp;IF(Q399="","NO PHOTOS LINK; ","")&amp;IF(OR(C399="",AND(D399&lt;&gt;"",E399="")),"CREW COUNT BLANK; ","")&amp;IF(G399="","NO WORK WRITTEN; ","")&amp;IF(AND(I399&lt;&gt;"",J399=""),"INSPECTION - NO RESULT; ","")&amp;IF(AND(B399&lt;&gt;"",N(A399)&gt;0,COUNTIFS($B$2:$B$1000,B399,$A$2:$A$1000,A399)&gt;1),"TWO ROWS SAME JOB SAME DAY; ","")&amp;IF(AND(N(A399)&gt;0,N(S399)&gt;0,N(S399)-N(A399)&gt;N('Settings'!$B$11)),"WRITTEN LATE; ",""),LEN(IF(N(A399)=0,"NO DATE; ","")&amp;IF(B399="","NO JOB; ",IF(COUNTIF('Jobs'!$A$2:$A$21,B399)=0,"JOB NOT ON JOBS SHEET; ",""))&amp;IF(AND(L399="Yes",M399=""),"DELAY - NO CAUSE; ","")&amp;IF(AND(N399&lt;&gt;"",O399&lt;&gt;"Yes",O399&lt;&gt;"Not needed"),"CLIENT INSTRUCTION - NO CHANGE ORDER; ","")&amp;IF(Q399="","NO PHOTOS LINK; ","")&amp;IF(OR(C399="",AND(D399&lt;&gt;"",E399="")),"CREW COUNT BLANK; ","")&amp;IF(G399="","NO WORK WRITTEN; ","")&amp;IF(AND(I399&lt;&gt;"",J399=""),"INSPECTION - NO RESULT; ","")&amp;IF(AND(B399&lt;&gt;"",N(A399)&gt;0,COUNTIFS($B$2:$B$1000,B399,$A$2:$A$1000,A399)&gt;1),"TWO ROWS SAME JOB SAME DAY; ","")&amp;IF(AND(N(A399)&gt;0,N(S399)&gt;0,N(S399)-N(A399)&gt;N('Settings'!$B$11)),"WRITTEN LATE; ",""))-2)))</f>
        <v/>
      </c>
    </row>
    <row r="400">
      <c r="A400" s="6" t="n"/>
      <c r="G400" s="7" t="n"/>
      <c r="H400" s="7" t="n"/>
      <c r="K400" s="7" t="n"/>
      <c r="M400" s="7" t="n"/>
      <c r="N400" s="7" t="n"/>
      <c r="P400" s="7" t="n"/>
      <c r="S400" s="6" t="n"/>
      <c r="T400">
        <f>IF(NOT(OR(A400&lt;&gt;"",B400&lt;&gt;"",G400&lt;&gt;"")),"",IF(IF(N(A400)=0,"NO DATE; ","")&amp;IF(B400="","NO JOB; ",IF(COUNTIF('Jobs'!$A$2:$A$21,B400)=0,"JOB NOT ON JOBS SHEET; ",""))&amp;IF(AND(L400="Yes",M400=""),"DELAY - NO CAUSE; ","")&amp;IF(AND(N400&lt;&gt;"",O400&lt;&gt;"Yes",O400&lt;&gt;"Not needed"),"CLIENT INSTRUCTION - NO CHANGE ORDER; ","")&amp;IF(Q400="","NO PHOTOS LINK; ","")&amp;IF(OR(C400="",AND(D400&lt;&gt;"",E400="")),"CREW COUNT BLANK; ","")&amp;IF(G400="","NO WORK WRITTEN; ","")&amp;IF(AND(I400&lt;&gt;"",J400=""),"INSPECTION - NO RESULT; ","")&amp;IF(AND(B400&lt;&gt;"",N(A400)&gt;0,COUNTIFS($B$2:$B$1000,B400,$A$2:$A$1000,A400)&gt;1),"TWO ROWS SAME JOB SAME DAY; ","")&amp;IF(AND(N(A400)&gt;0,N(S400)&gt;0,N(S400)-N(A400)&gt;N('Settings'!$B$11)),"WRITTEN LATE; ","")="","",LEFT(IF(N(A400)=0,"NO DATE; ","")&amp;IF(B400="","NO JOB; ",IF(COUNTIF('Jobs'!$A$2:$A$21,B400)=0,"JOB NOT ON JOBS SHEET; ",""))&amp;IF(AND(L400="Yes",M400=""),"DELAY - NO CAUSE; ","")&amp;IF(AND(N400&lt;&gt;"",O400&lt;&gt;"Yes",O400&lt;&gt;"Not needed"),"CLIENT INSTRUCTION - NO CHANGE ORDER; ","")&amp;IF(Q400="","NO PHOTOS LINK; ","")&amp;IF(OR(C400="",AND(D400&lt;&gt;"",E400="")),"CREW COUNT BLANK; ","")&amp;IF(G400="","NO WORK WRITTEN; ","")&amp;IF(AND(I400&lt;&gt;"",J400=""),"INSPECTION - NO RESULT; ","")&amp;IF(AND(B400&lt;&gt;"",N(A400)&gt;0,COUNTIFS($B$2:$B$1000,B400,$A$2:$A$1000,A400)&gt;1),"TWO ROWS SAME JOB SAME DAY; ","")&amp;IF(AND(N(A400)&gt;0,N(S400)&gt;0,N(S400)-N(A400)&gt;N('Settings'!$B$11)),"WRITTEN LATE; ",""),LEN(IF(N(A400)=0,"NO DATE; ","")&amp;IF(B400="","NO JOB; ",IF(COUNTIF('Jobs'!$A$2:$A$21,B400)=0,"JOB NOT ON JOBS SHEET; ",""))&amp;IF(AND(L400="Yes",M400=""),"DELAY - NO CAUSE; ","")&amp;IF(AND(N400&lt;&gt;"",O400&lt;&gt;"Yes",O400&lt;&gt;"Not needed"),"CLIENT INSTRUCTION - NO CHANGE ORDER; ","")&amp;IF(Q400="","NO PHOTOS LINK; ","")&amp;IF(OR(C400="",AND(D400&lt;&gt;"",E400="")),"CREW COUNT BLANK; ","")&amp;IF(G400="","NO WORK WRITTEN; ","")&amp;IF(AND(I400&lt;&gt;"",J400=""),"INSPECTION - NO RESULT; ","")&amp;IF(AND(B400&lt;&gt;"",N(A400)&gt;0,COUNTIFS($B$2:$B$1000,B400,$A$2:$A$1000,A400)&gt;1),"TWO ROWS SAME JOB SAME DAY; ","")&amp;IF(AND(N(A400)&gt;0,N(S400)&gt;0,N(S400)-N(A400)&gt;N('Settings'!$B$11)),"WRITTEN LATE; ",""))-2)))</f>
        <v/>
      </c>
    </row>
    <row r="401">
      <c r="A401" s="6" t="n"/>
      <c r="G401" s="7" t="n"/>
      <c r="H401" s="7" t="n"/>
      <c r="K401" s="7" t="n"/>
      <c r="M401" s="7" t="n"/>
      <c r="N401" s="7" t="n"/>
      <c r="P401" s="7" t="n"/>
      <c r="S401" s="6" t="n"/>
      <c r="T401">
        <f>IF(NOT(OR(A401&lt;&gt;"",B401&lt;&gt;"",G401&lt;&gt;"")),"",IF(IF(N(A401)=0,"NO DATE; ","")&amp;IF(B401="","NO JOB; ",IF(COUNTIF('Jobs'!$A$2:$A$21,B401)=0,"JOB NOT ON JOBS SHEET; ",""))&amp;IF(AND(L401="Yes",M401=""),"DELAY - NO CAUSE; ","")&amp;IF(AND(N401&lt;&gt;"",O401&lt;&gt;"Yes",O401&lt;&gt;"Not needed"),"CLIENT INSTRUCTION - NO CHANGE ORDER; ","")&amp;IF(Q401="","NO PHOTOS LINK; ","")&amp;IF(OR(C401="",AND(D401&lt;&gt;"",E401="")),"CREW COUNT BLANK; ","")&amp;IF(G401="","NO WORK WRITTEN; ","")&amp;IF(AND(I401&lt;&gt;"",J401=""),"INSPECTION - NO RESULT; ","")&amp;IF(AND(B401&lt;&gt;"",N(A401)&gt;0,COUNTIFS($B$2:$B$1000,B401,$A$2:$A$1000,A401)&gt;1),"TWO ROWS SAME JOB SAME DAY; ","")&amp;IF(AND(N(A401)&gt;0,N(S401)&gt;0,N(S401)-N(A401)&gt;N('Settings'!$B$11)),"WRITTEN LATE; ","")="","",LEFT(IF(N(A401)=0,"NO DATE; ","")&amp;IF(B401="","NO JOB; ",IF(COUNTIF('Jobs'!$A$2:$A$21,B401)=0,"JOB NOT ON JOBS SHEET; ",""))&amp;IF(AND(L401="Yes",M401=""),"DELAY - NO CAUSE; ","")&amp;IF(AND(N401&lt;&gt;"",O401&lt;&gt;"Yes",O401&lt;&gt;"Not needed"),"CLIENT INSTRUCTION - NO CHANGE ORDER; ","")&amp;IF(Q401="","NO PHOTOS LINK; ","")&amp;IF(OR(C401="",AND(D401&lt;&gt;"",E401="")),"CREW COUNT BLANK; ","")&amp;IF(G401="","NO WORK WRITTEN; ","")&amp;IF(AND(I401&lt;&gt;"",J401=""),"INSPECTION - NO RESULT; ","")&amp;IF(AND(B401&lt;&gt;"",N(A401)&gt;0,COUNTIFS($B$2:$B$1000,B401,$A$2:$A$1000,A401)&gt;1),"TWO ROWS SAME JOB SAME DAY; ","")&amp;IF(AND(N(A401)&gt;0,N(S401)&gt;0,N(S401)-N(A401)&gt;N('Settings'!$B$11)),"WRITTEN LATE; ",""),LEN(IF(N(A401)=0,"NO DATE; ","")&amp;IF(B401="","NO JOB; ",IF(COUNTIF('Jobs'!$A$2:$A$21,B401)=0,"JOB NOT ON JOBS SHEET; ",""))&amp;IF(AND(L401="Yes",M401=""),"DELAY - NO CAUSE; ","")&amp;IF(AND(N401&lt;&gt;"",O401&lt;&gt;"Yes",O401&lt;&gt;"Not needed"),"CLIENT INSTRUCTION - NO CHANGE ORDER; ","")&amp;IF(Q401="","NO PHOTOS LINK; ","")&amp;IF(OR(C401="",AND(D401&lt;&gt;"",E401="")),"CREW COUNT BLANK; ","")&amp;IF(G401="","NO WORK WRITTEN; ","")&amp;IF(AND(I401&lt;&gt;"",J401=""),"INSPECTION - NO RESULT; ","")&amp;IF(AND(B401&lt;&gt;"",N(A401)&gt;0,COUNTIFS($B$2:$B$1000,B401,$A$2:$A$1000,A401)&gt;1),"TWO ROWS SAME JOB SAME DAY; ","")&amp;IF(AND(N(A401)&gt;0,N(S401)&gt;0,N(S401)-N(A401)&gt;N('Settings'!$B$11)),"WRITTEN LATE; ",""))-2)))</f>
        <v/>
      </c>
    </row>
    <row r="402">
      <c r="A402" s="6" t="n"/>
      <c r="G402" s="7" t="n"/>
      <c r="H402" s="7" t="n"/>
      <c r="K402" s="7" t="n"/>
      <c r="M402" s="7" t="n"/>
      <c r="N402" s="7" t="n"/>
      <c r="P402" s="7" t="n"/>
      <c r="S402" s="6" t="n"/>
      <c r="T402">
        <f>IF(NOT(OR(A402&lt;&gt;"",B402&lt;&gt;"",G402&lt;&gt;"")),"",IF(IF(N(A402)=0,"NO DATE; ","")&amp;IF(B402="","NO JOB; ",IF(COUNTIF('Jobs'!$A$2:$A$21,B402)=0,"JOB NOT ON JOBS SHEET; ",""))&amp;IF(AND(L402="Yes",M402=""),"DELAY - NO CAUSE; ","")&amp;IF(AND(N402&lt;&gt;"",O402&lt;&gt;"Yes",O402&lt;&gt;"Not needed"),"CLIENT INSTRUCTION - NO CHANGE ORDER; ","")&amp;IF(Q402="","NO PHOTOS LINK; ","")&amp;IF(OR(C402="",AND(D402&lt;&gt;"",E402="")),"CREW COUNT BLANK; ","")&amp;IF(G402="","NO WORK WRITTEN; ","")&amp;IF(AND(I402&lt;&gt;"",J402=""),"INSPECTION - NO RESULT; ","")&amp;IF(AND(B402&lt;&gt;"",N(A402)&gt;0,COUNTIFS($B$2:$B$1000,B402,$A$2:$A$1000,A402)&gt;1),"TWO ROWS SAME JOB SAME DAY; ","")&amp;IF(AND(N(A402)&gt;0,N(S402)&gt;0,N(S402)-N(A402)&gt;N('Settings'!$B$11)),"WRITTEN LATE; ","")="","",LEFT(IF(N(A402)=0,"NO DATE; ","")&amp;IF(B402="","NO JOB; ",IF(COUNTIF('Jobs'!$A$2:$A$21,B402)=0,"JOB NOT ON JOBS SHEET; ",""))&amp;IF(AND(L402="Yes",M402=""),"DELAY - NO CAUSE; ","")&amp;IF(AND(N402&lt;&gt;"",O402&lt;&gt;"Yes",O402&lt;&gt;"Not needed"),"CLIENT INSTRUCTION - NO CHANGE ORDER; ","")&amp;IF(Q402="","NO PHOTOS LINK; ","")&amp;IF(OR(C402="",AND(D402&lt;&gt;"",E402="")),"CREW COUNT BLANK; ","")&amp;IF(G402="","NO WORK WRITTEN; ","")&amp;IF(AND(I402&lt;&gt;"",J402=""),"INSPECTION - NO RESULT; ","")&amp;IF(AND(B402&lt;&gt;"",N(A402)&gt;0,COUNTIFS($B$2:$B$1000,B402,$A$2:$A$1000,A402)&gt;1),"TWO ROWS SAME JOB SAME DAY; ","")&amp;IF(AND(N(A402)&gt;0,N(S402)&gt;0,N(S402)-N(A402)&gt;N('Settings'!$B$11)),"WRITTEN LATE; ",""),LEN(IF(N(A402)=0,"NO DATE; ","")&amp;IF(B402="","NO JOB; ",IF(COUNTIF('Jobs'!$A$2:$A$21,B402)=0,"JOB NOT ON JOBS SHEET; ",""))&amp;IF(AND(L402="Yes",M402=""),"DELAY - NO CAUSE; ","")&amp;IF(AND(N402&lt;&gt;"",O402&lt;&gt;"Yes",O402&lt;&gt;"Not needed"),"CLIENT INSTRUCTION - NO CHANGE ORDER; ","")&amp;IF(Q402="","NO PHOTOS LINK; ","")&amp;IF(OR(C402="",AND(D402&lt;&gt;"",E402="")),"CREW COUNT BLANK; ","")&amp;IF(G402="","NO WORK WRITTEN; ","")&amp;IF(AND(I402&lt;&gt;"",J402=""),"INSPECTION - NO RESULT; ","")&amp;IF(AND(B402&lt;&gt;"",N(A402)&gt;0,COUNTIFS($B$2:$B$1000,B402,$A$2:$A$1000,A402)&gt;1),"TWO ROWS SAME JOB SAME DAY; ","")&amp;IF(AND(N(A402)&gt;0,N(S402)&gt;0,N(S402)-N(A402)&gt;N('Settings'!$B$11)),"WRITTEN LATE; ",""))-2)))</f>
        <v/>
      </c>
    </row>
    <row r="403">
      <c r="A403" s="6" t="n"/>
      <c r="G403" s="7" t="n"/>
      <c r="H403" s="7" t="n"/>
      <c r="K403" s="7" t="n"/>
      <c r="M403" s="7" t="n"/>
      <c r="N403" s="7" t="n"/>
      <c r="P403" s="7" t="n"/>
      <c r="S403" s="6" t="n"/>
      <c r="T403">
        <f>IF(NOT(OR(A403&lt;&gt;"",B403&lt;&gt;"",G403&lt;&gt;"")),"",IF(IF(N(A403)=0,"NO DATE; ","")&amp;IF(B403="","NO JOB; ",IF(COUNTIF('Jobs'!$A$2:$A$21,B403)=0,"JOB NOT ON JOBS SHEET; ",""))&amp;IF(AND(L403="Yes",M403=""),"DELAY - NO CAUSE; ","")&amp;IF(AND(N403&lt;&gt;"",O403&lt;&gt;"Yes",O403&lt;&gt;"Not needed"),"CLIENT INSTRUCTION - NO CHANGE ORDER; ","")&amp;IF(Q403="","NO PHOTOS LINK; ","")&amp;IF(OR(C403="",AND(D403&lt;&gt;"",E403="")),"CREW COUNT BLANK; ","")&amp;IF(G403="","NO WORK WRITTEN; ","")&amp;IF(AND(I403&lt;&gt;"",J403=""),"INSPECTION - NO RESULT; ","")&amp;IF(AND(B403&lt;&gt;"",N(A403)&gt;0,COUNTIFS($B$2:$B$1000,B403,$A$2:$A$1000,A403)&gt;1),"TWO ROWS SAME JOB SAME DAY; ","")&amp;IF(AND(N(A403)&gt;0,N(S403)&gt;0,N(S403)-N(A403)&gt;N('Settings'!$B$11)),"WRITTEN LATE; ","")="","",LEFT(IF(N(A403)=0,"NO DATE; ","")&amp;IF(B403="","NO JOB; ",IF(COUNTIF('Jobs'!$A$2:$A$21,B403)=0,"JOB NOT ON JOBS SHEET; ",""))&amp;IF(AND(L403="Yes",M403=""),"DELAY - NO CAUSE; ","")&amp;IF(AND(N403&lt;&gt;"",O403&lt;&gt;"Yes",O403&lt;&gt;"Not needed"),"CLIENT INSTRUCTION - NO CHANGE ORDER; ","")&amp;IF(Q403="","NO PHOTOS LINK; ","")&amp;IF(OR(C403="",AND(D403&lt;&gt;"",E403="")),"CREW COUNT BLANK; ","")&amp;IF(G403="","NO WORK WRITTEN; ","")&amp;IF(AND(I403&lt;&gt;"",J403=""),"INSPECTION - NO RESULT; ","")&amp;IF(AND(B403&lt;&gt;"",N(A403)&gt;0,COUNTIFS($B$2:$B$1000,B403,$A$2:$A$1000,A403)&gt;1),"TWO ROWS SAME JOB SAME DAY; ","")&amp;IF(AND(N(A403)&gt;0,N(S403)&gt;0,N(S403)-N(A403)&gt;N('Settings'!$B$11)),"WRITTEN LATE; ",""),LEN(IF(N(A403)=0,"NO DATE; ","")&amp;IF(B403="","NO JOB; ",IF(COUNTIF('Jobs'!$A$2:$A$21,B403)=0,"JOB NOT ON JOBS SHEET; ",""))&amp;IF(AND(L403="Yes",M403=""),"DELAY - NO CAUSE; ","")&amp;IF(AND(N403&lt;&gt;"",O403&lt;&gt;"Yes",O403&lt;&gt;"Not needed"),"CLIENT INSTRUCTION - NO CHANGE ORDER; ","")&amp;IF(Q403="","NO PHOTOS LINK; ","")&amp;IF(OR(C403="",AND(D403&lt;&gt;"",E403="")),"CREW COUNT BLANK; ","")&amp;IF(G403="","NO WORK WRITTEN; ","")&amp;IF(AND(I403&lt;&gt;"",J403=""),"INSPECTION - NO RESULT; ","")&amp;IF(AND(B403&lt;&gt;"",N(A403)&gt;0,COUNTIFS($B$2:$B$1000,B403,$A$2:$A$1000,A403)&gt;1),"TWO ROWS SAME JOB SAME DAY; ","")&amp;IF(AND(N(A403)&gt;0,N(S403)&gt;0,N(S403)-N(A403)&gt;N('Settings'!$B$11)),"WRITTEN LATE; ",""))-2)))</f>
        <v/>
      </c>
    </row>
    <row r="404">
      <c r="A404" s="6" t="n"/>
      <c r="G404" s="7" t="n"/>
      <c r="H404" s="7" t="n"/>
      <c r="K404" s="7" t="n"/>
      <c r="M404" s="7" t="n"/>
      <c r="N404" s="7" t="n"/>
      <c r="P404" s="7" t="n"/>
      <c r="S404" s="6" t="n"/>
      <c r="T404">
        <f>IF(NOT(OR(A404&lt;&gt;"",B404&lt;&gt;"",G404&lt;&gt;"")),"",IF(IF(N(A404)=0,"NO DATE; ","")&amp;IF(B404="","NO JOB; ",IF(COUNTIF('Jobs'!$A$2:$A$21,B404)=0,"JOB NOT ON JOBS SHEET; ",""))&amp;IF(AND(L404="Yes",M404=""),"DELAY - NO CAUSE; ","")&amp;IF(AND(N404&lt;&gt;"",O404&lt;&gt;"Yes",O404&lt;&gt;"Not needed"),"CLIENT INSTRUCTION - NO CHANGE ORDER; ","")&amp;IF(Q404="","NO PHOTOS LINK; ","")&amp;IF(OR(C404="",AND(D404&lt;&gt;"",E404="")),"CREW COUNT BLANK; ","")&amp;IF(G404="","NO WORK WRITTEN; ","")&amp;IF(AND(I404&lt;&gt;"",J404=""),"INSPECTION - NO RESULT; ","")&amp;IF(AND(B404&lt;&gt;"",N(A404)&gt;0,COUNTIFS($B$2:$B$1000,B404,$A$2:$A$1000,A404)&gt;1),"TWO ROWS SAME JOB SAME DAY; ","")&amp;IF(AND(N(A404)&gt;0,N(S404)&gt;0,N(S404)-N(A404)&gt;N('Settings'!$B$11)),"WRITTEN LATE; ","")="","",LEFT(IF(N(A404)=0,"NO DATE; ","")&amp;IF(B404="","NO JOB; ",IF(COUNTIF('Jobs'!$A$2:$A$21,B404)=0,"JOB NOT ON JOBS SHEET; ",""))&amp;IF(AND(L404="Yes",M404=""),"DELAY - NO CAUSE; ","")&amp;IF(AND(N404&lt;&gt;"",O404&lt;&gt;"Yes",O404&lt;&gt;"Not needed"),"CLIENT INSTRUCTION - NO CHANGE ORDER; ","")&amp;IF(Q404="","NO PHOTOS LINK; ","")&amp;IF(OR(C404="",AND(D404&lt;&gt;"",E404="")),"CREW COUNT BLANK; ","")&amp;IF(G404="","NO WORK WRITTEN; ","")&amp;IF(AND(I404&lt;&gt;"",J404=""),"INSPECTION - NO RESULT; ","")&amp;IF(AND(B404&lt;&gt;"",N(A404)&gt;0,COUNTIFS($B$2:$B$1000,B404,$A$2:$A$1000,A404)&gt;1),"TWO ROWS SAME JOB SAME DAY; ","")&amp;IF(AND(N(A404)&gt;0,N(S404)&gt;0,N(S404)-N(A404)&gt;N('Settings'!$B$11)),"WRITTEN LATE; ",""),LEN(IF(N(A404)=0,"NO DATE; ","")&amp;IF(B404="","NO JOB; ",IF(COUNTIF('Jobs'!$A$2:$A$21,B404)=0,"JOB NOT ON JOBS SHEET; ",""))&amp;IF(AND(L404="Yes",M404=""),"DELAY - NO CAUSE; ","")&amp;IF(AND(N404&lt;&gt;"",O404&lt;&gt;"Yes",O404&lt;&gt;"Not needed"),"CLIENT INSTRUCTION - NO CHANGE ORDER; ","")&amp;IF(Q404="","NO PHOTOS LINK; ","")&amp;IF(OR(C404="",AND(D404&lt;&gt;"",E404="")),"CREW COUNT BLANK; ","")&amp;IF(G404="","NO WORK WRITTEN; ","")&amp;IF(AND(I404&lt;&gt;"",J404=""),"INSPECTION - NO RESULT; ","")&amp;IF(AND(B404&lt;&gt;"",N(A404)&gt;0,COUNTIFS($B$2:$B$1000,B404,$A$2:$A$1000,A404)&gt;1),"TWO ROWS SAME JOB SAME DAY; ","")&amp;IF(AND(N(A404)&gt;0,N(S404)&gt;0,N(S404)-N(A404)&gt;N('Settings'!$B$11)),"WRITTEN LATE; ",""))-2)))</f>
        <v/>
      </c>
    </row>
    <row r="405">
      <c r="A405" s="6" t="n"/>
      <c r="G405" s="7" t="n"/>
      <c r="H405" s="7" t="n"/>
      <c r="K405" s="7" t="n"/>
      <c r="M405" s="7" t="n"/>
      <c r="N405" s="7" t="n"/>
      <c r="P405" s="7" t="n"/>
      <c r="S405" s="6" t="n"/>
      <c r="T405">
        <f>IF(NOT(OR(A405&lt;&gt;"",B405&lt;&gt;"",G405&lt;&gt;"")),"",IF(IF(N(A405)=0,"NO DATE; ","")&amp;IF(B405="","NO JOB; ",IF(COUNTIF('Jobs'!$A$2:$A$21,B405)=0,"JOB NOT ON JOBS SHEET; ",""))&amp;IF(AND(L405="Yes",M405=""),"DELAY - NO CAUSE; ","")&amp;IF(AND(N405&lt;&gt;"",O405&lt;&gt;"Yes",O405&lt;&gt;"Not needed"),"CLIENT INSTRUCTION - NO CHANGE ORDER; ","")&amp;IF(Q405="","NO PHOTOS LINK; ","")&amp;IF(OR(C405="",AND(D405&lt;&gt;"",E405="")),"CREW COUNT BLANK; ","")&amp;IF(G405="","NO WORK WRITTEN; ","")&amp;IF(AND(I405&lt;&gt;"",J405=""),"INSPECTION - NO RESULT; ","")&amp;IF(AND(B405&lt;&gt;"",N(A405)&gt;0,COUNTIFS($B$2:$B$1000,B405,$A$2:$A$1000,A405)&gt;1),"TWO ROWS SAME JOB SAME DAY; ","")&amp;IF(AND(N(A405)&gt;0,N(S405)&gt;0,N(S405)-N(A405)&gt;N('Settings'!$B$11)),"WRITTEN LATE; ","")="","",LEFT(IF(N(A405)=0,"NO DATE; ","")&amp;IF(B405="","NO JOB; ",IF(COUNTIF('Jobs'!$A$2:$A$21,B405)=0,"JOB NOT ON JOBS SHEET; ",""))&amp;IF(AND(L405="Yes",M405=""),"DELAY - NO CAUSE; ","")&amp;IF(AND(N405&lt;&gt;"",O405&lt;&gt;"Yes",O405&lt;&gt;"Not needed"),"CLIENT INSTRUCTION - NO CHANGE ORDER; ","")&amp;IF(Q405="","NO PHOTOS LINK; ","")&amp;IF(OR(C405="",AND(D405&lt;&gt;"",E405="")),"CREW COUNT BLANK; ","")&amp;IF(G405="","NO WORK WRITTEN; ","")&amp;IF(AND(I405&lt;&gt;"",J405=""),"INSPECTION - NO RESULT; ","")&amp;IF(AND(B405&lt;&gt;"",N(A405)&gt;0,COUNTIFS($B$2:$B$1000,B405,$A$2:$A$1000,A405)&gt;1),"TWO ROWS SAME JOB SAME DAY; ","")&amp;IF(AND(N(A405)&gt;0,N(S405)&gt;0,N(S405)-N(A405)&gt;N('Settings'!$B$11)),"WRITTEN LATE; ",""),LEN(IF(N(A405)=0,"NO DATE; ","")&amp;IF(B405="","NO JOB; ",IF(COUNTIF('Jobs'!$A$2:$A$21,B405)=0,"JOB NOT ON JOBS SHEET; ",""))&amp;IF(AND(L405="Yes",M405=""),"DELAY - NO CAUSE; ","")&amp;IF(AND(N405&lt;&gt;"",O405&lt;&gt;"Yes",O405&lt;&gt;"Not needed"),"CLIENT INSTRUCTION - NO CHANGE ORDER; ","")&amp;IF(Q405="","NO PHOTOS LINK; ","")&amp;IF(OR(C405="",AND(D405&lt;&gt;"",E405="")),"CREW COUNT BLANK; ","")&amp;IF(G405="","NO WORK WRITTEN; ","")&amp;IF(AND(I405&lt;&gt;"",J405=""),"INSPECTION - NO RESULT; ","")&amp;IF(AND(B405&lt;&gt;"",N(A405)&gt;0,COUNTIFS($B$2:$B$1000,B405,$A$2:$A$1000,A405)&gt;1),"TWO ROWS SAME JOB SAME DAY; ","")&amp;IF(AND(N(A405)&gt;0,N(S405)&gt;0,N(S405)-N(A405)&gt;N('Settings'!$B$11)),"WRITTEN LATE; ",""))-2)))</f>
        <v/>
      </c>
    </row>
    <row r="406">
      <c r="A406" s="6" t="n"/>
      <c r="G406" s="7" t="n"/>
      <c r="H406" s="7" t="n"/>
      <c r="K406" s="7" t="n"/>
      <c r="M406" s="7" t="n"/>
      <c r="N406" s="7" t="n"/>
      <c r="P406" s="7" t="n"/>
      <c r="S406" s="6" t="n"/>
      <c r="T406">
        <f>IF(NOT(OR(A406&lt;&gt;"",B406&lt;&gt;"",G406&lt;&gt;"")),"",IF(IF(N(A406)=0,"NO DATE; ","")&amp;IF(B406="","NO JOB; ",IF(COUNTIF('Jobs'!$A$2:$A$21,B406)=0,"JOB NOT ON JOBS SHEET; ",""))&amp;IF(AND(L406="Yes",M406=""),"DELAY - NO CAUSE; ","")&amp;IF(AND(N406&lt;&gt;"",O406&lt;&gt;"Yes",O406&lt;&gt;"Not needed"),"CLIENT INSTRUCTION - NO CHANGE ORDER; ","")&amp;IF(Q406="","NO PHOTOS LINK; ","")&amp;IF(OR(C406="",AND(D406&lt;&gt;"",E406="")),"CREW COUNT BLANK; ","")&amp;IF(G406="","NO WORK WRITTEN; ","")&amp;IF(AND(I406&lt;&gt;"",J406=""),"INSPECTION - NO RESULT; ","")&amp;IF(AND(B406&lt;&gt;"",N(A406)&gt;0,COUNTIFS($B$2:$B$1000,B406,$A$2:$A$1000,A406)&gt;1),"TWO ROWS SAME JOB SAME DAY; ","")&amp;IF(AND(N(A406)&gt;0,N(S406)&gt;0,N(S406)-N(A406)&gt;N('Settings'!$B$11)),"WRITTEN LATE; ","")="","",LEFT(IF(N(A406)=0,"NO DATE; ","")&amp;IF(B406="","NO JOB; ",IF(COUNTIF('Jobs'!$A$2:$A$21,B406)=0,"JOB NOT ON JOBS SHEET; ",""))&amp;IF(AND(L406="Yes",M406=""),"DELAY - NO CAUSE; ","")&amp;IF(AND(N406&lt;&gt;"",O406&lt;&gt;"Yes",O406&lt;&gt;"Not needed"),"CLIENT INSTRUCTION - NO CHANGE ORDER; ","")&amp;IF(Q406="","NO PHOTOS LINK; ","")&amp;IF(OR(C406="",AND(D406&lt;&gt;"",E406="")),"CREW COUNT BLANK; ","")&amp;IF(G406="","NO WORK WRITTEN; ","")&amp;IF(AND(I406&lt;&gt;"",J406=""),"INSPECTION - NO RESULT; ","")&amp;IF(AND(B406&lt;&gt;"",N(A406)&gt;0,COUNTIFS($B$2:$B$1000,B406,$A$2:$A$1000,A406)&gt;1),"TWO ROWS SAME JOB SAME DAY; ","")&amp;IF(AND(N(A406)&gt;0,N(S406)&gt;0,N(S406)-N(A406)&gt;N('Settings'!$B$11)),"WRITTEN LATE; ",""),LEN(IF(N(A406)=0,"NO DATE; ","")&amp;IF(B406="","NO JOB; ",IF(COUNTIF('Jobs'!$A$2:$A$21,B406)=0,"JOB NOT ON JOBS SHEET; ",""))&amp;IF(AND(L406="Yes",M406=""),"DELAY - NO CAUSE; ","")&amp;IF(AND(N406&lt;&gt;"",O406&lt;&gt;"Yes",O406&lt;&gt;"Not needed"),"CLIENT INSTRUCTION - NO CHANGE ORDER; ","")&amp;IF(Q406="","NO PHOTOS LINK; ","")&amp;IF(OR(C406="",AND(D406&lt;&gt;"",E406="")),"CREW COUNT BLANK; ","")&amp;IF(G406="","NO WORK WRITTEN; ","")&amp;IF(AND(I406&lt;&gt;"",J406=""),"INSPECTION - NO RESULT; ","")&amp;IF(AND(B406&lt;&gt;"",N(A406)&gt;0,COUNTIFS($B$2:$B$1000,B406,$A$2:$A$1000,A406)&gt;1),"TWO ROWS SAME JOB SAME DAY; ","")&amp;IF(AND(N(A406)&gt;0,N(S406)&gt;0,N(S406)-N(A406)&gt;N('Settings'!$B$11)),"WRITTEN LATE; ",""))-2)))</f>
        <v/>
      </c>
    </row>
    <row r="407">
      <c r="A407" s="6" t="n"/>
      <c r="G407" s="7" t="n"/>
      <c r="H407" s="7" t="n"/>
      <c r="K407" s="7" t="n"/>
      <c r="M407" s="7" t="n"/>
      <c r="N407" s="7" t="n"/>
      <c r="P407" s="7" t="n"/>
      <c r="S407" s="6" t="n"/>
      <c r="T407">
        <f>IF(NOT(OR(A407&lt;&gt;"",B407&lt;&gt;"",G407&lt;&gt;"")),"",IF(IF(N(A407)=0,"NO DATE; ","")&amp;IF(B407="","NO JOB; ",IF(COUNTIF('Jobs'!$A$2:$A$21,B407)=0,"JOB NOT ON JOBS SHEET; ",""))&amp;IF(AND(L407="Yes",M407=""),"DELAY - NO CAUSE; ","")&amp;IF(AND(N407&lt;&gt;"",O407&lt;&gt;"Yes",O407&lt;&gt;"Not needed"),"CLIENT INSTRUCTION - NO CHANGE ORDER; ","")&amp;IF(Q407="","NO PHOTOS LINK; ","")&amp;IF(OR(C407="",AND(D407&lt;&gt;"",E407="")),"CREW COUNT BLANK; ","")&amp;IF(G407="","NO WORK WRITTEN; ","")&amp;IF(AND(I407&lt;&gt;"",J407=""),"INSPECTION - NO RESULT; ","")&amp;IF(AND(B407&lt;&gt;"",N(A407)&gt;0,COUNTIFS($B$2:$B$1000,B407,$A$2:$A$1000,A407)&gt;1),"TWO ROWS SAME JOB SAME DAY; ","")&amp;IF(AND(N(A407)&gt;0,N(S407)&gt;0,N(S407)-N(A407)&gt;N('Settings'!$B$11)),"WRITTEN LATE; ","")="","",LEFT(IF(N(A407)=0,"NO DATE; ","")&amp;IF(B407="","NO JOB; ",IF(COUNTIF('Jobs'!$A$2:$A$21,B407)=0,"JOB NOT ON JOBS SHEET; ",""))&amp;IF(AND(L407="Yes",M407=""),"DELAY - NO CAUSE; ","")&amp;IF(AND(N407&lt;&gt;"",O407&lt;&gt;"Yes",O407&lt;&gt;"Not needed"),"CLIENT INSTRUCTION - NO CHANGE ORDER; ","")&amp;IF(Q407="","NO PHOTOS LINK; ","")&amp;IF(OR(C407="",AND(D407&lt;&gt;"",E407="")),"CREW COUNT BLANK; ","")&amp;IF(G407="","NO WORK WRITTEN; ","")&amp;IF(AND(I407&lt;&gt;"",J407=""),"INSPECTION - NO RESULT; ","")&amp;IF(AND(B407&lt;&gt;"",N(A407)&gt;0,COUNTIFS($B$2:$B$1000,B407,$A$2:$A$1000,A407)&gt;1),"TWO ROWS SAME JOB SAME DAY; ","")&amp;IF(AND(N(A407)&gt;0,N(S407)&gt;0,N(S407)-N(A407)&gt;N('Settings'!$B$11)),"WRITTEN LATE; ",""),LEN(IF(N(A407)=0,"NO DATE; ","")&amp;IF(B407="","NO JOB; ",IF(COUNTIF('Jobs'!$A$2:$A$21,B407)=0,"JOB NOT ON JOBS SHEET; ",""))&amp;IF(AND(L407="Yes",M407=""),"DELAY - NO CAUSE; ","")&amp;IF(AND(N407&lt;&gt;"",O407&lt;&gt;"Yes",O407&lt;&gt;"Not needed"),"CLIENT INSTRUCTION - NO CHANGE ORDER; ","")&amp;IF(Q407="","NO PHOTOS LINK; ","")&amp;IF(OR(C407="",AND(D407&lt;&gt;"",E407="")),"CREW COUNT BLANK; ","")&amp;IF(G407="","NO WORK WRITTEN; ","")&amp;IF(AND(I407&lt;&gt;"",J407=""),"INSPECTION - NO RESULT; ","")&amp;IF(AND(B407&lt;&gt;"",N(A407)&gt;0,COUNTIFS($B$2:$B$1000,B407,$A$2:$A$1000,A407)&gt;1),"TWO ROWS SAME JOB SAME DAY; ","")&amp;IF(AND(N(A407)&gt;0,N(S407)&gt;0,N(S407)-N(A407)&gt;N('Settings'!$B$11)),"WRITTEN LATE; ",""))-2)))</f>
        <v/>
      </c>
    </row>
    <row r="408">
      <c r="A408" s="6" t="n"/>
      <c r="G408" s="7" t="n"/>
      <c r="H408" s="7" t="n"/>
      <c r="K408" s="7" t="n"/>
      <c r="M408" s="7" t="n"/>
      <c r="N408" s="7" t="n"/>
      <c r="P408" s="7" t="n"/>
      <c r="S408" s="6" t="n"/>
      <c r="T408">
        <f>IF(NOT(OR(A408&lt;&gt;"",B408&lt;&gt;"",G408&lt;&gt;"")),"",IF(IF(N(A408)=0,"NO DATE; ","")&amp;IF(B408="","NO JOB; ",IF(COUNTIF('Jobs'!$A$2:$A$21,B408)=0,"JOB NOT ON JOBS SHEET; ",""))&amp;IF(AND(L408="Yes",M408=""),"DELAY - NO CAUSE; ","")&amp;IF(AND(N408&lt;&gt;"",O408&lt;&gt;"Yes",O408&lt;&gt;"Not needed"),"CLIENT INSTRUCTION - NO CHANGE ORDER; ","")&amp;IF(Q408="","NO PHOTOS LINK; ","")&amp;IF(OR(C408="",AND(D408&lt;&gt;"",E408="")),"CREW COUNT BLANK; ","")&amp;IF(G408="","NO WORK WRITTEN; ","")&amp;IF(AND(I408&lt;&gt;"",J408=""),"INSPECTION - NO RESULT; ","")&amp;IF(AND(B408&lt;&gt;"",N(A408)&gt;0,COUNTIFS($B$2:$B$1000,B408,$A$2:$A$1000,A408)&gt;1),"TWO ROWS SAME JOB SAME DAY; ","")&amp;IF(AND(N(A408)&gt;0,N(S408)&gt;0,N(S408)-N(A408)&gt;N('Settings'!$B$11)),"WRITTEN LATE; ","")="","",LEFT(IF(N(A408)=0,"NO DATE; ","")&amp;IF(B408="","NO JOB; ",IF(COUNTIF('Jobs'!$A$2:$A$21,B408)=0,"JOB NOT ON JOBS SHEET; ",""))&amp;IF(AND(L408="Yes",M408=""),"DELAY - NO CAUSE; ","")&amp;IF(AND(N408&lt;&gt;"",O408&lt;&gt;"Yes",O408&lt;&gt;"Not needed"),"CLIENT INSTRUCTION - NO CHANGE ORDER; ","")&amp;IF(Q408="","NO PHOTOS LINK; ","")&amp;IF(OR(C408="",AND(D408&lt;&gt;"",E408="")),"CREW COUNT BLANK; ","")&amp;IF(G408="","NO WORK WRITTEN; ","")&amp;IF(AND(I408&lt;&gt;"",J408=""),"INSPECTION - NO RESULT; ","")&amp;IF(AND(B408&lt;&gt;"",N(A408)&gt;0,COUNTIFS($B$2:$B$1000,B408,$A$2:$A$1000,A408)&gt;1),"TWO ROWS SAME JOB SAME DAY; ","")&amp;IF(AND(N(A408)&gt;0,N(S408)&gt;0,N(S408)-N(A408)&gt;N('Settings'!$B$11)),"WRITTEN LATE; ",""),LEN(IF(N(A408)=0,"NO DATE; ","")&amp;IF(B408="","NO JOB; ",IF(COUNTIF('Jobs'!$A$2:$A$21,B408)=0,"JOB NOT ON JOBS SHEET; ",""))&amp;IF(AND(L408="Yes",M408=""),"DELAY - NO CAUSE; ","")&amp;IF(AND(N408&lt;&gt;"",O408&lt;&gt;"Yes",O408&lt;&gt;"Not needed"),"CLIENT INSTRUCTION - NO CHANGE ORDER; ","")&amp;IF(Q408="","NO PHOTOS LINK; ","")&amp;IF(OR(C408="",AND(D408&lt;&gt;"",E408="")),"CREW COUNT BLANK; ","")&amp;IF(G408="","NO WORK WRITTEN; ","")&amp;IF(AND(I408&lt;&gt;"",J408=""),"INSPECTION - NO RESULT; ","")&amp;IF(AND(B408&lt;&gt;"",N(A408)&gt;0,COUNTIFS($B$2:$B$1000,B408,$A$2:$A$1000,A408)&gt;1),"TWO ROWS SAME JOB SAME DAY; ","")&amp;IF(AND(N(A408)&gt;0,N(S408)&gt;0,N(S408)-N(A408)&gt;N('Settings'!$B$11)),"WRITTEN LATE; ",""))-2)))</f>
        <v/>
      </c>
    </row>
    <row r="409">
      <c r="A409" s="6" t="n"/>
      <c r="G409" s="7" t="n"/>
      <c r="H409" s="7" t="n"/>
      <c r="K409" s="7" t="n"/>
      <c r="M409" s="7" t="n"/>
      <c r="N409" s="7" t="n"/>
      <c r="P409" s="7" t="n"/>
      <c r="S409" s="6" t="n"/>
      <c r="T409">
        <f>IF(NOT(OR(A409&lt;&gt;"",B409&lt;&gt;"",G409&lt;&gt;"")),"",IF(IF(N(A409)=0,"NO DATE; ","")&amp;IF(B409="","NO JOB; ",IF(COUNTIF('Jobs'!$A$2:$A$21,B409)=0,"JOB NOT ON JOBS SHEET; ",""))&amp;IF(AND(L409="Yes",M409=""),"DELAY - NO CAUSE; ","")&amp;IF(AND(N409&lt;&gt;"",O409&lt;&gt;"Yes",O409&lt;&gt;"Not needed"),"CLIENT INSTRUCTION - NO CHANGE ORDER; ","")&amp;IF(Q409="","NO PHOTOS LINK; ","")&amp;IF(OR(C409="",AND(D409&lt;&gt;"",E409="")),"CREW COUNT BLANK; ","")&amp;IF(G409="","NO WORK WRITTEN; ","")&amp;IF(AND(I409&lt;&gt;"",J409=""),"INSPECTION - NO RESULT; ","")&amp;IF(AND(B409&lt;&gt;"",N(A409)&gt;0,COUNTIFS($B$2:$B$1000,B409,$A$2:$A$1000,A409)&gt;1),"TWO ROWS SAME JOB SAME DAY; ","")&amp;IF(AND(N(A409)&gt;0,N(S409)&gt;0,N(S409)-N(A409)&gt;N('Settings'!$B$11)),"WRITTEN LATE; ","")="","",LEFT(IF(N(A409)=0,"NO DATE; ","")&amp;IF(B409="","NO JOB; ",IF(COUNTIF('Jobs'!$A$2:$A$21,B409)=0,"JOB NOT ON JOBS SHEET; ",""))&amp;IF(AND(L409="Yes",M409=""),"DELAY - NO CAUSE; ","")&amp;IF(AND(N409&lt;&gt;"",O409&lt;&gt;"Yes",O409&lt;&gt;"Not needed"),"CLIENT INSTRUCTION - NO CHANGE ORDER; ","")&amp;IF(Q409="","NO PHOTOS LINK; ","")&amp;IF(OR(C409="",AND(D409&lt;&gt;"",E409="")),"CREW COUNT BLANK; ","")&amp;IF(G409="","NO WORK WRITTEN; ","")&amp;IF(AND(I409&lt;&gt;"",J409=""),"INSPECTION - NO RESULT; ","")&amp;IF(AND(B409&lt;&gt;"",N(A409)&gt;0,COUNTIFS($B$2:$B$1000,B409,$A$2:$A$1000,A409)&gt;1),"TWO ROWS SAME JOB SAME DAY; ","")&amp;IF(AND(N(A409)&gt;0,N(S409)&gt;0,N(S409)-N(A409)&gt;N('Settings'!$B$11)),"WRITTEN LATE; ",""),LEN(IF(N(A409)=0,"NO DATE; ","")&amp;IF(B409="","NO JOB; ",IF(COUNTIF('Jobs'!$A$2:$A$21,B409)=0,"JOB NOT ON JOBS SHEET; ",""))&amp;IF(AND(L409="Yes",M409=""),"DELAY - NO CAUSE; ","")&amp;IF(AND(N409&lt;&gt;"",O409&lt;&gt;"Yes",O409&lt;&gt;"Not needed"),"CLIENT INSTRUCTION - NO CHANGE ORDER; ","")&amp;IF(Q409="","NO PHOTOS LINK; ","")&amp;IF(OR(C409="",AND(D409&lt;&gt;"",E409="")),"CREW COUNT BLANK; ","")&amp;IF(G409="","NO WORK WRITTEN; ","")&amp;IF(AND(I409&lt;&gt;"",J409=""),"INSPECTION - NO RESULT; ","")&amp;IF(AND(B409&lt;&gt;"",N(A409)&gt;0,COUNTIFS($B$2:$B$1000,B409,$A$2:$A$1000,A409)&gt;1),"TWO ROWS SAME JOB SAME DAY; ","")&amp;IF(AND(N(A409)&gt;0,N(S409)&gt;0,N(S409)-N(A409)&gt;N('Settings'!$B$11)),"WRITTEN LATE; ",""))-2)))</f>
        <v/>
      </c>
    </row>
    <row r="410">
      <c r="A410" s="6" t="n"/>
      <c r="G410" s="7" t="n"/>
      <c r="H410" s="7" t="n"/>
      <c r="K410" s="7" t="n"/>
      <c r="M410" s="7" t="n"/>
      <c r="N410" s="7" t="n"/>
      <c r="P410" s="7" t="n"/>
      <c r="S410" s="6" t="n"/>
      <c r="T410">
        <f>IF(NOT(OR(A410&lt;&gt;"",B410&lt;&gt;"",G410&lt;&gt;"")),"",IF(IF(N(A410)=0,"NO DATE; ","")&amp;IF(B410="","NO JOB; ",IF(COUNTIF('Jobs'!$A$2:$A$21,B410)=0,"JOB NOT ON JOBS SHEET; ",""))&amp;IF(AND(L410="Yes",M410=""),"DELAY - NO CAUSE; ","")&amp;IF(AND(N410&lt;&gt;"",O410&lt;&gt;"Yes",O410&lt;&gt;"Not needed"),"CLIENT INSTRUCTION - NO CHANGE ORDER; ","")&amp;IF(Q410="","NO PHOTOS LINK; ","")&amp;IF(OR(C410="",AND(D410&lt;&gt;"",E410="")),"CREW COUNT BLANK; ","")&amp;IF(G410="","NO WORK WRITTEN; ","")&amp;IF(AND(I410&lt;&gt;"",J410=""),"INSPECTION - NO RESULT; ","")&amp;IF(AND(B410&lt;&gt;"",N(A410)&gt;0,COUNTIFS($B$2:$B$1000,B410,$A$2:$A$1000,A410)&gt;1),"TWO ROWS SAME JOB SAME DAY; ","")&amp;IF(AND(N(A410)&gt;0,N(S410)&gt;0,N(S410)-N(A410)&gt;N('Settings'!$B$11)),"WRITTEN LATE; ","")="","",LEFT(IF(N(A410)=0,"NO DATE; ","")&amp;IF(B410="","NO JOB; ",IF(COUNTIF('Jobs'!$A$2:$A$21,B410)=0,"JOB NOT ON JOBS SHEET; ",""))&amp;IF(AND(L410="Yes",M410=""),"DELAY - NO CAUSE; ","")&amp;IF(AND(N410&lt;&gt;"",O410&lt;&gt;"Yes",O410&lt;&gt;"Not needed"),"CLIENT INSTRUCTION - NO CHANGE ORDER; ","")&amp;IF(Q410="","NO PHOTOS LINK; ","")&amp;IF(OR(C410="",AND(D410&lt;&gt;"",E410="")),"CREW COUNT BLANK; ","")&amp;IF(G410="","NO WORK WRITTEN; ","")&amp;IF(AND(I410&lt;&gt;"",J410=""),"INSPECTION - NO RESULT; ","")&amp;IF(AND(B410&lt;&gt;"",N(A410)&gt;0,COUNTIFS($B$2:$B$1000,B410,$A$2:$A$1000,A410)&gt;1),"TWO ROWS SAME JOB SAME DAY; ","")&amp;IF(AND(N(A410)&gt;0,N(S410)&gt;0,N(S410)-N(A410)&gt;N('Settings'!$B$11)),"WRITTEN LATE; ",""),LEN(IF(N(A410)=0,"NO DATE; ","")&amp;IF(B410="","NO JOB; ",IF(COUNTIF('Jobs'!$A$2:$A$21,B410)=0,"JOB NOT ON JOBS SHEET; ",""))&amp;IF(AND(L410="Yes",M410=""),"DELAY - NO CAUSE; ","")&amp;IF(AND(N410&lt;&gt;"",O410&lt;&gt;"Yes",O410&lt;&gt;"Not needed"),"CLIENT INSTRUCTION - NO CHANGE ORDER; ","")&amp;IF(Q410="","NO PHOTOS LINK; ","")&amp;IF(OR(C410="",AND(D410&lt;&gt;"",E410="")),"CREW COUNT BLANK; ","")&amp;IF(G410="","NO WORK WRITTEN; ","")&amp;IF(AND(I410&lt;&gt;"",J410=""),"INSPECTION - NO RESULT; ","")&amp;IF(AND(B410&lt;&gt;"",N(A410)&gt;0,COUNTIFS($B$2:$B$1000,B410,$A$2:$A$1000,A410)&gt;1),"TWO ROWS SAME JOB SAME DAY; ","")&amp;IF(AND(N(A410)&gt;0,N(S410)&gt;0,N(S410)-N(A410)&gt;N('Settings'!$B$11)),"WRITTEN LATE; ",""))-2)))</f>
        <v/>
      </c>
    </row>
    <row r="411">
      <c r="A411" s="6" t="n"/>
      <c r="G411" s="7" t="n"/>
      <c r="H411" s="7" t="n"/>
      <c r="K411" s="7" t="n"/>
      <c r="M411" s="7" t="n"/>
      <c r="N411" s="7" t="n"/>
      <c r="P411" s="7" t="n"/>
      <c r="S411" s="6" t="n"/>
      <c r="T411">
        <f>IF(NOT(OR(A411&lt;&gt;"",B411&lt;&gt;"",G411&lt;&gt;"")),"",IF(IF(N(A411)=0,"NO DATE; ","")&amp;IF(B411="","NO JOB; ",IF(COUNTIF('Jobs'!$A$2:$A$21,B411)=0,"JOB NOT ON JOBS SHEET; ",""))&amp;IF(AND(L411="Yes",M411=""),"DELAY - NO CAUSE; ","")&amp;IF(AND(N411&lt;&gt;"",O411&lt;&gt;"Yes",O411&lt;&gt;"Not needed"),"CLIENT INSTRUCTION - NO CHANGE ORDER; ","")&amp;IF(Q411="","NO PHOTOS LINK; ","")&amp;IF(OR(C411="",AND(D411&lt;&gt;"",E411="")),"CREW COUNT BLANK; ","")&amp;IF(G411="","NO WORK WRITTEN; ","")&amp;IF(AND(I411&lt;&gt;"",J411=""),"INSPECTION - NO RESULT; ","")&amp;IF(AND(B411&lt;&gt;"",N(A411)&gt;0,COUNTIFS($B$2:$B$1000,B411,$A$2:$A$1000,A411)&gt;1),"TWO ROWS SAME JOB SAME DAY; ","")&amp;IF(AND(N(A411)&gt;0,N(S411)&gt;0,N(S411)-N(A411)&gt;N('Settings'!$B$11)),"WRITTEN LATE; ","")="","",LEFT(IF(N(A411)=0,"NO DATE; ","")&amp;IF(B411="","NO JOB; ",IF(COUNTIF('Jobs'!$A$2:$A$21,B411)=0,"JOB NOT ON JOBS SHEET; ",""))&amp;IF(AND(L411="Yes",M411=""),"DELAY - NO CAUSE; ","")&amp;IF(AND(N411&lt;&gt;"",O411&lt;&gt;"Yes",O411&lt;&gt;"Not needed"),"CLIENT INSTRUCTION - NO CHANGE ORDER; ","")&amp;IF(Q411="","NO PHOTOS LINK; ","")&amp;IF(OR(C411="",AND(D411&lt;&gt;"",E411="")),"CREW COUNT BLANK; ","")&amp;IF(G411="","NO WORK WRITTEN; ","")&amp;IF(AND(I411&lt;&gt;"",J411=""),"INSPECTION - NO RESULT; ","")&amp;IF(AND(B411&lt;&gt;"",N(A411)&gt;0,COUNTIFS($B$2:$B$1000,B411,$A$2:$A$1000,A411)&gt;1),"TWO ROWS SAME JOB SAME DAY; ","")&amp;IF(AND(N(A411)&gt;0,N(S411)&gt;0,N(S411)-N(A411)&gt;N('Settings'!$B$11)),"WRITTEN LATE; ",""),LEN(IF(N(A411)=0,"NO DATE; ","")&amp;IF(B411="","NO JOB; ",IF(COUNTIF('Jobs'!$A$2:$A$21,B411)=0,"JOB NOT ON JOBS SHEET; ",""))&amp;IF(AND(L411="Yes",M411=""),"DELAY - NO CAUSE; ","")&amp;IF(AND(N411&lt;&gt;"",O411&lt;&gt;"Yes",O411&lt;&gt;"Not needed"),"CLIENT INSTRUCTION - NO CHANGE ORDER; ","")&amp;IF(Q411="","NO PHOTOS LINK; ","")&amp;IF(OR(C411="",AND(D411&lt;&gt;"",E411="")),"CREW COUNT BLANK; ","")&amp;IF(G411="","NO WORK WRITTEN; ","")&amp;IF(AND(I411&lt;&gt;"",J411=""),"INSPECTION - NO RESULT; ","")&amp;IF(AND(B411&lt;&gt;"",N(A411)&gt;0,COUNTIFS($B$2:$B$1000,B411,$A$2:$A$1000,A411)&gt;1),"TWO ROWS SAME JOB SAME DAY; ","")&amp;IF(AND(N(A411)&gt;0,N(S411)&gt;0,N(S411)-N(A411)&gt;N('Settings'!$B$11)),"WRITTEN LATE; ",""))-2)))</f>
        <v/>
      </c>
    </row>
    <row r="412">
      <c r="A412" s="6" t="n"/>
      <c r="G412" s="7" t="n"/>
      <c r="H412" s="7" t="n"/>
      <c r="K412" s="7" t="n"/>
      <c r="M412" s="7" t="n"/>
      <c r="N412" s="7" t="n"/>
      <c r="P412" s="7" t="n"/>
      <c r="S412" s="6" t="n"/>
      <c r="T412">
        <f>IF(NOT(OR(A412&lt;&gt;"",B412&lt;&gt;"",G412&lt;&gt;"")),"",IF(IF(N(A412)=0,"NO DATE; ","")&amp;IF(B412="","NO JOB; ",IF(COUNTIF('Jobs'!$A$2:$A$21,B412)=0,"JOB NOT ON JOBS SHEET; ",""))&amp;IF(AND(L412="Yes",M412=""),"DELAY - NO CAUSE; ","")&amp;IF(AND(N412&lt;&gt;"",O412&lt;&gt;"Yes",O412&lt;&gt;"Not needed"),"CLIENT INSTRUCTION - NO CHANGE ORDER; ","")&amp;IF(Q412="","NO PHOTOS LINK; ","")&amp;IF(OR(C412="",AND(D412&lt;&gt;"",E412="")),"CREW COUNT BLANK; ","")&amp;IF(G412="","NO WORK WRITTEN; ","")&amp;IF(AND(I412&lt;&gt;"",J412=""),"INSPECTION - NO RESULT; ","")&amp;IF(AND(B412&lt;&gt;"",N(A412)&gt;0,COUNTIFS($B$2:$B$1000,B412,$A$2:$A$1000,A412)&gt;1),"TWO ROWS SAME JOB SAME DAY; ","")&amp;IF(AND(N(A412)&gt;0,N(S412)&gt;0,N(S412)-N(A412)&gt;N('Settings'!$B$11)),"WRITTEN LATE; ","")="","",LEFT(IF(N(A412)=0,"NO DATE; ","")&amp;IF(B412="","NO JOB; ",IF(COUNTIF('Jobs'!$A$2:$A$21,B412)=0,"JOB NOT ON JOBS SHEET; ",""))&amp;IF(AND(L412="Yes",M412=""),"DELAY - NO CAUSE; ","")&amp;IF(AND(N412&lt;&gt;"",O412&lt;&gt;"Yes",O412&lt;&gt;"Not needed"),"CLIENT INSTRUCTION - NO CHANGE ORDER; ","")&amp;IF(Q412="","NO PHOTOS LINK; ","")&amp;IF(OR(C412="",AND(D412&lt;&gt;"",E412="")),"CREW COUNT BLANK; ","")&amp;IF(G412="","NO WORK WRITTEN; ","")&amp;IF(AND(I412&lt;&gt;"",J412=""),"INSPECTION - NO RESULT; ","")&amp;IF(AND(B412&lt;&gt;"",N(A412)&gt;0,COUNTIFS($B$2:$B$1000,B412,$A$2:$A$1000,A412)&gt;1),"TWO ROWS SAME JOB SAME DAY; ","")&amp;IF(AND(N(A412)&gt;0,N(S412)&gt;0,N(S412)-N(A412)&gt;N('Settings'!$B$11)),"WRITTEN LATE; ",""),LEN(IF(N(A412)=0,"NO DATE; ","")&amp;IF(B412="","NO JOB; ",IF(COUNTIF('Jobs'!$A$2:$A$21,B412)=0,"JOB NOT ON JOBS SHEET; ",""))&amp;IF(AND(L412="Yes",M412=""),"DELAY - NO CAUSE; ","")&amp;IF(AND(N412&lt;&gt;"",O412&lt;&gt;"Yes",O412&lt;&gt;"Not needed"),"CLIENT INSTRUCTION - NO CHANGE ORDER; ","")&amp;IF(Q412="","NO PHOTOS LINK; ","")&amp;IF(OR(C412="",AND(D412&lt;&gt;"",E412="")),"CREW COUNT BLANK; ","")&amp;IF(G412="","NO WORK WRITTEN; ","")&amp;IF(AND(I412&lt;&gt;"",J412=""),"INSPECTION - NO RESULT; ","")&amp;IF(AND(B412&lt;&gt;"",N(A412)&gt;0,COUNTIFS($B$2:$B$1000,B412,$A$2:$A$1000,A412)&gt;1),"TWO ROWS SAME JOB SAME DAY; ","")&amp;IF(AND(N(A412)&gt;0,N(S412)&gt;0,N(S412)-N(A412)&gt;N('Settings'!$B$11)),"WRITTEN LATE; ",""))-2)))</f>
        <v/>
      </c>
    </row>
    <row r="413">
      <c r="A413" s="6" t="n"/>
      <c r="G413" s="7" t="n"/>
      <c r="H413" s="7" t="n"/>
      <c r="K413" s="7" t="n"/>
      <c r="M413" s="7" t="n"/>
      <c r="N413" s="7" t="n"/>
      <c r="P413" s="7" t="n"/>
      <c r="S413" s="6" t="n"/>
      <c r="T413">
        <f>IF(NOT(OR(A413&lt;&gt;"",B413&lt;&gt;"",G413&lt;&gt;"")),"",IF(IF(N(A413)=0,"NO DATE; ","")&amp;IF(B413="","NO JOB; ",IF(COUNTIF('Jobs'!$A$2:$A$21,B413)=0,"JOB NOT ON JOBS SHEET; ",""))&amp;IF(AND(L413="Yes",M413=""),"DELAY - NO CAUSE; ","")&amp;IF(AND(N413&lt;&gt;"",O413&lt;&gt;"Yes",O413&lt;&gt;"Not needed"),"CLIENT INSTRUCTION - NO CHANGE ORDER; ","")&amp;IF(Q413="","NO PHOTOS LINK; ","")&amp;IF(OR(C413="",AND(D413&lt;&gt;"",E413="")),"CREW COUNT BLANK; ","")&amp;IF(G413="","NO WORK WRITTEN; ","")&amp;IF(AND(I413&lt;&gt;"",J413=""),"INSPECTION - NO RESULT; ","")&amp;IF(AND(B413&lt;&gt;"",N(A413)&gt;0,COUNTIFS($B$2:$B$1000,B413,$A$2:$A$1000,A413)&gt;1),"TWO ROWS SAME JOB SAME DAY; ","")&amp;IF(AND(N(A413)&gt;0,N(S413)&gt;0,N(S413)-N(A413)&gt;N('Settings'!$B$11)),"WRITTEN LATE; ","")="","",LEFT(IF(N(A413)=0,"NO DATE; ","")&amp;IF(B413="","NO JOB; ",IF(COUNTIF('Jobs'!$A$2:$A$21,B413)=0,"JOB NOT ON JOBS SHEET; ",""))&amp;IF(AND(L413="Yes",M413=""),"DELAY - NO CAUSE; ","")&amp;IF(AND(N413&lt;&gt;"",O413&lt;&gt;"Yes",O413&lt;&gt;"Not needed"),"CLIENT INSTRUCTION - NO CHANGE ORDER; ","")&amp;IF(Q413="","NO PHOTOS LINK; ","")&amp;IF(OR(C413="",AND(D413&lt;&gt;"",E413="")),"CREW COUNT BLANK; ","")&amp;IF(G413="","NO WORK WRITTEN; ","")&amp;IF(AND(I413&lt;&gt;"",J413=""),"INSPECTION - NO RESULT; ","")&amp;IF(AND(B413&lt;&gt;"",N(A413)&gt;0,COUNTIFS($B$2:$B$1000,B413,$A$2:$A$1000,A413)&gt;1),"TWO ROWS SAME JOB SAME DAY; ","")&amp;IF(AND(N(A413)&gt;0,N(S413)&gt;0,N(S413)-N(A413)&gt;N('Settings'!$B$11)),"WRITTEN LATE; ",""),LEN(IF(N(A413)=0,"NO DATE; ","")&amp;IF(B413="","NO JOB; ",IF(COUNTIF('Jobs'!$A$2:$A$21,B413)=0,"JOB NOT ON JOBS SHEET; ",""))&amp;IF(AND(L413="Yes",M413=""),"DELAY - NO CAUSE; ","")&amp;IF(AND(N413&lt;&gt;"",O413&lt;&gt;"Yes",O413&lt;&gt;"Not needed"),"CLIENT INSTRUCTION - NO CHANGE ORDER; ","")&amp;IF(Q413="","NO PHOTOS LINK; ","")&amp;IF(OR(C413="",AND(D413&lt;&gt;"",E413="")),"CREW COUNT BLANK; ","")&amp;IF(G413="","NO WORK WRITTEN; ","")&amp;IF(AND(I413&lt;&gt;"",J413=""),"INSPECTION - NO RESULT; ","")&amp;IF(AND(B413&lt;&gt;"",N(A413)&gt;0,COUNTIFS($B$2:$B$1000,B413,$A$2:$A$1000,A413)&gt;1),"TWO ROWS SAME JOB SAME DAY; ","")&amp;IF(AND(N(A413)&gt;0,N(S413)&gt;0,N(S413)-N(A413)&gt;N('Settings'!$B$11)),"WRITTEN LATE; ",""))-2)))</f>
        <v/>
      </c>
    </row>
    <row r="414">
      <c r="A414" s="6" t="n"/>
      <c r="G414" s="7" t="n"/>
      <c r="H414" s="7" t="n"/>
      <c r="K414" s="7" t="n"/>
      <c r="M414" s="7" t="n"/>
      <c r="N414" s="7" t="n"/>
      <c r="P414" s="7" t="n"/>
      <c r="S414" s="6" t="n"/>
      <c r="T414">
        <f>IF(NOT(OR(A414&lt;&gt;"",B414&lt;&gt;"",G414&lt;&gt;"")),"",IF(IF(N(A414)=0,"NO DATE; ","")&amp;IF(B414="","NO JOB; ",IF(COUNTIF('Jobs'!$A$2:$A$21,B414)=0,"JOB NOT ON JOBS SHEET; ",""))&amp;IF(AND(L414="Yes",M414=""),"DELAY - NO CAUSE; ","")&amp;IF(AND(N414&lt;&gt;"",O414&lt;&gt;"Yes",O414&lt;&gt;"Not needed"),"CLIENT INSTRUCTION - NO CHANGE ORDER; ","")&amp;IF(Q414="","NO PHOTOS LINK; ","")&amp;IF(OR(C414="",AND(D414&lt;&gt;"",E414="")),"CREW COUNT BLANK; ","")&amp;IF(G414="","NO WORK WRITTEN; ","")&amp;IF(AND(I414&lt;&gt;"",J414=""),"INSPECTION - NO RESULT; ","")&amp;IF(AND(B414&lt;&gt;"",N(A414)&gt;0,COUNTIFS($B$2:$B$1000,B414,$A$2:$A$1000,A414)&gt;1),"TWO ROWS SAME JOB SAME DAY; ","")&amp;IF(AND(N(A414)&gt;0,N(S414)&gt;0,N(S414)-N(A414)&gt;N('Settings'!$B$11)),"WRITTEN LATE; ","")="","",LEFT(IF(N(A414)=0,"NO DATE; ","")&amp;IF(B414="","NO JOB; ",IF(COUNTIF('Jobs'!$A$2:$A$21,B414)=0,"JOB NOT ON JOBS SHEET; ",""))&amp;IF(AND(L414="Yes",M414=""),"DELAY - NO CAUSE; ","")&amp;IF(AND(N414&lt;&gt;"",O414&lt;&gt;"Yes",O414&lt;&gt;"Not needed"),"CLIENT INSTRUCTION - NO CHANGE ORDER; ","")&amp;IF(Q414="","NO PHOTOS LINK; ","")&amp;IF(OR(C414="",AND(D414&lt;&gt;"",E414="")),"CREW COUNT BLANK; ","")&amp;IF(G414="","NO WORK WRITTEN; ","")&amp;IF(AND(I414&lt;&gt;"",J414=""),"INSPECTION - NO RESULT; ","")&amp;IF(AND(B414&lt;&gt;"",N(A414)&gt;0,COUNTIFS($B$2:$B$1000,B414,$A$2:$A$1000,A414)&gt;1),"TWO ROWS SAME JOB SAME DAY; ","")&amp;IF(AND(N(A414)&gt;0,N(S414)&gt;0,N(S414)-N(A414)&gt;N('Settings'!$B$11)),"WRITTEN LATE; ",""),LEN(IF(N(A414)=0,"NO DATE; ","")&amp;IF(B414="","NO JOB; ",IF(COUNTIF('Jobs'!$A$2:$A$21,B414)=0,"JOB NOT ON JOBS SHEET; ",""))&amp;IF(AND(L414="Yes",M414=""),"DELAY - NO CAUSE; ","")&amp;IF(AND(N414&lt;&gt;"",O414&lt;&gt;"Yes",O414&lt;&gt;"Not needed"),"CLIENT INSTRUCTION - NO CHANGE ORDER; ","")&amp;IF(Q414="","NO PHOTOS LINK; ","")&amp;IF(OR(C414="",AND(D414&lt;&gt;"",E414="")),"CREW COUNT BLANK; ","")&amp;IF(G414="","NO WORK WRITTEN; ","")&amp;IF(AND(I414&lt;&gt;"",J414=""),"INSPECTION - NO RESULT; ","")&amp;IF(AND(B414&lt;&gt;"",N(A414)&gt;0,COUNTIFS($B$2:$B$1000,B414,$A$2:$A$1000,A414)&gt;1),"TWO ROWS SAME JOB SAME DAY; ","")&amp;IF(AND(N(A414)&gt;0,N(S414)&gt;0,N(S414)-N(A414)&gt;N('Settings'!$B$11)),"WRITTEN LATE; ",""))-2)))</f>
        <v/>
      </c>
    </row>
    <row r="415">
      <c r="A415" s="6" t="n"/>
      <c r="G415" s="7" t="n"/>
      <c r="H415" s="7" t="n"/>
      <c r="K415" s="7" t="n"/>
      <c r="M415" s="7" t="n"/>
      <c r="N415" s="7" t="n"/>
      <c r="P415" s="7" t="n"/>
      <c r="S415" s="6" t="n"/>
      <c r="T415">
        <f>IF(NOT(OR(A415&lt;&gt;"",B415&lt;&gt;"",G415&lt;&gt;"")),"",IF(IF(N(A415)=0,"NO DATE; ","")&amp;IF(B415="","NO JOB; ",IF(COUNTIF('Jobs'!$A$2:$A$21,B415)=0,"JOB NOT ON JOBS SHEET; ",""))&amp;IF(AND(L415="Yes",M415=""),"DELAY - NO CAUSE; ","")&amp;IF(AND(N415&lt;&gt;"",O415&lt;&gt;"Yes",O415&lt;&gt;"Not needed"),"CLIENT INSTRUCTION - NO CHANGE ORDER; ","")&amp;IF(Q415="","NO PHOTOS LINK; ","")&amp;IF(OR(C415="",AND(D415&lt;&gt;"",E415="")),"CREW COUNT BLANK; ","")&amp;IF(G415="","NO WORK WRITTEN; ","")&amp;IF(AND(I415&lt;&gt;"",J415=""),"INSPECTION - NO RESULT; ","")&amp;IF(AND(B415&lt;&gt;"",N(A415)&gt;0,COUNTIFS($B$2:$B$1000,B415,$A$2:$A$1000,A415)&gt;1),"TWO ROWS SAME JOB SAME DAY; ","")&amp;IF(AND(N(A415)&gt;0,N(S415)&gt;0,N(S415)-N(A415)&gt;N('Settings'!$B$11)),"WRITTEN LATE; ","")="","",LEFT(IF(N(A415)=0,"NO DATE; ","")&amp;IF(B415="","NO JOB; ",IF(COUNTIF('Jobs'!$A$2:$A$21,B415)=0,"JOB NOT ON JOBS SHEET; ",""))&amp;IF(AND(L415="Yes",M415=""),"DELAY - NO CAUSE; ","")&amp;IF(AND(N415&lt;&gt;"",O415&lt;&gt;"Yes",O415&lt;&gt;"Not needed"),"CLIENT INSTRUCTION - NO CHANGE ORDER; ","")&amp;IF(Q415="","NO PHOTOS LINK; ","")&amp;IF(OR(C415="",AND(D415&lt;&gt;"",E415="")),"CREW COUNT BLANK; ","")&amp;IF(G415="","NO WORK WRITTEN; ","")&amp;IF(AND(I415&lt;&gt;"",J415=""),"INSPECTION - NO RESULT; ","")&amp;IF(AND(B415&lt;&gt;"",N(A415)&gt;0,COUNTIFS($B$2:$B$1000,B415,$A$2:$A$1000,A415)&gt;1),"TWO ROWS SAME JOB SAME DAY; ","")&amp;IF(AND(N(A415)&gt;0,N(S415)&gt;0,N(S415)-N(A415)&gt;N('Settings'!$B$11)),"WRITTEN LATE; ",""),LEN(IF(N(A415)=0,"NO DATE; ","")&amp;IF(B415="","NO JOB; ",IF(COUNTIF('Jobs'!$A$2:$A$21,B415)=0,"JOB NOT ON JOBS SHEET; ",""))&amp;IF(AND(L415="Yes",M415=""),"DELAY - NO CAUSE; ","")&amp;IF(AND(N415&lt;&gt;"",O415&lt;&gt;"Yes",O415&lt;&gt;"Not needed"),"CLIENT INSTRUCTION - NO CHANGE ORDER; ","")&amp;IF(Q415="","NO PHOTOS LINK; ","")&amp;IF(OR(C415="",AND(D415&lt;&gt;"",E415="")),"CREW COUNT BLANK; ","")&amp;IF(G415="","NO WORK WRITTEN; ","")&amp;IF(AND(I415&lt;&gt;"",J415=""),"INSPECTION - NO RESULT; ","")&amp;IF(AND(B415&lt;&gt;"",N(A415)&gt;0,COUNTIFS($B$2:$B$1000,B415,$A$2:$A$1000,A415)&gt;1),"TWO ROWS SAME JOB SAME DAY; ","")&amp;IF(AND(N(A415)&gt;0,N(S415)&gt;0,N(S415)-N(A415)&gt;N('Settings'!$B$11)),"WRITTEN LATE; ",""))-2)))</f>
        <v/>
      </c>
    </row>
    <row r="416">
      <c r="A416" s="6" t="n"/>
      <c r="G416" s="7" t="n"/>
      <c r="H416" s="7" t="n"/>
      <c r="K416" s="7" t="n"/>
      <c r="M416" s="7" t="n"/>
      <c r="N416" s="7" t="n"/>
      <c r="P416" s="7" t="n"/>
      <c r="S416" s="6" t="n"/>
      <c r="T416">
        <f>IF(NOT(OR(A416&lt;&gt;"",B416&lt;&gt;"",G416&lt;&gt;"")),"",IF(IF(N(A416)=0,"NO DATE; ","")&amp;IF(B416="","NO JOB; ",IF(COUNTIF('Jobs'!$A$2:$A$21,B416)=0,"JOB NOT ON JOBS SHEET; ",""))&amp;IF(AND(L416="Yes",M416=""),"DELAY - NO CAUSE; ","")&amp;IF(AND(N416&lt;&gt;"",O416&lt;&gt;"Yes",O416&lt;&gt;"Not needed"),"CLIENT INSTRUCTION - NO CHANGE ORDER; ","")&amp;IF(Q416="","NO PHOTOS LINK; ","")&amp;IF(OR(C416="",AND(D416&lt;&gt;"",E416="")),"CREW COUNT BLANK; ","")&amp;IF(G416="","NO WORK WRITTEN; ","")&amp;IF(AND(I416&lt;&gt;"",J416=""),"INSPECTION - NO RESULT; ","")&amp;IF(AND(B416&lt;&gt;"",N(A416)&gt;0,COUNTIFS($B$2:$B$1000,B416,$A$2:$A$1000,A416)&gt;1),"TWO ROWS SAME JOB SAME DAY; ","")&amp;IF(AND(N(A416)&gt;0,N(S416)&gt;0,N(S416)-N(A416)&gt;N('Settings'!$B$11)),"WRITTEN LATE; ","")="","",LEFT(IF(N(A416)=0,"NO DATE; ","")&amp;IF(B416="","NO JOB; ",IF(COUNTIF('Jobs'!$A$2:$A$21,B416)=0,"JOB NOT ON JOBS SHEET; ",""))&amp;IF(AND(L416="Yes",M416=""),"DELAY - NO CAUSE; ","")&amp;IF(AND(N416&lt;&gt;"",O416&lt;&gt;"Yes",O416&lt;&gt;"Not needed"),"CLIENT INSTRUCTION - NO CHANGE ORDER; ","")&amp;IF(Q416="","NO PHOTOS LINK; ","")&amp;IF(OR(C416="",AND(D416&lt;&gt;"",E416="")),"CREW COUNT BLANK; ","")&amp;IF(G416="","NO WORK WRITTEN; ","")&amp;IF(AND(I416&lt;&gt;"",J416=""),"INSPECTION - NO RESULT; ","")&amp;IF(AND(B416&lt;&gt;"",N(A416)&gt;0,COUNTIFS($B$2:$B$1000,B416,$A$2:$A$1000,A416)&gt;1),"TWO ROWS SAME JOB SAME DAY; ","")&amp;IF(AND(N(A416)&gt;0,N(S416)&gt;0,N(S416)-N(A416)&gt;N('Settings'!$B$11)),"WRITTEN LATE; ",""),LEN(IF(N(A416)=0,"NO DATE; ","")&amp;IF(B416="","NO JOB; ",IF(COUNTIF('Jobs'!$A$2:$A$21,B416)=0,"JOB NOT ON JOBS SHEET; ",""))&amp;IF(AND(L416="Yes",M416=""),"DELAY - NO CAUSE; ","")&amp;IF(AND(N416&lt;&gt;"",O416&lt;&gt;"Yes",O416&lt;&gt;"Not needed"),"CLIENT INSTRUCTION - NO CHANGE ORDER; ","")&amp;IF(Q416="","NO PHOTOS LINK; ","")&amp;IF(OR(C416="",AND(D416&lt;&gt;"",E416="")),"CREW COUNT BLANK; ","")&amp;IF(G416="","NO WORK WRITTEN; ","")&amp;IF(AND(I416&lt;&gt;"",J416=""),"INSPECTION - NO RESULT; ","")&amp;IF(AND(B416&lt;&gt;"",N(A416)&gt;0,COUNTIFS($B$2:$B$1000,B416,$A$2:$A$1000,A416)&gt;1),"TWO ROWS SAME JOB SAME DAY; ","")&amp;IF(AND(N(A416)&gt;0,N(S416)&gt;0,N(S416)-N(A416)&gt;N('Settings'!$B$11)),"WRITTEN LATE; ",""))-2)))</f>
        <v/>
      </c>
    </row>
    <row r="417">
      <c r="A417" s="6" t="n"/>
      <c r="G417" s="7" t="n"/>
      <c r="H417" s="7" t="n"/>
      <c r="K417" s="7" t="n"/>
      <c r="M417" s="7" t="n"/>
      <c r="N417" s="7" t="n"/>
      <c r="P417" s="7" t="n"/>
      <c r="S417" s="6" t="n"/>
      <c r="T417">
        <f>IF(NOT(OR(A417&lt;&gt;"",B417&lt;&gt;"",G417&lt;&gt;"")),"",IF(IF(N(A417)=0,"NO DATE; ","")&amp;IF(B417="","NO JOB; ",IF(COUNTIF('Jobs'!$A$2:$A$21,B417)=0,"JOB NOT ON JOBS SHEET; ",""))&amp;IF(AND(L417="Yes",M417=""),"DELAY - NO CAUSE; ","")&amp;IF(AND(N417&lt;&gt;"",O417&lt;&gt;"Yes",O417&lt;&gt;"Not needed"),"CLIENT INSTRUCTION - NO CHANGE ORDER; ","")&amp;IF(Q417="","NO PHOTOS LINK; ","")&amp;IF(OR(C417="",AND(D417&lt;&gt;"",E417="")),"CREW COUNT BLANK; ","")&amp;IF(G417="","NO WORK WRITTEN; ","")&amp;IF(AND(I417&lt;&gt;"",J417=""),"INSPECTION - NO RESULT; ","")&amp;IF(AND(B417&lt;&gt;"",N(A417)&gt;0,COUNTIFS($B$2:$B$1000,B417,$A$2:$A$1000,A417)&gt;1),"TWO ROWS SAME JOB SAME DAY; ","")&amp;IF(AND(N(A417)&gt;0,N(S417)&gt;0,N(S417)-N(A417)&gt;N('Settings'!$B$11)),"WRITTEN LATE; ","")="","",LEFT(IF(N(A417)=0,"NO DATE; ","")&amp;IF(B417="","NO JOB; ",IF(COUNTIF('Jobs'!$A$2:$A$21,B417)=0,"JOB NOT ON JOBS SHEET; ",""))&amp;IF(AND(L417="Yes",M417=""),"DELAY - NO CAUSE; ","")&amp;IF(AND(N417&lt;&gt;"",O417&lt;&gt;"Yes",O417&lt;&gt;"Not needed"),"CLIENT INSTRUCTION - NO CHANGE ORDER; ","")&amp;IF(Q417="","NO PHOTOS LINK; ","")&amp;IF(OR(C417="",AND(D417&lt;&gt;"",E417="")),"CREW COUNT BLANK; ","")&amp;IF(G417="","NO WORK WRITTEN; ","")&amp;IF(AND(I417&lt;&gt;"",J417=""),"INSPECTION - NO RESULT; ","")&amp;IF(AND(B417&lt;&gt;"",N(A417)&gt;0,COUNTIFS($B$2:$B$1000,B417,$A$2:$A$1000,A417)&gt;1),"TWO ROWS SAME JOB SAME DAY; ","")&amp;IF(AND(N(A417)&gt;0,N(S417)&gt;0,N(S417)-N(A417)&gt;N('Settings'!$B$11)),"WRITTEN LATE; ",""),LEN(IF(N(A417)=0,"NO DATE; ","")&amp;IF(B417="","NO JOB; ",IF(COUNTIF('Jobs'!$A$2:$A$21,B417)=0,"JOB NOT ON JOBS SHEET; ",""))&amp;IF(AND(L417="Yes",M417=""),"DELAY - NO CAUSE; ","")&amp;IF(AND(N417&lt;&gt;"",O417&lt;&gt;"Yes",O417&lt;&gt;"Not needed"),"CLIENT INSTRUCTION - NO CHANGE ORDER; ","")&amp;IF(Q417="","NO PHOTOS LINK; ","")&amp;IF(OR(C417="",AND(D417&lt;&gt;"",E417="")),"CREW COUNT BLANK; ","")&amp;IF(G417="","NO WORK WRITTEN; ","")&amp;IF(AND(I417&lt;&gt;"",J417=""),"INSPECTION - NO RESULT; ","")&amp;IF(AND(B417&lt;&gt;"",N(A417)&gt;0,COUNTIFS($B$2:$B$1000,B417,$A$2:$A$1000,A417)&gt;1),"TWO ROWS SAME JOB SAME DAY; ","")&amp;IF(AND(N(A417)&gt;0,N(S417)&gt;0,N(S417)-N(A417)&gt;N('Settings'!$B$11)),"WRITTEN LATE; ",""))-2)))</f>
        <v/>
      </c>
    </row>
    <row r="418">
      <c r="A418" s="6" t="n"/>
      <c r="G418" s="7" t="n"/>
      <c r="H418" s="7" t="n"/>
      <c r="K418" s="7" t="n"/>
      <c r="M418" s="7" t="n"/>
      <c r="N418" s="7" t="n"/>
      <c r="P418" s="7" t="n"/>
      <c r="S418" s="6" t="n"/>
      <c r="T418">
        <f>IF(NOT(OR(A418&lt;&gt;"",B418&lt;&gt;"",G418&lt;&gt;"")),"",IF(IF(N(A418)=0,"NO DATE; ","")&amp;IF(B418="","NO JOB; ",IF(COUNTIF('Jobs'!$A$2:$A$21,B418)=0,"JOB NOT ON JOBS SHEET; ",""))&amp;IF(AND(L418="Yes",M418=""),"DELAY - NO CAUSE; ","")&amp;IF(AND(N418&lt;&gt;"",O418&lt;&gt;"Yes",O418&lt;&gt;"Not needed"),"CLIENT INSTRUCTION - NO CHANGE ORDER; ","")&amp;IF(Q418="","NO PHOTOS LINK; ","")&amp;IF(OR(C418="",AND(D418&lt;&gt;"",E418="")),"CREW COUNT BLANK; ","")&amp;IF(G418="","NO WORK WRITTEN; ","")&amp;IF(AND(I418&lt;&gt;"",J418=""),"INSPECTION - NO RESULT; ","")&amp;IF(AND(B418&lt;&gt;"",N(A418)&gt;0,COUNTIFS($B$2:$B$1000,B418,$A$2:$A$1000,A418)&gt;1),"TWO ROWS SAME JOB SAME DAY; ","")&amp;IF(AND(N(A418)&gt;0,N(S418)&gt;0,N(S418)-N(A418)&gt;N('Settings'!$B$11)),"WRITTEN LATE; ","")="","",LEFT(IF(N(A418)=0,"NO DATE; ","")&amp;IF(B418="","NO JOB; ",IF(COUNTIF('Jobs'!$A$2:$A$21,B418)=0,"JOB NOT ON JOBS SHEET; ",""))&amp;IF(AND(L418="Yes",M418=""),"DELAY - NO CAUSE; ","")&amp;IF(AND(N418&lt;&gt;"",O418&lt;&gt;"Yes",O418&lt;&gt;"Not needed"),"CLIENT INSTRUCTION - NO CHANGE ORDER; ","")&amp;IF(Q418="","NO PHOTOS LINK; ","")&amp;IF(OR(C418="",AND(D418&lt;&gt;"",E418="")),"CREW COUNT BLANK; ","")&amp;IF(G418="","NO WORK WRITTEN; ","")&amp;IF(AND(I418&lt;&gt;"",J418=""),"INSPECTION - NO RESULT; ","")&amp;IF(AND(B418&lt;&gt;"",N(A418)&gt;0,COUNTIFS($B$2:$B$1000,B418,$A$2:$A$1000,A418)&gt;1),"TWO ROWS SAME JOB SAME DAY; ","")&amp;IF(AND(N(A418)&gt;0,N(S418)&gt;0,N(S418)-N(A418)&gt;N('Settings'!$B$11)),"WRITTEN LATE; ",""),LEN(IF(N(A418)=0,"NO DATE; ","")&amp;IF(B418="","NO JOB; ",IF(COUNTIF('Jobs'!$A$2:$A$21,B418)=0,"JOB NOT ON JOBS SHEET; ",""))&amp;IF(AND(L418="Yes",M418=""),"DELAY - NO CAUSE; ","")&amp;IF(AND(N418&lt;&gt;"",O418&lt;&gt;"Yes",O418&lt;&gt;"Not needed"),"CLIENT INSTRUCTION - NO CHANGE ORDER; ","")&amp;IF(Q418="","NO PHOTOS LINK; ","")&amp;IF(OR(C418="",AND(D418&lt;&gt;"",E418="")),"CREW COUNT BLANK; ","")&amp;IF(G418="","NO WORK WRITTEN; ","")&amp;IF(AND(I418&lt;&gt;"",J418=""),"INSPECTION - NO RESULT; ","")&amp;IF(AND(B418&lt;&gt;"",N(A418)&gt;0,COUNTIFS($B$2:$B$1000,B418,$A$2:$A$1000,A418)&gt;1),"TWO ROWS SAME JOB SAME DAY; ","")&amp;IF(AND(N(A418)&gt;0,N(S418)&gt;0,N(S418)-N(A418)&gt;N('Settings'!$B$11)),"WRITTEN LATE; ",""))-2)))</f>
        <v/>
      </c>
    </row>
    <row r="419">
      <c r="A419" s="6" t="n"/>
      <c r="G419" s="7" t="n"/>
      <c r="H419" s="7" t="n"/>
      <c r="K419" s="7" t="n"/>
      <c r="M419" s="7" t="n"/>
      <c r="N419" s="7" t="n"/>
      <c r="P419" s="7" t="n"/>
      <c r="S419" s="6" t="n"/>
      <c r="T419">
        <f>IF(NOT(OR(A419&lt;&gt;"",B419&lt;&gt;"",G419&lt;&gt;"")),"",IF(IF(N(A419)=0,"NO DATE; ","")&amp;IF(B419="","NO JOB; ",IF(COUNTIF('Jobs'!$A$2:$A$21,B419)=0,"JOB NOT ON JOBS SHEET; ",""))&amp;IF(AND(L419="Yes",M419=""),"DELAY - NO CAUSE; ","")&amp;IF(AND(N419&lt;&gt;"",O419&lt;&gt;"Yes",O419&lt;&gt;"Not needed"),"CLIENT INSTRUCTION - NO CHANGE ORDER; ","")&amp;IF(Q419="","NO PHOTOS LINK; ","")&amp;IF(OR(C419="",AND(D419&lt;&gt;"",E419="")),"CREW COUNT BLANK; ","")&amp;IF(G419="","NO WORK WRITTEN; ","")&amp;IF(AND(I419&lt;&gt;"",J419=""),"INSPECTION - NO RESULT; ","")&amp;IF(AND(B419&lt;&gt;"",N(A419)&gt;0,COUNTIFS($B$2:$B$1000,B419,$A$2:$A$1000,A419)&gt;1),"TWO ROWS SAME JOB SAME DAY; ","")&amp;IF(AND(N(A419)&gt;0,N(S419)&gt;0,N(S419)-N(A419)&gt;N('Settings'!$B$11)),"WRITTEN LATE; ","")="","",LEFT(IF(N(A419)=0,"NO DATE; ","")&amp;IF(B419="","NO JOB; ",IF(COUNTIF('Jobs'!$A$2:$A$21,B419)=0,"JOB NOT ON JOBS SHEET; ",""))&amp;IF(AND(L419="Yes",M419=""),"DELAY - NO CAUSE; ","")&amp;IF(AND(N419&lt;&gt;"",O419&lt;&gt;"Yes",O419&lt;&gt;"Not needed"),"CLIENT INSTRUCTION - NO CHANGE ORDER; ","")&amp;IF(Q419="","NO PHOTOS LINK; ","")&amp;IF(OR(C419="",AND(D419&lt;&gt;"",E419="")),"CREW COUNT BLANK; ","")&amp;IF(G419="","NO WORK WRITTEN; ","")&amp;IF(AND(I419&lt;&gt;"",J419=""),"INSPECTION - NO RESULT; ","")&amp;IF(AND(B419&lt;&gt;"",N(A419)&gt;0,COUNTIFS($B$2:$B$1000,B419,$A$2:$A$1000,A419)&gt;1),"TWO ROWS SAME JOB SAME DAY; ","")&amp;IF(AND(N(A419)&gt;0,N(S419)&gt;0,N(S419)-N(A419)&gt;N('Settings'!$B$11)),"WRITTEN LATE; ",""),LEN(IF(N(A419)=0,"NO DATE; ","")&amp;IF(B419="","NO JOB; ",IF(COUNTIF('Jobs'!$A$2:$A$21,B419)=0,"JOB NOT ON JOBS SHEET; ",""))&amp;IF(AND(L419="Yes",M419=""),"DELAY - NO CAUSE; ","")&amp;IF(AND(N419&lt;&gt;"",O419&lt;&gt;"Yes",O419&lt;&gt;"Not needed"),"CLIENT INSTRUCTION - NO CHANGE ORDER; ","")&amp;IF(Q419="","NO PHOTOS LINK; ","")&amp;IF(OR(C419="",AND(D419&lt;&gt;"",E419="")),"CREW COUNT BLANK; ","")&amp;IF(G419="","NO WORK WRITTEN; ","")&amp;IF(AND(I419&lt;&gt;"",J419=""),"INSPECTION - NO RESULT; ","")&amp;IF(AND(B419&lt;&gt;"",N(A419)&gt;0,COUNTIFS($B$2:$B$1000,B419,$A$2:$A$1000,A419)&gt;1),"TWO ROWS SAME JOB SAME DAY; ","")&amp;IF(AND(N(A419)&gt;0,N(S419)&gt;0,N(S419)-N(A419)&gt;N('Settings'!$B$11)),"WRITTEN LATE; ",""))-2)))</f>
        <v/>
      </c>
    </row>
    <row r="420">
      <c r="A420" s="6" t="n"/>
      <c r="G420" s="7" t="n"/>
      <c r="H420" s="7" t="n"/>
      <c r="K420" s="7" t="n"/>
      <c r="M420" s="7" t="n"/>
      <c r="N420" s="7" t="n"/>
      <c r="P420" s="7" t="n"/>
      <c r="S420" s="6" t="n"/>
      <c r="T420">
        <f>IF(NOT(OR(A420&lt;&gt;"",B420&lt;&gt;"",G420&lt;&gt;"")),"",IF(IF(N(A420)=0,"NO DATE; ","")&amp;IF(B420="","NO JOB; ",IF(COUNTIF('Jobs'!$A$2:$A$21,B420)=0,"JOB NOT ON JOBS SHEET; ",""))&amp;IF(AND(L420="Yes",M420=""),"DELAY - NO CAUSE; ","")&amp;IF(AND(N420&lt;&gt;"",O420&lt;&gt;"Yes",O420&lt;&gt;"Not needed"),"CLIENT INSTRUCTION - NO CHANGE ORDER; ","")&amp;IF(Q420="","NO PHOTOS LINK; ","")&amp;IF(OR(C420="",AND(D420&lt;&gt;"",E420="")),"CREW COUNT BLANK; ","")&amp;IF(G420="","NO WORK WRITTEN; ","")&amp;IF(AND(I420&lt;&gt;"",J420=""),"INSPECTION - NO RESULT; ","")&amp;IF(AND(B420&lt;&gt;"",N(A420)&gt;0,COUNTIFS($B$2:$B$1000,B420,$A$2:$A$1000,A420)&gt;1),"TWO ROWS SAME JOB SAME DAY; ","")&amp;IF(AND(N(A420)&gt;0,N(S420)&gt;0,N(S420)-N(A420)&gt;N('Settings'!$B$11)),"WRITTEN LATE; ","")="","",LEFT(IF(N(A420)=0,"NO DATE; ","")&amp;IF(B420="","NO JOB; ",IF(COUNTIF('Jobs'!$A$2:$A$21,B420)=0,"JOB NOT ON JOBS SHEET; ",""))&amp;IF(AND(L420="Yes",M420=""),"DELAY - NO CAUSE; ","")&amp;IF(AND(N420&lt;&gt;"",O420&lt;&gt;"Yes",O420&lt;&gt;"Not needed"),"CLIENT INSTRUCTION - NO CHANGE ORDER; ","")&amp;IF(Q420="","NO PHOTOS LINK; ","")&amp;IF(OR(C420="",AND(D420&lt;&gt;"",E420="")),"CREW COUNT BLANK; ","")&amp;IF(G420="","NO WORK WRITTEN; ","")&amp;IF(AND(I420&lt;&gt;"",J420=""),"INSPECTION - NO RESULT; ","")&amp;IF(AND(B420&lt;&gt;"",N(A420)&gt;0,COUNTIFS($B$2:$B$1000,B420,$A$2:$A$1000,A420)&gt;1),"TWO ROWS SAME JOB SAME DAY; ","")&amp;IF(AND(N(A420)&gt;0,N(S420)&gt;0,N(S420)-N(A420)&gt;N('Settings'!$B$11)),"WRITTEN LATE; ",""),LEN(IF(N(A420)=0,"NO DATE; ","")&amp;IF(B420="","NO JOB; ",IF(COUNTIF('Jobs'!$A$2:$A$21,B420)=0,"JOB NOT ON JOBS SHEET; ",""))&amp;IF(AND(L420="Yes",M420=""),"DELAY - NO CAUSE; ","")&amp;IF(AND(N420&lt;&gt;"",O420&lt;&gt;"Yes",O420&lt;&gt;"Not needed"),"CLIENT INSTRUCTION - NO CHANGE ORDER; ","")&amp;IF(Q420="","NO PHOTOS LINK; ","")&amp;IF(OR(C420="",AND(D420&lt;&gt;"",E420="")),"CREW COUNT BLANK; ","")&amp;IF(G420="","NO WORK WRITTEN; ","")&amp;IF(AND(I420&lt;&gt;"",J420=""),"INSPECTION - NO RESULT; ","")&amp;IF(AND(B420&lt;&gt;"",N(A420)&gt;0,COUNTIFS($B$2:$B$1000,B420,$A$2:$A$1000,A420)&gt;1),"TWO ROWS SAME JOB SAME DAY; ","")&amp;IF(AND(N(A420)&gt;0,N(S420)&gt;0,N(S420)-N(A420)&gt;N('Settings'!$B$11)),"WRITTEN LATE; ",""))-2)))</f>
        <v/>
      </c>
    </row>
    <row r="421">
      <c r="A421" s="6" t="n"/>
      <c r="G421" s="7" t="n"/>
      <c r="H421" s="7" t="n"/>
      <c r="K421" s="7" t="n"/>
      <c r="M421" s="7" t="n"/>
      <c r="N421" s="7" t="n"/>
      <c r="P421" s="7" t="n"/>
      <c r="S421" s="6" t="n"/>
      <c r="T421">
        <f>IF(NOT(OR(A421&lt;&gt;"",B421&lt;&gt;"",G421&lt;&gt;"")),"",IF(IF(N(A421)=0,"NO DATE; ","")&amp;IF(B421="","NO JOB; ",IF(COUNTIF('Jobs'!$A$2:$A$21,B421)=0,"JOB NOT ON JOBS SHEET; ",""))&amp;IF(AND(L421="Yes",M421=""),"DELAY - NO CAUSE; ","")&amp;IF(AND(N421&lt;&gt;"",O421&lt;&gt;"Yes",O421&lt;&gt;"Not needed"),"CLIENT INSTRUCTION - NO CHANGE ORDER; ","")&amp;IF(Q421="","NO PHOTOS LINK; ","")&amp;IF(OR(C421="",AND(D421&lt;&gt;"",E421="")),"CREW COUNT BLANK; ","")&amp;IF(G421="","NO WORK WRITTEN; ","")&amp;IF(AND(I421&lt;&gt;"",J421=""),"INSPECTION - NO RESULT; ","")&amp;IF(AND(B421&lt;&gt;"",N(A421)&gt;0,COUNTIFS($B$2:$B$1000,B421,$A$2:$A$1000,A421)&gt;1),"TWO ROWS SAME JOB SAME DAY; ","")&amp;IF(AND(N(A421)&gt;0,N(S421)&gt;0,N(S421)-N(A421)&gt;N('Settings'!$B$11)),"WRITTEN LATE; ","")="","",LEFT(IF(N(A421)=0,"NO DATE; ","")&amp;IF(B421="","NO JOB; ",IF(COUNTIF('Jobs'!$A$2:$A$21,B421)=0,"JOB NOT ON JOBS SHEET; ",""))&amp;IF(AND(L421="Yes",M421=""),"DELAY - NO CAUSE; ","")&amp;IF(AND(N421&lt;&gt;"",O421&lt;&gt;"Yes",O421&lt;&gt;"Not needed"),"CLIENT INSTRUCTION - NO CHANGE ORDER; ","")&amp;IF(Q421="","NO PHOTOS LINK; ","")&amp;IF(OR(C421="",AND(D421&lt;&gt;"",E421="")),"CREW COUNT BLANK; ","")&amp;IF(G421="","NO WORK WRITTEN; ","")&amp;IF(AND(I421&lt;&gt;"",J421=""),"INSPECTION - NO RESULT; ","")&amp;IF(AND(B421&lt;&gt;"",N(A421)&gt;0,COUNTIFS($B$2:$B$1000,B421,$A$2:$A$1000,A421)&gt;1),"TWO ROWS SAME JOB SAME DAY; ","")&amp;IF(AND(N(A421)&gt;0,N(S421)&gt;0,N(S421)-N(A421)&gt;N('Settings'!$B$11)),"WRITTEN LATE; ",""),LEN(IF(N(A421)=0,"NO DATE; ","")&amp;IF(B421="","NO JOB; ",IF(COUNTIF('Jobs'!$A$2:$A$21,B421)=0,"JOB NOT ON JOBS SHEET; ",""))&amp;IF(AND(L421="Yes",M421=""),"DELAY - NO CAUSE; ","")&amp;IF(AND(N421&lt;&gt;"",O421&lt;&gt;"Yes",O421&lt;&gt;"Not needed"),"CLIENT INSTRUCTION - NO CHANGE ORDER; ","")&amp;IF(Q421="","NO PHOTOS LINK; ","")&amp;IF(OR(C421="",AND(D421&lt;&gt;"",E421="")),"CREW COUNT BLANK; ","")&amp;IF(G421="","NO WORK WRITTEN; ","")&amp;IF(AND(I421&lt;&gt;"",J421=""),"INSPECTION - NO RESULT; ","")&amp;IF(AND(B421&lt;&gt;"",N(A421)&gt;0,COUNTIFS($B$2:$B$1000,B421,$A$2:$A$1000,A421)&gt;1),"TWO ROWS SAME JOB SAME DAY; ","")&amp;IF(AND(N(A421)&gt;0,N(S421)&gt;0,N(S421)-N(A421)&gt;N('Settings'!$B$11)),"WRITTEN LATE; ",""))-2)))</f>
        <v/>
      </c>
    </row>
    <row r="422">
      <c r="A422" s="6" t="n"/>
      <c r="G422" s="7" t="n"/>
      <c r="H422" s="7" t="n"/>
      <c r="K422" s="7" t="n"/>
      <c r="M422" s="7" t="n"/>
      <c r="N422" s="7" t="n"/>
      <c r="P422" s="7" t="n"/>
      <c r="S422" s="6" t="n"/>
      <c r="T422">
        <f>IF(NOT(OR(A422&lt;&gt;"",B422&lt;&gt;"",G422&lt;&gt;"")),"",IF(IF(N(A422)=0,"NO DATE; ","")&amp;IF(B422="","NO JOB; ",IF(COUNTIF('Jobs'!$A$2:$A$21,B422)=0,"JOB NOT ON JOBS SHEET; ",""))&amp;IF(AND(L422="Yes",M422=""),"DELAY - NO CAUSE; ","")&amp;IF(AND(N422&lt;&gt;"",O422&lt;&gt;"Yes",O422&lt;&gt;"Not needed"),"CLIENT INSTRUCTION - NO CHANGE ORDER; ","")&amp;IF(Q422="","NO PHOTOS LINK; ","")&amp;IF(OR(C422="",AND(D422&lt;&gt;"",E422="")),"CREW COUNT BLANK; ","")&amp;IF(G422="","NO WORK WRITTEN; ","")&amp;IF(AND(I422&lt;&gt;"",J422=""),"INSPECTION - NO RESULT; ","")&amp;IF(AND(B422&lt;&gt;"",N(A422)&gt;0,COUNTIFS($B$2:$B$1000,B422,$A$2:$A$1000,A422)&gt;1),"TWO ROWS SAME JOB SAME DAY; ","")&amp;IF(AND(N(A422)&gt;0,N(S422)&gt;0,N(S422)-N(A422)&gt;N('Settings'!$B$11)),"WRITTEN LATE; ","")="","",LEFT(IF(N(A422)=0,"NO DATE; ","")&amp;IF(B422="","NO JOB; ",IF(COUNTIF('Jobs'!$A$2:$A$21,B422)=0,"JOB NOT ON JOBS SHEET; ",""))&amp;IF(AND(L422="Yes",M422=""),"DELAY - NO CAUSE; ","")&amp;IF(AND(N422&lt;&gt;"",O422&lt;&gt;"Yes",O422&lt;&gt;"Not needed"),"CLIENT INSTRUCTION - NO CHANGE ORDER; ","")&amp;IF(Q422="","NO PHOTOS LINK; ","")&amp;IF(OR(C422="",AND(D422&lt;&gt;"",E422="")),"CREW COUNT BLANK; ","")&amp;IF(G422="","NO WORK WRITTEN; ","")&amp;IF(AND(I422&lt;&gt;"",J422=""),"INSPECTION - NO RESULT; ","")&amp;IF(AND(B422&lt;&gt;"",N(A422)&gt;0,COUNTIFS($B$2:$B$1000,B422,$A$2:$A$1000,A422)&gt;1),"TWO ROWS SAME JOB SAME DAY; ","")&amp;IF(AND(N(A422)&gt;0,N(S422)&gt;0,N(S422)-N(A422)&gt;N('Settings'!$B$11)),"WRITTEN LATE; ",""),LEN(IF(N(A422)=0,"NO DATE; ","")&amp;IF(B422="","NO JOB; ",IF(COUNTIF('Jobs'!$A$2:$A$21,B422)=0,"JOB NOT ON JOBS SHEET; ",""))&amp;IF(AND(L422="Yes",M422=""),"DELAY - NO CAUSE; ","")&amp;IF(AND(N422&lt;&gt;"",O422&lt;&gt;"Yes",O422&lt;&gt;"Not needed"),"CLIENT INSTRUCTION - NO CHANGE ORDER; ","")&amp;IF(Q422="","NO PHOTOS LINK; ","")&amp;IF(OR(C422="",AND(D422&lt;&gt;"",E422="")),"CREW COUNT BLANK; ","")&amp;IF(G422="","NO WORK WRITTEN; ","")&amp;IF(AND(I422&lt;&gt;"",J422=""),"INSPECTION - NO RESULT; ","")&amp;IF(AND(B422&lt;&gt;"",N(A422)&gt;0,COUNTIFS($B$2:$B$1000,B422,$A$2:$A$1000,A422)&gt;1),"TWO ROWS SAME JOB SAME DAY; ","")&amp;IF(AND(N(A422)&gt;0,N(S422)&gt;0,N(S422)-N(A422)&gt;N('Settings'!$B$11)),"WRITTEN LATE; ",""))-2)))</f>
        <v/>
      </c>
    </row>
    <row r="423">
      <c r="A423" s="6" t="n"/>
      <c r="G423" s="7" t="n"/>
      <c r="H423" s="7" t="n"/>
      <c r="K423" s="7" t="n"/>
      <c r="M423" s="7" t="n"/>
      <c r="N423" s="7" t="n"/>
      <c r="P423" s="7" t="n"/>
      <c r="S423" s="6" t="n"/>
      <c r="T423">
        <f>IF(NOT(OR(A423&lt;&gt;"",B423&lt;&gt;"",G423&lt;&gt;"")),"",IF(IF(N(A423)=0,"NO DATE; ","")&amp;IF(B423="","NO JOB; ",IF(COUNTIF('Jobs'!$A$2:$A$21,B423)=0,"JOB NOT ON JOBS SHEET; ",""))&amp;IF(AND(L423="Yes",M423=""),"DELAY - NO CAUSE; ","")&amp;IF(AND(N423&lt;&gt;"",O423&lt;&gt;"Yes",O423&lt;&gt;"Not needed"),"CLIENT INSTRUCTION - NO CHANGE ORDER; ","")&amp;IF(Q423="","NO PHOTOS LINK; ","")&amp;IF(OR(C423="",AND(D423&lt;&gt;"",E423="")),"CREW COUNT BLANK; ","")&amp;IF(G423="","NO WORK WRITTEN; ","")&amp;IF(AND(I423&lt;&gt;"",J423=""),"INSPECTION - NO RESULT; ","")&amp;IF(AND(B423&lt;&gt;"",N(A423)&gt;0,COUNTIFS($B$2:$B$1000,B423,$A$2:$A$1000,A423)&gt;1),"TWO ROWS SAME JOB SAME DAY; ","")&amp;IF(AND(N(A423)&gt;0,N(S423)&gt;0,N(S423)-N(A423)&gt;N('Settings'!$B$11)),"WRITTEN LATE; ","")="","",LEFT(IF(N(A423)=0,"NO DATE; ","")&amp;IF(B423="","NO JOB; ",IF(COUNTIF('Jobs'!$A$2:$A$21,B423)=0,"JOB NOT ON JOBS SHEET; ",""))&amp;IF(AND(L423="Yes",M423=""),"DELAY - NO CAUSE; ","")&amp;IF(AND(N423&lt;&gt;"",O423&lt;&gt;"Yes",O423&lt;&gt;"Not needed"),"CLIENT INSTRUCTION - NO CHANGE ORDER; ","")&amp;IF(Q423="","NO PHOTOS LINK; ","")&amp;IF(OR(C423="",AND(D423&lt;&gt;"",E423="")),"CREW COUNT BLANK; ","")&amp;IF(G423="","NO WORK WRITTEN; ","")&amp;IF(AND(I423&lt;&gt;"",J423=""),"INSPECTION - NO RESULT; ","")&amp;IF(AND(B423&lt;&gt;"",N(A423)&gt;0,COUNTIFS($B$2:$B$1000,B423,$A$2:$A$1000,A423)&gt;1),"TWO ROWS SAME JOB SAME DAY; ","")&amp;IF(AND(N(A423)&gt;0,N(S423)&gt;0,N(S423)-N(A423)&gt;N('Settings'!$B$11)),"WRITTEN LATE; ",""),LEN(IF(N(A423)=0,"NO DATE; ","")&amp;IF(B423="","NO JOB; ",IF(COUNTIF('Jobs'!$A$2:$A$21,B423)=0,"JOB NOT ON JOBS SHEET; ",""))&amp;IF(AND(L423="Yes",M423=""),"DELAY - NO CAUSE; ","")&amp;IF(AND(N423&lt;&gt;"",O423&lt;&gt;"Yes",O423&lt;&gt;"Not needed"),"CLIENT INSTRUCTION - NO CHANGE ORDER; ","")&amp;IF(Q423="","NO PHOTOS LINK; ","")&amp;IF(OR(C423="",AND(D423&lt;&gt;"",E423="")),"CREW COUNT BLANK; ","")&amp;IF(G423="","NO WORK WRITTEN; ","")&amp;IF(AND(I423&lt;&gt;"",J423=""),"INSPECTION - NO RESULT; ","")&amp;IF(AND(B423&lt;&gt;"",N(A423)&gt;0,COUNTIFS($B$2:$B$1000,B423,$A$2:$A$1000,A423)&gt;1),"TWO ROWS SAME JOB SAME DAY; ","")&amp;IF(AND(N(A423)&gt;0,N(S423)&gt;0,N(S423)-N(A423)&gt;N('Settings'!$B$11)),"WRITTEN LATE; ",""))-2)))</f>
        <v/>
      </c>
    </row>
    <row r="424">
      <c r="A424" s="6" t="n"/>
      <c r="G424" s="7" t="n"/>
      <c r="H424" s="7" t="n"/>
      <c r="K424" s="7" t="n"/>
      <c r="M424" s="7" t="n"/>
      <c r="N424" s="7" t="n"/>
      <c r="P424" s="7" t="n"/>
      <c r="S424" s="6" t="n"/>
      <c r="T424">
        <f>IF(NOT(OR(A424&lt;&gt;"",B424&lt;&gt;"",G424&lt;&gt;"")),"",IF(IF(N(A424)=0,"NO DATE; ","")&amp;IF(B424="","NO JOB; ",IF(COUNTIF('Jobs'!$A$2:$A$21,B424)=0,"JOB NOT ON JOBS SHEET; ",""))&amp;IF(AND(L424="Yes",M424=""),"DELAY - NO CAUSE; ","")&amp;IF(AND(N424&lt;&gt;"",O424&lt;&gt;"Yes",O424&lt;&gt;"Not needed"),"CLIENT INSTRUCTION - NO CHANGE ORDER; ","")&amp;IF(Q424="","NO PHOTOS LINK; ","")&amp;IF(OR(C424="",AND(D424&lt;&gt;"",E424="")),"CREW COUNT BLANK; ","")&amp;IF(G424="","NO WORK WRITTEN; ","")&amp;IF(AND(I424&lt;&gt;"",J424=""),"INSPECTION - NO RESULT; ","")&amp;IF(AND(B424&lt;&gt;"",N(A424)&gt;0,COUNTIFS($B$2:$B$1000,B424,$A$2:$A$1000,A424)&gt;1),"TWO ROWS SAME JOB SAME DAY; ","")&amp;IF(AND(N(A424)&gt;0,N(S424)&gt;0,N(S424)-N(A424)&gt;N('Settings'!$B$11)),"WRITTEN LATE; ","")="","",LEFT(IF(N(A424)=0,"NO DATE; ","")&amp;IF(B424="","NO JOB; ",IF(COUNTIF('Jobs'!$A$2:$A$21,B424)=0,"JOB NOT ON JOBS SHEET; ",""))&amp;IF(AND(L424="Yes",M424=""),"DELAY - NO CAUSE; ","")&amp;IF(AND(N424&lt;&gt;"",O424&lt;&gt;"Yes",O424&lt;&gt;"Not needed"),"CLIENT INSTRUCTION - NO CHANGE ORDER; ","")&amp;IF(Q424="","NO PHOTOS LINK; ","")&amp;IF(OR(C424="",AND(D424&lt;&gt;"",E424="")),"CREW COUNT BLANK; ","")&amp;IF(G424="","NO WORK WRITTEN; ","")&amp;IF(AND(I424&lt;&gt;"",J424=""),"INSPECTION - NO RESULT; ","")&amp;IF(AND(B424&lt;&gt;"",N(A424)&gt;0,COUNTIFS($B$2:$B$1000,B424,$A$2:$A$1000,A424)&gt;1),"TWO ROWS SAME JOB SAME DAY; ","")&amp;IF(AND(N(A424)&gt;0,N(S424)&gt;0,N(S424)-N(A424)&gt;N('Settings'!$B$11)),"WRITTEN LATE; ",""),LEN(IF(N(A424)=0,"NO DATE; ","")&amp;IF(B424="","NO JOB; ",IF(COUNTIF('Jobs'!$A$2:$A$21,B424)=0,"JOB NOT ON JOBS SHEET; ",""))&amp;IF(AND(L424="Yes",M424=""),"DELAY - NO CAUSE; ","")&amp;IF(AND(N424&lt;&gt;"",O424&lt;&gt;"Yes",O424&lt;&gt;"Not needed"),"CLIENT INSTRUCTION - NO CHANGE ORDER; ","")&amp;IF(Q424="","NO PHOTOS LINK; ","")&amp;IF(OR(C424="",AND(D424&lt;&gt;"",E424="")),"CREW COUNT BLANK; ","")&amp;IF(G424="","NO WORK WRITTEN; ","")&amp;IF(AND(I424&lt;&gt;"",J424=""),"INSPECTION - NO RESULT; ","")&amp;IF(AND(B424&lt;&gt;"",N(A424)&gt;0,COUNTIFS($B$2:$B$1000,B424,$A$2:$A$1000,A424)&gt;1),"TWO ROWS SAME JOB SAME DAY; ","")&amp;IF(AND(N(A424)&gt;0,N(S424)&gt;0,N(S424)-N(A424)&gt;N('Settings'!$B$11)),"WRITTEN LATE; ",""))-2)))</f>
        <v/>
      </c>
    </row>
    <row r="425">
      <c r="A425" s="6" t="n"/>
      <c r="G425" s="7" t="n"/>
      <c r="H425" s="7" t="n"/>
      <c r="K425" s="7" t="n"/>
      <c r="M425" s="7" t="n"/>
      <c r="N425" s="7" t="n"/>
      <c r="P425" s="7" t="n"/>
      <c r="S425" s="6" t="n"/>
      <c r="T425">
        <f>IF(NOT(OR(A425&lt;&gt;"",B425&lt;&gt;"",G425&lt;&gt;"")),"",IF(IF(N(A425)=0,"NO DATE; ","")&amp;IF(B425="","NO JOB; ",IF(COUNTIF('Jobs'!$A$2:$A$21,B425)=0,"JOB NOT ON JOBS SHEET; ",""))&amp;IF(AND(L425="Yes",M425=""),"DELAY - NO CAUSE; ","")&amp;IF(AND(N425&lt;&gt;"",O425&lt;&gt;"Yes",O425&lt;&gt;"Not needed"),"CLIENT INSTRUCTION - NO CHANGE ORDER; ","")&amp;IF(Q425="","NO PHOTOS LINK; ","")&amp;IF(OR(C425="",AND(D425&lt;&gt;"",E425="")),"CREW COUNT BLANK; ","")&amp;IF(G425="","NO WORK WRITTEN; ","")&amp;IF(AND(I425&lt;&gt;"",J425=""),"INSPECTION - NO RESULT; ","")&amp;IF(AND(B425&lt;&gt;"",N(A425)&gt;0,COUNTIFS($B$2:$B$1000,B425,$A$2:$A$1000,A425)&gt;1),"TWO ROWS SAME JOB SAME DAY; ","")&amp;IF(AND(N(A425)&gt;0,N(S425)&gt;0,N(S425)-N(A425)&gt;N('Settings'!$B$11)),"WRITTEN LATE; ","")="","",LEFT(IF(N(A425)=0,"NO DATE; ","")&amp;IF(B425="","NO JOB; ",IF(COUNTIF('Jobs'!$A$2:$A$21,B425)=0,"JOB NOT ON JOBS SHEET; ",""))&amp;IF(AND(L425="Yes",M425=""),"DELAY - NO CAUSE; ","")&amp;IF(AND(N425&lt;&gt;"",O425&lt;&gt;"Yes",O425&lt;&gt;"Not needed"),"CLIENT INSTRUCTION - NO CHANGE ORDER; ","")&amp;IF(Q425="","NO PHOTOS LINK; ","")&amp;IF(OR(C425="",AND(D425&lt;&gt;"",E425="")),"CREW COUNT BLANK; ","")&amp;IF(G425="","NO WORK WRITTEN; ","")&amp;IF(AND(I425&lt;&gt;"",J425=""),"INSPECTION - NO RESULT; ","")&amp;IF(AND(B425&lt;&gt;"",N(A425)&gt;0,COUNTIFS($B$2:$B$1000,B425,$A$2:$A$1000,A425)&gt;1),"TWO ROWS SAME JOB SAME DAY; ","")&amp;IF(AND(N(A425)&gt;0,N(S425)&gt;0,N(S425)-N(A425)&gt;N('Settings'!$B$11)),"WRITTEN LATE; ",""),LEN(IF(N(A425)=0,"NO DATE; ","")&amp;IF(B425="","NO JOB; ",IF(COUNTIF('Jobs'!$A$2:$A$21,B425)=0,"JOB NOT ON JOBS SHEET; ",""))&amp;IF(AND(L425="Yes",M425=""),"DELAY - NO CAUSE; ","")&amp;IF(AND(N425&lt;&gt;"",O425&lt;&gt;"Yes",O425&lt;&gt;"Not needed"),"CLIENT INSTRUCTION - NO CHANGE ORDER; ","")&amp;IF(Q425="","NO PHOTOS LINK; ","")&amp;IF(OR(C425="",AND(D425&lt;&gt;"",E425="")),"CREW COUNT BLANK; ","")&amp;IF(G425="","NO WORK WRITTEN; ","")&amp;IF(AND(I425&lt;&gt;"",J425=""),"INSPECTION - NO RESULT; ","")&amp;IF(AND(B425&lt;&gt;"",N(A425)&gt;0,COUNTIFS($B$2:$B$1000,B425,$A$2:$A$1000,A425)&gt;1),"TWO ROWS SAME JOB SAME DAY; ","")&amp;IF(AND(N(A425)&gt;0,N(S425)&gt;0,N(S425)-N(A425)&gt;N('Settings'!$B$11)),"WRITTEN LATE; ",""))-2)))</f>
        <v/>
      </c>
    </row>
    <row r="426">
      <c r="A426" s="6" t="n"/>
      <c r="G426" s="7" t="n"/>
      <c r="H426" s="7" t="n"/>
      <c r="K426" s="7" t="n"/>
      <c r="M426" s="7" t="n"/>
      <c r="N426" s="7" t="n"/>
      <c r="P426" s="7" t="n"/>
      <c r="S426" s="6" t="n"/>
      <c r="T426">
        <f>IF(NOT(OR(A426&lt;&gt;"",B426&lt;&gt;"",G426&lt;&gt;"")),"",IF(IF(N(A426)=0,"NO DATE; ","")&amp;IF(B426="","NO JOB; ",IF(COUNTIF('Jobs'!$A$2:$A$21,B426)=0,"JOB NOT ON JOBS SHEET; ",""))&amp;IF(AND(L426="Yes",M426=""),"DELAY - NO CAUSE; ","")&amp;IF(AND(N426&lt;&gt;"",O426&lt;&gt;"Yes",O426&lt;&gt;"Not needed"),"CLIENT INSTRUCTION - NO CHANGE ORDER; ","")&amp;IF(Q426="","NO PHOTOS LINK; ","")&amp;IF(OR(C426="",AND(D426&lt;&gt;"",E426="")),"CREW COUNT BLANK; ","")&amp;IF(G426="","NO WORK WRITTEN; ","")&amp;IF(AND(I426&lt;&gt;"",J426=""),"INSPECTION - NO RESULT; ","")&amp;IF(AND(B426&lt;&gt;"",N(A426)&gt;0,COUNTIFS($B$2:$B$1000,B426,$A$2:$A$1000,A426)&gt;1),"TWO ROWS SAME JOB SAME DAY; ","")&amp;IF(AND(N(A426)&gt;0,N(S426)&gt;0,N(S426)-N(A426)&gt;N('Settings'!$B$11)),"WRITTEN LATE; ","")="","",LEFT(IF(N(A426)=0,"NO DATE; ","")&amp;IF(B426="","NO JOB; ",IF(COUNTIF('Jobs'!$A$2:$A$21,B426)=0,"JOB NOT ON JOBS SHEET; ",""))&amp;IF(AND(L426="Yes",M426=""),"DELAY - NO CAUSE; ","")&amp;IF(AND(N426&lt;&gt;"",O426&lt;&gt;"Yes",O426&lt;&gt;"Not needed"),"CLIENT INSTRUCTION - NO CHANGE ORDER; ","")&amp;IF(Q426="","NO PHOTOS LINK; ","")&amp;IF(OR(C426="",AND(D426&lt;&gt;"",E426="")),"CREW COUNT BLANK; ","")&amp;IF(G426="","NO WORK WRITTEN; ","")&amp;IF(AND(I426&lt;&gt;"",J426=""),"INSPECTION - NO RESULT; ","")&amp;IF(AND(B426&lt;&gt;"",N(A426)&gt;0,COUNTIFS($B$2:$B$1000,B426,$A$2:$A$1000,A426)&gt;1),"TWO ROWS SAME JOB SAME DAY; ","")&amp;IF(AND(N(A426)&gt;0,N(S426)&gt;0,N(S426)-N(A426)&gt;N('Settings'!$B$11)),"WRITTEN LATE; ",""),LEN(IF(N(A426)=0,"NO DATE; ","")&amp;IF(B426="","NO JOB; ",IF(COUNTIF('Jobs'!$A$2:$A$21,B426)=0,"JOB NOT ON JOBS SHEET; ",""))&amp;IF(AND(L426="Yes",M426=""),"DELAY - NO CAUSE; ","")&amp;IF(AND(N426&lt;&gt;"",O426&lt;&gt;"Yes",O426&lt;&gt;"Not needed"),"CLIENT INSTRUCTION - NO CHANGE ORDER; ","")&amp;IF(Q426="","NO PHOTOS LINK; ","")&amp;IF(OR(C426="",AND(D426&lt;&gt;"",E426="")),"CREW COUNT BLANK; ","")&amp;IF(G426="","NO WORK WRITTEN; ","")&amp;IF(AND(I426&lt;&gt;"",J426=""),"INSPECTION - NO RESULT; ","")&amp;IF(AND(B426&lt;&gt;"",N(A426)&gt;0,COUNTIFS($B$2:$B$1000,B426,$A$2:$A$1000,A426)&gt;1),"TWO ROWS SAME JOB SAME DAY; ","")&amp;IF(AND(N(A426)&gt;0,N(S426)&gt;0,N(S426)-N(A426)&gt;N('Settings'!$B$11)),"WRITTEN LATE; ",""))-2)))</f>
        <v/>
      </c>
    </row>
    <row r="427">
      <c r="A427" s="6" t="n"/>
      <c r="G427" s="7" t="n"/>
      <c r="H427" s="7" t="n"/>
      <c r="K427" s="7" t="n"/>
      <c r="M427" s="7" t="n"/>
      <c r="N427" s="7" t="n"/>
      <c r="P427" s="7" t="n"/>
      <c r="S427" s="6" t="n"/>
      <c r="T427">
        <f>IF(NOT(OR(A427&lt;&gt;"",B427&lt;&gt;"",G427&lt;&gt;"")),"",IF(IF(N(A427)=0,"NO DATE; ","")&amp;IF(B427="","NO JOB; ",IF(COUNTIF('Jobs'!$A$2:$A$21,B427)=0,"JOB NOT ON JOBS SHEET; ",""))&amp;IF(AND(L427="Yes",M427=""),"DELAY - NO CAUSE; ","")&amp;IF(AND(N427&lt;&gt;"",O427&lt;&gt;"Yes",O427&lt;&gt;"Not needed"),"CLIENT INSTRUCTION - NO CHANGE ORDER; ","")&amp;IF(Q427="","NO PHOTOS LINK; ","")&amp;IF(OR(C427="",AND(D427&lt;&gt;"",E427="")),"CREW COUNT BLANK; ","")&amp;IF(G427="","NO WORK WRITTEN; ","")&amp;IF(AND(I427&lt;&gt;"",J427=""),"INSPECTION - NO RESULT; ","")&amp;IF(AND(B427&lt;&gt;"",N(A427)&gt;0,COUNTIFS($B$2:$B$1000,B427,$A$2:$A$1000,A427)&gt;1),"TWO ROWS SAME JOB SAME DAY; ","")&amp;IF(AND(N(A427)&gt;0,N(S427)&gt;0,N(S427)-N(A427)&gt;N('Settings'!$B$11)),"WRITTEN LATE; ","")="","",LEFT(IF(N(A427)=0,"NO DATE; ","")&amp;IF(B427="","NO JOB; ",IF(COUNTIF('Jobs'!$A$2:$A$21,B427)=0,"JOB NOT ON JOBS SHEET; ",""))&amp;IF(AND(L427="Yes",M427=""),"DELAY - NO CAUSE; ","")&amp;IF(AND(N427&lt;&gt;"",O427&lt;&gt;"Yes",O427&lt;&gt;"Not needed"),"CLIENT INSTRUCTION - NO CHANGE ORDER; ","")&amp;IF(Q427="","NO PHOTOS LINK; ","")&amp;IF(OR(C427="",AND(D427&lt;&gt;"",E427="")),"CREW COUNT BLANK; ","")&amp;IF(G427="","NO WORK WRITTEN; ","")&amp;IF(AND(I427&lt;&gt;"",J427=""),"INSPECTION - NO RESULT; ","")&amp;IF(AND(B427&lt;&gt;"",N(A427)&gt;0,COUNTIFS($B$2:$B$1000,B427,$A$2:$A$1000,A427)&gt;1),"TWO ROWS SAME JOB SAME DAY; ","")&amp;IF(AND(N(A427)&gt;0,N(S427)&gt;0,N(S427)-N(A427)&gt;N('Settings'!$B$11)),"WRITTEN LATE; ",""),LEN(IF(N(A427)=0,"NO DATE; ","")&amp;IF(B427="","NO JOB; ",IF(COUNTIF('Jobs'!$A$2:$A$21,B427)=0,"JOB NOT ON JOBS SHEET; ",""))&amp;IF(AND(L427="Yes",M427=""),"DELAY - NO CAUSE; ","")&amp;IF(AND(N427&lt;&gt;"",O427&lt;&gt;"Yes",O427&lt;&gt;"Not needed"),"CLIENT INSTRUCTION - NO CHANGE ORDER; ","")&amp;IF(Q427="","NO PHOTOS LINK; ","")&amp;IF(OR(C427="",AND(D427&lt;&gt;"",E427="")),"CREW COUNT BLANK; ","")&amp;IF(G427="","NO WORK WRITTEN; ","")&amp;IF(AND(I427&lt;&gt;"",J427=""),"INSPECTION - NO RESULT; ","")&amp;IF(AND(B427&lt;&gt;"",N(A427)&gt;0,COUNTIFS($B$2:$B$1000,B427,$A$2:$A$1000,A427)&gt;1),"TWO ROWS SAME JOB SAME DAY; ","")&amp;IF(AND(N(A427)&gt;0,N(S427)&gt;0,N(S427)-N(A427)&gt;N('Settings'!$B$11)),"WRITTEN LATE; ",""))-2)))</f>
        <v/>
      </c>
    </row>
    <row r="428">
      <c r="A428" s="6" t="n"/>
      <c r="G428" s="7" t="n"/>
      <c r="H428" s="7" t="n"/>
      <c r="K428" s="7" t="n"/>
      <c r="M428" s="7" t="n"/>
      <c r="N428" s="7" t="n"/>
      <c r="P428" s="7" t="n"/>
      <c r="S428" s="6" t="n"/>
      <c r="T428">
        <f>IF(NOT(OR(A428&lt;&gt;"",B428&lt;&gt;"",G428&lt;&gt;"")),"",IF(IF(N(A428)=0,"NO DATE; ","")&amp;IF(B428="","NO JOB; ",IF(COUNTIF('Jobs'!$A$2:$A$21,B428)=0,"JOB NOT ON JOBS SHEET; ",""))&amp;IF(AND(L428="Yes",M428=""),"DELAY - NO CAUSE; ","")&amp;IF(AND(N428&lt;&gt;"",O428&lt;&gt;"Yes",O428&lt;&gt;"Not needed"),"CLIENT INSTRUCTION - NO CHANGE ORDER; ","")&amp;IF(Q428="","NO PHOTOS LINK; ","")&amp;IF(OR(C428="",AND(D428&lt;&gt;"",E428="")),"CREW COUNT BLANK; ","")&amp;IF(G428="","NO WORK WRITTEN; ","")&amp;IF(AND(I428&lt;&gt;"",J428=""),"INSPECTION - NO RESULT; ","")&amp;IF(AND(B428&lt;&gt;"",N(A428)&gt;0,COUNTIFS($B$2:$B$1000,B428,$A$2:$A$1000,A428)&gt;1),"TWO ROWS SAME JOB SAME DAY; ","")&amp;IF(AND(N(A428)&gt;0,N(S428)&gt;0,N(S428)-N(A428)&gt;N('Settings'!$B$11)),"WRITTEN LATE; ","")="","",LEFT(IF(N(A428)=0,"NO DATE; ","")&amp;IF(B428="","NO JOB; ",IF(COUNTIF('Jobs'!$A$2:$A$21,B428)=0,"JOB NOT ON JOBS SHEET; ",""))&amp;IF(AND(L428="Yes",M428=""),"DELAY - NO CAUSE; ","")&amp;IF(AND(N428&lt;&gt;"",O428&lt;&gt;"Yes",O428&lt;&gt;"Not needed"),"CLIENT INSTRUCTION - NO CHANGE ORDER; ","")&amp;IF(Q428="","NO PHOTOS LINK; ","")&amp;IF(OR(C428="",AND(D428&lt;&gt;"",E428="")),"CREW COUNT BLANK; ","")&amp;IF(G428="","NO WORK WRITTEN; ","")&amp;IF(AND(I428&lt;&gt;"",J428=""),"INSPECTION - NO RESULT; ","")&amp;IF(AND(B428&lt;&gt;"",N(A428)&gt;0,COUNTIFS($B$2:$B$1000,B428,$A$2:$A$1000,A428)&gt;1),"TWO ROWS SAME JOB SAME DAY; ","")&amp;IF(AND(N(A428)&gt;0,N(S428)&gt;0,N(S428)-N(A428)&gt;N('Settings'!$B$11)),"WRITTEN LATE; ",""),LEN(IF(N(A428)=0,"NO DATE; ","")&amp;IF(B428="","NO JOB; ",IF(COUNTIF('Jobs'!$A$2:$A$21,B428)=0,"JOB NOT ON JOBS SHEET; ",""))&amp;IF(AND(L428="Yes",M428=""),"DELAY - NO CAUSE; ","")&amp;IF(AND(N428&lt;&gt;"",O428&lt;&gt;"Yes",O428&lt;&gt;"Not needed"),"CLIENT INSTRUCTION - NO CHANGE ORDER; ","")&amp;IF(Q428="","NO PHOTOS LINK; ","")&amp;IF(OR(C428="",AND(D428&lt;&gt;"",E428="")),"CREW COUNT BLANK; ","")&amp;IF(G428="","NO WORK WRITTEN; ","")&amp;IF(AND(I428&lt;&gt;"",J428=""),"INSPECTION - NO RESULT; ","")&amp;IF(AND(B428&lt;&gt;"",N(A428)&gt;0,COUNTIFS($B$2:$B$1000,B428,$A$2:$A$1000,A428)&gt;1),"TWO ROWS SAME JOB SAME DAY; ","")&amp;IF(AND(N(A428)&gt;0,N(S428)&gt;0,N(S428)-N(A428)&gt;N('Settings'!$B$11)),"WRITTEN LATE; ",""))-2)))</f>
        <v/>
      </c>
    </row>
    <row r="429">
      <c r="A429" s="6" t="n"/>
      <c r="G429" s="7" t="n"/>
      <c r="H429" s="7" t="n"/>
      <c r="K429" s="7" t="n"/>
      <c r="M429" s="7" t="n"/>
      <c r="N429" s="7" t="n"/>
      <c r="P429" s="7" t="n"/>
      <c r="S429" s="6" t="n"/>
      <c r="T429">
        <f>IF(NOT(OR(A429&lt;&gt;"",B429&lt;&gt;"",G429&lt;&gt;"")),"",IF(IF(N(A429)=0,"NO DATE; ","")&amp;IF(B429="","NO JOB; ",IF(COUNTIF('Jobs'!$A$2:$A$21,B429)=0,"JOB NOT ON JOBS SHEET; ",""))&amp;IF(AND(L429="Yes",M429=""),"DELAY - NO CAUSE; ","")&amp;IF(AND(N429&lt;&gt;"",O429&lt;&gt;"Yes",O429&lt;&gt;"Not needed"),"CLIENT INSTRUCTION - NO CHANGE ORDER; ","")&amp;IF(Q429="","NO PHOTOS LINK; ","")&amp;IF(OR(C429="",AND(D429&lt;&gt;"",E429="")),"CREW COUNT BLANK; ","")&amp;IF(G429="","NO WORK WRITTEN; ","")&amp;IF(AND(I429&lt;&gt;"",J429=""),"INSPECTION - NO RESULT; ","")&amp;IF(AND(B429&lt;&gt;"",N(A429)&gt;0,COUNTIFS($B$2:$B$1000,B429,$A$2:$A$1000,A429)&gt;1),"TWO ROWS SAME JOB SAME DAY; ","")&amp;IF(AND(N(A429)&gt;0,N(S429)&gt;0,N(S429)-N(A429)&gt;N('Settings'!$B$11)),"WRITTEN LATE; ","")="","",LEFT(IF(N(A429)=0,"NO DATE; ","")&amp;IF(B429="","NO JOB; ",IF(COUNTIF('Jobs'!$A$2:$A$21,B429)=0,"JOB NOT ON JOBS SHEET; ",""))&amp;IF(AND(L429="Yes",M429=""),"DELAY - NO CAUSE; ","")&amp;IF(AND(N429&lt;&gt;"",O429&lt;&gt;"Yes",O429&lt;&gt;"Not needed"),"CLIENT INSTRUCTION - NO CHANGE ORDER; ","")&amp;IF(Q429="","NO PHOTOS LINK; ","")&amp;IF(OR(C429="",AND(D429&lt;&gt;"",E429="")),"CREW COUNT BLANK; ","")&amp;IF(G429="","NO WORK WRITTEN; ","")&amp;IF(AND(I429&lt;&gt;"",J429=""),"INSPECTION - NO RESULT; ","")&amp;IF(AND(B429&lt;&gt;"",N(A429)&gt;0,COUNTIFS($B$2:$B$1000,B429,$A$2:$A$1000,A429)&gt;1),"TWO ROWS SAME JOB SAME DAY; ","")&amp;IF(AND(N(A429)&gt;0,N(S429)&gt;0,N(S429)-N(A429)&gt;N('Settings'!$B$11)),"WRITTEN LATE; ",""),LEN(IF(N(A429)=0,"NO DATE; ","")&amp;IF(B429="","NO JOB; ",IF(COUNTIF('Jobs'!$A$2:$A$21,B429)=0,"JOB NOT ON JOBS SHEET; ",""))&amp;IF(AND(L429="Yes",M429=""),"DELAY - NO CAUSE; ","")&amp;IF(AND(N429&lt;&gt;"",O429&lt;&gt;"Yes",O429&lt;&gt;"Not needed"),"CLIENT INSTRUCTION - NO CHANGE ORDER; ","")&amp;IF(Q429="","NO PHOTOS LINK; ","")&amp;IF(OR(C429="",AND(D429&lt;&gt;"",E429="")),"CREW COUNT BLANK; ","")&amp;IF(G429="","NO WORK WRITTEN; ","")&amp;IF(AND(I429&lt;&gt;"",J429=""),"INSPECTION - NO RESULT; ","")&amp;IF(AND(B429&lt;&gt;"",N(A429)&gt;0,COUNTIFS($B$2:$B$1000,B429,$A$2:$A$1000,A429)&gt;1),"TWO ROWS SAME JOB SAME DAY; ","")&amp;IF(AND(N(A429)&gt;0,N(S429)&gt;0,N(S429)-N(A429)&gt;N('Settings'!$B$11)),"WRITTEN LATE; ",""))-2)))</f>
        <v/>
      </c>
    </row>
    <row r="430">
      <c r="A430" s="6" t="n"/>
      <c r="G430" s="7" t="n"/>
      <c r="H430" s="7" t="n"/>
      <c r="K430" s="7" t="n"/>
      <c r="M430" s="7" t="n"/>
      <c r="N430" s="7" t="n"/>
      <c r="P430" s="7" t="n"/>
      <c r="S430" s="6" t="n"/>
      <c r="T430">
        <f>IF(NOT(OR(A430&lt;&gt;"",B430&lt;&gt;"",G430&lt;&gt;"")),"",IF(IF(N(A430)=0,"NO DATE; ","")&amp;IF(B430="","NO JOB; ",IF(COUNTIF('Jobs'!$A$2:$A$21,B430)=0,"JOB NOT ON JOBS SHEET; ",""))&amp;IF(AND(L430="Yes",M430=""),"DELAY - NO CAUSE; ","")&amp;IF(AND(N430&lt;&gt;"",O430&lt;&gt;"Yes",O430&lt;&gt;"Not needed"),"CLIENT INSTRUCTION - NO CHANGE ORDER; ","")&amp;IF(Q430="","NO PHOTOS LINK; ","")&amp;IF(OR(C430="",AND(D430&lt;&gt;"",E430="")),"CREW COUNT BLANK; ","")&amp;IF(G430="","NO WORK WRITTEN; ","")&amp;IF(AND(I430&lt;&gt;"",J430=""),"INSPECTION - NO RESULT; ","")&amp;IF(AND(B430&lt;&gt;"",N(A430)&gt;0,COUNTIFS($B$2:$B$1000,B430,$A$2:$A$1000,A430)&gt;1),"TWO ROWS SAME JOB SAME DAY; ","")&amp;IF(AND(N(A430)&gt;0,N(S430)&gt;0,N(S430)-N(A430)&gt;N('Settings'!$B$11)),"WRITTEN LATE; ","")="","",LEFT(IF(N(A430)=0,"NO DATE; ","")&amp;IF(B430="","NO JOB; ",IF(COUNTIF('Jobs'!$A$2:$A$21,B430)=0,"JOB NOT ON JOBS SHEET; ",""))&amp;IF(AND(L430="Yes",M430=""),"DELAY - NO CAUSE; ","")&amp;IF(AND(N430&lt;&gt;"",O430&lt;&gt;"Yes",O430&lt;&gt;"Not needed"),"CLIENT INSTRUCTION - NO CHANGE ORDER; ","")&amp;IF(Q430="","NO PHOTOS LINK; ","")&amp;IF(OR(C430="",AND(D430&lt;&gt;"",E430="")),"CREW COUNT BLANK; ","")&amp;IF(G430="","NO WORK WRITTEN; ","")&amp;IF(AND(I430&lt;&gt;"",J430=""),"INSPECTION - NO RESULT; ","")&amp;IF(AND(B430&lt;&gt;"",N(A430)&gt;0,COUNTIFS($B$2:$B$1000,B430,$A$2:$A$1000,A430)&gt;1),"TWO ROWS SAME JOB SAME DAY; ","")&amp;IF(AND(N(A430)&gt;0,N(S430)&gt;0,N(S430)-N(A430)&gt;N('Settings'!$B$11)),"WRITTEN LATE; ",""),LEN(IF(N(A430)=0,"NO DATE; ","")&amp;IF(B430="","NO JOB; ",IF(COUNTIF('Jobs'!$A$2:$A$21,B430)=0,"JOB NOT ON JOBS SHEET; ",""))&amp;IF(AND(L430="Yes",M430=""),"DELAY - NO CAUSE; ","")&amp;IF(AND(N430&lt;&gt;"",O430&lt;&gt;"Yes",O430&lt;&gt;"Not needed"),"CLIENT INSTRUCTION - NO CHANGE ORDER; ","")&amp;IF(Q430="","NO PHOTOS LINK; ","")&amp;IF(OR(C430="",AND(D430&lt;&gt;"",E430="")),"CREW COUNT BLANK; ","")&amp;IF(G430="","NO WORK WRITTEN; ","")&amp;IF(AND(I430&lt;&gt;"",J430=""),"INSPECTION - NO RESULT; ","")&amp;IF(AND(B430&lt;&gt;"",N(A430)&gt;0,COUNTIFS($B$2:$B$1000,B430,$A$2:$A$1000,A430)&gt;1),"TWO ROWS SAME JOB SAME DAY; ","")&amp;IF(AND(N(A430)&gt;0,N(S430)&gt;0,N(S430)-N(A430)&gt;N('Settings'!$B$11)),"WRITTEN LATE; ",""))-2)))</f>
        <v/>
      </c>
    </row>
    <row r="431">
      <c r="A431" s="6" t="n"/>
      <c r="G431" s="7" t="n"/>
      <c r="H431" s="7" t="n"/>
      <c r="K431" s="7" t="n"/>
      <c r="M431" s="7" t="n"/>
      <c r="N431" s="7" t="n"/>
      <c r="P431" s="7" t="n"/>
      <c r="S431" s="6" t="n"/>
      <c r="T431">
        <f>IF(NOT(OR(A431&lt;&gt;"",B431&lt;&gt;"",G431&lt;&gt;"")),"",IF(IF(N(A431)=0,"NO DATE; ","")&amp;IF(B431="","NO JOB; ",IF(COUNTIF('Jobs'!$A$2:$A$21,B431)=0,"JOB NOT ON JOBS SHEET; ",""))&amp;IF(AND(L431="Yes",M431=""),"DELAY - NO CAUSE; ","")&amp;IF(AND(N431&lt;&gt;"",O431&lt;&gt;"Yes",O431&lt;&gt;"Not needed"),"CLIENT INSTRUCTION - NO CHANGE ORDER; ","")&amp;IF(Q431="","NO PHOTOS LINK; ","")&amp;IF(OR(C431="",AND(D431&lt;&gt;"",E431="")),"CREW COUNT BLANK; ","")&amp;IF(G431="","NO WORK WRITTEN; ","")&amp;IF(AND(I431&lt;&gt;"",J431=""),"INSPECTION - NO RESULT; ","")&amp;IF(AND(B431&lt;&gt;"",N(A431)&gt;0,COUNTIFS($B$2:$B$1000,B431,$A$2:$A$1000,A431)&gt;1),"TWO ROWS SAME JOB SAME DAY; ","")&amp;IF(AND(N(A431)&gt;0,N(S431)&gt;0,N(S431)-N(A431)&gt;N('Settings'!$B$11)),"WRITTEN LATE; ","")="","",LEFT(IF(N(A431)=0,"NO DATE; ","")&amp;IF(B431="","NO JOB; ",IF(COUNTIF('Jobs'!$A$2:$A$21,B431)=0,"JOB NOT ON JOBS SHEET; ",""))&amp;IF(AND(L431="Yes",M431=""),"DELAY - NO CAUSE; ","")&amp;IF(AND(N431&lt;&gt;"",O431&lt;&gt;"Yes",O431&lt;&gt;"Not needed"),"CLIENT INSTRUCTION - NO CHANGE ORDER; ","")&amp;IF(Q431="","NO PHOTOS LINK; ","")&amp;IF(OR(C431="",AND(D431&lt;&gt;"",E431="")),"CREW COUNT BLANK; ","")&amp;IF(G431="","NO WORK WRITTEN; ","")&amp;IF(AND(I431&lt;&gt;"",J431=""),"INSPECTION - NO RESULT; ","")&amp;IF(AND(B431&lt;&gt;"",N(A431)&gt;0,COUNTIFS($B$2:$B$1000,B431,$A$2:$A$1000,A431)&gt;1),"TWO ROWS SAME JOB SAME DAY; ","")&amp;IF(AND(N(A431)&gt;0,N(S431)&gt;0,N(S431)-N(A431)&gt;N('Settings'!$B$11)),"WRITTEN LATE; ",""),LEN(IF(N(A431)=0,"NO DATE; ","")&amp;IF(B431="","NO JOB; ",IF(COUNTIF('Jobs'!$A$2:$A$21,B431)=0,"JOB NOT ON JOBS SHEET; ",""))&amp;IF(AND(L431="Yes",M431=""),"DELAY - NO CAUSE; ","")&amp;IF(AND(N431&lt;&gt;"",O431&lt;&gt;"Yes",O431&lt;&gt;"Not needed"),"CLIENT INSTRUCTION - NO CHANGE ORDER; ","")&amp;IF(Q431="","NO PHOTOS LINK; ","")&amp;IF(OR(C431="",AND(D431&lt;&gt;"",E431="")),"CREW COUNT BLANK; ","")&amp;IF(G431="","NO WORK WRITTEN; ","")&amp;IF(AND(I431&lt;&gt;"",J431=""),"INSPECTION - NO RESULT; ","")&amp;IF(AND(B431&lt;&gt;"",N(A431)&gt;0,COUNTIFS($B$2:$B$1000,B431,$A$2:$A$1000,A431)&gt;1),"TWO ROWS SAME JOB SAME DAY; ","")&amp;IF(AND(N(A431)&gt;0,N(S431)&gt;0,N(S431)-N(A431)&gt;N('Settings'!$B$11)),"WRITTEN LATE; ",""))-2)))</f>
        <v/>
      </c>
    </row>
    <row r="432">
      <c r="A432" s="6" t="n"/>
      <c r="G432" s="7" t="n"/>
      <c r="H432" s="7" t="n"/>
      <c r="K432" s="7" t="n"/>
      <c r="M432" s="7" t="n"/>
      <c r="N432" s="7" t="n"/>
      <c r="P432" s="7" t="n"/>
      <c r="S432" s="6" t="n"/>
      <c r="T432">
        <f>IF(NOT(OR(A432&lt;&gt;"",B432&lt;&gt;"",G432&lt;&gt;"")),"",IF(IF(N(A432)=0,"NO DATE; ","")&amp;IF(B432="","NO JOB; ",IF(COUNTIF('Jobs'!$A$2:$A$21,B432)=0,"JOB NOT ON JOBS SHEET; ",""))&amp;IF(AND(L432="Yes",M432=""),"DELAY - NO CAUSE; ","")&amp;IF(AND(N432&lt;&gt;"",O432&lt;&gt;"Yes",O432&lt;&gt;"Not needed"),"CLIENT INSTRUCTION - NO CHANGE ORDER; ","")&amp;IF(Q432="","NO PHOTOS LINK; ","")&amp;IF(OR(C432="",AND(D432&lt;&gt;"",E432="")),"CREW COUNT BLANK; ","")&amp;IF(G432="","NO WORK WRITTEN; ","")&amp;IF(AND(I432&lt;&gt;"",J432=""),"INSPECTION - NO RESULT; ","")&amp;IF(AND(B432&lt;&gt;"",N(A432)&gt;0,COUNTIFS($B$2:$B$1000,B432,$A$2:$A$1000,A432)&gt;1),"TWO ROWS SAME JOB SAME DAY; ","")&amp;IF(AND(N(A432)&gt;0,N(S432)&gt;0,N(S432)-N(A432)&gt;N('Settings'!$B$11)),"WRITTEN LATE; ","")="","",LEFT(IF(N(A432)=0,"NO DATE; ","")&amp;IF(B432="","NO JOB; ",IF(COUNTIF('Jobs'!$A$2:$A$21,B432)=0,"JOB NOT ON JOBS SHEET; ",""))&amp;IF(AND(L432="Yes",M432=""),"DELAY - NO CAUSE; ","")&amp;IF(AND(N432&lt;&gt;"",O432&lt;&gt;"Yes",O432&lt;&gt;"Not needed"),"CLIENT INSTRUCTION - NO CHANGE ORDER; ","")&amp;IF(Q432="","NO PHOTOS LINK; ","")&amp;IF(OR(C432="",AND(D432&lt;&gt;"",E432="")),"CREW COUNT BLANK; ","")&amp;IF(G432="","NO WORK WRITTEN; ","")&amp;IF(AND(I432&lt;&gt;"",J432=""),"INSPECTION - NO RESULT; ","")&amp;IF(AND(B432&lt;&gt;"",N(A432)&gt;0,COUNTIFS($B$2:$B$1000,B432,$A$2:$A$1000,A432)&gt;1),"TWO ROWS SAME JOB SAME DAY; ","")&amp;IF(AND(N(A432)&gt;0,N(S432)&gt;0,N(S432)-N(A432)&gt;N('Settings'!$B$11)),"WRITTEN LATE; ",""),LEN(IF(N(A432)=0,"NO DATE; ","")&amp;IF(B432="","NO JOB; ",IF(COUNTIF('Jobs'!$A$2:$A$21,B432)=0,"JOB NOT ON JOBS SHEET; ",""))&amp;IF(AND(L432="Yes",M432=""),"DELAY - NO CAUSE; ","")&amp;IF(AND(N432&lt;&gt;"",O432&lt;&gt;"Yes",O432&lt;&gt;"Not needed"),"CLIENT INSTRUCTION - NO CHANGE ORDER; ","")&amp;IF(Q432="","NO PHOTOS LINK; ","")&amp;IF(OR(C432="",AND(D432&lt;&gt;"",E432="")),"CREW COUNT BLANK; ","")&amp;IF(G432="","NO WORK WRITTEN; ","")&amp;IF(AND(I432&lt;&gt;"",J432=""),"INSPECTION - NO RESULT; ","")&amp;IF(AND(B432&lt;&gt;"",N(A432)&gt;0,COUNTIFS($B$2:$B$1000,B432,$A$2:$A$1000,A432)&gt;1),"TWO ROWS SAME JOB SAME DAY; ","")&amp;IF(AND(N(A432)&gt;0,N(S432)&gt;0,N(S432)-N(A432)&gt;N('Settings'!$B$11)),"WRITTEN LATE; ",""))-2)))</f>
        <v/>
      </c>
    </row>
    <row r="433">
      <c r="A433" s="6" t="n"/>
      <c r="G433" s="7" t="n"/>
      <c r="H433" s="7" t="n"/>
      <c r="K433" s="7" t="n"/>
      <c r="M433" s="7" t="n"/>
      <c r="N433" s="7" t="n"/>
      <c r="P433" s="7" t="n"/>
      <c r="S433" s="6" t="n"/>
      <c r="T433">
        <f>IF(NOT(OR(A433&lt;&gt;"",B433&lt;&gt;"",G433&lt;&gt;"")),"",IF(IF(N(A433)=0,"NO DATE; ","")&amp;IF(B433="","NO JOB; ",IF(COUNTIF('Jobs'!$A$2:$A$21,B433)=0,"JOB NOT ON JOBS SHEET; ",""))&amp;IF(AND(L433="Yes",M433=""),"DELAY - NO CAUSE; ","")&amp;IF(AND(N433&lt;&gt;"",O433&lt;&gt;"Yes",O433&lt;&gt;"Not needed"),"CLIENT INSTRUCTION - NO CHANGE ORDER; ","")&amp;IF(Q433="","NO PHOTOS LINK; ","")&amp;IF(OR(C433="",AND(D433&lt;&gt;"",E433="")),"CREW COUNT BLANK; ","")&amp;IF(G433="","NO WORK WRITTEN; ","")&amp;IF(AND(I433&lt;&gt;"",J433=""),"INSPECTION - NO RESULT; ","")&amp;IF(AND(B433&lt;&gt;"",N(A433)&gt;0,COUNTIFS($B$2:$B$1000,B433,$A$2:$A$1000,A433)&gt;1),"TWO ROWS SAME JOB SAME DAY; ","")&amp;IF(AND(N(A433)&gt;0,N(S433)&gt;0,N(S433)-N(A433)&gt;N('Settings'!$B$11)),"WRITTEN LATE; ","")="","",LEFT(IF(N(A433)=0,"NO DATE; ","")&amp;IF(B433="","NO JOB; ",IF(COUNTIF('Jobs'!$A$2:$A$21,B433)=0,"JOB NOT ON JOBS SHEET; ",""))&amp;IF(AND(L433="Yes",M433=""),"DELAY - NO CAUSE; ","")&amp;IF(AND(N433&lt;&gt;"",O433&lt;&gt;"Yes",O433&lt;&gt;"Not needed"),"CLIENT INSTRUCTION - NO CHANGE ORDER; ","")&amp;IF(Q433="","NO PHOTOS LINK; ","")&amp;IF(OR(C433="",AND(D433&lt;&gt;"",E433="")),"CREW COUNT BLANK; ","")&amp;IF(G433="","NO WORK WRITTEN; ","")&amp;IF(AND(I433&lt;&gt;"",J433=""),"INSPECTION - NO RESULT; ","")&amp;IF(AND(B433&lt;&gt;"",N(A433)&gt;0,COUNTIFS($B$2:$B$1000,B433,$A$2:$A$1000,A433)&gt;1),"TWO ROWS SAME JOB SAME DAY; ","")&amp;IF(AND(N(A433)&gt;0,N(S433)&gt;0,N(S433)-N(A433)&gt;N('Settings'!$B$11)),"WRITTEN LATE; ",""),LEN(IF(N(A433)=0,"NO DATE; ","")&amp;IF(B433="","NO JOB; ",IF(COUNTIF('Jobs'!$A$2:$A$21,B433)=0,"JOB NOT ON JOBS SHEET; ",""))&amp;IF(AND(L433="Yes",M433=""),"DELAY - NO CAUSE; ","")&amp;IF(AND(N433&lt;&gt;"",O433&lt;&gt;"Yes",O433&lt;&gt;"Not needed"),"CLIENT INSTRUCTION - NO CHANGE ORDER; ","")&amp;IF(Q433="","NO PHOTOS LINK; ","")&amp;IF(OR(C433="",AND(D433&lt;&gt;"",E433="")),"CREW COUNT BLANK; ","")&amp;IF(G433="","NO WORK WRITTEN; ","")&amp;IF(AND(I433&lt;&gt;"",J433=""),"INSPECTION - NO RESULT; ","")&amp;IF(AND(B433&lt;&gt;"",N(A433)&gt;0,COUNTIFS($B$2:$B$1000,B433,$A$2:$A$1000,A433)&gt;1),"TWO ROWS SAME JOB SAME DAY; ","")&amp;IF(AND(N(A433)&gt;0,N(S433)&gt;0,N(S433)-N(A433)&gt;N('Settings'!$B$11)),"WRITTEN LATE; ",""))-2)))</f>
        <v/>
      </c>
    </row>
    <row r="434">
      <c r="A434" s="6" t="n"/>
      <c r="G434" s="7" t="n"/>
      <c r="H434" s="7" t="n"/>
      <c r="K434" s="7" t="n"/>
      <c r="M434" s="7" t="n"/>
      <c r="N434" s="7" t="n"/>
      <c r="P434" s="7" t="n"/>
      <c r="S434" s="6" t="n"/>
      <c r="T434">
        <f>IF(NOT(OR(A434&lt;&gt;"",B434&lt;&gt;"",G434&lt;&gt;"")),"",IF(IF(N(A434)=0,"NO DATE; ","")&amp;IF(B434="","NO JOB; ",IF(COUNTIF('Jobs'!$A$2:$A$21,B434)=0,"JOB NOT ON JOBS SHEET; ",""))&amp;IF(AND(L434="Yes",M434=""),"DELAY - NO CAUSE; ","")&amp;IF(AND(N434&lt;&gt;"",O434&lt;&gt;"Yes",O434&lt;&gt;"Not needed"),"CLIENT INSTRUCTION - NO CHANGE ORDER; ","")&amp;IF(Q434="","NO PHOTOS LINK; ","")&amp;IF(OR(C434="",AND(D434&lt;&gt;"",E434="")),"CREW COUNT BLANK; ","")&amp;IF(G434="","NO WORK WRITTEN; ","")&amp;IF(AND(I434&lt;&gt;"",J434=""),"INSPECTION - NO RESULT; ","")&amp;IF(AND(B434&lt;&gt;"",N(A434)&gt;0,COUNTIFS($B$2:$B$1000,B434,$A$2:$A$1000,A434)&gt;1),"TWO ROWS SAME JOB SAME DAY; ","")&amp;IF(AND(N(A434)&gt;0,N(S434)&gt;0,N(S434)-N(A434)&gt;N('Settings'!$B$11)),"WRITTEN LATE; ","")="","",LEFT(IF(N(A434)=0,"NO DATE; ","")&amp;IF(B434="","NO JOB; ",IF(COUNTIF('Jobs'!$A$2:$A$21,B434)=0,"JOB NOT ON JOBS SHEET; ",""))&amp;IF(AND(L434="Yes",M434=""),"DELAY - NO CAUSE; ","")&amp;IF(AND(N434&lt;&gt;"",O434&lt;&gt;"Yes",O434&lt;&gt;"Not needed"),"CLIENT INSTRUCTION - NO CHANGE ORDER; ","")&amp;IF(Q434="","NO PHOTOS LINK; ","")&amp;IF(OR(C434="",AND(D434&lt;&gt;"",E434="")),"CREW COUNT BLANK; ","")&amp;IF(G434="","NO WORK WRITTEN; ","")&amp;IF(AND(I434&lt;&gt;"",J434=""),"INSPECTION - NO RESULT; ","")&amp;IF(AND(B434&lt;&gt;"",N(A434)&gt;0,COUNTIFS($B$2:$B$1000,B434,$A$2:$A$1000,A434)&gt;1),"TWO ROWS SAME JOB SAME DAY; ","")&amp;IF(AND(N(A434)&gt;0,N(S434)&gt;0,N(S434)-N(A434)&gt;N('Settings'!$B$11)),"WRITTEN LATE; ",""),LEN(IF(N(A434)=0,"NO DATE; ","")&amp;IF(B434="","NO JOB; ",IF(COUNTIF('Jobs'!$A$2:$A$21,B434)=0,"JOB NOT ON JOBS SHEET; ",""))&amp;IF(AND(L434="Yes",M434=""),"DELAY - NO CAUSE; ","")&amp;IF(AND(N434&lt;&gt;"",O434&lt;&gt;"Yes",O434&lt;&gt;"Not needed"),"CLIENT INSTRUCTION - NO CHANGE ORDER; ","")&amp;IF(Q434="","NO PHOTOS LINK; ","")&amp;IF(OR(C434="",AND(D434&lt;&gt;"",E434="")),"CREW COUNT BLANK; ","")&amp;IF(G434="","NO WORK WRITTEN; ","")&amp;IF(AND(I434&lt;&gt;"",J434=""),"INSPECTION - NO RESULT; ","")&amp;IF(AND(B434&lt;&gt;"",N(A434)&gt;0,COUNTIFS($B$2:$B$1000,B434,$A$2:$A$1000,A434)&gt;1),"TWO ROWS SAME JOB SAME DAY; ","")&amp;IF(AND(N(A434)&gt;0,N(S434)&gt;0,N(S434)-N(A434)&gt;N('Settings'!$B$11)),"WRITTEN LATE; ",""))-2)))</f>
        <v/>
      </c>
    </row>
    <row r="435">
      <c r="A435" s="6" t="n"/>
      <c r="G435" s="7" t="n"/>
      <c r="H435" s="7" t="n"/>
      <c r="K435" s="7" t="n"/>
      <c r="M435" s="7" t="n"/>
      <c r="N435" s="7" t="n"/>
      <c r="P435" s="7" t="n"/>
      <c r="S435" s="6" t="n"/>
      <c r="T435">
        <f>IF(NOT(OR(A435&lt;&gt;"",B435&lt;&gt;"",G435&lt;&gt;"")),"",IF(IF(N(A435)=0,"NO DATE; ","")&amp;IF(B435="","NO JOB; ",IF(COUNTIF('Jobs'!$A$2:$A$21,B435)=0,"JOB NOT ON JOBS SHEET; ",""))&amp;IF(AND(L435="Yes",M435=""),"DELAY - NO CAUSE; ","")&amp;IF(AND(N435&lt;&gt;"",O435&lt;&gt;"Yes",O435&lt;&gt;"Not needed"),"CLIENT INSTRUCTION - NO CHANGE ORDER; ","")&amp;IF(Q435="","NO PHOTOS LINK; ","")&amp;IF(OR(C435="",AND(D435&lt;&gt;"",E435="")),"CREW COUNT BLANK; ","")&amp;IF(G435="","NO WORK WRITTEN; ","")&amp;IF(AND(I435&lt;&gt;"",J435=""),"INSPECTION - NO RESULT; ","")&amp;IF(AND(B435&lt;&gt;"",N(A435)&gt;0,COUNTIFS($B$2:$B$1000,B435,$A$2:$A$1000,A435)&gt;1),"TWO ROWS SAME JOB SAME DAY; ","")&amp;IF(AND(N(A435)&gt;0,N(S435)&gt;0,N(S435)-N(A435)&gt;N('Settings'!$B$11)),"WRITTEN LATE; ","")="","",LEFT(IF(N(A435)=0,"NO DATE; ","")&amp;IF(B435="","NO JOB; ",IF(COUNTIF('Jobs'!$A$2:$A$21,B435)=0,"JOB NOT ON JOBS SHEET; ",""))&amp;IF(AND(L435="Yes",M435=""),"DELAY - NO CAUSE; ","")&amp;IF(AND(N435&lt;&gt;"",O435&lt;&gt;"Yes",O435&lt;&gt;"Not needed"),"CLIENT INSTRUCTION - NO CHANGE ORDER; ","")&amp;IF(Q435="","NO PHOTOS LINK; ","")&amp;IF(OR(C435="",AND(D435&lt;&gt;"",E435="")),"CREW COUNT BLANK; ","")&amp;IF(G435="","NO WORK WRITTEN; ","")&amp;IF(AND(I435&lt;&gt;"",J435=""),"INSPECTION - NO RESULT; ","")&amp;IF(AND(B435&lt;&gt;"",N(A435)&gt;0,COUNTIFS($B$2:$B$1000,B435,$A$2:$A$1000,A435)&gt;1),"TWO ROWS SAME JOB SAME DAY; ","")&amp;IF(AND(N(A435)&gt;0,N(S435)&gt;0,N(S435)-N(A435)&gt;N('Settings'!$B$11)),"WRITTEN LATE; ",""),LEN(IF(N(A435)=0,"NO DATE; ","")&amp;IF(B435="","NO JOB; ",IF(COUNTIF('Jobs'!$A$2:$A$21,B435)=0,"JOB NOT ON JOBS SHEET; ",""))&amp;IF(AND(L435="Yes",M435=""),"DELAY - NO CAUSE; ","")&amp;IF(AND(N435&lt;&gt;"",O435&lt;&gt;"Yes",O435&lt;&gt;"Not needed"),"CLIENT INSTRUCTION - NO CHANGE ORDER; ","")&amp;IF(Q435="","NO PHOTOS LINK; ","")&amp;IF(OR(C435="",AND(D435&lt;&gt;"",E435="")),"CREW COUNT BLANK; ","")&amp;IF(G435="","NO WORK WRITTEN; ","")&amp;IF(AND(I435&lt;&gt;"",J435=""),"INSPECTION - NO RESULT; ","")&amp;IF(AND(B435&lt;&gt;"",N(A435)&gt;0,COUNTIFS($B$2:$B$1000,B435,$A$2:$A$1000,A435)&gt;1),"TWO ROWS SAME JOB SAME DAY; ","")&amp;IF(AND(N(A435)&gt;0,N(S435)&gt;0,N(S435)-N(A435)&gt;N('Settings'!$B$11)),"WRITTEN LATE; ",""))-2)))</f>
        <v/>
      </c>
    </row>
    <row r="436">
      <c r="A436" s="6" t="n"/>
      <c r="G436" s="7" t="n"/>
      <c r="H436" s="7" t="n"/>
      <c r="K436" s="7" t="n"/>
      <c r="M436" s="7" t="n"/>
      <c r="N436" s="7" t="n"/>
      <c r="P436" s="7" t="n"/>
      <c r="S436" s="6" t="n"/>
      <c r="T436">
        <f>IF(NOT(OR(A436&lt;&gt;"",B436&lt;&gt;"",G436&lt;&gt;"")),"",IF(IF(N(A436)=0,"NO DATE; ","")&amp;IF(B436="","NO JOB; ",IF(COUNTIF('Jobs'!$A$2:$A$21,B436)=0,"JOB NOT ON JOBS SHEET; ",""))&amp;IF(AND(L436="Yes",M436=""),"DELAY - NO CAUSE; ","")&amp;IF(AND(N436&lt;&gt;"",O436&lt;&gt;"Yes",O436&lt;&gt;"Not needed"),"CLIENT INSTRUCTION - NO CHANGE ORDER; ","")&amp;IF(Q436="","NO PHOTOS LINK; ","")&amp;IF(OR(C436="",AND(D436&lt;&gt;"",E436="")),"CREW COUNT BLANK; ","")&amp;IF(G436="","NO WORK WRITTEN; ","")&amp;IF(AND(I436&lt;&gt;"",J436=""),"INSPECTION - NO RESULT; ","")&amp;IF(AND(B436&lt;&gt;"",N(A436)&gt;0,COUNTIFS($B$2:$B$1000,B436,$A$2:$A$1000,A436)&gt;1),"TWO ROWS SAME JOB SAME DAY; ","")&amp;IF(AND(N(A436)&gt;0,N(S436)&gt;0,N(S436)-N(A436)&gt;N('Settings'!$B$11)),"WRITTEN LATE; ","")="","",LEFT(IF(N(A436)=0,"NO DATE; ","")&amp;IF(B436="","NO JOB; ",IF(COUNTIF('Jobs'!$A$2:$A$21,B436)=0,"JOB NOT ON JOBS SHEET; ",""))&amp;IF(AND(L436="Yes",M436=""),"DELAY - NO CAUSE; ","")&amp;IF(AND(N436&lt;&gt;"",O436&lt;&gt;"Yes",O436&lt;&gt;"Not needed"),"CLIENT INSTRUCTION - NO CHANGE ORDER; ","")&amp;IF(Q436="","NO PHOTOS LINK; ","")&amp;IF(OR(C436="",AND(D436&lt;&gt;"",E436="")),"CREW COUNT BLANK; ","")&amp;IF(G436="","NO WORK WRITTEN; ","")&amp;IF(AND(I436&lt;&gt;"",J436=""),"INSPECTION - NO RESULT; ","")&amp;IF(AND(B436&lt;&gt;"",N(A436)&gt;0,COUNTIFS($B$2:$B$1000,B436,$A$2:$A$1000,A436)&gt;1),"TWO ROWS SAME JOB SAME DAY; ","")&amp;IF(AND(N(A436)&gt;0,N(S436)&gt;0,N(S436)-N(A436)&gt;N('Settings'!$B$11)),"WRITTEN LATE; ",""),LEN(IF(N(A436)=0,"NO DATE; ","")&amp;IF(B436="","NO JOB; ",IF(COUNTIF('Jobs'!$A$2:$A$21,B436)=0,"JOB NOT ON JOBS SHEET; ",""))&amp;IF(AND(L436="Yes",M436=""),"DELAY - NO CAUSE; ","")&amp;IF(AND(N436&lt;&gt;"",O436&lt;&gt;"Yes",O436&lt;&gt;"Not needed"),"CLIENT INSTRUCTION - NO CHANGE ORDER; ","")&amp;IF(Q436="","NO PHOTOS LINK; ","")&amp;IF(OR(C436="",AND(D436&lt;&gt;"",E436="")),"CREW COUNT BLANK; ","")&amp;IF(G436="","NO WORK WRITTEN; ","")&amp;IF(AND(I436&lt;&gt;"",J436=""),"INSPECTION - NO RESULT; ","")&amp;IF(AND(B436&lt;&gt;"",N(A436)&gt;0,COUNTIFS($B$2:$B$1000,B436,$A$2:$A$1000,A436)&gt;1),"TWO ROWS SAME JOB SAME DAY; ","")&amp;IF(AND(N(A436)&gt;0,N(S436)&gt;0,N(S436)-N(A436)&gt;N('Settings'!$B$11)),"WRITTEN LATE; ",""))-2)))</f>
        <v/>
      </c>
    </row>
    <row r="437">
      <c r="A437" s="6" t="n"/>
      <c r="G437" s="7" t="n"/>
      <c r="H437" s="7" t="n"/>
      <c r="K437" s="7" t="n"/>
      <c r="M437" s="7" t="n"/>
      <c r="N437" s="7" t="n"/>
      <c r="P437" s="7" t="n"/>
      <c r="S437" s="6" t="n"/>
      <c r="T437">
        <f>IF(NOT(OR(A437&lt;&gt;"",B437&lt;&gt;"",G437&lt;&gt;"")),"",IF(IF(N(A437)=0,"NO DATE; ","")&amp;IF(B437="","NO JOB; ",IF(COUNTIF('Jobs'!$A$2:$A$21,B437)=0,"JOB NOT ON JOBS SHEET; ",""))&amp;IF(AND(L437="Yes",M437=""),"DELAY - NO CAUSE; ","")&amp;IF(AND(N437&lt;&gt;"",O437&lt;&gt;"Yes",O437&lt;&gt;"Not needed"),"CLIENT INSTRUCTION - NO CHANGE ORDER; ","")&amp;IF(Q437="","NO PHOTOS LINK; ","")&amp;IF(OR(C437="",AND(D437&lt;&gt;"",E437="")),"CREW COUNT BLANK; ","")&amp;IF(G437="","NO WORK WRITTEN; ","")&amp;IF(AND(I437&lt;&gt;"",J437=""),"INSPECTION - NO RESULT; ","")&amp;IF(AND(B437&lt;&gt;"",N(A437)&gt;0,COUNTIFS($B$2:$B$1000,B437,$A$2:$A$1000,A437)&gt;1),"TWO ROWS SAME JOB SAME DAY; ","")&amp;IF(AND(N(A437)&gt;0,N(S437)&gt;0,N(S437)-N(A437)&gt;N('Settings'!$B$11)),"WRITTEN LATE; ","")="","",LEFT(IF(N(A437)=0,"NO DATE; ","")&amp;IF(B437="","NO JOB; ",IF(COUNTIF('Jobs'!$A$2:$A$21,B437)=0,"JOB NOT ON JOBS SHEET; ",""))&amp;IF(AND(L437="Yes",M437=""),"DELAY - NO CAUSE; ","")&amp;IF(AND(N437&lt;&gt;"",O437&lt;&gt;"Yes",O437&lt;&gt;"Not needed"),"CLIENT INSTRUCTION - NO CHANGE ORDER; ","")&amp;IF(Q437="","NO PHOTOS LINK; ","")&amp;IF(OR(C437="",AND(D437&lt;&gt;"",E437="")),"CREW COUNT BLANK; ","")&amp;IF(G437="","NO WORK WRITTEN; ","")&amp;IF(AND(I437&lt;&gt;"",J437=""),"INSPECTION - NO RESULT; ","")&amp;IF(AND(B437&lt;&gt;"",N(A437)&gt;0,COUNTIFS($B$2:$B$1000,B437,$A$2:$A$1000,A437)&gt;1),"TWO ROWS SAME JOB SAME DAY; ","")&amp;IF(AND(N(A437)&gt;0,N(S437)&gt;0,N(S437)-N(A437)&gt;N('Settings'!$B$11)),"WRITTEN LATE; ",""),LEN(IF(N(A437)=0,"NO DATE; ","")&amp;IF(B437="","NO JOB; ",IF(COUNTIF('Jobs'!$A$2:$A$21,B437)=0,"JOB NOT ON JOBS SHEET; ",""))&amp;IF(AND(L437="Yes",M437=""),"DELAY - NO CAUSE; ","")&amp;IF(AND(N437&lt;&gt;"",O437&lt;&gt;"Yes",O437&lt;&gt;"Not needed"),"CLIENT INSTRUCTION - NO CHANGE ORDER; ","")&amp;IF(Q437="","NO PHOTOS LINK; ","")&amp;IF(OR(C437="",AND(D437&lt;&gt;"",E437="")),"CREW COUNT BLANK; ","")&amp;IF(G437="","NO WORK WRITTEN; ","")&amp;IF(AND(I437&lt;&gt;"",J437=""),"INSPECTION - NO RESULT; ","")&amp;IF(AND(B437&lt;&gt;"",N(A437)&gt;0,COUNTIFS($B$2:$B$1000,B437,$A$2:$A$1000,A437)&gt;1),"TWO ROWS SAME JOB SAME DAY; ","")&amp;IF(AND(N(A437)&gt;0,N(S437)&gt;0,N(S437)-N(A437)&gt;N('Settings'!$B$11)),"WRITTEN LATE; ",""))-2)))</f>
        <v/>
      </c>
    </row>
    <row r="438">
      <c r="A438" s="6" t="n"/>
      <c r="G438" s="7" t="n"/>
      <c r="H438" s="7" t="n"/>
      <c r="K438" s="7" t="n"/>
      <c r="M438" s="7" t="n"/>
      <c r="N438" s="7" t="n"/>
      <c r="P438" s="7" t="n"/>
      <c r="S438" s="6" t="n"/>
      <c r="T438">
        <f>IF(NOT(OR(A438&lt;&gt;"",B438&lt;&gt;"",G438&lt;&gt;"")),"",IF(IF(N(A438)=0,"NO DATE; ","")&amp;IF(B438="","NO JOB; ",IF(COUNTIF('Jobs'!$A$2:$A$21,B438)=0,"JOB NOT ON JOBS SHEET; ",""))&amp;IF(AND(L438="Yes",M438=""),"DELAY - NO CAUSE; ","")&amp;IF(AND(N438&lt;&gt;"",O438&lt;&gt;"Yes",O438&lt;&gt;"Not needed"),"CLIENT INSTRUCTION - NO CHANGE ORDER; ","")&amp;IF(Q438="","NO PHOTOS LINK; ","")&amp;IF(OR(C438="",AND(D438&lt;&gt;"",E438="")),"CREW COUNT BLANK; ","")&amp;IF(G438="","NO WORK WRITTEN; ","")&amp;IF(AND(I438&lt;&gt;"",J438=""),"INSPECTION - NO RESULT; ","")&amp;IF(AND(B438&lt;&gt;"",N(A438)&gt;0,COUNTIFS($B$2:$B$1000,B438,$A$2:$A$1000,A438)&gt;1),"TWO ROWS SAME JOB SAME DAY; ","")&amp;IF(AND(N(A438)&gt;0,N(S438)&gt;0,N(S438)-N(A438)&gt;N('Settings'!$B$11)),"WRITTEN LATE; ","")="","",LEFT(IF(N(A438)=0,"NO DATE; ","")&amp;IF(B438="","NO JOB; ",IF(COUNTIF('Jobs'!$A$2:$A$21,B438)=0,"JOB NOT ON JOBS SHEET; ",""))&amp;IF(AND(L438="Yes",M438=""),"DELAY - NO CAUSE; ","")&amp;IF(AND(N438&lt;&gt;"",O438&lt;&gt;"Yes",O438&lt;&gt;"Not needed"),"CLIENT INSTRUCTION - NO CHANGE ORDER; ","")&amp;IF(Q438="","NO PHOTOS LINK; ","")&amp;IF(OR(C438="",AND(D438&lt;&gt;"",E438="")),"CREW COUNT BLANK; ","")&amp;IF(G438="","NO WORK WRITTEN; ","")&amp;IF(AND(I438&lt;&gt;"",J438=""),"INSPECTION - NO RESULT; ","")&amp;IF(AND(B438&lt;&gt;"",N(A438)&gt;0,COUNTIFS($B$2:$B$1000,B438,$A$2:$A$1000,A438)&gt;1),"TWO ROWS SAME JOB SAME DAY; ","")&amp;IF(AND(N(A438)&gt;0,N(S438)&gt;0,N(S438)-N(A438)&gt;N('Settings'!$B$11)),"WRITTEN LATE; ",""),LEN(IF(N(A438)=0,"NO DATE; ","")&amp;IF(B438="","NO JOB; ",IF(COUNTIF('Jobs'!$A$2:$A$21,B438)=0,"JOB NOT ON JOBS SHEET; ",""))&amp;IF(AND(L438="Yes",M438=""),"DELAY - NO CAUSE; ","")&amp;IF(AND(N438&lt;&gt;"",O438&lt;&gt;"Yes",O438&lt;&gt;"Not needed"),"CLIENT INSTRUCTION - NO CHANGE ORDER; ","")&amp;IF(Q438="","NO PHOTOS LINK; ","")&amp;IF(OR(C438="",AND(D438&lt;&gt;"",E438="")),"CREW COUNT BLANK; ","")&amp;IF(G438="","NO WORK WRITTEN; ","")&amp;IF(AND(I438&lt;&gt;"",J438=""),"INSPECTION - NO RESULT; ","")&amp;IF(AND(B438&lt;&gt;"",N(A438)&gt;0,COUNTIFS($B$2:$B$1000,B438,$A$2:$A$1000,A438)&gt;1),"TWO ROWS SAME JOB SAME DAY; ","")&amp;IF(AND(N(A438)&gt;0,N(S438)&gt;0,N(S438)-N(A438)&gt;N('Settings'!$B$11)),"WRITTEN LATE; ",""))-2)))</f>
        <v/>
      </c>
    </row>
    <row r="439">
      <c r="A439" s="6" t="n"/>
      <c r="G439" s="7" t="n"/>
      <c r="H439" s="7" t="n"/>
      <c r="K439" s="7" t="n"/>
      <c r="M439" s="7" t="n"/>
      <c r="N439" s="7" t="n"/>
      <c r="P439" s="7" t="n"/>
      <c r="S439" s="6" t="n"/>
      <c r="T439">
        <f>IF(NOT(OR(A439&lt;&gt;"",B439&lt;&gt;"",G439&lt;&gt;"")),"",IF(IF(N(A439)=0,"NO DATE; ","")&amp;IF(B439="","NO JOB; ",IF(COUNTIF('Jobs'!$A$2:$A$21,B439)=0,"JOB NOT ON JOBS SHEET; ",""))&amp;IF(AND(L439="Yes",M439=""),"DELAY - NO CAUSE; ","")&amp;IF(AND(N439&lt;&gt;"",O439&lt;&gt;"Yes",O439&lt;&gt;"Not needed"),"CLIENT INSTRUCTION - NO CHANGE ORDER; ","")&amp;IF(Q439="","NO PHOTOS LINK; ","")&amp;IF(OR(C439="",AND(D439&lt;&gt;"",E439="")),"CREW COUNT BLANK; ","")&amp;IF(G439="","NO WORK WRITTEN; ","")&amp;IF(AND(I439&lt;&gt;"",J439=""),"INSPECTION - NO RESULT; ","")&amp;IF(AND(B439&lt;&gt;"",N(A439)&gt;0,COUNTIFS($B$2:$B$1000,B439,$A$2:$A$1000,A439)&gt;1),"TWO ROWS SAME JOB SAME DAY; ","")&amp;IF(AND(N(A439)&gt;0,N(S439)&gt;0,N(S439)-N(A439)&gt;N('Settings'!$B$11)),"WRITTEN LATE; ","")="","",LEFT(IF(N(A439)=0,"NO DATE; ","")&amp;IF(B439="","NO JOB; ",IF(COUNTIF('Jobs'!$A$2:$A$21,B439)=0,"JOB NOT ON JOBS SHEET; ",""))&amp;IF(AND(L439="Yes",M439=""),"DELAY - NO CAUSE; ","")&amp;IF(AND(N439&lt;&gt;"",O439&lt;&gt;"Yes",O439&lt;&gt;"Not needed"),"CLIENT INSTRUCTION - NO CHANGE ORDER; ","")&amp;IF(Q439="","NO PHOTOS LINK; ","")&amp;IF(OR(C439="",AND(D439&lt;&gt;"",E439="")),"CREW COUNT BLANK; ","")&amp;IF(G439="","NO WORK WRITTEN; ","")&amp;IF(AND(I439&lt;&gt;"",J439=""),"INSPECTION - NO RESULT; ","")&amp;IF(AND(B439&lt;&gt;"",N(A439)&gt;0,COUNTIFS($B$2:$B$1000,B439,$A$2:$A$1000,A439)&gt;1),"TWO ROWS SAME JOB SAME DAY; ","")&amp;IF(AND(N(A439)&gt;0,N(S439)&gt;0,N(S439)-N(A439)&gt;N('Settings'!$B$11)),"WRITTEN LATE; ",""),LEN(IF(N(A439)=0,"NO DATE; ","")&amp;IF(B439="","NO JOB; ",IF(COUNTIF('Jobs'!$A$2:$A$21,B439)=0,"JOB NOT ON JOBS SHEET; ",""))&amp;IF(AND(L439="Yes",M439=""),"DELAY - NO CAUSE; ","")&amp;IF(AND(N439&lt;&gt;"",O439&lt;&gt;"Yes",O439&lt;&gt;"Not needed"),"CLIENT INSTRUCTION - NO CHANGE ORDER; ","")&amp;IF(Q439="","NO PHOTOS LINK; ","")&amp;IF(OR(C439="",AND(D439&lt;&gt;"",E439="")),"CREW COUNT BLANK; ","")&amp;IF(G439="","NO WORK WRITTEN; ","")&amp;IF(AND(I439&lt;&gt;"",J439=""),"INSPECTION - NO RESULT; ","")&amp;IF(AND(B439&lt;&gt;"",N(A439)&gt;0,COUNTIFS($B$2:$B$1000,B439,$A$2:$A$1000,A439)&gt;1),"TWO ROWS SAME JOB SAME DAY; ","")&amp;IF(AND(N(A439)&gt;0,N(S439)&gt;0,N(S439)-N(A439)&gt;N('Settings'!$B$11)),"WRITTEN LATE; ",""))-2)))</f>
        <v/>
      </c>
    </row>
    <row r="440">
      <c r="A440" s="6" t="n"/>
      <c r="G440" s="7" t="n"/>
      <c r="H440" s="7" t="n"/>
      <c r="K440" s="7" t="n"/>
      <c r="M440" s="7" t="n"/>
      <c r="N440" s="7" t="n"/>
      <c r="P440" s="7" t="n"/>
      <c r="S440" s="6" t="n"/>
      <c r="T440">
        <f>IF(NOT(OR(A440&lt;&gt;"",B440&lt;&gt;"",G440&lt;&gt;"")),"",IF(IF(N(A440)=0,"NO DATE; ","")&amp;IF(B440="","NO JOB; ",IF(COUNTIF('Jobs'!$A$2:$A$21,B440)=0,"JOB NOT ON JOBS SHEET; ",""))&amp;IF(AND(L440="Yes",M440=""),"DELAY - NO CAUSE; ","")&amp;IF(AND(N440&lt;&gt;"",O440&lt;&gt;"Yes",O440&lt;&gt;"Not needed"),"CLIENT INSTRUCTION - NO CHANGE ORDER; ","")&amp;IF(Q440="","NO PHOTOS LINK; ","")&amp;IF(OR(C440="",AND(D440&lt;&gt;"",E440="")),"CREW COUNT BLANK; ","")&amp;IF(G440="","NO WORK WRITTEN; ","")&amp;IF(AND(I440&lt;&gt;"",J440=""),"INSPECTION - NO RESULT; ","")&amp;IF(AND(B440&lt;&gt;"",N(A440)&gt;0,COUNTIFS($B$2:$B$1000,B440,$A$2:$A$1000,A440)&gt;1),"TWO ROWS SAME JOB SAME DAY; ","")&amp;IF(AND(N(A440)&gt;0,N(S440)&gt;0,N(S440)-N(A440)&gt;N('Settings'!$B$11)),"WRITTEN LATE; ","")="","",LEFT(IF(N(A440)=0,"NO DATE; ","")&amp;IF(B440="","NO JOB; ",IF(COUNTIF('Jobs'!$A$2:$A$21,B440)=0,"JOB NOT ON JOBS SHEET; ",""))&amp;IF(AND(L440="Yes",M440=""),"DELAY - NO CAUSE; ","")&amp;IF(AND(N440&lt;&gt;"",O440&lt;&gt;"Yes",O440&lt;&gt;"Not needed"),"CLIENT INSTRUCTION - NO CHANGE ORDER; ","")&amp;IF(Q440="","NO PHOTOS LINK; ","")&amp;IF(OR(C440="",AND(D440&lt;&gt;"",E440="")),"CREW COUNT BLANK; ","")&amp;IF(G440="","NO WORK WRITTEN; ","")&amp;IF(AND(I440&lt;&gt;"",J440=""),"INSPECTION - NO RESULT; ","")&amp;IF(AND(B440&lt;&gt;"",N(A440)&gt;0,COUNTIFS($B$2:$B$1000,B440,$A$2:$A$1000,A440)&gt;1),"TWO ROWS SAME JOB SAME DAY; ","")&amp;IF(AND(N(A440)&gt;0,N(S440)&gt;0,N(S440)-N(A440)&gt;N('Settings'!$B$11)),"WRITTEN LATE; ",""),LEN(IF(N(A440)=0,"NO DATE; ","")&amp;IF(B440="","NO JOB; ",IF(COUNTIF('Jobs'!$A$2:$A$21,B440)=0,"JOB NOT ON JOBS SHEET; ",""))&amp;IF(AND(L440="Yes",M440=""),"DELAY - NO CAUSE; ","")&amp;IF(AND(N440&lt;&gt;"",O440&lt;&gt;"Yes",O440&lt;&gt;"Not needed"),"CLIENT INSTRUCTION - NO CHANGE ORDER; ","")&amp;IF(Q440="","NO PHOTOS LINK; ","")&amp;IF(OR(C440="",AND(D440&lt;&gt;"",E440="")),"CREW COUNT BLANK; ","")&amp;IF(G440="","NO WORK WRITTEN; ","")&amp;IF(AND(I440&lt;&gt;"",J440=""),"INSPECTION - NO RESULT; ","")&amp;IF(AND(B440&lt;&gt;"",N(A440)&gt;0,COUNTIFS($B$2:$B$1000,B440,$A$2:$A$1000,A440)&gt;1),"TWO ROWS SAME JOB SAME DAY; ","")&amp;IF(AND(N(A440)&gt;0,N(S440)&gt;0,N(S440)-N(A440)&gt;N('Settings'!$B$11)),"WRITTEN LATE; ",""))-2)))</f>
        <v/>
      </c>
    </row>
    <row r="441">
      <c r="A441" s="6" t="n"/>
      <c r="G441" s="7" t="n"/>
      <c r="H441" s="7" t="n"/>
      <c r="K441" s="7" t="n"/>
      <c r="M441" s="7" t="n"/>
      <c r="N441" s="7" t="n"/>
      <c r="P441" s="7" t="n"/>
      <c r="S441" s="6" t="n"/>
      <c r="T441">
        <f>IF(NOT(OR(A441&lt;&gt;"",B441&lt;&gt;"",G441&lt;&gt;"")),"",IF(IF(N(A441)=0,"NO DATE; ","")&amp;IF(B441="","NO JOB; ",IF(COUNTIF('Jobs'!$A$2:$A$21,B441)=0,"JOB NOT ON JOBS SHEET; ",""))&amp;IF(AND(L441="Yes",M441=""),"DELAY - NO CAUSE; ","")&amp;IF(AND(N441&lt;&gt;"",O441&lt;&gt;"Yes",O441&lt;&gt;"Not needed"),"CLIENT INSTRUCTION - NO CHANGE ORDER; ","")&amp;IF(Q441="","NO PHOTOS LINK; ","")&amp;IF(OR(C441="",AND(D441&lt;&gt;"",E441="")),"CREW COUNT BLANK; ","")&amp;IF(G441="","NO WORK WRITTEN; ","")&amp;IF(AND(I441&lt;&gt;"",J441=""),"INSPECTION - NO RESULT; ","")&amp;IF(AND(B441&lt;&gt;"",N(A441)&gt;0,COUNTIFS($B$2:$B$1000,B441,$A$2:$A$1000,A441)&gt;1),"TWO ROWS SAME JOB SAME DAY; ","")&amp;IF(AND(N(A441)&gt;0,N(S441)&gt;0,N(S441)-N(A441)&gt;N('Settings'!$B$11)),"WRITTEN LATE; ","")="","",LEFT(IF(N(A441)=0,"NO DATE; ","")&amp;IF(B441="","NO JOB; ",IF(COUNTIF('Jobs'!$A$2:$A$21,B441)=0,"JOB NOT ON JOBS SHEET; ",""))&amp;IF(AND(L441="Yes",M441=""),"DELAY - NO CAUSE; ","")&amp;IF(AND(N441&lt;&gt;"",O441&lt;&gt;"Yes",O441&lt;&gt;"Not needed"),"CLIENT INSTRUCTION - NO CHANGE ORDER; ","")&amp;IF(Q441="","NO PHOTOS LINK; ","")&amp;IF(OR(C441="",AND(D441&lt;&gt;"",E441="")),"CREW COUNT BLANK; ","")&amp;IF(G441="","NO WORK WRITTEN; ","")&amp;IF(AND(I441&lt;&gt;"",J441=""),"INSPECTION - NO RESULT; ","")&amp;IF(AND(B441&lt;&gt;"",N(A441)&gt;0,COUNTIFS($B$2:$B$1000,B441,$A$2:$A$1000,A441)&gt;1),"TWO ROWS SAME JOB SAME DAY; ","")&amp;IF(AND(N(A441)&gt;0,N(S441)&gt;0,N(S441)-N(A441)&gt;N('Settings'!$B$11)),"WRITTEN LATE; ",""),LEN(IF(N(A441)=0,"NO DATE; ","")&amp;IF(B441="","NO JOB; ",IF(COUNTIF('Jobs'!$A$2:$A$21,B441)=0,"JOB NOT ON JOBS SHEET; ",""))&amp;IF(AND(L441="Yes",M441=""),"DELAY - NO CAUSE; ","")&amp;IF(AND(N441&lt;&gt;"",O441&lt;&gt;"Yes",O441&lt;&gt;"Not needed"),"CLIENT INSTRUCTION - NO CHANGE ORDER; ","")&amp;IF(Q441="","NO PHOTOS LINK; ","")&amp;IF(OR(C441="",AND(D441&lt;&gt;"",E441="")),"CREW COUNT BLANK; ","")&amp;IF(G441="","NO WORK WRITTEN; ","")&amp;IF(AND(I441&lt;&gt;"",J441=""),"INSPECTION - NO RESULT; ","")&amp;IF(AND(B441&lt;&gt;"",N(A441)&gt;0,COUNTIFS($B$2:$B$1000,B441,$A$2:$A$1000,A441)&gt;1),"TWO ROWS SAME JOB SAME DAY; ","")&amp;IF(AND(N(A441)&gt;0,N(S441)&gt;0,N(S441)-N(A441)&gt;N('Settings'!$B$11)),"WRITTEN LATE; ",""))-2)))</f>
        <v/>
      </c>
    </row>
    <row r="442">
      <c r="A442" s="6" t="n"/>
      <c r="G442" s="7" t="n"/>
      <c r="H442" s="7" t="n"/>
      <c r="K442" s="7" t="n"/>
      <c r="M442" s="7" t="n"/>
      <c r="N442" s="7" t="n"/>
      <c r="P442" s="7" t="n"/>
      <c r="S442" s="6" t="n"/>
      <c r="T442">
        <f>IF(NOT(OR(A442&lt;&gt;"",B442&lt;&gt;"",G442&lt;&gt;"")),"",IF(IF(N(A442)=0,"NO DATE; ","")&amp;IF(B442="","NO JOB; ",IF(COUNTIF('Jobs'!$A$2:$A$21,B442)=0,"JOB NOT ON JOBS SHEET; ",""))&amp;IF(AND(L442="Yes",M442=""),"DELAY - NO CAUSE; ","")&amp;IF(AND(N442&lt;&gt;"",O442&lt;&gt;"Yes",O442&lt;&gt;"Not needed"),"CLIENT INSTRUCTION - NO CHANGE ORDER; ","")&amp;IF(Q442="","NO PHOTOS LINK; ","")&amp;IF(OR(C442="",AND(D442&lt;&gt;"",E442="")),"CREW COUNT BLANK; ","")&amp;IF(G442="","NO WORK WRITTEN; ","")&amp;IF(AND(I442&lt;&gt;"",J442=""),"INSPECTION - NO RESULT; ","")&amp;IF(AND(B442&lt;&gt;"",N(A442)&gt;0,COUNTIFS($B$2:$B$1000,B442,$A$2:$A$1000,A442)&gt;1),"TWO ROWS SAME JOB SAME DAY; ","")&amp;IF(AND(N(A442)&gt;0,N(S442)&gt;0,N(S442)-N(A442)&gt;N('Settings'!$B$11)),"WRITTEN LATE; ","")="","",LEFT(IF(N(A442)=0,"NO DATE; ","")&amp;IF(B442="","NO JOB; ",IF(COUNTIF('Jobs'!$A$2:$A$21,B442)=0,"JOB NOT ON JOBS SHEET; ",""))&amp;IF(AND(L442="Yes",M442=""),"DELAY - NO CAUSE; ","")&amp;IF(AND(N442&lt;&gt;"",O442&lt;&gt;"Yes",O442&lt;&gt;"Not needed"),"CLIENT INSTRUCTION - NO CHANGE ORDER; ","")&amp;IF(Q442="","NO PHOTOS LINK; ","")&amp;IF(OR(C442="",AND(D442&lt;&gt;"",E442="")),"CREW COUNT BLANK; ","")&amp;IF(G442="","NO WORK WRITTEN; ","")&amp;IF(AND(I442&lt;&gt;"",J442=""),"INSPECTION - NO RESULT; ","")&amp;IF(AND(B442&lt;&gt;"",N(A442)&gt;0,COUNTIFS($B$2:$B$1000,B442,$A$2:$A$1000,A442)&gt;1),"TWO ROWS SAME JOB SAME DAY; ","")&amp;IF(AND(N(A442)&gt;0,N(S442)&gt;0,N(S442)-N(A442)&gt;N('Settings'!$B$11)),"WRITTEN LATE; ",""),LEN(IF(N(A442)=0,"NO DATE; ","")&amp;IF(B442="","NO JOB; ",IF(COUNTIF('Jobs'!$A$2:$A$21,B442)=0,"JOB NOT ON JOBS SHEET; ",""))&amp;IF(AND(L442="Yes",M442=""),"DELAY - NO CAUSE; ","")&amp;IF(AND(N442&lt;&gt;"",O442&lt;&gt;"Yes",O442&lt;&gt;"Not needed"),"CLIENT INSTRUCTION - NO CHANGE ORDER; ","")&amp;IF(Q442="","NO PHOTOS LINK; ","")&amp;IF(OR(C442="",AND(D442&lt;&gt;"",E442="")),"CREW COUNT BLANK; ","")&amp;IF(G442="","NO WORK WRITTEN; ","")&amp;IF(AND(I442&lt;&gt;"",J442=""),"INSPECTION - NO RESULT; ","")&amp;IF(AND(B442&lt;&gt;"",N(A442)&gt;0,COUNTIFS($B$2:$B$1000,B442,$A$2:$A$1000,A442)&gt;1),"TWO ROWS SAME JOB SAME DAY; ","")&amp;IF(AND(N(A442)&gt;0,N(S442)&gt;0,N(S442)-N(A442)&gt;N('Settings'!$B$11)),"WRITTEN LATE; ",""))-2)))</f>
        <v/>
      </c>
    </row>
    <row r="443">
      <c r="A443" s="6" t="n"/>
      <c r="G443" s="7" t="n"/>
      <c r="H443" s="7" t="n"/>
      <c r="K443" s="7" t="n"/>
      <c r="M443" s="7" t="n"/>
      <c r="N443" s="7" t="n"/>
      <c r="P443" s="7" t="n"/>
      <c r="S443" s="6" t="n"/>
      <c r="T443">
        <f>IF(NOT(OR(A443&lt;&gt;"",B443&lt;&gt;"",G443&lt;&gt;"")),"",IF(IF(N(A443)=0,"NO DATE; ","")&amp;IF(B443="","NO JOB; ",IF(COUNTIF('Jobs'!$A$2:$A$21,B443)=0,"JOB NOT ON JOBS SHEET; ",""))&amp;IF(AND(L443="Yes",M443=""),"DELAY - NO CAUSE; ","")&amp;IF(AND(N443&lt;&gt;"",O443&lt;&gt;"Yes",O443&lt;&gt;"Not needed"),"CLIENT INSTRUCTION - NO CHANGE ORDER; ","")&amp;IF(Q443="","NO PHOTOS LINK; ","")&amp;IF(OR(C443="",AND(D443&lt;&gt;"",E443="")),"CREW COUNT BLANK; ","")&amp;IF(G443="","NO WORK WRITTEN; ","")&amp;IF(AND(I443&lt;&gt;"",J443=""),"INSPECTION - NO RESULT; ","")&amp;IF(AND(B443&lt;&gt;"",N(A443)&gt;0,COUNTIFS($B$2:$B$1000,B443,$A$2:$A$1000,A443)&gt;1),"TWO ROWS SAME JOB SAME DAY; ","")&amp;IF(AND(N(A443)&gt;0,N(S443)&gt;0,N(S443)-N(A443)&gt;N('Settings'!$B$11)),"WRITTEN LATE; ","")="","",LEFT(IF(N(A443)=0,"NO DATE; ","")&amp;IF(B443="","NO JOB; ",IF(COUNTIF('Jobs'!$A$2:$A$21,B443)=0,"JOB NOT ON JOBS SHEET; ",""))&amp;IF(AND(L443="Yes",M443=""),"DELAY - NO CAUSE; ","")&amp;IF(AND(N443&lt;&gt;"",O443&lt;&gt;"Yes",O443&lt;&gt;"Not needed"),"CLIENT INSTRUCTION - NO CHANGE ORDER; ","")&amp;IF(Q443="","NO PHOTOS LINK; ","")&amp;IF(OR(C443="",AND(D443&lt;&gt;"",E443="")),"CREW COUNT BLANK; ","")&amp;IF(G443="","NO WORK WRITTEN; ","")&amp;IF(AND(I443&lt;&gt;"",J443=""),"INSPECTION - NO RESULT; ","")&amp;IF(AND(B443&lt;&gt;"",N(A443)&gt;0,COUNTIFS($B$2:$B$1000,B443,$A$2:$A$1000,A443)&gt;1),"TWO ROWS SAME JOB SAME DAY; ","")&amp;IF(AND(N(A443)&gt;0,N(S443)&gt;0,N(S443)-N(A443)&gt;N('Settings'!$B$11)),"WRITTEN LATE; ",""),LEN(IF(N(A443)=0,"NO DATE; ","")&amp;IF(B443="","NO JOB; ",IF(COUNTIF('Jobs'!$A$2:$A$21,B443)=0,"JOB NOT ON JOBS SHEET; ",""))&amp;IF(AND(L443="Yes",M443=""),"DELAY - NO CAUSE; ","")&amp;IF(AND(N443&lt;&gt;"",O443&lt;&gt;"Yes",O443&lt;&gt;"Not needed"),"CLIENT INSTRUCTION - NO CHANGE ORDER; ","")&amp;IF(Q443="","NO PHOTOS LINK; ","")&amp;IF(OR(C443="",AND(D443&lt;&gt;"",E443="")),"CREW COUNT BLANK; ","")&amp;IF(G443="","NO WORK WRITTEN; ","")&amp;IF(AND(I443&lt;&gt;"",J443=""),"INSPECTION - NO RESULT; ","")&amp;IF(AND(B443&lt;&gt;"",N(A443)&gt;0,COUNTIFS($B$2:$B$1000,B443,$A$2:$A$1000,A443)&gt;1),"TWO ROWS SAME JOB SAME DAY; ","")&amp;IF(AND(N(A443)&gt;0,N(S443)&gt;0,N(S443)-N(A443)&gt;N('Settings'!$B$11)),"WRITTEN LATE; ",""))-2)))</f>
        <v/>
      </c>
    </row>
    <row r="444">
      <c r="A444" s="6" t="n"/>
      <c r="G444" s="7" t="n"/>
      <c r="H444" s="7" t="n"/>
      <c r="K444" s="7" t="n"/>
      <c r="M444" s="7" t="n"/>
      <c r="N444" s="7" t="n"/>
      <c r="P444" s="7" t="n"/>
      <c r="S444" s="6" t="n"/>
      <c r="T444">
        <f>IF(NOT(OR(A444&lt;&gt;"",B444&lt;&gt;"",G444&lt;&gt;"")),"",IF(IF(N(A444)=0,"NO DATE; ","")&amp;IF(B444="","NO JOB; ",IF(COUNTIF('Jobs'!$A$2:$A$21,B444)=0,"JOB NOT ON JOBS SHEET; ",""))&amp;IF(AND(L444="Yes",M444=""),"DELAY - NO CAUSE; ","")&amp;IF(AND(N444&lt;&gt;"",O444&lt;&gt;"Yes",O444&lt;&gt;"Not needed"),"CLIENT INSTRUCTION - NO CHANGE ORDER; ","")&amp;IF(Q444="","NO PHOTOS LINK; ","")&amp;IF(OR(C444="",AND(D444&lt;&gt;"",E444="")),"CREW COUNT BLANK; ","")&amp;IF(G444="","NO WORK WRITTEN; ","")&amp;IF(AND(I444&lt;&gt;"",J444=""),"INSPECTION - NO RESULT; ","")&amp;IF(AND(B444&lt;&gt;"",N(A444)&gt;0,COUNTIFS($B$2:$B$1000,B444,$A$2:$A$1000,A444)&gt;1),"TWO ROWS SAME JOB SAME DAY; ","")&amp;IF(AND(N(A444)&gt;0,N(S444)&gt;0,N(S444)-N(A444)&gt;N('Settings'!$B$11)),"WRITTEN LATE; ","")="","",LEFT(IF(N(A444)=0,"NO DATE; ","")&amp;IF(B444="","NO JOB; ",IF(COUNTIF('Jobs'!$A$2:$A$21,B444)=0,"JOB NOT ON JOBS SHEET; ",""))&amp;IF(AND(L444="Yes",M444=""),"DELAY - NO CAUSE; ","")&amp;IF(AND(N444&lt;&gt;"",O444&lt;&gt;"Yes",O444&lt;&gt;"Not needed"),"CLIENT INSTRUCTION - NO CHANGE ORDER; ","")&amp;IF(Q444="","NO PHOTOS LINK; ","")&amp;IF(OR(C444="",AND(D444&lt;&gt;"",E444="")),"CREW COUNT BLANK; ","")&amp;IF(G444="","NO WORK WRITTEN; ","")&amp;IF(AND(I444&lt;&gt;"",J444=""),"INSPECTION - NO RESULT; ","")&amp;IF(AND(B444&lt;&gt;"",N(A444)&gt;0,COUNTIFS($B$2:$B$1000,B444,$A$2:$A$1000,A444)&gt;1),"TWO ROWS SAME JOB SAME DAY; ","")&amp;IF(AND(N(A444)&gt;0,N(S444)&gt;0,N(S444)-N(A444)&gt;N('Settings'!$B$11)),"WRITTEN LATE; ",""),LEN(IF(N(A444)=0,"NO DATE; ","")&amp;IF(B444="","NO JOB; ",IF(COUNTIF('Jobs'!$A$2:$A$21,B444)=0,"JOB NOT ON JOBS SHEET; ",""))&amp;IF(AND(L444="Yes",M444=""),"DELAY - NO CAUSE; ","")&amp;IF(AND(N444&lt;&gt;"",O444&lt;&gt;"Yes",O444&lt;&gt;"Not needed"),"CLIENT INSTRUCTION - NO CHANGE ORDER; ","")&amp;IF(Q444="","NO PHOTOS LINK; ","")&amp;IF(OR(C444="",AND(D444&lt;&gt;"",E444="")),"CREW COUNT BLANK; ","")&amp;IF(G444="","NO WORK WRITTEN; ","")&amp;IF(AND(I444&lt;&gt;"",J444=""),"INSPECTION - NO RESULT; ","")&amp;IF(AND(B444&lt;&gt;"",N(A444)&gt;0,COUNTIFS($B$2:$B$1000,B444,$A$2:$A$1000,A444)&gt;1),"TWO ROWS SAME JOB SAME DAY; ","")&amp;IF(AND(N(A444)&gt;0,N(S444)&gt;0,N(S444)-N(A444)&gt;N('Settings'!$B$11)),"WRITTEN LATE; ",""))-2)))</f>
        <v/>
      </c>
    </row>
    <row r="445">
      <c r="A445" s="6" t="n"/>
      <c r="G445" s="7" t="n"/>
      <c r="H445" s="7" t="n"/>
      <c r="K445" s="7" t="n"/>
      <c r="M445" s="7" t="n"/>
      <c r="N445" s="7" t="n"/>
      <c r="P445" s="7" t="n"/>
      <c r="S445" s="6" t="n"/>
      <c r="T445">
        <f>IF(NOT(OR(A445&lt;&gt;"",B445&lt;&gt;"",G445&lt;&gt;"")),"",IF(IF(N(A445)=0,"NO DATE; ","")&amp;IF(B445="","NO JOB; ",IF(COUNTIF('Jobs'!$A$2:$A$21,B445)=0,"JOB NOT ON JOBS SHEET; ",""))&amp;IF(AND(L445="Yes",M445=""),"DELAY - NO CAUSE; ","")&amp;IF(AND(N445&lt;&gt;"",O445&lt;&gt;"Yes",O445&lt;&gt;"Not needed"),"CLIENT INSTRUCTION - NO CHANGE ORDER; ","")&amp;IF(Q445="","NO PHOTOS LINK; ","")&amp;IF(OR(C445="",AND(D445&lt;&gt;"",E445="")),"CREW COUNT BLANK; ","")&amp;IF(G445="","NO WORK WRITTEN; ","")&amp;IF(AND(I445&lt;&gt;"",J445=""),"INSPECTION - NO RESULT; ","")&amp;IF(AND(B445&lt;&gt;"",N(A445)&gt;0,COUNTIFS($B$2:$B$1000,B445,$A$2:$A$1000,A445)&gt;1),"TWO ROWS SAME JOB SAME DAY; ","")&amp;IF(AND(N(A445)&gt;0,N(S445)&gt;0,N(S445)-N(A445)&gt;N('Settings'!$B$11)),"WRITTEN LATE; ","")="","",LEFT(IF(N(A445)=0,"NO DATE; ","")&amp;IF(B445="","NO JOB; ",IF(COUNTIF('Jobs'!$A$2:$A$21,B445)=0,"JOB NOT ON JOBS SHEET; ",""))&amp;IF(AND(L445="Yes",M445=""),"DELAY - NO CAUSE; ","")&amp;IF(AND(N445&lt;&gt;"",O445&lt;&gt;"Yes",O445&lt;&gt;"Not needed"),"CLIENT INSTRUCTION - NO CHANGE ORDER; ","")&amp;IF(Q445="","NO PHOTOS LINK; ","")&amp;IF(OR(C445="",AND(D445&lt;&gt;"",E445="")),"CREW COUNT BLANK; ","")&amp;IF(G445="","NO WORK WRITTEN; ","")&amp;IF(AND(I445&lt;&gt;"",J445=""),"INSPECTION - NO RESULT; ","")&amp;IF(AND(B445&lt;&gt;"",N(A445)&gt;0,COUNTIFS($B$2:$B$1000,B445,$A$2:$A$1000,A445)&gt;1),"TWO ROWS SAME JOB SAME DAY; ","")&amp;IF(AND(N(A445)&gt;0,N(S445)&gt;0,N(S445)-N(A445)&gt;N('Settings'!$B$11)),"WRITTEN LATE; ",""),LEN(IF(N(A445)=0,"NO DATE; ","")&amp;IF(B445="","NO JOB; ",IF(COUNTIF('Jobs'!$A$2:$A$21,B445)=0,"JOB NOT ON JOBS SHEET; ",""))&amp;IF(AND(L445="Yes",M445=""),"DELAY - NO CAUSE; ","")&amp;IF(AND(N445&lt;&gt;"",O445&lt;&gt;"Yes",O445&lt;&gt;"Not needed"),"CLIENT INSTRUCTION - NO CHANGE ORDER; ","")&amp;IF(Q445="","NO PHOTOS LINK; ","")&amp;IF(OR(C445="",AND(D445&lt;&gt;"",E445="")),"CREW COUNT BLANK; ","")&amp;IF(G445="","NO WORK WRITTEN; ","")&amp;IF(AND(I445&lt;&gt;"",J445=""),"INSPECTION - NO RESULT; ","")&amp;IF(AND(B445&lt;&gt;"",N(A445)&gt;0,COUNTIFS($B$2:$B$1000,B445,$A$2:$A$1000,A445)&gt;1),"TWO ROWS SAME JOB SAME DAY; ","")&amp;IF(AND(N(A445)&gt;0,N(S445)&gt;0,N(S445)-N(A445)&gt;N('Settings'!$B$11)),"WRITTEN LATE; ",""))-2)))</f>
        <v/>
      </c>
    </row>
    <row r="446">
      <c r="A446" s="6" t="n"/>
      <c r="G446" s="7" t="n"/>
      <c r="H446" s="7" t="n"/>
      <c r="K446" s="7" t="n"/>
      <c r="M446" s="7" t="n"/>
      <c r="N446" s="7" t="n"/>
      <c r="P446" s="7" t="n"/>
      <c r="S446" s="6" t="n"/>
      <c r="T446">
        <f>IF(NOT(OR(A446&lt;&gt;"",B446&lt;&gt;"",G446&lt;&gt;"")),"",IF(IF(N(A446)=0,"NO DATE; ","")&amp;IF(B446="","NO JOB; ",IF(COUNTIF('Jobs'!$A$2:$A$21,B446)=0,"JOB NOT ON JOBS SHEET; ",""))&amp;IF(AND(L446="Yes",M446=""),"DELAY - NO CAUSE; ","")&amp;IF(AND(N446&lt;&gt;"",O446&lt;&gt;"Yes",O446&lt;&gt;"Not needed"),"CLIENT INSTRUCTION - NO CHANGE ORDER; ","")&amp;IF(Q446="","NO PHOTOS LINK; ","")&amp;IF(OR(C446="",AND(D446&lt;&gt;"",E446="")),"CREW COUNT BLANK; ","")&amp;IF(G446="","NO WORK WRITTEN; ","")&amp;IF(AND(I446&lt;&gt;"",J446=""),"INSPECTION - NO RESULT; ","")&amp;IF(AND(B446&lt;&gt;"",N(A446)&gt;0,COUNTIFS($B$2:$B$1000,B446,$A$2:$A$1000,A446)&gt;1),"TWO ROWS SAME JOB SAME DAY; ","")&amp;IF(AND(N(A446)&gt;0,N(S446)&gt;0,N(S446)-N(A446)&gt;N('Settings'!$B$11)),"WRITTEN LATE; ","")="","",LEFT(IF(N(A446)=0,"NO DATE; ","")&amp;IF(B446="","NO JOB; ",IF(COUNTIF('Jobs'!$A$2:$A$21,B446)=0,"JOB NOT ON JOBS SHEET; ",""))&amp;IF(AND(L446="Yes",M446=""),"DELAY - NO CAUSE; ","")&amp;IF(AND(N446&lt;&gt;"",O446&lt;&gt;"Yes",O446&lt;&gt;"Not needed"),"CLIENT INSTRUCTION - NO CHANGE ORDER; ","")&amp;IF(Q446="","NO PHOTOS LINK; ","")&amp;IF(OR(C446="",AND(D446&lt;&gt;"",E446="")),"CREW COUNT BLANK; ","")&amp;IF(G446="","NO WORK WRITTEN; ","")&amp;IF(AND(I446&lt;&gt;"",J446=""),"INSPECTION - NO RESULT; ","")&amp;IF(AND(B446&lt;&gt;"",N(A446)&gt;0,COUNTIFS($B$2:$B$1000,B446,$A$2:$A$1000,A446)&gt;1),"TWO ROWS SAME JOB SAME DAY; ","")&amp;IF(AND(N(A446)&gt;0,N(S446)&gt;0,N(S446)-N(A446)&gt;N('Settings'!$B$11)),"WRITTEN LATE; ",""),LEN(IF(N(A446)=0,"NO DATE; ","")&amp;IF(B446="","NO JOB; ",IF(COUNTIF('Jobs'!$A$2:$A$21,B446)=0,"JOB NOT ON JOBS SHEET; ",""))&amp;IF(AND(L446="Yes",M446=""),"DELAY - NO CAUSE; ","")&amp;IF(AND(N446&lt;&gt;"",O446&lt;&gt;"Yes",O446&lt;&gt;"Not needed"),"CLIENT INSTRUCTION - NO CHANGE ORDER; ","")&amp;IF(Q446="","NO PHOTOS LINK; ","")&amp;IF(OR(C446="",AND(D446&lt;&gt;"",E446="")),"CREW COUNT BLANK; ","")&amp;IF(G446="","NO WORK WRITTEN; ","")&amp;IF(AND(I446&lt;&gt;"",J446=""),"INSPECTION - NO RESULT; ","")&amp;IF(AND(B446&lt;&gt;"",N(A446)&gt;0,COUNTIFS($B$2:$B$1000,B446,$A$2:$A$1000,A446)&gt;1),"TWO ROWS SAME JOB SAME DAY; ","")&amp;IF(AND(N(A446)&gt;0,N(S446)&gt;0,N(S446)-N(A446)&gt;N('Settings'!$B$11)),"WRITTEN LATE; ",""))-2)))</f>
        <v/>
      </c>
    </row>
    <row r="447">
      <c r="A447" s="6" t="n"/>
      <c r="G447" s="7" t="n"/>
      <c r="H447" s="7" t="n"/>
      <c r="K447" s="7" t="n"/>
      <c r="M447" s="7" t="n"/>
      <c r="N447" s="7" t="n"/>
      <c r="P447" s="7" t="n"/>
      <c r="S447" s="6" t="n"/>
      <c r="T447">
        <f>IF(NOT(OR(A447&lt;&gt;"",B447&lt;&gt;"",G447&lt;&gt;"")),"",IF(IF(N(A447)=0,"NO DATE; ","")&amp;IF(B447="","NO JOB; ",IF(COUNTIF('Jobs'!$A$2:$A$21,B447)=0,"JOB NOT ON JOBS SHEET; ",""))&amp;IF(AND(L447="Yes",M447=""),"DELAY - NO CAUSE; ","")&amp;IF(AND(N447&lt;&gt;"",O447&lt;&gt;"Yes",O447&lt;&gt;"Not needed"),"CLIENT INSTRUCTION - NO CHANGE ORDER; ","")&amp;IF(Q447="","NO PHOTOS LINK; ","")&amp;IF(OR(C447="",AND(D447&lt;&gt;"",E447="")),"CREW COUNT BLANK; ","")&amp;IF(G447="","NO WORK WRITTEN; ","")&amp;IF(AND(I447&lt;&gt;"",J447=""),"INSPECTION - NO RESULT; ","")&amp;IF(AND(B447&lt;&gt;"",N(A447)&gt;0,COUNTIFS($B$2:$B$1000,B447,$A$2:$A$1000,A447)&gt;1),"TWO ROWS SAME JOB SAME DAY; ","")&amp;IF(AND(N(A447)&gt;0,N(S447)&gt;0,N(S447)-N(A447)&gt;N('Settings'!$B$11)),"WRITTEN LATE; ","")="","",LEFT(IF(N(A447)=0,"NO DATE; ","")&amp;IF(B447="","NO JOB; ",IF(COUNTIF('Jobs'!$A$2:$A$21,B447)=0,"JOB NOT ON JOBS SHEET; ",""))&amp;IF(AND(L447="Yes",M447=""),"DELAY - NO CAUSE; ","")&amp;IF(AND(N447&lt;&gt;"",O447&lt;&gt;"Yes",O447&lt;&gt;"Not needed"),"CLIENT INSTRUCTION - NO CHANGE ORDER; ","")&amp;IF(Q447="","NO PHOTOS LINK; ","")&amp;IF(OR(C447="",AND(D447&lt;&gt;"",E447="")),"CREW COUNT BLANK; ","")&amp;IF(G447="","NO WORK WRITTEN; ","")&amp;IF(AND(I447&lt;&gt;"",J447=""),"INSPECTION - NO RESULT; ","")&amp;IF(AND(B447&lt;&gt;"",N(A447)&gt;0,COUNTIFS($B$2:$B$1000,B447,$A$2:$A$1000,A447)&gt;1),"TWO ROWS SAME JOB SAME DAY; ","")&amp;IF(AND(N(A447)&gt;0,N(S447)&gt;0,N(S447)-N(A447)&gt;N('Settings'!$B$11)),"WRITTEN LATE; ",""),LEN(IF(N(A447)=0,"NO DATE; ","")&amp;IF(B447="","NO JOB; ",IF(COUNTIF('Jobs'!$A$2:$A$21,B447)=0,"JOB NOT ON JOBS SHEET; ",""))&amp;IF(AND(L447="Yes",M447=""),"DELAY - NO CAUSE; ","")&amp;IF(AND(N447&lt;&gt;"",O447&lt;&gt;"Yes",O447&lt;&gt;"Not needed"),"CLIENT INSTRUCTION - NO CHANGE ORDER; ","")&amp;IF(Q447="","NO PHOTOS LINK; ","")&amp;IF(OR(C447="",AND(D447&lt;&gt;"",E447="")),"CREW COUNT BLANK; ","")&amp;IF(G447="","NO WORK WRITTEN; ","")&amp;IF(AND(I447&lt;&gt;"",J447=""),"INSPECTION - NO RESULT; ","")&amp;IF(AND(B447&lt;&gt;"",N(A447)&gt;0,COUNTIFS($B$2:$B$1000,B447,$A$2:$A$1000,A447)&gt;1),"TWO ROWS SAME JOB SAME DAY; ","")&amp;IF(AND(N(A447)&gt;0,N(S447)&gt;0,N(S447)-N(A447)&gt;N('Settings'!$B$11)),"WRITTEN LATE; ",""))-2)))</f>
        <v/>
      </c>
    </row>
    <row r="448">
      <c r="A448" s="6" t="n"/>
      <c r="G448" s="7" t="n"/>
      <c r="H448" s="7" t="n"/>
      <c r="K448" s="7" t="n"/>
      <c r="M448" s="7" t="n"/>
      <c r="N448" s="7" t="n"/>
      <c r="P448" s="7" t="n"/>
      <c r="S448" s="6" t="n"/>
      <c r="T448">
        <f>IF(NOT(OR(A448&lt;&gt;"",B448&lt;&gt;"",G448&lt;&gt;"")),"",IF(IF(N(A448)=0,"NO DATE; ","")&amp;IF(B448="","NO JOB; ",IF(COUNTIF('Jobs'!$A$2:$A$21,B448)=0,"JOB NOT ON JOBS SHEET; ",""))&amp;IF(AND(L448="Yes",M448=""),"DELAY - NO CAUSE; ","")&amp;IF(AND(N448&lt;&gt;"",O448&lt;&gt;"Yes",O448&lt;&gt;"Not needed"),"CLIENT INSTRUCTION - NO CHANGE ORDER; ","")&amp;IF(Q448="","NO PHOTOS LINK; ","")&amp;IF(OR(C448="",AND(D448&lt;&gt;"",E448="")),"CREW COUNT BLANK; ","")&amp;IF(G448="","NO WORK WRITTEN; ","")&amp;IF(AND(I448&lt;&gt;"",J448=""),"INSPECTION - NO RESULT; ","")&amp;IF(AND(B448&lt;&gt;"",N(A448)&gt;0,COUNTIFS($B$2:$B$1000,B448,$A$2:$A$1000,A448)&gt;1),"TWO ROWS SAME JOB SAME DAY; ","")&amp;IF(AND(N(A448)&gt;0,N(S448)&gt;0,N(S448)-N(A448)&gt;N('Settings'!$B$11)),"WRITTEN LATE; ","")="","",LEFT(IF(N(A448)=0,"NO DATE; ","")&amp;IF(B448="","NO JOB; ",IF(COUNTIF('Jobs'!$A$2:$A$21,B448)=0,"JOB NOT ON JOBS SHEET; ",""))&amp;IF(AND(L448="Yes",M448=""),"DELAY - NO CAUSE; ","")&amp;IF(AND(N448&lt;&gt;"",O448&lt;&gt;"Yes",O448&lt;&gt;"Not needed"),"CLIENT INSTRUCTION - NO CHANGE ORDER; ","")&amp;IF(Q448="","NO PHOTOS LINK; ","")&amp;IF(OR(C448="",AND(D448&lt;&gt;"",E448="")),"CREW COUNT BLANK; ","")&amp;IF(G448="","NO WORK WRITTEN; ","")&amp;IF(AND(I448&lt;&gt;"",J448=""),"INSPECTION - NO RESULT; ","")&amp;IF(AND(B448&lt;&gt;"",N(A448)&gt;0,COUNTIFS($B$2:$B$1000,B448,$A$2:$A$1000,A448)&gt;1),"TWO ROWS SAME JOB SAME DAY; ","")&amp;IF(AND(N(A448)&gt;0,N(S448)&gt;0,N(S448)-N(A448)&gt;N('Settings'!$B$11)),"WRITTEN LATE; ",""),LEN(IF(N(A448)=0,"NO DATE; ","")&amp;IF(B448="","NO JOB; ",IF(COUNTIF('Jobs'!$A$2:$A$21,B448)=0,"JOB NOT ON JOBS SHEET; ",""))&amp;IF(AND(L448="Yes",M448=""),"DELAY - NO CAUSE; ","")&amp;IF(AND(N448&lt;&gt;"",O448&lt;&gt;"Yes",O448&lt;&gt;"Not needed"),"CLIENT INSTRUCTION - NO CHANGE ORDER; ","")&amp;IF(Q448="","NO PHOTOS LINK; ","")&amp;IF(OR(C448="",AND(D448&lt;&gt;"",E448="")),"CREW COUNT BLANK; ","")&amp;IF(G448="","NO WORK WRITTEN; ","")&amp;IF(AND(I448&lt;&gt;"",J448=""),"INSPECTION - NO RESULT; ","")&amp;IF(AND(B448&lt;&gt;"",N(A448)&gt;0,COUNTIFS($B$2:$B$1000,B448,$A$2:$A$1000,A448)&gt;1),"TWO ROWS SAME JOB SAME DAY; ","")&amp;IF(AND(N(A448)&gt;0,N(S448)&gt;0,N(S448)-N(A448)&gt;N('Settings'!$B$11)),"WRITTEN LATE; ",""))-2)))</f>
        <v/>
      </c>
    </row>
    <row r="449">
      <c r="A449" s="6" t="n"/>
      <c r="G449" s="7" t="n"/>
      <c r="H449" s="7" t="n"/>
      <c r="K449" s="7" t="n"/>
      <c r="M449" s="7" t="n"/>
      <c r="N449" s="7" t="n"/>
      <c r="P449" s="7" t="n"/>
      <c r="S449" s="6" t="n"/>
      <c r="T449">
        <f>IF(NOT(OR(A449&lt;&gt;"",B449&lt;&gt;"",G449&lt;&gt;"")),"",IF(IF(N(A449)=0,"NO DATE; ","")&amp;IF(B449="","NO JOB; ",IF(COUNTIF('Jobs'!$A$2:$A$21,B449)=0,"JOB NOT ON JOBS SHEET; ",""))&amp;IF(AND(L449="Yes",M449=""),"DELAY - NO CAUSE; ","")&amp;IF(AND(N449&lt;&gt;"",O449&lt;&gt;"Yes",O449&lt;&gt;"Not needed"),"CLIENT INSTRUCTION - NO CHANGE ORDER; ","")&amp;IF(Q449="","NO PHOTOS LINK; ","")&amp;IF(OR(C449="",AND(D449&lt;&gt;"",E449="")),"CREW COUNT BLANK; ","")&amp;IF(G449="","NO WORK WRITTEN; ","")&amp;IF(AND(I449&lt;&gt;"",J449=""),"INSPECTION - NO RESULT; ","")&amp;IF(AND(B449&lt;&gt;"",N(A449)&gt;0,COUNTIFS($B$2:$B$1000,B449,$A$2:$A$1000,A449)&gt;1),"TWO ROWS SAME JOB SAME DAY; ","")&amp;IF(AND(N(A449)&gt;0,N(S449)&gt;0,N(S449)-N(A449)&gt;N('Settings'!$B$11)),"WRITTEN LATE; ","")="","",LEFT(IF(N(A449)=0,"NO DATE; ","")&amp;IF(B449="","NO JOB; ",IF(COUNTIF('Jobs'!$A$2:$A$21,B449)=0,"JOB NOT ON JOBS SHEET; ",""))&amp;IF(AND(L449="Yes",M449=""),"DELAY - NO CAUSE; ","")&amp;IF(AND(N449&lt;&gt;"",O449&lt;&gt;"Yes",O449&lt;&gt;"Not needed"),"CLIENT INSTRUCTION - NO CHANGE ORDER; ","")&amp;IF(Q449="","NO PHOTOS LINK; ","")&amp;IF(OR(C449="",AND(D449&lt;&gt;"",E449="")),"CREW COUNT BLANK; ","")&amp;IF(G449="","NO WORK WRITTEN; ","")&amp;IF(AND(I449&lt;&gt;"",J449=""),"INSPECTION - NO RESULT; ","")&amp;IF(AND(B449&lt;&gt;"",N(A449)&gt;0,COUNTIFS($B$2:$B$1000,B449,$A$2:$A$1000,A449)&gt;1),"TWO ROWS SAME JOB SAME DAY; ","")&amp;IF(AND(N(A449)&gt;0,N(S449)&gt;0,N(S449)-N(A449)&gt;N('Settings'!$B$11)),"WRITTEN LATE; ",""),LEN(IF(N(A449)=0,"NO DATE; ","")&amp;IF(B449="","NO JOB; ",IF(COUNTIF('Jobs'!$A$2:$A$21,B449)=0,"JOB NOT ON JOBS SHEET; ",""))&amp;IF(AND(L449="Yes",M449=""),"DELAY - NO CAUSE; ","")&amp;IF(AND(N449&lt;&gt;"",O449&lt;&gt;"Yes",O449&lt;&gt;"Not needed"),"CLIENT INSTRUCTION - NO CHANGE ORDER; ","")&amp;IF(Q449="","NO PHOTOS LINK; ","")&amp;IF(OR(C449="",AND(D449&lt;&gt;"",E449="")),"CREW COUNT BLANK; ","")&amp;IF(G449="","NO WORK WRITTEN; ","")&amp;IF(AND(I449&lt;&gt;"",J449=""),"INSPECTION - NO RESULT; ","")&amp;IF(AND(B449&lt;&gt;"",N(A449)&gt;0,COUNTIFS($B$2:$B$1000,B449,$A$2:$A$1000,A449)&gt;1),"TWO ROWS SAME JOB SAME DAY; ","")&amp;IF(AND(N(A449)&gt;0,N(S449)&gt;0,N(S449)-N(A449)&gt;N('Settings'!$B$11)),"WRITTEN LATE; ",""))-2)))</f>
        <v/>
      </c>
    </row>
    <row r="450">
      <c r="A450" s="6" t="n"/>
      <c r="G450" s="7" t="n"/>
      <c r="H450" s="7" t="n"/>
      <c r="K450" s="7" t="n"/>
      <c r="M450" s="7" t="n"/>
      <c r="N450" s="7" t="n"/>
      <c r="P450" s="7" t="n"/>
      <c r="S450" s="6" t="n"/>
      <c r="T450">
        <f>IF(NOT(OR(A450&lt;&gt;"",B450&lt;&gt;"",G450&lt;&gt;"")),"",IF(IF(N(A450)=0,"NO DATE; ","")&amp;IF(B450="","NO JOB; ",IF(COUNTIF('Jobs'!$A$2:$A$21,B450)=0,"JOB NOT ON JOBS SHEET; ",""))&amp;IF(AND(L450="Yes",M450=""),"DELAY - NO CAUSE; ","")&amp;IF(AND(N450&lt;&gt;"",O450&lt;&gt;"Yes",O450&lt;&gt;"Not needed"),"CLIENT INSTRUCTION - NO CHANGE ORDER; ","")&amp;IF(Q450="","NO PHOTOS LINK; ","")&amp;IF(OR(C450="",AND(D450&lt;&gt;"",E450="")),"CREW COUNT BLANK; ","")&amp;IF(G450="","NO WORK WRITTEN; ","")&amp;IF(AND(I450&lt;&gt;"",J450=""),"INSPECTION - NO RESULT; ","")&amp;IF(AND(B450&lt;&gt;"",N(A450)&gt;0,COUNTIFS($B$2:$B$1000,B450,$A$2:$A$1000,A450)&gt;1),"TWO ROWS SAME JOB SAME DAY; ","")&amp;IF(AND(N(A450)&gt;0,N(S450)&gt;0,N(S450)-N(A450)&gt;N('Settings'!$B$11)),"WRITTEN LATE; ","")="","",LEFT(IF(N(A450)=0,"NO DATE; ","")&amp;IF(B450="","NO JOB; ",IF(COUNTIF('Jobs'!$A$2:$A$21,B450)=0,"JOB NOT ON JOBS SHEET; ",""))&amp;IF(AND(L450="Yes",M450=""),"DELAY - NO CAUSE; ","")&amp;IF(AND(N450&lt;&gt;"",O450&lt;&gt;"Yes",O450&lt;&gt;"Not needed"),"CLIENT INSTRUCTION - NO CHANGE ORDER; ","")&amp;IF(Q450="","NO PHOTOS LINK; ","")&amp;IF(OR(C450="",AND(D450&lt;&gt;"",E450="")),"CREW COUNT BLANK; ","")&amp;IF(G450="","NO WORK WRITTEN; ","")&amp;IF(AND(I450&lt;&gt;"",J450=""),"INSPECTION - NO RESULT; ","")&amp;IF(AND(B450&lt;&gt;"",N(A450)&gt;0,COUNTIFS($B$2:$B$1000,B450,$A$2:$A$1000,A450)&gt;1),"TWO ROWS SAME JOB SAME DAY; ","")&amp;IF(AND(N(A450)&gt;0,N(S450)&gt;0,N(S450)-N(A450)&gt;N('Settings'!$B$11)),"WRITTEN LATE; ",""),LEN(IF(N(A450)=0,"NO DATE; ","")&amp;IF(B450="","NO JOB; ",IF(COUNTIF('Jobs'!$A$2:$A$21,B450)=0,"JOB NOT ON JOBS SHEET; ",""))&amp;IF(AND(L450="Yes",M450=""),"DELAY - NO CAUSE; ","")&amp;IF(AND(N450&lt;&gt;"",O450&lt;&gt;"Yes",O450&lt;&gt;"Not needed"),"CLIENT INSTRUCTION - NO CHANGE ORDER; ","")&amp;IF(Q450="","NO PHOTOS LINK; ","")&amp;IF(OR(C450="",AND(D450&lt;&gt;"",E450="")),"CREW COUNT BLANK; ","")&amp;IF(G450="","NO WORK WRITTEN; ","")&amp;IF(AND(I450&lt;&gt;"",J450=""),"INSPECTION - NO RESULT; ","")&amp;IF(AND(B450&lt;&gt;"",N(A450)&gt;0,COUNTIFS($B$2:$B$1000,B450,$A$2:$A$1000,A450)&gt;1),"TWO ROWS SAME JOB SAME DAY; ","")&amp;IF(AND(N(A450)&gt;0,N(S450)&gt;0,N(S450)-N(A450)&gt;N('Settings'!$B$11)),"WRITTEN LATE; ",""))-2)))</f>
        <v/>
      </c>
    </row>
    <row r="451">
      <c r="A451" s="6" t="n"/>
      <c r="G451" s="7" t="n"/>
      <c r="H451" s="7" t="n"/>
      <c r="K451" s="7" t="n"/>
      <c r="M451" s="7" t="n"/>
      <c r="N451" s="7" t="n"/>
      <c r="P451" s="7" t="n"/>
      <c r="S451" s="6" t="n"/>
      <c r="T451">
        <f>IF(NOT(OR(A451&lt;&gt;"",B451&lt;&gt;"",G451&lt;&gt;"")),"",IF(IF(N(A451)=0,"NO DATE; ","")&amp;IF(B451="","NO JOB; ",IF(COUNTIF('Jobs'!$A$2:$A$21,B451)=0,"JOB NOT ON JOBS SHEET; ",""))&amp;IF(AND(L451="Yes",M451=""),"DELAY - NO CAUSE; ","")&amp;IF(AND(N451&lt;&gt;"",O451&lt;&gt;"Yes",O451&lt;&gt;"Not needed"),"CLIENT INSTRUCTION - NO CHANGE ORDER; ","")&amp;IF(Q451="","NO PHOTOS LINK; ","")&amp;IF(OR(C451="",AND(D451&lt;&gt;"",E451="")),"CREW COUNT BLANK; ","")&amp;IF(G451="","NO WORK WRITTEN; ","")&amp;IF(AND(I451&lt;&gt;"",J451=""),"INSPECTION - NO RESULT; ","")&amp;IF(AND(B451&lt;&gt;"",N(A451)&gt;0,COUNTIFS($B$2:$B$1000,B451,$A$2:$A$1000,A451)&gt;1),"TWO ROWS SAME JOB SAME DAY; ","")&amp;IF(AND(N(A451)&gt;0,N(S451)&gt;0,N(S451)-N(A451)&gt;N('Settings'!$B$11)),"WRITTEN LATE; ","")="","",LEFT(IF(N(A451)=0,"NO DATE; ","")&amp;IF(B451="","NO JOB; ",IF(COUNTIF('Jobs'!$A$2:$A$21,B451)=0,"JOB NOT ON JOBS SHEET; ",""))&amp;IF(AND(L451="Yes",M451=""),"DELAY - NO CAUSE; ","")&amp;IF(AND(N451&lt;&gt;"",O451&lt;&gt;"Yes",O451&lt;&gt;"Not needed"),"CLIENT INSTRUCTION - NO CHANGE ORDER; ","")&amp;IF(Q451="","NO PHOTOS LINK; ","")&amp;IF(OR(C451="",AND(D451&lt;&gt;"",E451="")),"CREW COUNT BLANK; ","")&amp;IF(G451="","NO WORK WRITTEN; ","")&amp;IF(AND(I451&lt;&gt;"",J451=""),"INSPECTION - NO RESULT; ","")&amp;IF(AND(B451&lt;&gt;"",N(A451)&gt;0,COUNTIFS($B$2:$B$1000,B451,$A$2:$A$1000,A451)&gt;1),"TWO ROWS SAME JOB SAME DAY; ","")&amp;IF(AND(N(A451)&gt;0,N(S451)&gt;0,N(S451)-N(A451)&gt;N('Settings'!$B$11)),"WRITTEN LATE; ",""),LEN(IF(N(A451)=0,"NO DATE; ","")&amp;IF(B451="","NO JOB; ",IF(COUNTIF('Jobs'!$A$2:$A$21,B451)=0,"JOB NOT ON JOBS SHEET; ",""))&amp;IF(AND(L451="Yes",M451=""),"DELAY - NO CAUSE; ","")&amp;IF(AND(N451&lt;&gt;"",O451&lt;&gt;"Yes",O451&lt;&gt;"Not needed"),"CLIENT INSTRUCTION - NO CHANGE ORDER; ","")&amp;IF(Q451="","NO PHOTOS LINK; ","")&amp;IF(OR(C451="",AND(D451&lt;&gt;"",E451="")),"CREW COUNT BLANK; ","")&amp;IF(G451="","NO WORK WRITTEN; ","")&amp;IF(AND(I451&lt;&gt;"",J451=""),"INSPECTION - NO RESULT; ","")&amp;IF(AND(B451&lt;&gt;"",N(A451)&gt;0,COUNTIFS($B$2:$B$1000,B451,$A$2:$A$1000,A451)&gt;1),"TWO ROWS SAME JOB SAME DAY; ","")&amp;IF(AND(N(A451)&gt;0,N(S451)&gt;0,N(S451)-N(A451)&gt;N('Settings'!$B$11)),"WRITTEN LATE; ",""))-2)))</f>
        <v/>
      </c>
    </row>
    <row r="452">
      <c r="A452" s="6" t="n"/>
      <c r="G452" s="7" t="n"/>
      <c r="H452" s="7" t="n"/>
      <c r="K452" s="7" t="n"/>
      <c r="M452" s="7" t="n"/>
      <c r="N452" s="7" t="n"/>
      <c r="P452" s="7" t="n"/>
      <c r="S452" s="6" t="n"/>
      <c r="T452">
        <f>IF(NOT(OR(A452&lt;&gt;"",B452&lt;&gt;"",G452&lt;&gt;"")),"",IF(IF(N(A452)=0,"NO DATE; ","")&amp;IF(B452="","NO JOB; ",IF(COUNTIF('Jobs'!$A$2:$A$21,B452)=0,"JOB NOT ON JOBS SHEET; ",""))&amp;IF(AND(L452="Yes",M452=""),"DELAY - NO CAUSE; ","")&amp;IF(AND(N452&lt;&gt;"",O452&lt;&gt;"Yes",O452&lt;&gt;"Not needed"),"CLIENT INSTRUCTION - NO CHANGE ORDER; ","")&amp;IF(Q452="","NO PHOTOS LINK; ","")&amp;IF(OR(C452="",AND(D452&lt;&gt;"",E452="")),"CREW COUNT BLANK; ","")&amp;IF(G452="","NO WORK WRITTEN; ","")&amp;IF(AND(I452&lt;&gt;"",J452=""),"INSPECTION - NO RESULT; ","")&amp;IF(AND(B452&lt;&gt;"",N(A452)&gt;0,COUNTIFS($B$2:$B$1000,B452,$A$2:$A$1000,A452)&gt;1),"TWO ROWS SAME JOB SAME DAY; ","")&amp;IF(AND(N(A452)&gt;0,N(S452)&gt;0,N(S452)-N(A452)&gt;N('Settings'!$B$11)),"WRITTEN LATE; ","")="","",LEFT(IF(N(A452)=0,"NO DATE; ","")&amp;IF(B452="","NO JOB; ",IF(COUNTIF('Jobs'!$A$2:$A$21,B452)=0,"JOB NOT ON JOBS SHEET; ",""))&amp;IF(AND(L452="Yes",M452=""),"DELAY - NO CAUSE; ","")&amp;IF(AND(N452&lt;&gt;"",O452&lt;&gt;"Yes",O452&lt;&gt;"Not needed"),"CLIENT INSTRUCTION - NO CHANGE ORDER; ","")&amp;IF(Q452="","NO PHOTOS LINK; ","")&amp;IF(OR(C452="",AND(D452&lt;&gt;"",E452="")),"CREW COUNT BLANK; ","")&amp;IF(G452="","NO WORK WRITTEN; ","")&amp;IF(AND(I452&lt;&gt;"",J452=""),"INSPECTION - NO RESULT; ","")&amp;IF(AND(B452&lt;&gt;"",N(A452)&gt;0,COUNTIFS($B$2:$B$1000,B452,$A$2:$A$1000,A452)&gt;1),"TWO ROWS SAME JOB SAME DAY; ","")&amp;IF(AND(N(A452)&gt;0,N(S452)&gt;0,N(S452)-N(A452)&gt;N('Settings'!$B$11)),"WRITTEN LATE; ",""),LEN(IF(N(A452)=0,"NO DATE; ","")&amp;IF(B452="","NO JOB; ",IF(COUNTIF('Jobs'!$A$2:$A$21,B452)=0,"JOB NOT ON JOBS SHEET; ",""))&amp;IF(AND(L452="Yes",M452=""),"DELAY - NO CAUSE; ","")&amp;IF(AND(N452&lt;&gt;"",O452&lt;&gt;"Yes",O452&lt;&gt;"Not needed"),"CLIENT INSTRUCTION - NO CHANGE ORDER; ","")&amp;IF(Q452="","NO PHOTOS LINK; ","")&amp;IF(OR(C452="",AND(D452&lt;&gt;"",E452="")),"CREW COUNT BLANK; ","")&amp;IF(G452="","NO WORK WRITTEN; ","")&amp;IF(AND(I452&lt;&gt;"",J452=""),"INSPECTION - NO RESULT; ","")&amp;IF(AND(B452&lt;&gt;"",N(A452)&gt;0,COUNTIFS($B$2:$B$1000,B452,$A$2:$A$1000,A452)&gt;1),"TWO ROWS SAME JOB SAME DAY; ","")&amp;IF(AND(N(A452)&gt;0,N(S452)&gt;0,N(S452)-N(A452)&gt;N('Settings'!$B$11)),"WRITTEN LATE; ",""))-2)))</f>
        <v/>
      </c>
    </row>
    <row r="453">
      <c r="A453" s="6" t="n"/>
      <c r="G453" s="7" t="n"/>
      <c r="H453" s="7" t="n"/>
      <c r="K453" s="7" t="n"/>
      <c r="M453" s="7" t="n"/>
      <c r="N453" s="7" t="n"/>
      <c r="P453" s="7" t="n"/>
      <c r="S453" s="6" t="n"/>
      <c r="T453">
        <f>IF(NOT(OR(A453&lt;&gt;"",B453&lt;&gt;"",G453&lt;&gt;"")),"",IF(IF(N(A453)=0,"NO DATE; ","")&amp;IF(B453="","NO JOB; ",IF(COUNTIF('Jobs'!$A$2:$A$21,B453)=0,"JOB NOT ON JOBS SHEET; ",""))&amp;IF(AND(L453="Yes",M453=""),"DELAY - NO CAUSE; ","")&amp;IF(AND(N453&lt;&gt;"",O453&lt;&gt;"Yes",O453&lt;&gt;"Not needed"),"CLIENT INSTRUCTION - NO CHANGE ORDER; ","")&amp;IF(Q453="","NO PHOTOS LINK; ","")&amp;IF(OR(C453="",AND(D453&lt;&gt;"",E453="")),"CREW COUNT BLANK; ","")&amp;IF(G453="","NO WORK WRITTEN; ","")&amp;IF(AND(I453&lt;&gt;"",J453=""),"INSPECTION - NO RESULT; ","")&amp;IF(AND(B453&lt;&gt;"",N(A453)&gt;0,COUNTIFS($B$2:$B$1000,B453,$A$2:$A$1000,A453)&gt;1),"TWO ROWS SAME JOB SAME DAY; ","")&amp;IF(AND(N(A453)&gt;0,N(S453)&gt;0,N(S453)-N(A453)&gt;N('Settings'!$B$11)),"WRITTEN LATE; ","")="","",LEFT(IF(N(A453)=0,"NO DATE; ","")&amp;IF(B453="","NO JOB; ",IF(COUNTIF('Jobs'!$A$2:$A$21,B453)=0,"JOB NOT ON JOBS SHEET; ",""))&amp;IF(AND(L453="Yes",M453=""),"DELAY - NO CAUSE; ","")&amp;IF(AND(N453&lt;&gt;"",O453&lt;&gt;"Yes",O453&lt;&gt;"Not needed"),"CLIENT INSTRUCTION - NO CHANGE ORDER; ","")&amp;IF(Q453="","NO PHOTOS LINK; ","")&amp;IF(OR(C453="",AND(D453&lt;&gt;"",E453="")),"CREW COUNT BLANK; ","")&amp;IF(G453="","NO WORK WRITTEN; ","")&amp;IF(AND(I453&lt;&gt;"",J453=""),"INSPECTION - NO RESULT; ","")&amp;IF(AND(B453&lt;&gt;"",N(A453)&gt;0,COUNTIFS($B$2:$B$1000,B453,$A$2:$A$1000,A453)&gt;1),"TWO ROWS SAME JOB SAME DAY; ","")&amp;IF(AND(N(A453)&gt;0,N(S453)&gt;0,N(S453)-N(A453)&gt;N('Settings'!$B$11)),"WRITTEN LATE; ",""),LEN(IF(N(A453)=0,"NO DATE; ","")&amp;IF(B453="","NO JOB; ",IF(COUNTIF('Jobs'!$A$2:$A$21,B453)=0,"JOB NOT ON JOBS SHEET; ",""))&amp;IF(AND(L453="Yes",M453=""),"DELAY - NO CAUSE; ","")&amp;IF(AND(N453&lt;&gt;"",O453&lt;&gt;"Yes",O453&lt;&gt;"Not needed"),"CLIENT INSTRUCTION - NO CHANGE ORDER; ","")&amp;IF(Q453="","NO PHOTOS LINK; ","")&amp;IF(OR(C453="",AND(D453&lt;&gt;"",E453="")),"CREW COUNT BLANK; ","")&amp;IF(G453="","NO WORK WRITTEN; ","")&amp;IF(AND(I453&lt;&gt;"",J453=""),"INSPECTION - NO RESULT; ","")&amp;IF(AND(B453&lt;&gt;"",N(A453)&gt;0,COUNTIFS($B$2:$B$1000,B453,$A$2:$A$1000,A453)&gt;1),"TWO ROWS SAME JOB SAME DAY; ","")&amp;IF(AND(N(A453)&gt;0,N(S453)&gt;0,N(S453)-N(A453)&gt;N('Settings'!$B$11)),"WRITTEN LATE; ",""))-2)))</f>
        <v/>
      </c>
    </row>
    <row r="454">
      <c r="A454" s="6" t="n"/>
      <c r="G454" s="7" t="n"/>
      <c r="H454" s="7" t="n"/>
      <c r="K454" s="7" t="n"/>
      <c r="M454" s="7" t="n"/>
      <c r="N454" s="7" t="n"/>
      <c r="P454" s="7" t="n"/>
      <c r="S454" s="6" t="n"/>
      <c r="T454">
        <f>IF(NOT(OR(A454&lt;&gt;"",B454&lt;&gt;"",G454&lt;&gt;"")),"",IF(IF(N(A454)=0,"NO DATE; ","")&amp;IF(B454="","NO JOB; ",IF(COUNTIF('Jobs'!$A$2:$A$21,B454)=0,"JOB NOT ON JOBS SHEET; ",""))&amp;IF(AND(L454="Yes",M454=""),"DELAY - NO CAUSE; ","")&amp;IF(AND(N454&lt;&gt;"",O454&lt;&gt;"Yes",O454&lt;&gt;"Not needed"),"CLIENT INSTRUCTION - NO CHANGE ORDER; ","")&amp;IF(Q454="","NO PHOTOS LINK; ","")&amp;IF(OR(C454="",AND(D454&lt;&gt;"",E454="")),"CREW COUNT BLANK; ","")&amp;IF(G454="","NO WORK WRITTEN; ","")&amp;IF(AND(I454&lt;&gt;"",J454=""),"INSPECTION - NO RESULT; ","")&amp;IF(AND(B454&lt;&gt;"",N(A454)&gt;0,COUNTIFS($B$2:$B$1000,B454,$A$2:$A$1000,A454)&gt;1),"TWO ROWS SAME JOB SAME DAY; ","")&amp;IF(AND(N(A454)&gt;0,N(S454)&gt;0,N(S454)-N(A454)&gt;N('Settings'!$B$11)),"WRITTEN LATE; ","")="","",LEFT(IF(N(A454)=0,"NO DATE; ","")&amp;IF(B454="","NO JOB; ",IF(COUNTIF('Jobs'!$A$2:$A$21,B454)=0,"JOB NOT ON JOBS SHEET; ",""))&amp;IF(AND(L454="Yes",M454=""),"DELAY - NO CAUSE; ","")&amp;IF(AND(N454&lt;&gt;"",O454&lt;&gt;"Yes",O454&lt;&gt;"Not needed"),"CLIENT INSTRUCTION - NO CHANGE ORDER; ","")&amp;IF(Q454="","NO PHOTOS LINK; ","")&amp;IF(OR(C454="",AND(D454&lt;&gt;"",E454="")),"CREW COUNT BLANK; ","")&amp;IF(G454="","NO WORK WRITTEN; ","")&amp;IF(AND(I454&lt;&gt;"",J454=""),"INSPECTION - NO RESULT; ","")&amp;IF(AND(B454&lt;&gt;"",N(A454)&gt;0,COUNTIFS($B$2:$B$1000,B454,$A$2:$A$1000,A454)&gt;1),"TWO ROWS SAME JOB SAME DAY; ","")&amp;IF(AND(N(A454)&gt;0,N(S454)&gt;0,N(S454)-N(A454)&gt;N('Settings'!$B$11)),"WRITTEN LATE; ",""),LEN(IF(N(A454)=0,"NO DATE; ","")&amp;IF(B454="","NO JOB; ",IF(COUNTIF('Jobs'!$A$2:$A$21,B454)=0,"JOB NOT ON JOBS SHEET; ",""))&amp;IF(AND(L454="Yes",M454=""),"DELAY - NO CAUSE; ","")&amp;IF(AND(N454&lt;&gt;"",O454&lt;&gt;"Yes",O454&lt;&gt;"Not needed"),"CLIENT INSTRUCTION - NO CHANGE ORDER; ","")&amp;IF(Q454="","NO PHOTOS LINK; ","")&amp;IF(OR(C454="",AND(D454&lt;&gt;"",E454="")),"CREW COUNT BLANK; ","")&amp;IF(G454="","NO WORK WRITTEN; ","")&amp;IF(AND(I454&lt;&gt;"",J454=""),"INSPECTION - NO RESULT; ","")&amp;IF(AND(B454&lt;&gt;"",N(A454)&gt;0,COUNTIFS($B$2:$B$1000,B454,$A$2:$A$1000,A454)&gt;1),"TWO ROWS SAME JOB SAME DAY; ","")&amp;IF(AND(N(A454)&gt;0,N(S454)&gt;0,N(S454)-N(A454)&gt;N('Settings'!$B$11)),"WRITTEN LATE; ",""))-2)))</f>
        <v/>
      </c>
    </row>
    <row r="455">
      <c r="A455" s="6" t="n"/>
      <c r="G455" s="7" t="n"/>
      <c r="H455" s="7" t="n"/>
      <c r="K455" s="7" t="n"/>
      <c r="M455" s="7" t="n"/>
      <c r="N455" s="7" t="n"/>
      <c r="P455" s="7" t="n"/>
      <c r="S455" s="6" t="n"/>
      <c r="T455">
        <f>IF(NOT(OR(A455&lt;&gt;"",B455&lt;&gt;"",G455&lt;&gt;"")),"",IF(IF(N(A455)=0,"NO DATE; ","")&amp;IF(B455="","NO JOB; ",IF(COUNTIF('Jobs'!$A$2:$A$21,B455)=0,"JOB NOT ON JOBS SHEET; ",""))&amp;IF(AND(L455="Yes",M455=""),"DELAY - NO CAUSE; ","")&amp;IF(AND(N455&lt;&gt;"",O455&lt;&gt;"Yes",O455&lt;&gt;"Not needed"),"CLIENT INSTRUCTION - NO CHANGE ORDER; ","")&amp;IF(Q455="","NO PHOTOS LINK; ","")&amp;IF(OR(C455="",AND(D455&lt;&gt;"",E455="")),"CREW COUNT BLANK; ","")&amp;IF(G455="","NO WORK WRITTEN; ","")&amp;IF(AND(I455&lt;&gt;"",J455=""),"INSPECTION - NO RESULT; ","")&amp;IF(AND(B455&lt;&gt;"",N(A455)&gt;0,COUNTIFS($B$2:$B$1000,B455,$A$2:$A$1000,A455)&gt;1),"TWO ROWS SAME JOB SAME DAY; ","")&amp;IF(AND(N(A455)&gt;0,N(S455)&gt;0,N(S455)-N(A455)&gt;N('Settings'!$B$11)),"WRITTEN LATE; ","")="","",LEFT(IF(N(A455)=0,"NO DATE; ","")&amp;IF(B455="","NO JOB; ",IF(COUNTIF('Jobs'!$A$2:$A$21,B455)=0,"JOB NOT ON JOBS SHEET; ",""))&amp;IF(AND(L455="Yes",M455=""),"DELAY - NO CAUSE; ","")&amp;IF(AND(N455&lt;&gt;"",O455&lt;&gt;"Yes",O455&lt;&gt;"Not needed"),"CLIENT INSTRUCTION - NO CHANGE ORDER; ","")&amp;IF(Q455="","NO PHOTOS LINK; ","")&amp;IF(OR(C455="",AND(D455&lt;&gt;"",E455="")),"CREW COUNT BLANK; ","")&amp;IF(G455="","NO WORK WRITTEN; ","")&amp;IF(AND(I455&lt;&gt;"",J455=""),"INSPECTION - NO RESULT; ","")&amp;IF(AND(B455&lt;&gt;"",N(A455)&gt;0,COUNTIFS($B$2:$B$1000,B455,$A$2:$A$1000,A455)&gt;1),"TWO ROWS SAME JOB SAME DAY; ","")&amp;IF(AND(N(A455)&gt;0,N(S455)&gt;0,N(S455)-N(A455)&gt;N('Settings'!$B$11)),"WRITTEN LATE; ",""),LEN(IF(N(A455)=0,"NO DATE; ","")&amp;IF(B455="","NO JOB; ",IF(COUNTIF('Jobs'!$A$2:$A$21,B455)=0,"JOB NOT ON JOBS SHEET; ",""))&amp;IF(AND(L455="Yes",M455=""),"DELAY - NO CAUSE; ","")&amp;IF(AND(N455&lt;&gt;"",O455&lt;&gt;"Yes",O455&lt;&gt;"Not needed"),"CLIENT INSTRUCTION - NO CHANGE ORDER; ","")&amp;IF(Q455="","NO PHOTOS LINK; ","")&amp;IF(OR(C455="",AND(D455&lt;&gt;"",E455="")),"CREW COUNT BLANK; ","")&amp;IF(G455="","NO WORK WRITTEN; ","")&amp;IF(AND(I455&lt;&gt;"",J455=""),"INSPECTION - NO RESULT; ","")&amp;IF(AND(B455&lt;&gt;"",N(A455)&gt;0,COUNTIFS($B$2:$B$1000,B455,$A$2:$A$1000,A455)&gt;1),"TWO ROWS SAME JOB SAME DAY; ","")&amp;IF(AND(N(A455)&gt;0,N(S455)&gt;0,N(S455)-N(A455)&gt;N('Settings'!$B$11)),"WRITTEN LATE; ",""))-2)))</f>
        <v/>
      </c>
    </row>
    <row r="456">
      <c r="A456" s="6" t="n"/>
      <c r="G456" s="7" t="n"/>
      <c r="H456" s="7" t="n"/>
      <c r="K456" s="7" t="n"/>
      <c r="M456" s="7" t="n"/>
      <c r="N456" s="7" t="n"/>
      <c r="P456" s="7" t="n"/>
      <c r="S456" s="6" t="n"/>
      <c r="T456">
        <f>IF(NOT(OR(A456&lt;&gt;"",B456&lt;&gt;"",G456&lt;&gt;"")),"",IF(IF(N(A456)=0,"NO DATE; ","")&amp;IF(B456="","NO JOB; ",IF(COUNTIF('Jobs'!$A$2:$A$21,B456)=0,"JOB NOT ON JOBS SHEET; ",""))&amp;IF(AND(L456="Yes",M456=""),"DELAY - NO CAUSE; ","")&amp;IF(AND(N456&lt;&gt;"",O456&lt;&gt;"Yes",O456&lt;&gt;"Not needed"),"CLIENT INSTRUCTION - NO CHANGE ORDER; ","")&amp;IF(Q456="","NO PHOTOS LINK; ","")&amp;IF(OR(C456="",AND(D456&lt;&gt;"",E456="")),"CREW COUNT BLANK; ","")&amp;IF(G456="","NO WORK WRITTEN; ","")&amp;IF(AND(I456&lt;&gt;"",J456=""),"INSPECTION - NO RESULT; ","")&amp;IF(AND(B456&lt;&gt;"",N(A456)&gt;0,COUNTIFS($B$2:$B$1000,B456,$A$2:$A$1000,A456)&gt;1),"TWO ROWS SAME JOB SAME DAY; ","")&amp;IF(AND(N(A456)&gt;0,N(S456)&gt;0,N(S456)-N(A456)&gt;N('Settings'!$B$11)),"WRITTEN LATE; ","")="","",LEFT(IF(N(A456)=0,"NO DATE; ","")&amp;IF(B456="","NO JOB; ",IF(COUNTIF('Jobs'!$A$2:$A$21,B456)=0,"JOB NOT ON JOBS SHEET; ",""))&amp;IF(AND(L456="Yes",M456=""),"DELAY - NO CAUSE; ","")&amp;IF(AND(N456&lt;&gt;"",O456&lt;&gt;"Yes",O456&lt;&gt;"Not needed"),"CLIENT INSTRUCTION - NO CHANGE ORDER; ","")&amp;IF(Q456="","NO PHOTOS LINK; ","")&amp;IF(OR(C456="",AND(D456&lt;&gt;"",E456="")),"CREW COUNT BLANK; ","")&amp;IF(G456="","NO WORK WRITTEN; ","")&amp;IF(AND(I456&lt;&gt;"",J456=""),"INSPECTION - NO RESULT; ","")&amp;IF(AND(B456&lt;&gt;"",N(A456)&gt;0,COUNTIFS($B$2:$B$1000,B456,$A$2:$A$1000,A456)&gt;1),"TWO ROWS SAME JOB SAME DAY; ","")&amp;IF(AND(N(A456)&gt;0,N(S456)&gt;0,N(S456)-N(A456)&gt;N('Settings'!$B$11)),"WRITTEN LATE; ",""),LEN(IF(N(A456)=0,"NO DATE; ","")&amp;IF(B456="","NO JOB; ",IF(COUNTIF('Jobs'!$A$2:$A$21,B456)=0,"JOB NOT ON JOBS SHEET; ",""))&amp;IF(AND(L456="Yes",M456=""),"DELAY - NO CAUSE; ","")&amp;IF(AND(N456&lt;&gt;"",O456&lt;&gt;"Yes",O456&lt;&gt;"Not needed"),"CLIENT INSTRUCTION - NO CHANGE ORDER; ","")&amp;IF(Q456="","NO PHOTOS LINK; ","")&amp;IF(OR(C456="",AND(D456&lt;&gt;"",E456="")),"CREW COUNT BLANK; ","")&amp;IF(G456="","NO WORK WRITTEN; ","")&amp;IF(AND(I456&lt;&gt;"",J456=""),"INSPECTION - NO RESULT; ","")&amp;IF(AND(B456&lt;&gt;"",N(A456)&gt;0,COUNTIFS($B$2:$B$1000,B456,$A$2:$A$1000,A456)&gt;1),"TWO ROWS SAME JOB SAME DAY; ","")&amp;IF(AND(N(A456)&gt;0,N(S456)&gt;0,N(S456)-N(A456)&gt;N('Settings'!$B$11)),"WRITTEN LATE; ",""))-2)))</f>
        <v/>
      </c>
    </row>
    <row r="457">
      <c r="A457" s="6" t="n"/>
      <c r="G457" s="7" t="n"/>
      <c r="H457" s="7" t="n"/>
      <c r="K457" s="7" t="n"/>
      <c r="M457" s="7" t="n"/>
      <c r="N457" s="7" t="n"/>
      <c r="P457" s="7" t="n"/>
      <c r="S457" s="6" t="n"/>
      <c r="T457">
        <f>IF(NOT(OR(A457&lt;&gt;"",B457&lt;&gt;"",G457&lt;&gt;"")),"",IF(IF(N(A457)=0,"NO DATE; ","")&amp;IF(B457="","NO JOB; ",IF(COUNTIF('Jobs'!$A$2:$A$21,B457)=0,"JOB NOT ON JOBS SHEET; ",""))&amp;IF(AND(L457="Yes",M457=""),"DELAY - NO CAUSE; ","")&amp;IF(AND(N457&lt;&gt;"",O457&lt;&gt;"Yes",O457&lt;&gt;"Not needed"),"CLIENT INSTRUCTION - NO CHANGE ORDER; ","")&amp;IF(Q457="","NO PHOTOS LINK; ","")&amp;IF(OR(C457="",AND(D457&lt;&gt;"",E457="")),"CREW COUNT BLANK; ","")&amp;IF(G457="","NO WORK WRITTEN; ","")&amp;IF(AND(I457&lt;&gt;"",J457=""),"INSPECTION - NO RESULT; ","")&amp;IF(AND(B457&lt;&gt;"",N(A457)&gt;0,COUNTIFS($B$2:$B$1000,B457,$A$2:$A$1000,A457)&gt;1),"TWO ROWS SAME JOB SAME DAY; ","")&amp;IF(AND(N(A457)&gt;0,N(S457)&gt;0,N(S457)-N(A457)&gt;N('Settings'!$B$11)),"WRITTEN LATE; ","")="","",LEFT(IF(N(A457)=0,"NO DATE; ","")&amp;IF(B457="","NO JOB; ",IF(COUNTIF('Jobs'!$A$2:$A$21,B457)=0,"JOB NOT ON JOBS SHEET; ",""))&amp;IF(AND(L457="Yes",M457=""),"DELAY - NO CAUSE; ","")&amp;IF(AND(N457&lt;&gt;"",O457&lt;&gt;"Yes",O457&lt;&gt;"Not needed"),"CLIENT INSTRUCTION - NO CHANGE ORDER; ","")&amp;IF(Q457="","NO PHOTOS LINK; ","")&amp;IF(OR(C457="",AND(D457&lt;&gt;"",E457="")),"CREW COUNT BLANK; ","")&amp;IF(G457="","NO WORK WRITTEN; ","")&amp;IF(AND(I457&lt;&gt;"",J457=""),"INSPECTION - NO RESULT; ","")&amp;IF(AND(B457&lt;&gt;"",N(A457)&gt;0,COUNTIFS($B$2:$B$1000,B457,$A$2:$A$1000,A457)&gt;1),"TWO ROWS SAME JOB SAME DAY; ","")&amp;IF(AND(N(A457)&gt;0,N(S457)&gt;0,N(S457)-N(A457)&gt;N('Settings'!$B$11)),"WRITTEN LATE; ",""),LEN(IF(N(A457)=0,"NO DATE; ","")&amp;IF(B457="","NO JOB; ",IF(COUNTIF('Jobs'!$A$2:$A$21,B457)=0,"JOB NOT ON JOBS SHEET; ",""))&amp;IF(AND(L457="Yes",M457=""),"DELAY - NO CAUSE; ","")&amp;IF(AND(N457&lt;&gt;"",O457&lt;&gt;"Yes",O457&lt;&gt;"Not needed"),"CLIENT INSTRUCTION - NO CHANGE ORDER; ","")&amp;IF(Q457="","NO PHOTOS LINK; ","")&amp;IF(OR(C457="",AND(D457&lt;&gt;"",E457="")),"CREW COUNT BLANK; ","")&amp;IF(G457="","NO WORK WRITTEN; ","")&amp;IF(AND(I457&lt;&gt;"",J457=""),"INSPECTION - NO RESULT; ","")&amp;IF(AND(B457&lt;&gt;"",N(A457)&gt;0,COUNTIFS($B$2:$B$1000,B457,$A$2:$A$1000,A457)&gt;1),"TWO ROWS SAME JOB SAME DAY; ","")&amp;IF(AND(N(A457)&gt;0,N(S457)&gt;0,N(S457)-N(A457)&gt;N('Settings'!$B$11)),"WRITTEN LATE; ",""))-2)))</f>
        <v/>
      </c>
    </row>
    <row r="458">
      <c r="A458" s="6" t="n"/>
      <c r="G458" s="7" t="n"/>
      <c r="H458" s="7" t="n"/>
      <c r="K458" s="7" t="n"/>
      <c r="M458" s="7" t="n"/>
      <c r="N458" s="7" t="n"/>
      <c r="P458" s="7" t="n"/>
      <c r="S458" s="6" t="n"/>
      <c r="T458">
        <f>IF(NOT(OR(A458&lt;&gt;"",B458&lt;&gt;"",G458&lt;&gt;"")),"",IF(IF(N(A458)=0,"NO DATE; ","")&amp;IF(B458="","NO JOB; ",IF(COUNTIF('Jobs'!$A$2:$A$21,B458)=0,"JOB NOT ON JOBS SHEET; ",""))&amp;IF(AND(L458="Yes",M458=""),"DELAY - NO CAUSE; ","")&amp;IF(AND(N458&lt;&gt;"",O458&lt;&gt;"Yes",O458&lt;&gt;"Not needed"),"CLIENT INSTRUCTION - NO CHANGE ORDER; ","")&amp;IF(Q458="","NO PHOTOS LINK; ","")&amp;IF(OR(C458="",AND(D458&lt;&gt;"",E458="")),"CREW COUNT BLANK; ","")&amp;IF(G458="","NO WORK WRITTEN; ","")&amp;IF(AND(I458&lt;&gt;"",J458=""),"INSPECTION - NO RESULT; ","")&amp;IF(AND(B458&lt;&gt;"",N(A458)&gt;0,COUNTIFS($B$2:$B$1000,B458,$A$2:$A$1000,A458)&gt;1),"TWO ROWS SAME JOB SAME DAY; ","")&amp;IF(AND(N(A458)&gt;0,N(S458)&gt;0,N(S458)-N(A458)&gt;N('Settings'!$B$11)),"WRITTEN LATE; ","")="","",LEFT(IF(N(A458)=0,"NO DATE; ","")&amp;IF(B458="","NO JOB; ",IF(COUNTIF('Jobs'!$A$2:$A$21,B458)=0,"JOB NOT ON JOBS SHEET; ",""))&amp;IF(AND(L458="Yes",M458=""),"DELAY - NO CAUSE; ","")&amp;IF(AND(N458&lt;&gt;"",O458&lt;&gt;"Yes",O458&lt;&gt;"Not needed"),"CLIENT INSTRUCTION - NO CHANGE ORDER; ","")&amp;IF(Q458="","NO PHOTOS LINK; ","")&amp;IF(OR(C458="",AND(D458&lt;&gt;"",E458="")),"CREW COUNT BLANK; ","")&amp;IF(G458="","NO WORK WRITTEN; ","")&amp;IF(AND(I458&lt;&gt;"",J458=""),"INSPECTION - NO RESULT; ","")&amp;IF(AND(B458&lt;&gt;"",N(A458)&gt;0,COUNTIFS($B$2:$B$1000,B458,$A$2:$A$1000,A458)&gt;1),"TWO ROWS SAME JOB SAME DAY; ","")&amp;IF(AND(N(A458)&gt;0,N(S458)&gt;0,N(S458)-N(A458)&gt;N('Settings'!$B$11)),"WRITTEN LATE; ",""),LEN(IF(N(A458)=0,"NO DATE; ","")&amp;IF(B458="","NO JOB; ",IF(COUNTIF('Jobs'!$A$2:$A$21,B458)=0,"JOB NOT ON JOBS SHEET; ",""))&amp;IF(AND(L458="Yes",M458=""),"DELAY - NO CAUSE; ","")&amp;IF(AND(N458&lt;&gt;"",O458&lt;&gt;"Yes",O458&lt;&gt;"Not needed"),"CLIENT INSTRUCTION - NO CHANGE ORDER; ","")&amp;IF(Q458="","NO PHOTOS LINK; ","")&amp;IF(OR(C458="",AND(D458&lt;&gt;"",E458="")),"CREW COUNT BLANK; ","")&amp;IF(G458="","NO WORK WRITTEN; ","")&amp;IF(AND(I458&lt;&gt;"",J458=""),"INSPECTION - NO RESULT; ","")&amp;IF(AND(B458&lt;&gt;"",N(A458)&gt;0,COUNTIFS($B$2:$B$1000,B458,$A$2:$A$1000,A458)&gt;1),"TWO ROWS SAME JOB SAME DAY; ","")&amp;IF(AND(N(A458)&gt;0,N(S458)&gt;0,N(S458)-N(A458)&gt;N('Settings'!$B$11)),"WRITTEN LATE; ",""))-2)))</f>
        <v/>
      </c>
    </row>
    <row r="459">
      <c r="A459" s="6" t="n"/>
      <c r="G459" s="7" t="n"/>
      <c r="H459" s="7" t="n"/>
      <c r="K459" s="7" t="n"/>
      <c r="M459" s="7" t="n"/>
      <c r="N459" s="7" t="n"/>
      <c r="P459" s="7" t="n"/>
      <c r="S459" s="6" t="n"/>
      <c r="T459">
        <f>IF(NOT(OR(A459&lt;&gt;"",B459&lt;&gt;"",G459&lt;&gt;"")),"",IF(IF(N(A459)=0,"NO DATE; ","")&amp;IF(B459="","NO JOB; ",IF(COUNTIF('Jobs'!$A$2:$A$21,B459)=0,"JOB NOT ON JOBS SHEET; ",""))&amp;IF(AND(L459="Yes",M459=""),"DELAY - NO CAUSE; ","")&amp;IF(AND(N459&lt;&gt;"",O459&lt;&gt;"Yes",O459&lt;&gt;"Not needed"),"CLIENT INSTRUCTION - NO CHANGE ORDER; ","")&amp;IF(Q459="","NO PHOTOS LINK; ","")&amp;IF(OR(C459="",AND(D459&lt;&gt;"",E459="")),"CREW COUNT BLANK; ","")&amp;IF(G459="","NO WORK WRITTEN; ","")&amp;IF(AND(I459&lt;&gt;"",J459=""),"INSPECTION - NO RESULT; ","")&amp;IF(AND(B459&lt;&gt;"",N(A459)&gt;0,COUNTIFS($B$2:$B$1000,B459,$A$2:$A$1000,A459)&gt;1),"TWO ROWS SAME JOB SAME DAY; ","")&amp;IF(AND(N(A459)&gt;0,N(S459)&gt;0,N(S459)-N(A459)&gt;N('Settings'!$B$11)),"WRITTEN LATE; ","")="","",LEFT(IF(N(A459)=0,"NO DATE; ","")&amp;IF(B459="","NO JOB; ",IF(COUNTIF('Jobs'!$A$2:$A$21,B459)=0,"JOB NOT ON JOBS SHEET; ",""))&amp;IF(AND(L459="Yes",M459=""),"DELAY - NO CAUSE; ","")&amp;IF(AND(N459&lt;&gt;"",O459&lt;&gt;"Yes",O459&lt;&gt;"Not needed"),"CLIENT INSTRUCTION - NO CHANGE ORDER; ","")&amp;IF(Q459="","NO PHOTOS LINK; ","")&amp;IF(OR(C459="",AND(D459&lt;&gt;"",E459="")),"CREW COUNT BLANK; ","")&amp;IF(G459="","NO WORK WRITTEN; ","")&amp;IF(AND(I459&lt;&gt;"",J459=""),"INSPECTION - NO RESULT; ","")&amp;IF(AND(B459&lt;&gt;"",N(A459)&gt;0,COUNTIFS($B$2:$B$1000,B459,$A$2:$A$1000,A459)&gt;1),"TWO ROWS SAME JOB SAME DAY; ","")&amp;IF(AND(N(A459)&gt;0,N(S459)&gt;0,N(S459)-N(A459)&gt;N('Settings'!$B$11)),"WRITTEN LATE; ",""),LEN(IF(N(A459)=0,"NO DATE; ","")&amp;IF(B459="","NO JOB; ",IF(COUNTIF('Jobs'!$A$2:$A$21,B459)=0,"JOB NOT ON JOBS SHEET; ",""))&amp;IF(AND(L459="Yes",M459=""),"DELAY - NO CAUSE; ","")&amp;IF(AND(N459&lt;&gt;"",O459&lt;&gt;"Yes",O459&lt;&gt;"Not needed"),"CLIENT INSTRUCTION - NO CHANGE ORDER; ","")&amp;IF(Q459="","NO PHOTOS LINK; ","")&amp;IF(OR(C459="",AND(D459&lt;&gt;"",E459="")),"CREW COUNT BLANK; ","")&amp;IF(G459="","NO WORK WRITTEN; ","")&amp;IF(AND(I459&lt;&gt;"",J459=""),"INSPECTION - NO RESULT; ","")&amp;IF(AND(B459&lt;&gt;"",N(A459)&gt;0,COUNTIFS($B$2:$B$1000,B459,$A$2:$A$1000,A459)&gt;1),"TWO ROWS SAME JOB SAME DAY; ","")&amp;IF(AND(N(A459)&gt;0,N(S459)&gt;0,N(S459)-N(A459)&gt;N('Settings'!$B$11)),"WRITTEN LATE; ",""))-2)))</f>
        <v/>
      </c>
    </row>
    <row r="460">
      <c r="A460" s="6" t="n"/>
      <c r="G460" s="7" t="n"/>
      <c r="H460" s="7" t="n"/>
      <c r="K460" s="7" t="n"/>
      <c r="M460" s="7" t="n"/>
      <c r="N460" s="7" t="n"/>
      <c r="P460" s="7" t="n"/>
      <c r="S460" s="6" t="n"/>
      <c r="T460">
        <f>IF(NOT(OR(A460&lt;&gt;"",B460&lt;&gt;"",G460&lt;&gt;"")),"",IF(IF(N(A460)=0,"NO DATE; ","")&amp;IF(B460="","NO JOB; ",IF(COUNTIF('Jobs'!$A$2:$A$21,B460)=0,"JOB NOT ON JOBS SHEET; ",""))&amp;IF(AND(L460="Yes",M460=""),"DELAY - NO CAUSE; ","")&amp;IF(AND(N460&lt;&gt;"",O460&lt;&gt;"Yes",O460&lt;&gt;"Not needed"),"CLIENT INSTRUCTION - NO CHANGE ORDER; ","")&amp;IF(Q460="","NO PHOTOS LINK; ","")&amp;IF(OR(C460="",AND(D460&lt;&gt;"",E460="")),"CREW COUNT BLANK; ","")&amp;IF(G460="","NO WORK WRITTEN; ","")&amp;IF(AND(I460&lt;&gt;"",J460=""),"INSPECTION - NO RESULT; ","")&amp;IF(AND(B460&lt;&gt;"",N(A460)&gt;0,COUNTIFS($B$2:$B$1000,B460,$A$2:$A$1000,A460)&gt;1),"TWO ROWS SAME JOB SAME DAY; ","")&amp;IF(AND(N(A460)&gt;0,N(S460)&gt;0,N(S460)-N(A460)&gt;N('Settings'!$B$11)),"WRITTEN LATE; ","")="","",LEFT(IF(N(A460)=0,"NO DATE; ","")&amp;IF(B460="","NO JOB; ",IF(COUNTIF('Jobs'!$A$2:$A$21,B460)=0,"JOB NOT ON JOBS SHEET; ",""))&amp;IF(AND(L460="Yes",M460=""),"DELAY - NO CAUSE; ","")&amp;IF(AND(N460&lt;&gt;"",O460&lt;&gt;"Yes",O460&lt;&gt;"Not needed"),"CLIENT INSTRUCTION - NO CHANGE ORDER; ","")&amp;IF(Q460="","NO PHOTOS LINK; ","")&amp;IF(OR(C460="",AND(D460&lt;&gt;"",E460="")),"CREW COUNT BLANK; ","")&amp;IF(G460="","NO WORK WRITTEN; ","")&amp;IF(AND(I460&lt;&gt;"",J460=""),"INSPECTION - NO RESULT; ","")&amp;IF(AND(B460&lt;&gt;"",N(A460)&gt;0,COUNTIFS($B$2:$B$1000,B460,$A$2:$A$1000,A460)&gt;1),"TWO ROWS SAME JOB SAME DAY; ","")&amp;IF(AND(N(A460)&gt;0,N(S460)&gt;0,N(S460)-N(A460)&gt;N('Settings'!$B$11)),"WRITTEN LATE; ",""),LEN(IF(N(A460)=0,"NO DATE; ","")&amp;IF(B460="","NO JOB; ",IF(COUNTIF('Jobs'!$A$2:$A$21,B460)=0,"JOB NOT ON JOBS SHEET; ",""))&amp;IF(AND(L460="Yes",M460=""),"DELAY - NO CAUSE; ","")&amp;IF(AND(N460&lt;&gt;"",O460&lt;&gt;"Yes",O460&lt;&gt;"Not needed"),"CLIENT INSTRUCTION - NO CHANGE ORDER; ","")&amp;IF(Q460="","NO PHOTOS LINK; ","")&amp;IF(OR(C460="",AND(D460&lt;&gt;"",E460="")),"CREW COUNT BLANK; ","")&amp;IF(G460="","NO WORK WRITTEN; ","")&amp;IF(AND(I460&lt;&gt;"",J460=""),"INSPECTION - NO RESULT; ","")&amp;IF(AND(B460&lt;&gt;"",N(A460)&gt;0,COUNTIFS($B$2:$B$1000,B460,$A$2:$A$1000,A460)&gt;1),"TWO ROWS SAME JOB SAME DAY; ","")&amp;IF(AND(N(A460)&gt;0,N(S460)&gt;0,N(S460)-N(A460)&gt;N('Settings'!$B$11)),"WRITTEN LATE; ",""))-2)))</f>
        <v/>
      </c>
    </row>
    <row r="461">
      <c r="A461" s="6" t="n"/>
      <c r="G461" s="7" t="n"/>
      <c r="H461" s="7" t="n"/>
      <c r="K461" s="7" t="n"/>
      <c r="M461" s="7" t="n"/>
      <c r="N461" s="7" t="n"/>
      <c r="P461" s="7" t="n"/>
      <c r="S461" s="6" t="n"/>
      <c r="T461">
        <f>IF(NOT(OR(A461&lt;&gt;"",B461&lt;&gt;"",G461&lt;&gt;"")),"",IF(IF(N(A461)=0,"NO DATE; ","")&amp;IF(B461="","NO JOB; ",IF(COUNTIF('Jobs'!$A$2:$A$21,B461)=0,"JOB NOT ON JOBS SHEET; ",""))&amp;IF(AND(L461="Yes",M461=""),"DELAY - NO CAUSE; ","")&amp;IF(AND(N461&lt;&gt;"",O461&lt;&gt;"Yes",O461&lt;&gt;"Not needed"),"CLIENT INSTRUCTION - NO CHANGE ORDER; ","")&amp;IF(Q461="","NO PHOTOS LINK; ","")&amp;IF(OR(C461="",AND(D461&lt;&gt;"",E461="")),"CREW COUNT BLANK; ","")&amp;IF(G461="","NO WORK WRITTEN; ","")&amp;IF(AND(I461&lt;&gt;"",J461=""),"INSPECTION - NO RESULT; ","")&amp;IF(AND(B461&lt;&gt;"",N(A461)&gt;0,COUNTIFS($B$2:$B$1000,B461,$A$2:$A$1000,A461)&gt;1),"TWO ROWS SAME JOB SAME DAY; ","")&amp;IF(AND(N(A461)&gt;0,N(S461)&gt;0,N(S461)-N(A461)&gt;N('Settings'!$B$11)),"WRITTEN LATE; ","")="","",LEFT(IF(N(A461)=0,"NO DATE; ","")&amp;IF(B461="","NO JOB; ",IF(COUNTIF('Jobs'!$A$2:$A$21,B461)=0,"JOB NOT ON JOBS SHEET; ",""))&amp;IF(AND(L461="Yes",M461=""),"DELAY - NO CAUSE; ","")&amp;IF(AND(N461&lt;&gt;"",O461&lt;&gt;"Yes",O461&lt;&gt;"Not needed"),"CLIENT INSTRUCTION - NO CHANGE ORDER; ","")&amp;IF(Q461="","NO PHOTOS LINK; ","")&amp;IF(OR(C461="",AND(D461&lt;&gt;"",E461="")),"CREW COUNT BLANK; ","")&amp;IF(G461="","NO WORK WRITTEN; ","")&amp;IF(AND(I461&lt;&gt;"",J461=""),"INSPECTION - NO RESULT; ","")&amp;IF(AND(B461&lt;&gt;"",N(A461)&gt;0,COUNTIFS($B$2:$B$1000,B461,$A$2:$A$1000,A461)&gt;1),"TWO ROWS SAME JOB SAME DAY; ","")&amp;IF(AND(N(A461)&gt;0,N(S461)&gt;0,N(S461)-N(A461)&gt;N('Settings'!$B$11)),"WRITTEN LATE; ",""),LEN(IF(N(A461)=0,"NO DATE; ","")&amp;IF(B461="","NO JOB; ",IF(COUNTIF('Jobs'!$A$2:$A$21,B461)=0,"JOB NOT ON JOBS SHEET; ",""))&amp;IF(AND(L461="Yes",M461=""),"DELAY - NO CAUSE; ","")&amp;IF(AND(N461&lt;&gt;"",O461&lt;&gt;"Yes",O461&lt;&gt;"Not needed"),"CLIENT INSTRUCTION - NO CHANGE ORDER; ","")&amp;IF(Q461="","NO PHOTOS LINK; ","")&amp;IF(OR(C461="",AND(D461&lt;&gt;"",E461="")),"CREW COUNT BLANK; ","")&amp;IF(G461="","NO WORK WRITTEN; ","")&amp;IF(AND(I461&lt;&gt;"",J461=""),"INSPECTION - NO RESULT; ","")&amp;IF(AND(B461&lt;&gt;"",N(A461)&gt;0,COUNTIFS($B$2:$B$1000,B461,$A$2:$A$1000,A461)&gt;1),"TWO ROWS SAME JOB SAME DAY; ","")&amp;IF(AND(N(A461)&gt;0,N(S461)&gt;0,N(S461)-N(A461)&gt;N('Settings'!$B$11)),"WRITTEN LATE; ",""))-2)))</f>
        <v/>
      </c>
    </row>
    <row r="462">
      <c r="A462" s="6" t="n"/>
      <c r="G462" s="7" t="n"/>
      <c r="H462" s="7" t="n"/>
      <c r="K462" s="7" t="n"/>
      <c r="M462" s="7" t="n"/>
      <c r="N462" s="7" t="n"/>
      <c r="P462" s="7" t="n"/>
      <c r="S462" s="6" t="n"/>
      <c r="T462">
        <f>IF(NOT(OR(A462&lt;&gt;"",B462&lt;&gt;"",G462&lt;&gt;"")),"",IF(IF(N(A462)=0,"NO DATE; ","")&amp;IF(B462="","NO JOB; ",IF(COUNTIF('Jobs'!$A$2:$A$21,B462)=0,"JOB NOT ON JOBS SHEET; ",""))&amp;IF(AND(L462="Yes",M462=""),"DELAY - NO CAUSE; ","")&amp;IF(AND(N462&lt;&gt;"",O462&lt;&gt;"Yes",O462&lt;&gt;"Not needed"),"CLIENT INSTRUCTION - NO CHANGE ORDER; ","")&amp;IF(Q462="","NO PHOTOS LINK; ","")&amp;IF(OR(C462="",AND(D462&lt;&gt;"",E462="")),"CREW COUNT BLANK; ","")&amp;IF(G462="","NO WORK WRITTEN; ","")&amp;IF(AND(I462&lt;&gt;"",J462=""),"INSPECTION - NO RESULT; ","")&amp;IF(AND(B462&lt;&gt;"",N(A462)&gt;0,COUNTIFS($B$2:$B$1000,B462,$A$2:$A$1000,A462)&gt;1),"TWO ROWS SAME JOB SAME DAY; ","")&amp;IF(AND(N(A462)&gt;0,N(S462)&gt;0,N(S462)-N(A462)&gt;N('Settings'!$B$11)),"WRITTEN LATE; ","")="","",LEFT(IF(N(A462)=0,"NO DATE; ","")&amp;IF(B462="","NO JOB; ",IF(COUNTIF('Jobs'!$A$2:$A$21,B462)=0,"JOB NOT ON JOBS SHEET; ",""))&amp;IF(AND(L462="Yes",M462=""),"DELAY - NO CAUSE; ","")&amp;IF(AND(N462&lt;&gt;"",O462&lt;&gt;"Yes",O462&lt;&gt;"Not needed"),"CLIENT INSTRUCTION - NO CHANGE ORDER; ","")&amp;IF(Q462="","NO PHOTOS LINK; ","")&amp;IF(OR(C462="",AND(D462&lt;&gt;"",E462="")),"CREW COUNT BLANK; ","")&amp;IF(G462="","NO WORK WRITTEN; ","")&amp;IF(AND(I462&lt;&gt;"",J462=""),"INSPECTION - NO RESULT; ","")&amp;IF(AND(B462&lt;&gt;"",N(A462)&gt;0,COUNTIFS($B$2:$B$1000,B462,$A$2:$A$1000,A462)&gt;1),"TWO ROWS SAME JOB SAME DAY; ","")&amp;IF(AND(N(A462)&gt;0,N(S462)&gt;0,N(S462)-N(A462)&gt;N('Settings'!$B$11)),"WRITTEN LATE; ",""),LEN(IF(N(A462)=0,"NO DATE; ","")&amp;IF(B462="","NO JOB; ",IF(COUNTIF('Jobs'!$A$2:$A$21,B462)=0,"JOB NOT ON JOBS SHEET; ",""))&amp;IF(AND(L462="Yes",M462=""),"DELAY - NO CAUSE; ","")&amp;IF(AND(N462&lt;&gt;"",O462&lt;&gt;"Yes",O462&lt;&gt;"Not needed"),"CLIENT INSTRUCTION - NO CHANGE ORDER; ","")&amp;IF(Q462="","NO PHOTOS LINK; ","")&amp;IF(OR(C462="",AND(D462&lt;&gt;"",E462="")),"CREW COUNT BLANK; ","")&amp;IF(G462="","NO WORK WRITTEN; ","")&amp;IF(AND(I462&lt;&gt;"",J462=""),"INSPECTION - NO RESULT; ","")&amp;IF(AND(B462&lt;&gt;"",N(A462)&gt;0,COUNTIFS($B$2:$B$1000,B462,$A$2:$A$1000,A462)&gt;1),"TWO ROWS SAME JOB SAME DAY; ","")&amp;IF(AND(N(A462)&gt;0,N(S462)&gt;0,N(S462)-N(A462)&gt;N('Settings'!$B$11)),"WRITTEN LATE; ",""))-2)))</f>
        <v/>
      </c>
    </row>
    <row r="463">
      <c r="A463" s="6" t="n"/>
      <c r="G463" s="7" t="n"/>
      <c r="H463" s="7" t="n"/>
      <c r="K463" s="7" t="n"/>
      <c r="M463" s="7" t="n"/>
      <c r="N463" s="7" t="n"/>
      <c r="P463" s="7" t="n"/>
      <c r="S463" s="6" t="n"/>
      <c r="T463">
        <f>IF(NOT(OR(A463&lt;&gt;"",B463&lt;&gt;"",G463&lt;&gt;"")),"",IF(IF(N(A463)=0,"NO DATE; ","")&amp;IF(B463="","NO JOB; ",IF(COUNTIF('Jobs'!$A$2:$A$21,B463)=0,"JOB NOT ON JOBS SHEET; ",""))&amp;IF(AND(L463="Yes",M463=""),"DELAY - NO CAUSE; ","")&amp;IF(AND(N463&lt;&gt;"",O463&lt;&gt;"Yes",O463&lt;&gt;"Not needed"),"CLIENT INSTRUCTION - NO CHANGE ORDER; ","")&amp;IF(Q463="","NO PHOTOS LINK; ","")&amp;IF(OR(C463="",AND(D463&lt;&gt;"",E463="")),"CREW COUNT BLANK; ","")&amp;IF(G463="","NO WORK WRITTEN; ","")&amp;IF(AND(I463&lt;&gt;"",J463=""),"INSPECTION - NO RESULT; ","")&amp;IF(AND(B463&lt;&gt;"",N(A463)&gt;0,COUNTIFS($B$2:$B$1000,B463,$A$2:$A$1000,A463)&gt;1),"TWO ROWS SAME JOB SAME DAY; ","")&amp;IF(AND(N(A463)&gt;0,N(S463)&gt;0,N(S463)-N(A463)&gt;N('Settings'!$B$11)),"WRITTEN LATE; ","")="","",LEFT(IF(N(A463)=0,"NO DATE; ","")&amp;IF(B463="","NO JOB; ",IF(COUNTIF('Jobs'!$A$2:$A$21,B463)=0,"JOB NOT ON JOBS SHEET; ",""))&amp;IF(AND(L463="Yes",M463=""),"DELAY - NO CAUSE; ","")&amp;IF(AND(N463&lt;&gt;"",O463&lt;&gt;"Yes",O463&lt;&gt;"Not needed"),"CLIENT INSTRUCTION - NO CHANGE ORDER; ","")&amp;IF(Q463="","NO PHOTOS LINK; ","")&amp;IF(OR(C463="",AND(D463&lt;&gt;"",E463="")),"CREW COUNT BLANK; ","")&amp;IF(G463="","NO WORK WRITTEN; ","")&amp;IF(AND(I463&lt;&gt;"",J463=""),"INSPECTION - NO RESULT; ","")&amp;IF(AND(B463&lt;&gt;"",N(A463)&gt;0,COUNTIFS($B$2:$B$1000,B463,$A$2:$A$1000,A463)&gt;1),"TWO ROWS SAME JOB SAME DAY; ","")&amp;IF(AND(N(A463)&gt;0,N(S463)&gt;0,N(S463)-N(A463)&gt;N('Settings'!$B$11)),"WRITTEN LATE; ",""),LEN(IF(N(A463)=0,"NO DATE; ","")&amp;IF(B463="","NO JOB; ",IF(COUNTIF('Jobs'!$A$2:$A$21,B463)=0,"JOB NOT ON JOBS SHEET; ",""))&amp;IF(AND(L463="Yes",M463=""),"DELAY - NO CAUSE; ","")&amp;IF(AND(N463&lt;&gt;"",O463&lt;&gt;"Yes",O463&lt;&gt;"Not needed"),"CLIENT INSTRUCTION - NO CHANGE ORDER; ","")&amp;IF(Q463="","NO PHOTOS LINK; ","")&amp;IF(OR(C463="",AND(D463&lt;&gt;"",E463="")),"CREW COUNT BLANK; ","")&amp;IF(G463="","NO WORK WRITTEN; ","")&amp;IF(AND(I463&lt;&gt;"",J463=""),"INSPECTION - NO RESULT; ","")&amp;IF(AND(B463&lt;&gt;"",N(A463)&gt;0,COUNTIFS($B$2:$B$1000,B463,$A$2:$A$1000,A463)&gt;1),"TWO ROWS SAME JOB SAME DAY; ","")&amp;IF(AND(N(A463)&gt;0,N(S463)&gt;0,N(S463)-N(A463)&gt;N('Settings'!$B$11)),"WRITTEN LATE; ",""))-2)))</f>
        <v/>
      </c>
    </row>
    <row r="464">
      <c r="A464" s="6" t="n"/>
      <c r="G464" s="7" t="n"/>
      <c r="H464" s="7" t="n"/>
      <c r="K464" s="7" t="n"/>
      <c r="M464" s="7" t="n"/>
      <c r="N464" s="7" t="n"/>
      <c r="P464" s="7" t="n"/>
      <c r="S464" s="6" t="n"/>
      <c r="T464">
        <f>IF(NOT(OR(A464&lt;&gt;"",B464&lt;&gt;"",G464&lt;&gt;"")),"",IF(IF(N(A464)=0,"NO DATE; ","")&amp;IF(B464="","NO JOB; ",IF(COUNTIF('Jobs'!$A$2:$A$21,B464)=0,"JOB NOT ON JOBS SHEET; ",""))&amp;IF(AND(L464="Yes",M464=""),"DELAY - NO CAUSE; ","")&amp;IF(AND(N464&lt;&gt;"",O464&lt;&gt;"Yes",O464&lt;&gt;"Not needed"),"CLIENT INSTRUCTION - NO CHANGE ORDER; ","")&amp;IF(Q464="","NO PHOTOS LINK; ","")&amp;IF(OR(C464="",AND(D464&lt;&gt;"",E464="")),"CREW COUNT BLANK; ","")&amp;IF(G464="","NO WORK WRITTEN; ","")&amp;IF(AND(I464&lt;&gt;"",J464=""),"INSPECTION - NO RESULT; ","")&amp;IF(AND(B464&lt;&gt;"",N(A464)&gt;0,COUNTIFS($B$2:$B$1000,B464,$A$2:$A$1000,A464)&gt;1),"TWO ROWS SAME JOB SAME DAY; ","")&amp;IF(AND(N(A464)&gt;0,N(S464)&gt;0,N(S464)-N(A464)&gt;N('Settings'!$B$11)),"WRITTEN LATE; ","")="","",LEFT(IF(N(A464)=0,"NO DATE; ","")&amp;IF(B464="","NO JOB; ",IF(COUNTIF('Jobs'!$A$2:$A$21,B464)=0,"JOB NOT ON JOBS SHEET; ",""))&amp;IF(AND(L464="Yes",M464=""),"DELAY - NO CAUSE; ","")&amp;IF(AND(N464&lt;&gt;"",O464&lt;&gt;"Yes",O464&lt;&gt;"Not needed"),"CLIENT INSTRUCTION - NO CHANGE ORDER; ","")&amp;IF(Q464="","NO PHOTOS LINK; ","")&amp;IF(OR(C464="",AND(D464&lt;&gt;"",E464="")),"CREW COUNT BLANK; ","")&amp;IF(G464="","NO WORK WRITTEN; ","")&amp;IF(AND(I464&lt;&gt;"",J464=""),"INSPECTION - NO RESULT; ","")&amp;IF(AND(B464&lt;&gt;"",N(A464)&gt;0,COUNTIFS($B$2:$B$1000,B464,$A$2:$A$1000,A464)&gt;1),"TWO ROWS SAME JOB SAME DAY; ","")&amp;IF(AND(N(A464)&gt;0,N(S464)&gt;0,N(S464)-N(A464)&gt;N('Settings'!$B$11)),"WRITTEN LATE; ",""),LEN(IF(N(A464)=0,"NO DATE; ","")&amp;IF(B464="","NO JOB; ",IF(COUNTIF('Jobs'!$A$2:$A$21,B464)=0,"JOB NOT ON JOBS SHEET; ",""))&amp;IF(AND(L464="Yes",M464=""),"DELAY - NO CAUSE; ","")&amp;IF(AND(N464&lt;&gt;"",O464&lt;&gt;"Yes",O464&lt;&gt;"Not needed"),"CLIENT INSTRUCTION - NO CHANGE ORDER; ","")&amp;IF(Q464="","NO PHOTOS LINK; ","")&amp;IF(OR(C464="",AND(D464&lt;&gt;"",E464="")),"CREW COUNT BLANK; ","")&amp;IF(G464="","NO WORK WRITTEN; ","")&amp;IF(AND(I464&lt;&gt;"",J464=""),"INSPECTION - NO RESULT; ","")&amp;IF(AND(B464&lt;&gt;"",N(A464)&gt;0,COUNTIFS($B$2:$B$1000,B464,$A$2:$A$1000,A464)&gt;1),"TWO ROWS SAME JOB SAME DAY; ","")&amp;IF(AND(N(A464)&gt;0,N(S464)&gt;0,N(S464)-N(A464)&gt;N('Settings'!$B$11)),"WRITTEN LATE; ",""))-2)))</f>
        <v/>
      </c>
    </row>
    <row r="465">
      <c r="A465" s="6" t="n"/>
      <c r="G465" s="7" t="n"/>
      <c r="H465" s="7" t="n"/>
      <c r="K465" s="7" t="n"/>
      <c r="M465" s="7" t="n"/>
      <c r="N465" s="7" t="n"/>
      <c r="P465" s="7" t="n"/>
      <c r="S465" s="6" t="n"/>
      <c r="T465">
        <f>IF(NOT(OR(A465&lt;&gt;"",B465&lt;&gt;"",G465&lt;&gt;"")),"",IF(IF(N(A465)=0,"NO DATE; ","")&amp;IF(B465="","NO JOB; ",IF(COUNTIF('Jobs'!$A$2:$A$21,B465)=0,"JOB NOT ON JOBS SHEET; ",""))&amp;IF(AND(L465="Yes",M465=""),"DELAY - NO CAUSE; ","")&amp;IF(AND(N465&lt;&gt;"",O465&lt;&gt;"Yes",O465&lt;&gt;"Not needed"),"CLIENT INSTRUCTION - NO CHANGE ORDER; ","")&amp;IF(Q465="","NO PHOTOS LINK; ","")&amp;IF(OR(C465="",AND(D465&lt;&gt;"",E465="")),"CREW COUNT BLANK; ","")&amp;IF(G465="","NO WORK WRITTEN; ","")&amp;IF(AND(I465&lt;&gt;"",J465=""),"INSPECTION - NO RESULT; ","")&amp;IF(AND(B465&lt;&gt;"",N(A465)&gt;0,COUNTIFS($B$2:$B$1000,B465,$A$2:$A$1000,A465)&gt;1),"TWO ROWS SAME JOB SAME DAY; ","")&amp;IF(AND(N(A465)&gt;0,N(S465)&gt;0,N(S465)-N(A465)&gt;N('Settings'!$B$11)),"WRITTEN LATE; ","")="","",LEFT(IF(N(A465)=0,"NO DATE; ","")&amp;IF(B465="","NO JOB; ",IF(COUNTIF('Jobs'!$A$2:$A$21,B465)=0,"JOB NOT ON JOBS SHEET; ",""))&amp;IF(AND(L465="Yes",M465=""),"DELAY - NO CAUSE; ","")&amp;IF(AND(N465&lt;&gt;"",O465&lt;&gt;"Yes",O465&lt;&gt;"Not needed"),"CLIENT INSTRUCTION - NO CHANGE ORDER; ","")&amp;IF(Q465="","NO PHOTOS LINK; ","")&amp;IF(OR(C465="",AND(D465&lt;&gt;"",E465="")),"CREW COUNT BLANK; ","")&amp;IF(G465="","NO WORK WRITTEN; ","")&amp;IF(AND(I465&lt;&gt;"",J465=""),"INSPECTION - NO RESULT; ","")&amp;IF(AND(B465&lt;&gt;"",N(A465)&gt;0,COUNTIFS($B$2:$B$1000,B465,$A$2:$A$1000,A465)&gt;1),"TWO ROWS SAME JOB SAME DAY; ","")&amp;IF(AND(N(A465)&gt;0,N(S465)&gt;0,N(S465)-N(A465)&gt;N('Settings'!$B$11)),"WRITTEN LATE; ",""),LEN(IF(N(A465)=0,"NO DATE; ","")&amp;IF(B465="","NO JOB; ",IF(COUNTIF('Jobs'!$A$2:$A$21,B465)=0,"JOB NOT ON JOBS SHEET; ",""))&amp;IF(AND(L465="Yes",M465=""),"DELAY - NO CAUSE; ","")&amp;IF(AND(N465&lt;&gt;"",O465&lt;&gt;"Yes",O465&lt;&gt;"Not needed"),"CLIENT INSTRUCTION - NO CHANGE ORDER; ","")&amp;IF(Q465="","NO PHOTOS LINK; ","")&amp;IF(OR(C465="",AND(D465&lt;&gt;"",E465="")),"CREW COUNT BLANK; ","")&amp;IF(G465="","NO WORK WRITTEN; ","")&amp;IF(AND(I465&lt;&gt;"",J465=""),"INSPECTION - NO RESULT; ","")&amp;IF(AND(B465&lt;&gt;"",N(A465)&gt;0,COUNTIFS($B$2:$B$1000,B465,$A$2:$A$1000,A465)&gt;1),"TWO ROWS SAME JOB SAME DAY; ","")&amp;IF(AND(N(A465)&gt;0,N(S465)&gt;0,N(S465)-N(A465)&gt;N('Settings'!$B$11)),"WRITTEN LATE; ",""))-2)))</f>
        <v/>
      </c>
    </row>
    <row r="466">
      <c r="A466" s="6" t="n"/>
      <c r="G466" s="7" t="n"/>
      <c r="H466" s="7" t="n"/>
      <c r="K466" s="7" t="n"/>
      <c r="M466" s="7" t="n"/>
      <c r="N466" s="7" t="n"/>
      <c r="P466" s="7" t="n"/>
      <c r="S466" s="6" t="n"/>
      <c r="T466">
        <f>IF(NOT(OR(A466&lt;&gt;"",B466&lt;&gt;"",G466&lt;&gt;"")),"",IF(IF(N(A466)=0,"NO DATE; ","")&amp;IF(B466="","NO JOB; ",IF(COUNTIF('Jobs'!$A$2:$A$21,B466)=0,"JOB NOT ON JOBS SHEET; ",""))&amp;IF(AND(L466="Yes",M466=""),"DELAY - NO CAUSE; ","")&amp;IF(AND(N466&lt;&gt;"",O466&lt;&gt;"Yes",O466&lt;&gt;"Not needed"),"CLIENT INSTRUCTION - NO CHANGE ORDER; ","")&amp;IF(Q466="","NO PHOTOS LINK; ","")&amp;IF(OR(C466="",AND(D466&lt;&gt;"",E466="")),"CREW COUNT BLANK; ","")&amp;IF(G466="","NO WORK WRITTEN; ","")&amp;IF(AND(I466&lt;&gt;"",J466=""),"INSPECTION - NO RESULT; ","")&amp;IF(AND(B466&lt;&gt;"",N(A466)&gt;0,COUNTIFS($B$2:$B$1000,B466,$A$2:$A$1000,A466)&gt;1),"TWO ROWS SAME JOB SAME DAY; ","")&amp;IF(AND(N(A466)&gt;0,N(S466)&gt;0,N(S466)-N(A466)&gt;N('Settings'!$B$11)),"WRITTEN LATE; ","")="","",LEFT(IF(N(A466)=0,"NO DATE; ","")&amp;IF(B466="","NO JOB; ",IF(COUNTIF('Jobs'!$A$2:$A$21,B466)=0,"JOB NOT ON JOBS SHEET; ",""))&amp;IF(AND(L466="Yes",M466=""),"DELAY - NO CAUSE; ","")&amp;IF(AND(N466&lt;&gt;"",O466&lt;&gt;"Yes",O466&lt;&gt;"Not needed"),"CLIENT INSTRUCTION - NO CHANGE ORDER; ","")&amp;IF(Q466="","NO PHOTOS LINK; ","")&amp;IF(OR(C466="",AND(D466&lt;&gt;"",E466="")),"CREW COUNT BLANK; ","")&amp;IF(G466="","NO WORK WRITTEN; ","")&amp;IF(AND(I466&lt;&gt;"",J466=""),"INSPECTION - NO RESULT; ","")&amp;IF(AND(B466&lt;&gt;"",N(A466)&gt;0,COUNTIFS($B$2:$B$1000,B466,$A$2:$A$1000,A466)&gt;1),"TWO ROWS SAME JOB SAME DAY; ","")&amp;IF(AND(N(A466)&gt;0,N(S466)&gt;0,N(S466)-N(A466)&gt;N('Settings'!$B$11)),"WRITTEN LATE; ",""),LEN(IF(N(A466)=0,"NO DATE; ","")&amp;IF(B466="","NO JOB; ",IF(COUNTIF('Jobs'!$A$2:$A$21,B466)=0,"JOB NOT ON JOBS SHEET; ",""))&amp;IF(AND(L466="Yes",M466=""),"DELAY - NO CAUSE; ","")&amp;IF(AND(N466&lt;&gt;"",O466&lt;&gt;"Yes",O466&lt;&gt;"Not needed"),"CLIENT INSTRUCTION - NO CHANGE ORDER; ","")&amp;IF(Q466="","NO PHOTOS LINK; ","")&amp;IF(OR(C466="",AND(D466&lt;&gt;"",E466="")),"CREW COUNT BLANK; ","")&amp;IF(G466="","NO WORK WRITTEN; ","")&amp;IF(AND(I466&lt;&gt;"",J466=""),"INSPECTION - NO RESULT; ","")&amp;IF(AND(B466&lt;&gt;"",N(A466)&gt;0,COUNTIFS($B$2:$B$1000,B466,$A$2:$A$1000,A466)&gt;1),"TWO ROWS SAME JOB SAME DAY; ","")&amp;IF(AND(N(A466)&gt;0,N(S466)&gt;0,N(S466)-N(A466)&gt;N('Settings'!$B$11)),"WRITTEN LATE; ",""))-2)))</f>
        <v/>
      </c>
    </row>
    <row r="467">
      <c r="A467" s="6" t="n"/>
      <c r="G467" s="7" t="n"/>
      <c r="H467" s="7" t="n"/>
      <c r="K467" s="7" t="n"/>
      <c r="M467" s="7" t="n"/>
      <c r="N467" s="7" t="n"/>
      <c r="P467" s="7" t="n"/>
      <c r="S467" s="6" t="n"/>
      <c r="T467">
        <f>IF(NOT(OR(A467&lt;&gt;"",B467&lt;&gt;"",G467&lt;&gt;"")),"",IF(IF(N(A467)=0,"NO DATE; ","")&amp;IF(B467="","NO JOB; ",IF(COUNTIF('Jobs'!$A$2:$A$21,B467)=0,"JOB NOT ON JOBS SHEET; ",""))&amp;IF(AND(L467="Yes",M467=""),"DELAY - NO CAUSE; ","")&amp;IF(AND(N467&lt;&gt;"",O467&lt;&gt;"Yes",O467&lt;&gt;"Not needed"),"CLIENT INSTRUCTION - NO CHANGE ORDER; ","")&amp;IF(Q467="","NO PHOTOS LINK; ","")&amp;IF(OR(C467="",AND(D467&lt;&gt;"",E467="")),"CREW COUNT BLANK; ","")&amp;IF(G467="","NO WORK WRITTEN; ","")&amp;IF(AND(I467&lt;&gt;"",J467=""),"INSPECTION - NO RESULT; ","")&amp;IF(AND(B467&lt;&gt;"",N(A467)&gt;0,COUNTIFS($B$2:$B$1000,B467,$A$2:$A$1000,A467)&gt;1),"TWO ROWS SAME JOB SAME DAY; ","")&amp;IF(AND(N(A467)&gt;0,N(S467)&gt;0,N(S467)-N(A467)&gt;N('Settings'!$B$11)),"WRITTEN LATE; ","")="","",LEFT(IF(N(A467)=0,"NO DATE; ","")&amp;IF(B467="","NO JOB; ",IF(COUNTIF('Jobs'!$A$2:$A$21,B467)=0,"JOB NOT ON JOBS SHEET; ",""))&amp;IF(AND(L467="Yes",M467=""),"DELAY - NO CAUSE; ","")&amp;IF(AND(N467&lt;&gt;"",O467&lt;&gt;"Yes",O467&lt;&gt;"Not needed"),"CLIENT INSTRUCTION - NO CHANGE ORDER; ","")&amp;IF(Q467="","NO PHOTOS LINK; ","")&amp;IF(OR(C467="",AND(D467&lt;&gt;"",E467="")),"CREW COUNT BLANK; ","")&amp;IF(G467="","NO WORK WRITTEN; ","")&amp;IF(AND(I467&lt;&gt;"",J467=""),"INSPECTION - NO RESULT; ","")&amp;IF(AND(B467&lt;&gt;"",N(A467)&gt;0,COUNTIFS($B$2:$B$1000,B467,$A$2:$A$1000,A467)&gt;1),"TWO ROWS SAME JOB SAME DAY; ","")&amp;IF(AND(N(A467)&gt;0,N(S467)&gt;0,N(S467)-N(A467)&gt;N('Settings'!$B$11)),"WRITTEN LATE; ",""),LEN(IF(N(A467)=0,"NO DATE; ","")&amp;IF(B467="","NO JOB; ",IF(COUNTIF('Jobs'!$A$2:$A$21,B467)=0,"JOB NOT ON JOBS SHEET; ",""))&amp;IF(AND(L467="Yes",M467=""),"DELAY - NO CAUSE; ","")&amp;IF(AND(N467&lt;&gt;"",O467&lt;&gt;"Yes",O467&lt;&gt;"Not needed"),"CLIENT INSTRUCTION - NO CHANGE ORDER; ","")&amp;IF(Q467="","NO PHOTOS LINK; ","")&amp;IF(OR(C467="",AND(D467&lt;&gt;"",E467="")),"CREW COUNT BLANK; ","")&amp;IF(G467="","NO WORK WRITTEN; ","")&amp;IF(AND(I467&lt;&gt;"",J467=""),"INSPECTION - NO RESULT; ","")&amp;IF(AND(B467&lt;&gt;"",N(A467)&gt;0,COUNTIFS($B$2:$B$1000,B467,$A$2:$A$1000,A467)&gt;1),"TWO ROWS SAME JOB SAME DAY; ","")&amp;IF(AND(N(A467)&gt;0,N(S467)&gt;0,N(S467)-N(A467)&gt;N('Settings'!$B$11)),"WRITTEN LATE; ",""))-2)))</f>
        <v/>
      </c>
    </row>
    <row r="468">
      <c r="A468" s="6" t="n"/>
      <c r="G468" s="7" t="n"/>
      <c r="H468" s="7" t="n"/>
      <c r="K468" s="7" t="n"/>
      <c r="M468" s="7" t="n"/>
      <c r="N468" s="7" t="n"/>
      <c r="P468" s="7" t="n"/>
      <c r="S468" s="6" t="n"/>
      <c r="T468">
        <f>IF(NOT(OR(A468&lt;&gt;"",B468&lt;&gt;"",G468&lt;&gt;"")),"",IF(IF(N(A468)=0,"NO DATE; ","")&amp;IF(B468="","NO JOB; ",IF(COUNTIF('Jobs'!$A$2:$A$21,B468)=0,"JOB NOT ON JOBS SHEET; ",""))&amp;IF(AND(L468="Yes",M468=""),"DELAY - NO CAUSE; ","")&amp;IF(AND(N468&lt;&gt;"",O468&lt;&gt;"Yes",O468&lt;&gt;"Not needed"),"CLIENT INSTRUCTION - NO CHANGE ORDER; ","")&amp;IF(Q468="","NO PHOTOS LINK; ","")&amp;IF(OR(C468="",AND(D468&lt;&gt;"",E468="")),"CREW COUNT BLANK; ","")&amp;IF(G468="","NO WORK WRITTEN; ","")&amp;IF(AND(I468&lt;&gt;"",J468=""),"INSPECTION - NO RESULT; ","")&amp;IF(AND(B468&lt;&gt;"",N(A468)&gt;0,COUNTIFS($B$2:$B$1000,B468,$A$2:$A$1000,A468)&gt;1),"TWO ROWS SAME JOB SAME DAY; ","")&amp;IF(AND(N(A468)&gt;0,N(S468)&gt;0,N(S468)-N(A468)&gt;N('Settings'!$B$11)),"WRITTEN LATE; ","")="","",LEFT(IF(N(A468)=0,"NO DATE; ","")&amp;IF(B468="","NO JOB; ",IF(COUNTIF('Jobs'!$A$2:$A$21,B468)=0,"JOB NOT ON JOBS SHEET; ",""))&amp;IF(AND(L468="Yes",M468=""),"DELAY - NO CAUSE; ","")&amp;IF(AND(N468&lt;&gt;"",O468&lt;&gt;"Yes",O468&lt;&gt;"Not needed"),"CLIENT INSTRUCTION - NO CHANGE ORDER; ","")&amp;IF(Q468="","NO PHOTOS LINK; ","")&amp;IF(OR(C468="",AND(D468&lt;&gt;"",E468="")),"CREW COUNT BLANK; ","")&amp;IF(G468="","NO WORK WRITTEN; ","")&amp;IF(AND(I468&lt;&gt;"",J468=""),"INSPECTION - NO RESULT; ","")&amp;IF(AND(B468&lt;&gt;"",N(A468)&gt;0,COUNTIFS($B$2:$B$1000,B468,$A$2:$A$1000,A468)&gt;1),"TWO ROWS SAME JOB SAME DAY; ","")&amp;IF(AND(N(A468)&gt;0,N(S468)&gt;0,N(S468)-N(A468)&gt;N('Settings'!$B$11)),"WRITTEN LATE; ",""),LEN(IF(N(A468)=0,"NO DATE; ","")&amp;IF(B468="","NO JOB; ",IF(COUNTIF('Jobs'!$A$2:$A$21,B468)=0,"JOB NOT ON JOBS SHEET; ",""))&amp;IF(AND(L468="Yes",M468=""),"DELAY - NO CAUSE; ","")&amp;IF(AND(N468&lt;&gt;"",O468&lt;&gt;"Yes",O468&lt;&gt;"Not needed"),"CLIENT INSTRUCTION - NO CHANGE ORDER; ","")&amp;IF(Q468="","NO PHOTOS LINK; ","")&amp;IF(OR(C468="",AND(D468&lt;&gt;"",E468="")),"CREW COUNT BLANK; ","")&amp;IF(G468="","NO WORK WRITTEN; ","")&amp;IF(AND(I468&lt;&gt;"",J468=""),"INSPECTION - NO RESULT; ","")&amp;IF(AND(B468&lt;&gt;"",N(A468)&gt;0,COUNTIFS($B$2:$B$1000,B468,$A$2:$A$1000,A468)&gt;1),"TWO ROWS SAME JOB SAME DAY; ","")&amp;IF(AND(N(A468)&gt;0,N(S468)&gt;0,N(S468)-N(A468)&gt;N('Settings'!$B$11)),"WRITTEN LATE; ",""))-2)))</f>
        <v/>
      </c>
    </row>
    <row r="469">
      <c r="A469" s="6" t="n"/>
      <c r="G469" s="7" t="n"/>
      <c r="H469" s="7" t="n"/>
      <c r="K469" s="7" t="n"/>
      <c r="M469" s="7" t="n"/>
      <c r="N469" s="7" t="n"/>
      <c r="P469" s="7" t="n"/>
      <c r="S469" s="6" t="n"/>
      <c r="T469">
        <f>IF(NOT(OR(A469&lt;&gt;"",B469&lt;&gt;"",G469&lt;&gt;"")),"",IF(IF(N(A469)=0,"NO DATE; ","")&amp;IF(B469="","NO JOB; ",IF(COUNTIF('Jobs'!$A$2:$A$21,B469)=0,"JOB NOT ON JOBS SHEET; ",""))&amp;IF(AND(L469="Yes",M469=""),"DELAY - NO CAUSE; ","")&amp;IF(AND(N469&lt;&gt;"",O469&lt;&gt;"Yes",O469&lt;&gt;"Not needed"),"CLIENT INSTRUCTION - NO CHANGE ORDER; ","")&amp;IF(Q469="","NO PHOTOS LINK; ","")&amp;IF(OR(C469="",AND(D469&lt;&gt;"",E469="")),"CREW COUNT BLANK; ","")&amp;IF(G469="","NO WORK WRITTEN; ","")&amp;IF(AND(I469&lt;&gt;"",J469=""),"INSPECTION - NO RESULT; ","")&amp;IF(AND(B469&lt;&gt;"",N(A469)&gt;0,COUNTIFS($B$2:$B$1000,B469,$A$2:$A$1000,A469)&gt;1),"TWO ROWS SAME JOB SAME DAY; ","")&amp;IF(AND(N(A469)&gt;0,N(S469)&gt;0,N(S469)-N(A469)&gt;N('Settings'!$B$11)),"WRITTEN LATE; ","")="","",LEFT(IF(N(A469)=0,"NO DATE; ","")&amp;IF(B469="","NO JOB; ",IF(COUNTIF('Jobs'!$A$2:$A$21,B469)=0,"JOB NOT ON JOBS SHEET; ",""))&amp;IF(AND(L469="Yes",M469=""),"DELAY - NO CAUSE; ","")&amp;IF(AND(N469&lt;&gt;"",O469&lt;&gt;"Yes",O469&lt;&gt;"Not needed"),"CLIENT INSTRUCTION - NO CHANGE ORDER; ","")&amp;IF(Q469="","NO PHOTOS LINK; ","")&amp;IF(OR(C469="",AND(D469&lt;&gt;"",E469="")),"CREW COUNT BLANK; ","")&amp;IF(G469="","NO WORK WRITTEN; ","")&amp;IF(AND(I469&lt;&gt;"",J469=""),"INSPECTION - NO RESULT; ","")&amp;IF(AND(B469&lt;&gt;"",N(A469)&gt;0,COUNTIFS($B$2:$B$1000,B469,$A$2:$A$1000,A469)&gt;1),"TWO ROWS SAME JOB SAME DAY; ","")&amp;IF(AND(N(A469)&gt;0,N(S469)&gt;0,N(S469)-N(A469)&gt;N('Settings'!$B$11)),"WRITTEN LATE; ",""),LEN(IF(N(A469)=0,"NO DATE; ","")&amp;IF(B469="","NO JOB; ",IF(COUNTIF('Jobs'!$A$2:$A$21,B469)=0,"JOB NOT ON JOBS SHEET; ",""))&amp;IF(AND(L469="Yes",M469=""),"DELAY - NO CAUSE; ","")&amp;IF(AND(N469&lt;&gt;"",O469&lt;&gt;"Yes",O469&lt;&gt;"Not needed"),"CLIENT INSTRUCTION - NO CHANGE ORDER; ","")&amp;IF(Q469="","NO PHOTOS LINK; ","")&amp;IF(OR(C469="",AND(D469&lt;&gt;"",E469="")),"CREW COUNT BLANK; ","")&amp;IF(G469="","NO WORK WRITTEN; ","")&amp;IF(AND(I469&lt;&gt;"",J469=""),"INSPECTION - NO RESULT; ","")&amp;IF(AND(B469&lt;&gt;"",N(A469)&gt;0,COUNTIFS($B$2:$B$1000,B469,$A$2:$A$1000,A469)&gt;1),"TWO ROWS SAME JOB SAME DAY; ","")&amp;IF(AND(N(A469)&gt;0,N(S469)&gt;0,N(S469)-N(A469)&gt;N('Settings'!$B$11)),"WRITTEN LATE; ",""))-2)))</f>
        <v/>
      </c>
    </row>
    <row r="470">
      <c r="A470" s="6" t="n"/>
      <c r="G470" s="7" t="n"/>
      <c r="H470" s="7" t="n"/>
      <c r="K470" s="7" t="n"/>
      <c r="M470" s="7" t="n"/>
      <c r="N470" s="7" t="n"/>
      <c r="P470" s="7" t="n"/>
      <c r="S470" s="6" t="n"/>
      <c r="T470">
        <f>IF(NOT(OR(A470&lt;&gt;"",B470&lt;&gt;"",G470&lt;&gt;"")),"",IF(IF(N(A470)=0,"NO DATE; ","")&amp;IF(B470="","NO JOB; ",IF(COUNTIF('Jobs'!$A$2:$A$21,B470)=0,"JOB NOT ON JOBS SHEET; ",""))&amp;IF(AND(L470="Yes",M470=""),"DELAY - NO CAUSE; ","")&amp;IF(AND(N470&lt;&gt;"",O470&lt;&gt;"Yes",O470&lt;&gt;"Not needed"),"CLIENT INSTRUCTION - NO CHANGE ORDER; ","")&amp;IF(Q470="","NO PHOTOS LINK; ","")&amp;IF(OR(C470="",AND(D470&lt;&gt;"",E470="")),"CREW COUNT BLANK; ","")&amp;IF(G470="","NO WORK WRITTEN; ","")&amp;IF(AND(I470&lt;&gt;"",J470=""),"INSPECTION - NO RESULT; ","")&amp;IF(AND(B470&lt;&gt;"",N(A470)&gt;0,COUNTIFS($B$2:$B$1000,B470,$A$2:$A$1000,A470)&gt;1),"TWO ROWS SAME JOB SAME DAY; ","")&amp;IF(AND(N(A470)&gt;0,N(S470)&gt;0,N(S470)-N(A470)&gt;N('Settings'!$B$11)),"WRITTEN LATE; ","")="","",LEFT(IF(N(A470)=0,"NO DATE; ","")&amp;IF(B470="","NO JOB; ",IF(COUNTIF('Jobs'!$A$2:$A$21,B470)=0,"JOB NOT ON JOBS SHEET; ",""))&amp;IF(AND(L470="Yes",M470=""),"DELAY - NO CAUSE; ","")&amp;IF(AND(N470&lt;&gt;"",O470&lt;&gt;"Yes",O470&lt;&gt;"Not needed"),"CLIENT INSTRUCTION - NO CHANGE ORDER; ","")&amp;IF(Q470="","NO PHOTOS LINK; ","")&amp;IF(OR(C470="",AND(D470&lt;&gt;"",E470="")),"CREW COUNT BLANK; ","")&amp;IF(G470="","NO WORK WRITTEN; ","")&amp;IF(AND(I470&lt;&gt;"",J470=""),"INSPECTION - NO RESULT; ","")&amp;IF(AND(B470&lt;&gt;"",N(A470)&gt;0,COUNTIFS($B$2:$B$1000,B470,$A$2:$A$1000,A470)&gt;1),"TWO ROWS SAME JOB SAME DAY; ","")&amp;IF(AND(N(A470)&gt;0,N(S470)&gt;0,N(S470)-N(A470)&gt;N('Settings'!$B$11)),"WRITTEN LATE; ",""),LEN(IF(N(A470)=0,"NO DATE; ","")&amp;IF(B470="","NO JOB; ",IF(COUNTIF('Jobs'!$A$2:$A$21,B470)=0,"JOB NOT ON JOBS SHEET; ",""))&amp;IF(AND(L470="Yes",M470=""),"DELAY - NO CAUSE; ","")&amp;IF(AND(N470&lt;&gt;"",O470&lt;&gt;"Yes",O470&lt;&gt;"Not needed"),"CLIENT INSTRUCTION - NO CHANGE ORDER; ","")&amp;IF(Q470="","NO PHOTOS LINK; ","")&amp;IF(OR(C470="",AND(D470&lt;&gt;"",E470="")),"CREW COUNT BLANK; ","")&amp;IF(G470="","NO WORK WRITTEN; ","")&amp;IF(AND(I470&lt;&gt;"",J470=""),"INSPECTION - NO RESULT; ","")&amp;IF(AND(B470&lt;&gt;"",N(A470)&gt;0,COUNTIFS($B$2:$B$1000,B470,$A$2:$A$1000,A470)&gt;1),"TWO ROWS SAME JOB SAME DAY; ","")&amp;IF(AND(N(A470)&gt;0,N(S470)&gt;0,N(S470)-N(A470)&gt;N('Settings'!$B$11)),"WRITTEN LATE; ",""))-2)))</f>
        <v/>
      </c>
    </row>
    <row r="471">
      <c r="A471" s="6" t="n"/>
      <c r="G471" s="7" t="n"/>
      <c r="H471" s="7" t="n"/>
      <c r="K471" s="7" t="n"/>
      <c r="M471" s="7" t="n"/>
      <c r="N471" s="7" t="n"/>
      <c r="P471" s="7" t="n"/>
      <c r="S471" s="6" t="n"/>
      <c r="T471">
        <f>IF(NOT(OR(A471&lt;&gt;"",B471&lt;&gt;"",G471&lt;&gt;"")),"",IF(IF(N(A471)=0,"NO DATE; ","")&amp;IF(B471="","NO JOB; ",IF(COUNTIF('Jobs'!$A$2:$A$21,B471)=0,"JOB NOT ON JOBS SHEET; ",""))&amp;IF(AND(L471="Yes",M471=""),"DELAY - NO CAUSE; ","")&amp;IF(AND(N471&lt;&gt;"",O471&lt;&gt;"Yes",O471&lt;&gt;"Not needed"),"CLIENT INSTRUCTION - NO CHANGE ORDER; ","")&amp;IF(Q471="","NO PHOTOS LINK; ","")&amp;IF(OR(C471="",AND(D471&lt;&gt;"",E471="")),"CREW COUNT BLANK; ","")&amp;IF(G471="","NO WORK WRITTEN; ","")&amp;IF(AND(I471&lt;&gt;"",J471=""),"INSPECTION - NO RESULT; ","")&amp;IF(AND(B471&lt;&gt;"",N(A471)&gt;0,COUNTIFS($B$2:$B$1000,B471,$A$2:$A$1000,A471)&gt;1),"TWO ROWS SAME JOB SAME DAY; ","")&amp;IF(AND(N(A471)&gt;0,N(S471)&gt;0,N(S471)-N(A471)&gt;N('Settings'!$B$11)),"WRITTEN LATE; ","")="","",LEFT(IF(N(A471)=0,"NO DATE; ","")&amp;IF(B471="","NO JOB; ",IF(COUNTIF('Jobs'!$A$2:$A$21,B471)=0,"JOB NOT ON JOBS SHEET; ",""))&amp;IF(AND(L471="Yes",M471=""),"DELAY - NO CAUSE; ","")&amp;IF(AND(N471&lt;&gt;"",O471&lt;&gt;"Yes",O471&lt;&gt;"Not needed"),"CLIENT INSTRUCTION - NO CHANGE ORDER; ","")&amp;IF(Q471="","NO PHOTOS LINK; ","")&amp;IF(OR(C471="",AND(D471&lt;&gt;"",E471="")),"CREW COUNT BLANK; ","")&amp;IF(G471="","NO WORK WRITTEN; ","")&amp;IF(AND(I471&lt;&gt;"",J471=""),"INSPECTION - NO RESULT; ","")&amp;IF(AND(B471&lt;&gt;"",N(A471)&gt;0,COUNTIFS($B$2:$B$1000,B471,$A$2:$A$1000,A471)&gt;1),"TWO ROWS SAME JOB SAME DAY; ","")&amp;IF(AND(N(A471)&gt;0,N(S471)&gt;0,N(S471)-N(A471)&gt;N('Settings'!$B$11)),"WRITTEN LATE; ",""),LEN(IF(N(A471)=0,"NO DATE; ","")&amp;IF(B471="","NO JOB; ",IF(COUNTIF('Jobs'!$A$2:$A$21,B471)=0,"JOB NOT ON JOBS SHEET; ",""))&amp;IF(AND(L471="Yes",M471=""),"DELAY - NO CAUSE; ","")&amp;IF(AND(N471&lt;&gt;"",O471&lt;&gt;"Yes",O471&lt;&gt;"Not needed"),"CLIENT INSTRUCTION - NO CHANGE ORDER; ","")&amp;IF(Q471="","NO PHOTOS LINK; ","")&amp;IF(OR(C471="",AND(D471&lt;&gt;"",E471="")),"CREW COUNT BLANK; ","")&amp;IF(G471="","NO WORK WRITTEN; ","")&amp;IF(AND(I471&lt;&gt;"",J471=""),"INSPECTION - NO RESULT; ","")&amp;IF(AND(B471&lt;&gt;"",N(A471)&gt;0,COUNTIFS($B$2:$B$1000,B471,$A$2:$A$1000,A471)&gt;1),"TWO ROWS SAME JOB SAME DAY; ","")&amp;IF(AND(N(A471)&gt;0,N(S471)&gt;0,N(S471)-N(A471)&gt;N('Settings'!$B$11)),"WRITTEN LATE; ",""))-2)))</f>
        <v/>
      </c>
    </row>
    <row r="472">
      <c r="A472" s="6" t="n"/>
      <c r="G472" s="7" t="n"/>
      <c r="H472" s="7" t="n"/>
      <c r="K472" s="7" t="n"/>
      <c r="M472" s="7" t="n"/>
      <c r="N472" s="7" t="n"/>
      <c r="P472" s="7" t="n"/>
      <c r="S472" s="6" t="n"/>
      <c r="T472">
        <f>IF(NOT(OR(A472&lt;&gt;"",B472&lt;&gt;"",G472&lt;&gt;"")),"",IF(IF(N(A472)=0,"NO DATE; ","")&amp;IF(B472="","NO JOB; ",IF(COUNTIF('Jobs'!$A$2:$A$21,B472)=0,"JOB NOT ON JOBS SHEET; ",""))&amp;IF(AND(L472="Yes",M472=""),"DELAY - NO CAUSE; ","")&amp;IF(AND(N472&lt;&gt;"",O472&lt;&gt;"Yes",O472&lt;&gt;"Not needed"),"CLIENT INSTRUCTION - NO CHANGE ORDER; ","")&amp;IF(Q472="","NO PHOTOS LINK; ","")&amp;IF(OR(C472="",AND(D472&lt;&gt;"",E472="")),"CREW COUNT BLANK; ","")&amp;IF(G472="","NO WORK WRITTEN; ","")&amp;IF(AND(I472&lt;&gt;"",J472=""),"INSPECTION - NO RESULT; ","")&amp;IF(AND(B472&lt;&gt;"",N(A472)&gt;0,COUNTIFS($B$2:$B$1000,B472,$A$2:$A$1000,A472)&gt;1),"TWO ROWS SAME JOB SAME DAY; ","")&amp;IF(AND(N(A472)&gt;0,N(S472)&gt;0,N(S472)-N(A472)&gt;N('Settings'!$B$11)),"WRITTEN LATE; ","")="","",LEFT(IF(N(A472)=0,"NO DATE; ","")&amp;IF(B472="","NO JOB; ",IF(COUNTIF('Jobs'!$A$2:$A$21,B472)=0,"JOB NOT ON JOBS SHEET; ",""))&amp;IF(AND(L472="Yes",M472=""),"DELAY - NO CAUSE; ","")&amp;IF(AND(N472&lt;&gt;"",O472&lt;&gt;"Yes",O472&lt;&gt;"Not needed"),"CLIENT INSTRUCTION - NO CHANGE ORDER; ","")&amp;IF(Q472="","NO PHOTOS LINK; ","")&amp;IF(OR(C472="",AND(D472&lt;&gt;"",E472="")),"CREW COUNT BLANK; ","")&amp;IF(G472="","NO WORK WRITTEN; ","")&amp;IF(AND(I472&lt;&gt;"",J472=""),"INSPECTION - NO RESULT; ","")&amp;IF(AND(B472&lt;&gt;"",N(A472)&gt;0,COUNTIFS($B$2:$B$1000,B472,$A$2:$A$1000,A472)&gt;1),"TWO ROWS SAME JOB SAME DAY; ","")&amp;IF(AND(N(A472)&gt;0,N(S472)&gt;0,N(S472)-N(A472)&gt;N('Settings'!$B$11)),"WRITTEN LATE; ",""),LEN(IF(N(A472)=0,"NO DATE; ","")&amp;IF(B472="","NO JOB; ",IF(COUNTIF('Jobs'!$A$2:$A$21,B472)=0,"JOB NOT ON JOBS SHEET; ",""))&amp;IF(AND(L472="Yes",M472=""),"DELAY - NO CAUSE; ","")&amp;IF(AND(N472&lt;&gt;"",O472&lt;&gt;"Yes",O472&lt;&gt;"Not needed"),"CLIENT INSTRUCTION - NO CHANGE ORDER; ","")&amp;IF(Q472="","NO PHOTOS LINK; ","")&amp;IF(OR(C472="",AND(D472&lt;&gt;"",E472="")),"CREW COUNT BLANK; ","")&amp;IF(G472="","NO WORK WRITTEN; ","")&amp;IF(AND(I472&lt;&gt;"",J472=""),"INSPECTION - NO RESULT; ","")&amp;IF(AND(B472&lt;&gt;"",N(A472)&gt;0,COUNTIFS($B$2:$B$1000,B472,$A$2:$A$1000,A472)&gt;1),"TWO ROWS SAME JOB SAME DAY; ","")&amp;IF(AND(N(A472)&gt;0,N(S472)&gt;0,N(S472)-N(A472)&gt;N('Settings'!$B$11)),"WRITTEN LATE; ",""))-2)))</f>
        <v/>
      </c>
    </row>
    <row r="473">
      <c r="A473" s="6" t="n"/>
      <c r="G473" s="7" t="n"/>
      <c r="H473" s="7" t="n"/>
      <c r="K473" s="7" t="n"/>
      <c r="M473" s="7" t="n"/>
      <c r="N473" s="7" t="n"/>
      <c r="P473" s="7" t="n"/>
      <c r="S473" s="6" t="n"/>
      <c r="T473">
        <f>IF(NOT(OR(A473&lt;&gt;"",B473&lt;&gt;"",G473&lt;&gt;"")),"",IF(IF(N(A473)=0,"NO DATE; ","")&amp;IF(B473="","NO JOB; ",IF(COUNTIF('Jobs'!$A$2:$A$21,B473)=0,"JOB NOT ON JOBS SHEET; ",""))&amp;IF(AND(L473="Yes",M473=""),"DELAY - NO CAUSE; ","")&amp;IF(AND(N473&lt;&gt;"",O473&lt;&gt;"Yes",O473&lt;&gt;"Not needed"),"CLIENT INSTRUCTION - NO CHANGE ORDER; ","")&amp;IF(Q473="","NO PHOTOS LINK; ","")&amp;IF(OR(C473="",AND(D473&lt;&gt;"",E473="")),"CREW COUNT BLANK; ","")&amp;IF(G473="","NO WORK WRITTEN; ","")&amp;IF(AND(I473&lt;&gt;"",J473=""),"INSPECTION - NO RESULT; ","")&amp;IF(AND(B473&lt;&gt;"",N(A473)&gt;0,COUNTIFS($B$2:$B$1000,B473,$A$2:$A$1000,A473)&gt;1),"TWO ROWS SAME JOB SAME DAY; ","")&amp;IF(AND(N(A473)&gt;0,N(S473)&gt;0,N(S473)-N(A473)&gt;N('Settings'!$B$11)),"WRITTEN LATE; ","")="","",LEFT(IF(N(A473)=0,"NO DATE; ","")&amp;IF(B473="","NO JOB; ",IF(COUNTIF('Jobs'!$A$2:$A$21,B473)=0,"JOB NOT ON JOBS SHEET; ",""))&amp;IF(AND(L473="Yes",M473=""),"DELAY - NO CAUSE; ","")&amp;IF(AND(N473&lt;&gt;"",O473&lt;&gt;"Yes",O473&lt;&gt;"Not needed"),"CLIENT INSTRUCTION - NO CHANGE ORDER; ","")&amp;IF(Q473="","NO PHOTOS LINK; ","")&amp;IF(OR(C473="",AND(D473&lt;&gt;"",E473="")),"CREW COUNT BLANK; ","")&amp;IF(G473="","NO WORK WRITTEN; ","")&amp;IF(AND(I473&lt;&gt;"",J473=""),"INSPECTION - NO RESULT; ","")&amp;IF(AND(B473&lt;&gt;"",N(A473)&gt;0,COUNTIFS($B$2:$B$1000,B473,$A$2:$A$1000,A473)&gt;1),"TWO ROWS SAME JOB SAME DAY; ","")&amp;IF(AND(N(A473)&gt;0,N(S473)&gt;0,N(S473)-N(A473)&gt;N('Settings'!$B$11)),"WRITTEN LATE; ",""),LEN(IF(N(A473)=0,"NO DATE; ","")&amp;IF(B473="","NO JOB; ",IF(COUNTIF('Jobs'!$A$2:$A$21,B473)=0,"JOB NOT ON JOBS SHEET; ",""))&amp;IF(AND(L473="Yes",M473=""),"DELAY - NO CAUSE; ","")&amp;IF(AND(N473&lt;&gt;"",O473&lt;&gt;"Yes",O473&lt;&gt;"Not needed"),"CLIENT INSTRUCTION - NO CHANGE ORDER; ","")&amp;IF(Q473="","NO PHOTOS LINK; ","")&amp;IF(OR(C473="",AND(D473&lt;&gt;"",E473="")),"CREW COUNT BLANK; ","")&amp;IF(G473="","NO WORK WRITTEN; ","")&amp;IF(AND(I473&lt;&gt;"",J473=""),"INSPECTION - NO RESULT; ","")&amp;IF(AND(B473&lt;&gt;"",N(A473)&gt;0,COUNTIFS($B$2:$B$1000,B473,$A$2:$A$1000,A473)&gt;1),"TWO ROWS SAME JOB SAME DAY; ","")&amp;IF(AND(N(A473)&gt;0,N(S473)&gt;0,N(S473)-N(A473)&gt;N('Settings'!$B$11)),"WRITTEN LATE; ",""))-2)))</f>
        <v/>
      </c>
    </row>
    <row r="474">
      <c r="A474" s="6" t="n"/>
      <c r="G474" s="7" t="n"/>
      <c r="H474" s="7" t="n"/>
      <c r="K474" s="7" t="n"/>
      <c r="M474" s="7" t="n"/>
      <c r="N474" s="7" t="n"/>
      <c r="P474" s="7" t="n"/>
      <c r="S474" s="6" t="n"/>
      <c r="T474">
        <f>IF(NOT(OR(A474&lt;&gt;"",B474&lt;&gt;"",G474&lt;&gt;"")),"",IF(IF(N(A474)=0,"NO DATE; ","")&amp;IF(B474="","NO JOB; ",IF(COUNTIF('Jobs'!$A$2:$A$21,B474)=0,"JOB NOT ON JOBS SHEET; ",""))&amp;IF(AND(L474="Yes",M474=""),"DELAY - NO CAUSE; ","")&amp;IF(AND(N474&lt;&gt;"",O474&lt;&gt;"Yes",O474&lt;&gt;"Not needed"),"CLIENT INSTRUCTION - NO CHANGE ORDER; ","")&amp;IF(Q474="","NO PHOTOS LINK; ","")&amp;IF(OR(C474="",AND(D474&lt;&gt;"",E474="")),"CREW COUNT BLANK; ","")&amp;IF(G474="","NO WORK WRITTEN; ","")&amp;IF(AND(I474&lt;&gt;"",J474=""),"INSPECTION - NO RESULT; ","")&amp;IF(AND(B474&lt;&gt;"",N(A474)&gt;0,COUNTIFS($B$2:$B$1000,B474,$A$2:$A$1000,A474)&gt;1),"TWO ROWS SAME JOB SAME DAY; ","")&amp;IF(AND(N(A474)&gt;0,N(S474)&gt;0,N(S474)-N(A474)&gt;N('Settings'!$B$11)),"WRITTEN LATE; ","")="","",LEFT(IF(N(A474)=0,"NO DATE; ","")&amp;IF(B474="","NO JOB; ",IF(COUNTIF('Jobs'!$A$2:$A$21,B474)=0,"JOB NOT ON JOBS SHEET; ",""))&amp;IF(AND(L474="Yes",M474=""),"DELAY - NO CAUSE; ","")&amp;IF(AND(N474&lt;&gt;"",O474&lt;&gt;"Yes",O474&lt;&gt;"Not needed"),"CLIENT INSTRUCTION - NO CHANGE ORDER; ","")&amp;IF(Q474="","NO PHOTOS LINK; ","")&amp;IF(OR(C474="",AND(D474&lt;&gt;"",E474="")),"CREW COUNT BLANK; ","")&amp;IF(G474="","NO WORK WRITTEN; ","")&amp;IF(AND(I474&lt;&gt;"",J474=""),"INSPECTION - NO RESULT; ","")&amp;IF(AND(B474&lt;&gt;"",N(A474)&gt;0,COUNTIFS($B$2:$B$1000,B474,$A$2:$A$1000,A474)&gt;1),"TWO ROWS SAME JOB SAME DAY; ","")&amp;IF(AND(N(A474)&gt;0,N(S474)&gt;0,N(S474)-N(A474)&gt;N('Settings'!$B$11)),"WRITTEN LATE; ",""),LEN(IF(N(A474)=0,"NO DATE; ","")&amp;IF(B474="","NO JOB; ",IF(COUNTIF('Jobs'!$A$2:$A$21,B474)=0,"JOB NOT ON JOBS SHEET; ",""))&amp;IF(AND(L474="Yes",M474=""),"DELAY - NO CAUSE; ","")&amp;IF(AND(N474&lt;&gt;"",O474&lt;&gt;"Yes",O474&lt;&gt;"Not needed"),"CLIENT INSTRUCTION - NO CHANGE ORDER; ","")&amp;IF(Q474="","NO PHOTOS LINK; ","")&amp;IF(OR(C474="",AND(D474&lt;&gt;"",E474="")),"CREW COUNT BLANK; ","")&amp;IF(G474="","NO WORK WRITTEN; ","")&amp;IF(AND(I474&lt;&gt;"",J474=""),"INSPECTION - NO RESULT; ","")&amp;IF(AND(B474&lt;&gt;"",N(A474)&gt;0,COUNTIFS($B$2:$B$1000,B474,$A$2:$A$1000,A474)&gt;1),"TWO ROWS SAME JOB SAME DAY; ","")&amp;IF(AND(N(A474)&gt;0,N(S474)&gt;0,N(S474)-N(A474)&gt;N('Settings'!$B$11)),"WRITTEN LATE; ",""))-2)))</f>
        <v/>
      </c>
    </row>
    <row r="475">
      <c r="A475" s="6" t="n"/>
      <c r="G475" s="7" t="n"/>
      <c r="H475" s="7" t="n"/>
      <c r="K475" s="7" t="n"/>
      <c r="M475" s="7" t="n"/>
      <c r="N475" s="7" t="n"/>
      <c r="P475" s="7" t="n"/>
      <c r="S475" s="6" t="n"/>
      <c r="T475">
        <f>IF(NOT(OR(A475&lt;&gt;"",B475&lt;&gt;"",G475&lt;&gt;"")),"",IF(IF(N(A475)=0,"NO DATE; ","")&amp;IF(B475="","NO JOB; ",IF(COUNTIF('Jobs'!$A$2:$A$21,B475)=0,"JOB NOT ON JOBS SHEET; ",""))&amp;IF(AND(L475="Yes",M475=""),"DELAY - NO CAUSE; ","")&amp;IF(AND(N475&lt;&gt;"",O475&lt;&gt;"Yes",O475&lt;&gt;"Not needed"),"CLIENT INSTRUCTION - NO CHANGE ORDER; ","")&amp;IF(Q475="","NO PHOTOS LINK; ","")&amp;IF(OR(C475="",AND(D475&lt;&gt;"",E475="")),"CREW COUNT BLANK; ","")&amp;IF(G475="","NO WORK WRITTEN; ","")&amp;IF(AND(I475&lt;&gt;"",J475=""),"INSPECTION - NO RESULT; ","")&amp;IF(AND(B475&lt;&gt;"",N(A475)&gt;0,COUNTIFS($B$2:$B$1000,B475,$A$2:$A$1000,A475)&gt;1),"TWO ROWS SAME JOB SAME DAY; ","")&amp;IF(AND(N(A475)&gt;0,N(S475)&gt;0,N(S475)-N(A475)&gt;N('Settings'!$B$11)),"WRITTEN LATE; ","")="","",LEFT(IF(N(A475)=0,"NO DATE; ","")&amp;IF(B475="","NO JOB; ",IF(COUNTIF('Jobs'!$A$2:$A$21,B475)=0,"JOB NOT ON JOBS SHEET; ",""))&amp;IF(AND(L475="Yes",M475=""),"DELAY - NO CAUSE; ","")&amp;IF(AND(N475&lt;&gt;"",O475&lt;&gt;"Yes",O475&lt;&gt;"Not needed"),"CLIENT INSTRUCTION - NO CHANGE ORDER; ","")&amp;IF(Q475="","NO PHOTOS LINK; ","")&amp;IF(OR(C475="",AND(D475&lt;&gt;"",E475="")),"CREW COUNT BLANK; ","")&amp;IF(G475="","NO WORK WRITTEN; ","")&amp;IF(AND(I475&lt;&gt;"",J475=""),"INSPECTION - NO RESULT; ","")&amp;IF(AND(B475&lt;&gt;"",N(A475)&gt;0,COUNTIFS($B$2:$B$1000,B475,$A$2:$A$1000,A475)&gt;1),"TWO ROWS SAME JOB SAME DAY; ","")&amp;IF(AND(N(A475)&gt;0,N(S475)&gt;0,N(S475)-N(A475)&gt;N('Settings'!$B$11)),"WRITTEN LATE; ",""),LEN(IF(N(A475)=0,"NO DATE; ","")&amp;IF(B475="","NO JOB; ",IF(COUNTIF('Jobs'!$A$2:$A$21,B475)=0,"JOB NOT ON JOBS SHEET; ",""))&amp;IF(AND(L475="Yes",M475=""),"DELAY - NO CAUSE; ","")&amp;IF(AND(N475&lt;&gt;"",O475&lt;&gt;"Yes",O475&lt;&gt;"Not needed"),"CLIENT INSTRUCTION - NO CHANGE ORDER; ","")&amp;IF(Q475="","NO PHOTOS LINK; ","")&amp;IF(OR(C475="",AND(D475&lt;&gt;"",E475="")),"CREW COUNT BLANK; ","")&amp;IF(G475="","NO WORK WRITTEN; ","")&amp;IF(AND(I475&lt;&gt;"",J475=""),"INSPECTION - NO RESULT; ","")&amp;IF(AND(B475&lt;&gt;"",N(A475)&gt;0,COUNTIFS($B$2:$B$1000,B475,$A$2:$A$1000,A475)&gt;1),"TWO ROWS SAME JOB SAME DAY; ","")&amp;IF(AND(N(A475)&gt;0,N(S475)&gt;0,N(S475)-N(A475)&gt;N('Settings'!$B$11)),"WRITTEN LATE; ",""))-2)))</f>
        <v/>
      </c>
    </row>
    <row r="476">
      <c r="A476" s="6" t="n"/>
      <c r="G476" s="7" t="n"/>
      <c r="H476" s="7" t="n"/>
      <c r="K476" s="7" t="n"/>
      <c r="M476" s="7" t="n"/>
      <c r="N476" s="7" t="n"/>
      <c r="P476" s="7" t="n"/>
      <c r="S476" s="6" t="n"/>
      <c r="T476">
        <f>IF(NOT(OR(A476&lt;&gt;"",B476&lt;&gt;"",G476&lt;&gt;"")),"",IF(IF(N(A476)=0,"NO DATE; ","")&amp;IF(B476="","NO JOB; ",IF(COUNTIF('Jobs'!$A$2:$A$21,B476)=0,"JOB NOT ON JOBS SHEET; ",""))&amp;IF(AND(L476="Yes",M476=""),"DELAY - NO CAUSE; ","")&amp;IF(AND(N476&lt;&gt;"",O476&lt;&gt;"Yes",O476&lt;&gt;"Not needed"),"CLIENT INSTRUCTION - NO CHANGE ORDER; ","")&amp;IF(Q476="","NO PHOTOS LINK; ","")&amp;IF(OR(C476="",AND(D476&lt;&gt;"",E476="")),"CREW COUNT BLANK; ","")&amp;IF(G476="","NO WORK WRITTEN; ","")&amp;IF(AND(I476&lt;&gt;"",J476=""),"INSPECTION - NO RESULT; ","")&amp;IF(AND(B476&lt;&gt;"",N(A476)&gt;0,COUNTIFS($B$2:$B$1000,B476,$A$2:$A$1000,A476)&gt;1),"TWO ROWS SAME JOB SAME DAY; ","")&amp;IF(AND(N(A476)&gt;0,N(S476)&gt;0,N(S476)-N(A476)&gt;N('Settings'!$B$11)),"WRITTEN LATE; ","")="","",LEFT(IF(N(A476)=0,"NO DATE; ","")&amp;IF(B476="","NO JOB; ",IF(COUNTIF('Jobs'!$A$2:$A$21,B476)=0,"JOB NOT ON JOBS SHEET; ",""))&amp;IF(AND(L476="Yes",M476=""),"DELAY - NO CAUSE; ","")&amp;IF(AND(N476&lt;&gt;"",O476&lt;&gt;"Yes",O476&lt;&gt;"Not needed"),"CLIENT INSTRUCTION - NO CHANGE ORDER; ","")&amp;IF(Q476="","NO PHOTOS LINK; ","")&amp;IF(OR(C476="",AND(D476&lt;&gt;"",E476="")),"CREW COUNT BLANK; ","")&amp;IF(G476="","NO WORK WRITTEN; ","")&amp;IF(AND(I476&lt;&gt;"",J476=""),"INSPECTION - NO RESULT; ","")&amp;IF(AND(B476&lt;&gt;"",N(A476)&gt;0,COUNTIFS($B$2:$B$1000,B476,$A$2:$A$1000,A476)&gt;1),"TWO ROWS SAME JOB SAME DAY; ","")&amp;IF(AND(N(A476)&gt;0,N(S476)&gt;0,N(S476)-N(A476)&gt;N('Settings'!$B$11)),"WRITTEN LATE; ",""),LEN(IF(N(A476)=0,"NO DATE; ","")&amp;IF(B476="","NO JOB; ",IF(COUNTIF('Jobs'!$A$2:$A$21,B476)=0,"JOB NOT ON JOBS SHEET; ",""))&amp;IF(AND(L476="Yes",M476=""),"DELAY - NO CAUSE; ","")&amp;IF(AND(N476&lt;&gt;"",O476&lt;&gt;"Yes",O476&lt;&gt;"Not needed"),"CLIENT INSTRUCTION - NO CHANGE ORDER; ","")&amp;IF(Q476="","NO PHOTOS LINK; ","")&amp;IF(OR(C476="",AND(D476&lt;&gt;"",E476="")),"CREW COUNT BLANK; ","")&amp;IF(G476="","NO WORK WRITTEN; ","")&amp;IF(AND(I476&lt;&gt;"",J476=""),"INSPECTION - NO RESULT; ","")&amp;IF(AND(B476&lt;&gt;"",N(A476)&gt;0,COUNTIFS($B$2:$B$1000,B476,$A$2:$A$1000,A476)&gt;1),"TWO ROWS SAME JOB SAME DAY; ","")&amp;IF(AND(N(A476)&gt;0,N(S476)&gt;0,N(S476)-N(A476)&gt;N('Settings'!$B$11)),"WRITTEN LATE; ",""))-2)))</f>
        <v/>
      </c>
    </row>
    <row r="477">
      <c r="A477" s="6" t="n"/>
      <c r="G477" s="7" t="n"/>
      <c r="H477" s="7" t="n"/>
      <c r="K477" s="7" t="n"/>
      <c r="M477" s="7" t="n"/>
      <c r="N477" s="7" t="n"/>
      <c r="P477" s="7" t="n"/>
      <c r="S477" s="6" t="n"/>
      <c r="T477">
        <f>IF(NOT(OR(A477&lt;&gt;"",B477&lt;&gt;"",G477&lt;&gt;"")),"",IF(IF(N(A477)=0,"NO DATE; ","")&amp;IF(B477="","NO JOB; ",IF(COUNTIF('Jobs'!$A$2:$A$21,B477)=0,"JOB NOT ON JOBS SHEET; ",""))&amp;IF(AND(L477="Yes",M477=""),"DELAY - NO CAUSE; ","")&amp;IF(AND(N477&lt;&gt;"",O477&lt;&gt;"Yes",O477&lt;&gt;"Not needed"),"CLIENT INSTRUCTION - NO CHANGE ORDER; ","")&amp;IF(Q477="","NO PHOTOS LINK; ","")&amp;IF(OR(C477="",AND(D477&lt;&gt;"",E477="")),"CREW COUNT BLANK; ","")&amp;IF(G477="","NO WORK WRITTEN; ","")&amp;IF(AND(I477&lt;&gt;"",J477=""),"INSPECTION - NO RESULT; ","")&amp;IF(AND(B477&lt;&gt;"",N(A477)&gt;0,COUNTIFS($B$2:$B$1000,B477,$A$2:$A$1000,A477)&gt;1),"TWO ROWS SAME JOB SAME DAY; ","")&amp;IF(AND(N(A477)&gt;0,N(S477)&gt;0,N(S477)-N(A477)&gt;N('Settings'!$B$11)),"WRITTEN LATE; ","")="","",LEFT(IF(N(A477)=0,"NO DATE; ","")&amp;IF(B477="","NO JOB; ",IF(COUNTIF('Jobs'!$A$2:$A$21,B477)=0,"JOB NOT ON JOBS SHEET; ",""))&amp;IF(AND(L477="Yes",M477=""),"DELAY - NO CAUSE; ","")&amp;IF(AND(N477&lt;&gt;"",O477&lt;&gt;"Yes",O477&lt;&gt;"Not needed"),"CLIENT INSTRUCTION - NO CHANGE ORDER; ","")&amp;IF(Q477="","NO PHOTOS LINK; ","")&amp;IF(OR(C477="",AND(D477&lt;&gt;"",E477="")),"CREW COUNT BLANK; ","")&amp;IF(G477="","NO WORK WRITTEN; ","")&amp;IF(AND(I477&lt;&gt;"",J477=""),"INSPECTION - NO RESULT; ","")&amp;IF(AND(B477&lt;&gt;"",N(A477)&gt;0,COUNTIFS($B$2:$B$1000,B477,$A$2:$A$1000,A477)&gt;1),"TWO ROWS SAME JOB SAME DAY; ","")&amp;IF(AND(N(A477)&gt;0,N(S477)&gt;0,N(S477)-N(A477)&gt;N('Settings'!$B$11)),"WRITTEN LATE; ",""),LEN(IF(N(A477)=0,"NO DATE; ","")&amp;IF(B477="","NO JOB; ",IF(COUNTIF('Jobs'!$A$2:$A$21,B477)=0,"JOB NOT ON JOBS SHEET; ",""))&amp;IF(AND(L477="Yes",M477=""),"DELAY - NO CAUSE; ","")&amp;IF(AND(N477&lt;&gt;"",O477&lt;&gt;"Yes",O477&lt;&gt;"Not needed"),"CLIENT INSTRUCTION - NO CHANGE ORDER; ","")&amp;IF(Q477="","NO PHOTOS LINK; ","")&amp;IF(OR(C477="",AND(D477&lt;&gt;"",E477="")),"CREW COUNT BLANK; ","")&amp;IF(G477="","NO WORK WRITTEN; ","")&amp;IF(AND(I477&lt;&gt;"",J477=""),"INSPECTION - NO RESULT; ","")&amp;IF(AND(B477&lt;&gt;"",N(A477)&gt;0,COUNTIFS($B$2:$B$1000,B477,$A$2:$A$1000,A477)&gt;1),"TWO ROWS SAME JOB SAME DAY; ","")&amp;IF(AND(N(A477)&gt;0,N(S477)&gt;0,N(S477)-N(A477)&gt;N('Settings'!$B$11)),"WRITTEN LATE; ",""))-2)))</f>
        <v/>
      </c>
    </row>
    <row r="478">
      <c r="A478" s="6" t="n"/>
      <c r="G478" s="7" t="n"/>
      <c r="H478" s="7" t="n"/>
      <c r="K478" s="7" t="n"/>
      <c r="M478" s="7" t="n"/>
      <c r="N478" s="7" t="n"/>
      <c r="P478" s="7" t="n"/>
      <c r="S478" s="6" t="n"/>
      <c r="T478">
        <f>IF(NOT(OR(A478&lt;&gt;"",B478&lt;&gt;"",G478&lt;&gt;"")),"",IF(IF(N(A478)=0,"NO DATE; ","")&amp;IF(B478="","NO JOB; ",IF(COUNTIF('Jobs'!$A$2:$A$21,B478)=0,"JOB NOT ON JOBS SHEET; ",""))&amp;IF(AND(L478="Yes",M478=""),"DELAY - NO CAUSE; ","")&amp;IF(AND(N478&lt;&gt;"",O478&lt;&gt;"Yes",O478&lt;&gt;"Not needed"),"CLIENT INSTRUCTION - NO CHANGE ORDER; ","")&amp;IF(Q478="","NO PHOTOS LINK; ","")&amp;IF(OR(C478="",AND(D478&lt;&gt;"",E478="")),"CREW COUNT BLANK; ","")&amp;IF(G478="","NO WORK WRITTEN; ","")&amp;IF(AND(I478&lt;&gt;"",J478=""),"INSPECTION - NO RESULT; ","")&amp;IF(AND(B478&lt;&gt;"",N(A478)&gt;0,COUNTIFS($B$2:$B$1000,B478,$A$2:$A$1000,A478)&gt;1),"TWO ROWS SAME JOB SAME DAY; ","")&amp;IF(AND(N(A478)&gt;0,N(S478)&gt;0,N(S478)-N(A478)&gt;N('Settings'!$B$11)),"WRITTEN LATE; ","")="","",LEFT(IF(N(A478)=0,"NO DATE; ","")&amp;IF(B478="","NO JOB; ",IF(COUNTIF('Jobs'!$A$2:$A$21,B478)=0,"JOB NOT ON JOBS SHEET; ",""))&amp;IF(AND(L478="Yes",M478=""),"DELAY - NO CAUSE; ","")&amp;IF(AND(N478&lt;&gt;"",O478&lt;&gt;"Yes",O478&lt;&gt;"Not needed"),"CLIENT INSTRUCTION - NO CHANGE ORDER; ","")&amp;IF(Q478="","NO PHOTOS LINK; ","")&amp;IF(OR(C478="",AND(D478&lt;&gt;"",E478="")),"CREW COUNT BLANK; ","")&amp;IF(G478="","NO WORK WRITTEN; ","")&amp;IF(AND(I478&lt;&gt;"",J478=""),"INSPECTION - NO RESULT; ","")&amp;IF(AND(B478&lt;&gt;"",N(A478)&gt;0,COUNTIFS($B$2:$B$1000,B478,$A$2:$A$1000,A478)&gt;1),"TWO ROWS SAME JOB SAME DAY; ","")&amp;IF(AND(N(A478)&gt;0,N(S478)&gt;0,N(S478)-N(A478)&gt;N('Settings'!$B$11)),"WRITTEN LATE; ",""),LEN(IF(N(A478)=0,"NO DATE; ","")&amp;IF(B478="","NO JOB; ",IF(COUNTIF('Jobs'!$A$2:$A$21,B478)=0,"JOB NOT ON JOBS SHEET; ",""))&amp;IF(AND(L478="Yes",M478=""),"DELAY - NO CAUSE; ","")&amp;IF(AND(N478&lt;&gt;"",O478&lt;&gt;"Yes",O478&lt;&gt;"Not needed"),"CLIENT INSTRUCTION - NO CHANGE ORDER; ","")&amp;IF(Q478="","NO PHOTOS LINK; ","")&amp;IF(OR(C478="",AND(D478&lt;&gt;"",E478="")),"CREW COUNT BLANK; ","")&amp;IF(G478="","NO WORK WRITTEN; ","")&amp;IF(AND(I478&lt;&gt;"",J478=""),"INSPECTION - NO RESULT; ","")&amp;IF(AND(B478&lt;&gt;"",N(A478)&gt;0,COUNTIFS($B$2:$B$1000,B478,$A$2:$A$1000,A478)&gt;1),"TWO ROWS SAME JOB SAME DAY; ","")&amp;IF(AND(N(A478)&gt;0,N(S478)&gt;0,N(S478)-N(A478)&gt;N('Settings'!$B$11)),"WRITTEN LATE; ",""))-2)))</f>
        <v/>
      </c>
    </row>
    <row r="479">
      <c r="A479" s="6" t="n"/>
      <c r="G479" s="7" t="n"/>
      <c r="H479" s="7" t="n"/>
      <c r="K479" s="7" t="n"/>
      <c r="M479" s="7" t="n"/>
      <c r="N479" s="7" t="n"/>
      <c r="P479" s="7" t="n"/>
      <c r="S479" s="6" t="n"/>
      <c r="T479">
        <f>IF(NOT(OR(A479&lt;&gt;"",B479&lt;&gt;"",G479&lt;&gt;"")),"",IF(IF(N(A479)=0,"NO DATE; ","")&amp;IF(B479="","NO JOB; ",IF(COUNTIF('Jobs'!$A$2:$A$21,B479)=0,"JOB NOT ON JOBS SHEET; ",""))&amp;IF(AND(L479="Yes",M479=""),"DELAY - NO CAUSE; ","")&amp;IF(AND(N479&lt;&gt;"",O479&lt;&gt;"Yes",O479&lt;&gt;"Not needed"),"CLIENT INSTRUCTION - NO CHANGE ORDER; ","")&amp;IF(Q479="","NO PHOTOS LINK; ","")&amp;IF(OR(C479="",AND(D479&lt;&gt;"",E479="")),"CREW COUNT BLANK; ","")&amp;IF(G479="","NO WORK WRITTEN; ","")&amp;IF(AND(I479&lt;&gt;"",J479=""),"INSPECTION - NO RESULT; ","")&amp;IF(AND(B479&lt;&gt;"",N(A479)&gt;0,COUNTIFS($B$2:$B$1000,B479,$A$2:$A$1000,A479)&gt;1),"TWO ROWS SAME JOB SAME DAY; ","")&amp;IF(AND(N(A479)&gt;0,N(S479)&gt;0,N(S479)-N(A479)&gt;N('Settings'!$B$11)),"WRITTEN LATE; ","")="","",LEFT(IF(N(A479)=0,"NO DATE; ","")&amp;IF(B479="","NO JOB; ",IF(COUNTIF('Jobs'!$A$2:$A$21,B479)=0,"JOB NOT ON JOBS SHEET; ",""))&amp;IF(AND(L479="Yes",M479=""),"DELAY - NO CAUSE; ","")&amp;IF(AND(N479&lt;&gt;"",O479&lt;&gt;"Yes",O479&lt;&gt;"Not needed"),"CLIENT INSTRUCTION - NO CHANGE ORDER; ","")&amp;IF(Q479="","NO PHOTOS LINK; ","")&amp;IF(OR(C479="",AND(D479&lt;&gt;"",E479="")),"CREW COUNT BLANK; ","")&amp;IF(G479="","NO WORK WRITTEN; ","")&amp;IF(AND(I479&lt;&gt;"",J479=""),"INSPECTION - NO RESULT; ","")&amp;IF(AND(B479&lt;&gt;"",N(A479)&gt;0,COUNTIFS($B$2:$B$1000,B479,$A$2:$A$1000,A479)&gt;1),"TWO ROWS SAME JOB SAME DAY; ","")&amp;IF(AND(N(A479)&gt;0,N(S479)&gt;0,N(S479)-N(A479)&gt;N('Settings'!$B$11)),"WRITTEN LATE; ",""),LEN(IF(N(A479)=0,"NO DATE; ","")&amp;IF(B479="","NO JOB; ",IF(COUNTIF('Jobs'!$A$2:$A$21,B479)=0,"JOB NOT ON JOBS SHEET; ",""))&amp;IF(AND(L479="Yes",M479=""),"DELAY - NO CAUSE; ","")&amp;IF(AND(N479&lt;&gt;"",O479&lt;&gt;"Yes",O479&lt;&gt;"Not needed"),"CLIENT INSTRUCTION - NO CHANGE ORDER; ","")&amp;IF(Q479="","NO PHOTOS LINK; ","")&amp;IF(OR(C479="",AND(D479&lt;&gt;"",E479="")),"CREW COUNT BLANK; ","")&amp;IF(G479="","NO WORK WRITTEN; ","")&amp;IF(AND(I479&lt;&gt;"",J479=""),"INSPECTION - NO RESULT; ","")&amp;IF(AND(B479&lt;&gt;"",N(A479)&gt;0,COUNTIFS($B$2:$B$1000,B479,$A$2:$A$1000,A479)&gt;1),"TWO ROWS SAME JOB SAME DAY; ","")&amp;IF(AND(N(A479)&gt;0,N(S479)&gt;0,N(S479)-N(A479)&gt;N('Settings'!$B$11)),"WRITTEN LATE; ",""))-2)))</f>
        <v/>
      </c>
    </row>
    <row r="480">
      <c r="A480" s="6" t="n"/>
      <c r="G480" s="7" t="n"/>
      <c r="H480" s="7" t="n"/>
      <c r="K480" s="7" t="n"/>
      <c r="M480" s="7" t="n"/>
      <c r="N480" s="7" t="n"/>
      <c r="P480" s="7" t="n"/>
      <c r="S480" s="6" t="n"/>
      <c r="T480">
        <f>IF(NOT(OR(A480&lt;&gt;"",B480&lt;&gt;"",G480&lt;&gt;"")),"",IF(IF(N(A480)=0,"NO DATE; ","")&amp;IF(B480="","NO JOB; ",IF(COUNTIF('Jobs'!$A$2:$A$21,B480)=0,"JOB NOT ON JOBS SHEET; ",""))&amp;IF(AND(L480="Yes",M480=""),"DELAY - NO CAUSE; ","")&amp;IF(AND(N480&lt;&gt;"",O480&lt;&gt;"Yes",O480&lt;&gt;"Not needed"),"CLIENT INSTRUCTION - NO CHANGE ORDER; ","")&amp;IF(Q480="","NO PHOTOS LINK; ","")&amp;IF(OR(C480="",AND(D480&lt;&gt;"",E480="")),"CREW COUNT BLANK; ","")&amp;IF(G480="","NO WORK WRITTEN; ","")&amp;IF(AND(I480&lt;&gt;"",J480=""),"INSPECTION - NO RESULT; ","")&amp;IF(AND(B480&lt;&gt;"",N(A480)&gt;0,COUNTIFS($B$2:$B$1000,B480,$A$2:$A$1000,A480)&gt;1),"TWO ROWS SAME JOB SAME DAY; ","")&amp;IF(AND(N(A480)&gt;0,N(S480)&gt;0,N(S480)-N(A480)&gt;N('Settings'!$B$11)),"WRITTEN LATE; ","")="","",LEFT(IF(N(A480)=0,"NO DATE; ","")&amp;IF(B480="","NO JOB; ",IF(COUNTIF('Jobs'!$A$2:$A$21,B480)=0,"JOB NOT ON JOBS SHEET; ",""))&amp;IF(AND(L480="Yes",M480=""),"DELAY - NO CAUSE; ","")&amp;IF(AND(N480&lt;&gt;"",O480&lt;&gt;"Yes",O480&lt;&gt;"Not needed"),"CLIENT INSTRUCTION - NO CHANGE ORDER; ","")&amp;IF(Q480="","NO PHOTOS LINK; ","")&amp;IF(OR(C480="",AND(D480&lt;&gt;"",E480="")),"CREW COUNT BLANK; ","")&amp;IF(G480="","NO WORK WRITTEN; ","")&amp;IF(AND(I480&lt;&gt;"",J480=""),"INSPECTION - NO RESULT; ","")&amp;IF(AND(B480&lt;&gt;"",N(A480)&gt;0,COUNTIFS($B$2:$B$1000,B480,$A$2:$A$1000,A480)&gt;1),"TWO ROWS SAME JOB SAME DAY; ","")&amp;IF(AND(N(A480)&gt;0,N(S480)&gt;0,N(S480)-N(A480)&gt;N('Settings'!$B$11)),"WRITTEN LATE; ",""),LEN(IF(N(A480)=0,"NO DATE; ","")&amp;IF(B480="","NO JOB; ",IF(COUNTIF('Jobs'!$A$2:$A$21,B480)=0,"JOB NOT ON JOBS SHEET; ",""))&amp;IF(AND(L480="Yes",M480=""),"DELAY - NO CAUSE; ","")&amp;IF(AND(N480&lt;&gt;"",O480&lt;&gt;"Yes",O480&lt;&gt;"Not needed"),"CLIENT INSTRUCTION - NO CHANGE ORDER; ","")&amp;IF(Q480="","NO PHOTOS LINK; ","")&amp;IF(OR(C480="",AND(D480&lt;&gt;"",E480="")),"CREW COUNT BLANK; ","")&amp;IF(G480="","NO WORK WRITTEN; ","")&amp;IF(AND(I480&lt;&gt;"",J480=""),"INSPECTION - NO RESULT; ","")&amp;IF(AND(B480&lt;&gt;"",N(A480)&gt;0,COUNTIFS($B$2:$B$1000,B480,$A$2:$A$1000,A480)&gt;1),"TWO ROWS SAME JOB SAME DAY; ","")&amp;IF(AND(N(A480)&gt;0,N(S480)&gt;0,N(S480)-N(A480)&gt;N('Settings'!$B$11)),"WRITTEN LATE; ",""))-2)))</f>
        <v/>
      </c>
    </row>
    <row r="481">
      <c r="A481" s="6" t="n"/>
      <c r="G481" s="7" t="n"/>
      <c r="H481" s="7" t="n"/>
      <c r="K481" s="7" t="n"/>
      <c r="M481" s="7" t="n"/>
      <c r="N481" s="7" t="n"/>
      <c r="P481" s="7" t="n"/>
      <c r="S481" s="6" t="n"/>
      <c r="T481">
        <f>IF(NOT(OR(A481&lt;&gt;"",B481&lt;&gt;"",G481&lt;&gt;"")),"",IF(IF(N(A481)=0,"NO DATE; ","")&amp;IF(B481="","NO JOB; ",IF(COUNTIF('Jobs'!$A$2:$A$21,B481)=0,"JOB NOT ON JOBS SHEET; ",""))&amp;IF(AND(L481="Yes",M481=""),"DELAY - NO CAUSE; ","")&amp;IF(AND(N481&lt;&gt;"",O481&lt;&gt;"Yes",O481&lt;&gt;"Not needed"),"CLIENT INSTRUCTION - NO CHANGE ORDER; ","")&amp;IF(Q481="","NO PHOTOS LINK; ","")&amp;IF(OR(C481="",AND(D481&lt;&gt;"",E481="")),"CREW COUNT BLANK; ","")&amp;IF(G481="","NO WORK WRITTEN; ","")&amp;IF(AND(I481&lt;&gt;"",J481=""),"INSPECTION - NO RESULT; ","")&amp;IF(AND(B481&lt;&gt;"",N(A481)&gt;0,COUNTIFS($B$2:$B$1000,B481,$A$2:$A$1000,A481)&gt;1),"TWO ROWS SAME JOB SAME DAY; ","")&amp;IF(AND(N(A481)&gt;0,N(S481)&gt;0,N(S481)-N(A481)&gt;N('Settings'!$B$11)),"WRITTEN LATE; ","")="","",LEFT(IF(N(A481)=0,"NO DATE; ","")&amp;IF(B481="","NO JOB; ",IF(COUNTIF('Jobs'!$A$2:$A$21,B481)=0,"JOB NOT ON JOBS SHEET; ",""))&amp;IF(AND(L481="Yes",M481=""),"DELAY - NO CAUSE; ","")&amp;IF(AND(N481&lt;&gt;"",O481&lt;&gt;"Yes",O481&lt;&gt;"Not needed"),"CLIENT INSTRUCTION - NO CHANGE ORDER; ","")&amp;IF(Q481="","NO PHOTOS LINK; ","")&amp;IF(OR(C481="",AND(D481&lt;&gt;"",E481="")),"CREW COUNT BLANK; ","")&amp;IF(G481="","NO WORK WRITTEN; ","")&amp;IF(AND(I481&lt;&gt;"",J481=""),"INSPECTION - NO RESULT; ","")&amp;IF(AND(B481&lt;&gt;"",N(A481)&gt;0,COUNTIFS($B$2:$B$1000,B481,$A$2:$A$1000,A481)&gt;1),"TWO ROWS SAME JOB SAME DAY; ","")&amp;IF(AND(N(A481)&gt;0,N(S481)&gt;0,N(S481)-N(A481)&gt;N('Settings'!$B$11)),"WRITTEN LATE; ",""),LEN(IF(N(A481)=0,"NO DATE; ","")&amp;IF(B481="","NO JOB; ",IF(COUNTIF('Jobs'!$A$2:$A$21,B481)=0,"JOB NOT ON JOBS SHEET; ",""))&amp;IF(AND(L481="Yes",M481=""),"DELAY - NO CAUSE; ","")&amp;IF(AND(N481&lt;&gt;"",O481&lt;&gt;"Yes",O481&lt;&gt;"Not needed"),"CLIENT INSTRUCTION - NO CHANGE ORDER; ","")&amp;IF(Q481="","NO PHOTOS LINK; ","")&amp;IF(OR(C481="",AND(D481&lt;&gt;"",E481="")),"CREW COUNT BLANK; ","")&amp;IF(G481="","NO WORK WRITTEN; ","")&amp;IF(AND(I481&lt;&gt;"",J481=""),"INSPECTION - NO RESULT; ","")&amp;IF(AND(B481&lt;&gt;"",N(A481)&gt;0,COUNTIFS($B$2:$B$1000,B481,$A$2:$A$1000,A481)&gt;1),"TWO ROWS SAME JOB SAME DAY; ","")&amp;IF(AND(N(A481)&gt;0,N(S481)&gt;0,N(S481)-N(A481)&gt;N('Settings'!$B$11)),"WRITTEN LATE; ",""))-2)))</f>
        <v/>
      </c>
    </row>
    <row r="482">
      <c r="A482" s="6" t="n"/>
      <c r="G482" s="7" t="n"/>
      <c r="H482" s="7" t="n"/>
      <c r="K482" s="7" t="n"/>
      <c r="M482" s="7" t="n"/>
      <c r="N482" s="7" t="n"/>
      <c r="P482" s="7" t="n"/>
      <c r="S482" s="6" t="n"/>
      <c r="T482">
        <f>IF(NOT(OR(A482&lt;&gt;"",B482&lt;&gt;"",G482&lt;&gt;"")),"",IF(IF(N(A482)=0,"NO DATE; ","")&amp;IF(B482="","NO JOB; ",IF(COUNTIF('Jobs'!$A$2:$A$21,B482)=0,"JOB NOT ON JOBS SHEET; ",""))&amp;IF(AND(L482="Yes",M482=""),"DELAY - NO CAUSE; ","")&amp;IF(AND(N482&lt;&gt;"",O482&lt;&gt;"Yes",O482&lt;&gt;"Not needed"),"CLIENT INSTRUCTION - NO CHANGE ORDER; ","")&amp;IF(Q482="","NO PHOTOS LINK; ","")&amp;IF(OR(C482="",AND(D482&lt;&gt;"",E482="")),"CREW COUNT BLANK; ","")&amp;IF(G482="","NO WORK WRITTEN; ","")&amp;IF(AND(I482&lt;&gt;"",J482=""),"INSPECTION - NO RESULT; ","")&amp;IF(AND(B482&lt;&gt;"",N(A482)&gt;0,COUNTIFS($B$2:$B$1000,B482,$A$2:$A$1000,A482)&gt;1),"TWO ROWS SAME JOB SAME DAY; ","")&amp;IF(AND(N(A482)&gt;0,N(S482)&gt;0,N(S482)-N(A482)&gt;N('Settings'!$B$11)),"WRITTEN LATE; ","")="","",LEFT(IF(N(A482)=0,"NO DATE; ","")&amp;IF(B482="","NO JOB; ",IF(COUNTIF('Jobs'!$A$2:$A$21,B482)=0,"JOB NOT ON JOBS SHEET; ",""))&amp;IF(AND(L482="Yes",M482=""),"DELAY - NO CAUSE; ","")&amp;IF(AND(N482&lt;&gt;"",O482&lt;&gt;"Yes",O482&lt;&gt;"Not needed"),"CLIENT INSTRUCTION - NO CHANGE ORDER; ","")&amp;IF(Q482="","NO PHOTOS LINK; ","")&amp;IF(OR(C482="",AND(D482&lt;&gt;"",E482="")),"CREW COUNT BLANK; ","")&amp;IF(G482="","NO WORK WRITTEN; ","")&amp;IF(AND(I482&lt;&gt;"",J482=""),"INSPECTION - NO RESULT; ","")&amp;IF(AND(B482&lt;&gt;"",N(A482)&gt;0,COUNTIFS($B$2:$B$1000,B482,$A$2:$A$1000,A482)&gt;1),"TWO ROWS SAME JOB SAME DAY; ","")&amp;IF(AND(N(A482)&gt;0,N(S482)&gt;0,N(S482)-N(A482)&gt;N('Settings'!$B$11)),"WRITTEN LATE; ",""),LEN(IF(N(A482)=0,"NO DATE; ","")&amp;IF(B482="","NO JOB; ",IF(COUNTIF('Jobs'!$A$2:$A$21,B482)=0,"JOB NOT ON JOBS SHEET; ",""))&amp;IF(AND(L482="Yes",M482=""),"DELAY - NO CAUSE; ","")&amp;IF(AND(N482&lt;&gt;"",O482&lt;&gt;"Yes",O482&lt;&gt;"Not needed"),"CLIENT INSTRUCTION - NO CHANGE ORDER; ","")&amp;IF(Q482="","NO PHOTOS LINK; ","")&amp;IF(OR(C482="",AND(D482&lt;&gt;"",E482="")),"CREW COUNT BLANK; ","")&amp;IF(G482="","NO WORK WRITTEN; ","")&amp;IF(AND(I482&lt;&gt;"",J482=""),"INSPECTION - NO RESULT; ","")&amp;IF(AND(B482&lt;&gt;"",N(A482)&gt;0,COUNTIFS($B$2:$B$1000,B482,$A$2:$A$1000,A482)&gt;1),"TWO ROWS SAME JOB SAME DAY; ","")&amp;IF(AND(N(A482)&gt;0,N(S482)&gt;0,N(S482)-N(A482)&gt;N('Settings'!$B$11)),"WRITTEN LATE; ",""))-2)))</f>
        <v/>
      </c>
    </row>
    <row r="483">
      <c r="A483" s="6" t="n"/>
      <c r="G483" s="7" t="n"/>
      <c r="H483" s="7" t="n"/>
      <c r="K483" s="7" t="n"/>
      <c r="M483" s="7" t="n"/>
      <c r="N483" s="7" t="n"/>
      <c r="P483" s="7" t="n"/>
      <c r="S483" s="6" t="n"/>
      <c r="T483">
        <f>IF(NOT(OR(A483&lt;&gt;"",B483&lt;&gt;"",G483&lt;&gt;"")),"",IF(IF(N(A483)=0,"NO DATE; ","")&amp;IF(B483="","NO JOB; ",IF(COUNTIF('Jobs'!$A$2:$A$21,B483)=0,"JOB NOT ON JOBS SHEET; ",""))&amp;IF(AND(L483="Yes",M483=""),"DELAY - NO CAUSE; ","")&amp;IF(AND(N483&lt;&gt;"",O483&lt;&gt;"Yes",O483&lt;&gt;"Not needed"),"CLIENT INSTRUCTION - NO CHANGE ORDER; ","")&amp;IF(Q483="","NO PHOTOS LINK; ","")&amp;IF(OR(C483="",AND(D483&lt;&gt;"",E483="")),"CREW COUNT BLANK; ","")&amp;IF(G483="","NO WORK WRITTEN; ","")&amp;IF(AND(I483&lt;&gt;"",J483=""),"INSPECTION - NO RESULT; ","")&amp;IF(AND(B483&lt;&gt;"",N(A483)&gt;0,COUNTIFS($B$2:$B$1000,B483,$A$2:$A$1000,A483)&gt;1),"TWO ROWS SAME JOB SAME DAY; ","")&amp;IF(AND(N(A483)&gt;0,N(S483)&gt;0,N(S483)-N(A483)&gt;N('Settings'!$B$11)),"WRITTEN LATE; ","")="","",LEFT(IF(N(A483)=0,"NO DATE; ","")&amp;IF(B483="","NO JOB; ",IF(COUNTIF('Jobs'!$A$2:$A$21,B483)=0,"JOB NOT ON JOBS SHEET; ",""))&amp;IF(AND(L483="Yes",M483=""),"DELAY - NO CAUSE; ","")&amp;IF(AND(N483&lt;&gt;"",O483&lt;&gt;"Yes",O483&lt;&gt;"Not needed"),"CLIENT INSTRUCTION - NO CHANGE ORDER; ","")&amp;IF(Q483="","NO PHOTOS LINK; ","")&amp;IF(OR(C483="",AND(D483&lt;&gt;"",E483="")),"CREW COUNT BLANK; ","")&amp;IF(G483="","NO WORK WRITTEN; ","")&amp;IF(AND(I483&lt;&gt;"",J483=""),"INSPECTION - NO RESULT; ","")&amp;IF(AND(B483&lt;&gt;"",N(A483)&gt;0,COUNTIFS($B$2:$B$1000,B483,$A$2:$A$1000,A483)&gt;1),"TWO ROWS SAME JOB SAME DAY; ","")&amp;IF(AND(N(A483)&gt;0,N(S483)&gt;0,N(S483)-N(A483)&gt;N('Settings'!$B$11)),"WRITTEN LATE; ",""),LEN(IF(N(A483)=0,"NO DATE; ","")&amp;IF(B483="","NO JOB; ",IF(COUNTIF('Jobs'!$A$2:$A$21,B483)=0,"JOB NOT ON JOBS SHEET; ",""))&amp;IF(AND(L483="Yes",M483=""),"DELAY - NO CAUSE; ","")&amp;IF(AND(N483&lt;&gt;"",O483&lt;&gt;"Yes",O483&lt;&gt;"Not needed"),"CLIENT INSTRUCTION - NO CHANGE ORDER; ","")&amp;IF(Q483="","NO PHOTOS LINK; ","")&amp;IF(OR(C483="",AND(D483&lt;&gt;"",E483="")),"CREW COUNT BLANK; ","")&amp;IF(G483="","NO WORK WRITTEN; ","")&amp;IF(AND(I483&lt;&gt;"",J483=""),"INSPECTION - NO RESULT; ","")&amp;IF(AND(B483&lt;&gt;"",N(A483)&gt;0,COUNTIFS($B$2:$B$1000,B483,$A$2:$A$1000,A483)&gt;1),"TWO ROWS SAME JOB SAME DAY; ","")&amp;IF(AND(N(A483)&gt;0,N(S483)&gt;0,N(S483)-N(A483)&gt;N('Settings'!$B$11)),"WRITTEN LATE; ",""))-2)))</f>
        <v/>
      </c>
    </row>
    <row r="484">
      <c r="A484" s="6" t="n"/>
      <c r="G484" s="7" t="n"/>
      <c r="H484" s="7" t="n"/>
      <c r="K484" s="7" t="n"/>
      <c r="M484" s="7" t="n"/>
      <c r="N484" s="7" t="n"/>
      <c r="P484" s="7" t="n"/>
      <c r="S484" s="6" t="n"/>
      <c r="T484">
        <f>IF(NOT(OR(A484&lt;&gt;"",B484&lt;&gt;"",G484&lt;&gt;"")),"",IF(IF(N(A484)=0,"NO DATE; ","")&amp;IF(B484="","NO JOB; ",IF(COUNTIF('Jobs'!$A$2:$A$21,B484)=0,"JOB NOT ON JOBS SHEET; ",""))&amp;IF(AND(L484="Yes",M484=""),"DELAY - NO CAUSE; ","")&amp;IF(AND(N484&lt;&gt;"",O484&lt;&gt;"Yes",O484&lt;&gt;"Not needed"),"CLIENT INSTRUCTION - NO CHANGE ORDER; ","")&amp;IF(Q484="","NO PHOTOS LINK; ","")&amp;IF(OR(C484="",AND(D484&lt;&gt;"",E484="")),"CREW COUNT BLANK; ","")&amp;IF(G484="","NO WORK WRITTEN; ","")&amp;IF(AND(I484&lt;&gt;"",J484=""),"INSPECTION - NO RESULT; ","")&amp;IF(AND(B484&lt;&gt;"",N(A484)&gt;0,COUNTIFS($B$2:$B$1000,B484,$A$2:$A$1000,A484)&gt;1),"TWO ROWS SAME JOB SAME DAY; ","")&amp;IF(AND(N(A484)&gt;0,N(S484)&gt;0,N(S484)-N(A484)&gt;N('Settings'!$B$11)),"WRITTEN LATE; ","")="","",LEFT(IF(N(A484)=0,"NO DATE; ","")&amp;IF(B484="","NO JOB; ",IF(COUNTIF('Jobs'!$A$2:$A$21,B484)=0,"JOB NOT ON JOBS SHEET; ",""))&amp;IF(AND(L484="Yes",M484=""),"DELAY - NO CAUSE; ","")&amp;IF(AND(N484&lt;&gt;"",O484&lt;&gt;"Yes",O484&lt;&gt;"Not needed"),"CLIENT INSTRUCTION - NO CHANGE ORDER; ","")&amp;IF(Q484="","NO PHOTOS LINK; ","")&amp;IF(OR(C484="",AND(D484&lt;&gt;"",E484="")),"CREW COUNT BLANK; ","")&amp;IF(G484="","NO WORK WRITTEN; ","")&amp;IF(AND(I484&lt;&gt;"",J484=""),"INSPECTION - NO RESULT; ","")&amp;IF(AND(B484&lt;&gt;"",N(A484)&gt;0,COUNTIFS($B$2:$B$1000,B484,$A$2:$A$1000,A484)&gt;1),"TWO ROWS SAME JOB SAME DAY; ","")&amp;IF(AND(N(A484)&gt;0,N(S484)&gt;0,N(S484)-N(A484)&gt;N('Settings'!$B$11)),"WRITTEN LATE; ",""),LEN(IF(N(A484)=0,"NO DATE; ","")&amp;IF(B484="","NO JOB; ",IF(COUNTIF('Jobs'!$A$2:$A$21,B484)=0,"JOB NOT ON JOBS SHEET; ",""))&amp;IF(AND(L484="Yes",M484=""),"DELAY - NO CAUSE; ","")&amp;IF(AND(N484&lt;&gt;"",O484&lt;&gt;"Yes",O484&lt;&gt;"Not needed"),"CLIENT INSTRUCTION - NO CHANGE ORDER; ","")&amp;IF(Q484="","NO PHOTOS LINK; ","")&amp;IF(OR(C484="",AND(D484&lt;&gt;"",E484="")),"CREW COUNT BLANK; ","")&amp;IF(G484="","NO WORK WRITTEN; ","")&amp;IF(AND(I484&lt;&gt;"",J484=""),"INSPECTION - NO RESULT; ","")&amp;IF(AND(B484&lt;&gt;"",N(A484)&gt;0,COUNTIFS($B$2:$B$1000,B484,$A$2:$A$1000,A484)&gt;1),"TWO ROWS SAME JOB SAME DAY; ","")&amp;IF(AND(N(A484)&gt;0,N(S484)&gt;0,N(S484)-N(A484)&gt;N('Settings'!$B$11)),"WRITTEN LATE; ",""))-2)))</f>
        <v/>
      </c>
    </row>
    <row r="485">
      <c r="A485" s="6" t="n"/>
      <c r="G485" s="7" t="n"/>
      <c r="H485" s="7" t="n"/>
      <c r="K485" s="7" t="n"/>
      <c r="M485" s="7" t="n"/>
      <c r="N485" s="7" t="n"/>
      <c r="P485" s="7" t="n"/>
      <c r="S485" s="6" t="n"/>
      <c r="T485">
        <f>IF(NOT(OR(A485&lt;&gt;"",B485&lt;&gt;"",G485&lt;&gt;"")),"",IF(IF(N(A485)=0,"NO DATE; ","")&amp;IF(B485="","NO JOB; ",IF(COUNTIF('Jobs'!$A$2:$A$21,B485)=0,"JOB NOT ON JOBS SHEET; ",""))&amp;IF(AND(L485="Yes",M485=""),"DELAY - NO CAUSE; ","")&amp;IF(AND(N485&lt;&gt;"",O485&lt;&gt;"Yes",O485&lt;&gt;"Not needed"),"CLIENT INSTRUCTION - NO CHANGE ORDER; ","")&amp;IF(Q485="","NO PHOTOS LINK; ","")&amp;IF(OR(C485="",AND(D485&lt;&gt;"",E485="")),"CREW COUNT BLANK; ","")&amp;IF(G485="","NO WORK WRITTEN; ","")&amp;IF(AND(I485&lt;&gt;"",J485=""),"INSPECTION - NO RESULT; ","")&amp;IF(AND(B485&lt;&gt;"",N(A485)&gt;0,COUNTIFS($B$2:$B$1000,B485,$A$2:$A$1000,A485)&gt;1),"TWO ROWS SAME JOB SAME DAY; ","")&amp;IF(AND(N(A485)&gt;0,N(S485)&gt;0,N(S485)-N(A485)&gt;N('Settings'!$B$11)),"WRITTEN LATE; ","")="","",LEFT(IF(N(A485)=0,"NO DATE; ","")&amp;IF(B485="","NO JOB; ",IF(COUNTIF('Jobs'!$A$2:$A$21,B485)=0,"JOB NOT ON JOBS SHEET; ",""))&amp;IF(AND(L485="Yes",M485=""),"DELAY - NO CAUSE; ","")&amp;IF(AND(N485&lt;&gt;"",O485&lt;&gt;"Yes",O485&lt;&gt;"Not needed"),"CLIENT INSTRUCTION - NO CHANGE ORDER; ","")&amp;IF(Q485="","NO PHOTOS LINK; ","")&amp;IF(OR(C485="",AND(D485&lt;&gt;"",E485="")),"CREW COUNT BLANK; ","")&amp;IF(G485="","NO WORK WRITTEN; ","")&amp;IF(AND(I485&lt;&gt;"",J485=""),"INSPECTION - NO RESULT; ","")&amp;IF(AND(B485&lt;&gt;"",N(A485)&gt;0,COUNTIFS($B$2:$B$1000,B485,$A$2:$A$1000,A485)&gt;1),"TWO ROWS SAME JOB SAME DAY; ","")&amp;IF(AND(N(A485)&gt;0,N(S485)&gt;0,N(S485)-N(A485)&gt;N('Settings'!$B$11)),"WRITTEN LATE; ",""),LEN(IF(N(A485)=0,"NO DATE; ","")&amp;IF(B485="","NO JOB; ",IF(COUNTIF('Jobs'!$A$2:$A$21,B485)=0,"JOB NOT ON JOBS SHEET; ",""))&amp;IF(AND(L485="Yes",M485=""),"DELAY - NO CAUSE; ","")&amp;IF(AND(N485&lt;&gt;"",O485&lt;&gt;"Yes",O485&lt;&gt;"Not needed"),"CLIENT INSTRUCTION - NO CHANGE ORDER; ","")&amp;IF(Q485="","NO PHOTOS LINK; ","")&amp;IF(OR(C485="",AND(D485&lt;&gt;"",E485="")),"CREW COUNT BLANK; ","")&amp;IF(G485="","NO WORK WRITTEN; ","")&amp;IF(AND(I485&lt;&gt;"",J485=""),"INSPECTION - NO RESULT; ","")&amp;IF(AND(B485&lt;&gt;"",N(A485)&gt;0,COUNTIFS($B$2:$B$1000,B485,$A$2:$A$1000,A485)&gt;1),"TWO ROWS SAME JOB SAME DAY; ","")&amp;IF(AND(N(A485)&gt;0,N(S485)&gt;0,N(S485)-N(A485)&gt;N('Settings'!$B$11)),"WRITTEN LATE; ",""))-2)))</f>
        <v/>
      </c>
    </row>
    <row r="486">
      <c r="A486" s="6" t="n"/>
      <c r="G486" s="7" t="n"/>
      <c r="H486" s="7" t="n"/>
      <c r="K486" s="7" t="n"/>
      <c r="M486" s="7" t="n"/>
      <c r="N486" s="7" t="n"/>
      <c r="P486" s="7" t="n"/>
      <c r="S486" s="6" t="n"/>
      <c r="T486">
        <f>IF(NOT(OR(A486&lt;&gt;"",B486&lt;&gt;"",G486&lt;&gt;"")),"",IF(IF(N(A486)=0,"NO DATE; ","")&amp;IF(B486="","NO JOB; ",IF(COUNTIF('Jobs'!$A$2:$A$21,B486)=0,"JOB NOT ON JOBS SHEET; ",""))&amp;IF(AND(L486="Yes",M486=""),"DELAY - NO CAUSE; ","")&amp;IF(AND(N486&lt;&gt;"",O486&lt;&gt;"Yes",O486&lt;&gt;"Not needed"),"CLIENT INSTRUCTION - NO CHANGE ORDER; ","")&amp;IF(Q486="","NO PHOTOS LINK; ","")&amp;IF(OR(C486="",AND(D486&lt;&gt;"",E486="")),"CREW COUNT BLANK; ","")&amp;IF(G486="","NO WORK WRITTEN; ","")&amp;IF(AND(I486&lt;&gt;"",J486=""),"INSPECTION - NO RESULT; ","")&amp;IF(AND(B486&lt;&gt;"",N(A486)&gt;0,COUNTIFS($B$2:$B$1000,B486,$A$2:$A$1000,A486)&gt;1),"TWO ROWS SAME JOB SAME DAY; ","")&amp;IF(AND(N(A486)&gt;0,N(S486)&gt;0,N(S486)-N(A486)&gt;N('Settings'!$B$11)),"WRITTEN LATE; ","")="","",LEFT(IF(N(A486)=0,"NO DATE; ","")&amp;IF(B486="","NO JOB; ",IF(COUNTIF('Jobs'!$A$2:$A$21,B486)=0,"JOB NOT ON JOBS SHEET; ",""))&amp;IF(AND(L486="Yes",M486=""),"DELAY - NO CAUSE; ","")&amp;IF(AND(N486&lt;&gt;"",O486&lt;&gt;"Yes",O486&lt;&gt;"Not needed"),"CLIENT INSTRUCTION - NO CHANGE ORDER; ","")&amp;IF(Q486="","NO PHOTOS LINK; ","")&amp;IF(OR(C486="",AND(D486&lt;&gt;"",E486="")),"CREW COUNT BLANK; ","")&amp;IF(G486="","NO WORK WRITTEN; ","")&amp;IF(AND(I486&lt;&gt;"",J486=""),"INSPECTION - NO RESULT; ","")&amp;IF(AND(B486&lt;&gt;"",N(A486)&gt;0,COUNTIFS($B$2:$B$1000,B486,$A$2:$A$1000,A486)&gt;1),"TWO ROWS SAME JOB SAME DAY; ","")&amp;IF(AND(N(A486)&gt;0,N(S486)&gt;0,N(S486)-N(A486)&gt;N('Settings'!$B$11)),"WRITTEN LATE; ",""),LEN(IF(N(A486)=0,"NO DATE; ","")&amp;IF(B486="","NO JOB; ",IF(COUNTIF('Jobs'!$A$2:$A$21,B486)=0,"JOB NOT ON JOBS SHEET; ",""))&amp;IF(AND(L486="Yes",M486=""),"DELAY - NO CAUSE; ","")&amp;IF(AND(N486&lt;&gt;"",O486&lt;&gt;"Yes",O486&lt;&gt;"Not needed"),"CLIENT INSTRUCTION - NO CHANGE ORDER; ","")&amp;IF(Q486="","NO PHOTOS LINK; ","")&amp;IF(OR(C486="",AND(D486&lt;&gt;"",E486="")),"CREW COUNT BLANK; ","")&amp;IF(G486="","NO WORK WRITTEN; ","")&amp;IF(AND(I486&lt;&gt;"",J486=""),"INSPECTION - NO RESULT; ","")&amp;IF(AND(B486&lt;&gt;"",N(A486)&gt;0,COUNTIFS($B$2:$B$1000,B486,$A$2:$A$1000,A486)&gt;1),"TWO ROWS SAME JOB SAME DAY; ","")&amp;IF(AND(N(A486)&gt;0,N(S486)&gt;0,N(S486)-N(A486)&gt;N('Settings'!$B$11)),"WRITTEN LATE; ",""))-2)))</f>
        <v/>
      </c>
    </row>
    <row r="487">
      <c r="A487" s="6" t="n"/>
      <c r="G487" s="7" t="n"/>
      <c r="H487" s="7" t="n"/>
      <c r="K487" s="7" t="n"/>
      <c r="M487" s="7" t="n"/>
      <c r="N487" s="7" t="n"/>
      <c r="P487" s="7" t="n"/>
      <c r="S487" s="6" t="n"/>
      <c r="T487">
        <f>IF(NOT(OR(A487&lt;&gt;"",B487&lt;&gt;"",G487&lt;&gt;"")),"",IF(IF(N(A487)=0,"NO DATE; ","")&amp;IF(B487="","NO JOB; ",IF(COUNTIF('Jobs'!$A$2:$A$21,B487)=0,"JOB NOT ON JOBS SHEET; ",""))&amp;IF(AND(L487="Yes",M487=""),"DELAY - NO CAUSE; ","")&amp;IF(AND(N487&lt;&gt;"",O487&lt;&gt;"Yes",O487&lt;&gt;"Not needed"),"CLIENT INSTRUCTION - NO CHANGE ORDER; ","")&amp;IF(Q487="","NO PHOTOS LINK; ","")&amp;IF(OR(C487="",AND(D487&lt;&gt;"",E487="")),"CREW COUNT BLANK; ","")&amp;IF(G487="","NO WORK WRITTEN; ","")&amp;IF(AND(I487&lt;&gt;"",J487=""),"INSPECTION - NO RESULT; ","")&amp;IF(AND(B487&lt;&gt;"",N(A487)&gt;0,COUNTIFS($B$2:$B$1000,B487,$A$2:$A$1000,A487)&gt;1),"TWO ROWS SAME JOB SAME DAY; ","")&amp;IF(AND(N(A487)&gt;0,N(S487)&gt;0,N(S487)-N(A487)&gt;N('Settings'!$B$11)),"WRITTEN LATE; ","")="","",LEFT(IF(N(A487)=0,"NO DATE; ","")&amp;IF(B487="","NO JOB; ",IF(COUNTIF('Jobs'!$A$2:$A$21,B487)=0,"JOB NOT ON JOBS SHEET; ",""))&amp;IF(AND(L487="Yes",M487=""),"DELAY - NO CAUSE; ","")&amp;IF(AND(N487&lt;&gt;"",O487&lt;&gt;"Yes",O487&lt;&gt;"Not needed"),"CLIENT INSTRUCTION - NO CHANGE ORDER; ","")&amp;IF(Q487="","NO PHOTOS LINK; ","")&amp;IF(OR(C487="",AND(D487&lt;&gt;"",E487="")),"CREW COUNT BLANK; ","")&amp;IF(G487="","NO WORK WRITTEN; ","")&amp;IF(AND(I487&lt;&gt;"",J487=""),"INSPECTION - NO RESULT; ","")&amp;IF(AND(B487&lt;&gt;"",N(A487)&gt;0,COUNTIFS($B$2:$B$1000,B487,$A$2:$A$1000,A487)&gt;1),"TWO ROWS SAME JOB SAME DAY; ","")&amp;IF(AND(N(A487)&gt;0,N(S487)&gt;0,N(S487)-N(A487)&gt;N('Settings'!$B$11)),"WRITTEN LATE; ",""),LEN(IF(N(A487)=0,"NO DATE; ","")&amp;IF(B487="","NO JOB; ",IF(COUNTIF('Jobs'!$A$2:$A$21,B487)=0,"JOB NOT ON JOBS SHEET; ",""))&amp;IF(AND(L487="Yes",M487=""),"DELAY - NO CAUSE; ","")&amp;IF(AND(N487&lt;&gt;"",O487&lt;&gt;"Yes",O487&lt;&gt;"Not needed"),"CLIENT INSTRUCTION - NO CHANGE ORDER; ","")&amp;IF(Q487="","NO PHOTOS LINK; ","")&amp;IF(OR(C487="",AND(D487&lt;&gt;"",E487="")),"CREW COUNT BLANK; ","")&amp;IF(G487="","NO WORK WRITTEN; ","")&amp;IF(AND(I487&lt;&gt;"",J487=""),"INSPECTION - NO RESULT; ","")&amp;IF(AND(B487&lt;&gt;"",N(A487)&gt;0,COUNTIFS($B$2:$B$1000,B487,$A$2:$A$1000,A487)&gt;1),"TWO ROWS SAME JOB SAME DAY; ","")&amp;IF(AND(N(A487)&gt;0,N(S487)&gt;0,N(S487)-N(A487)&gt;N('Settings'!$B$11)),"WRITTEN LATE; ",""))-2)))</f>
        <v/>
      </c>
    </row>
    <row r="488">
      <c r="A488" s="6" t="n"/>
      <c r="G488" s="7" t="n"/>
      <c r="H488" s="7" t="n"/>
      <c r="K488" s="7" t="n"/>
      <c r="M488" s="7" t="n"/>
      <c r="N488" s="7" t="n"/>
      <c r="P488" s="7" t="n"/>
      <c r="S488" s="6" t="n"/>
      <c r="T488">
        <f>IF(NOT(OR(A488&lt;&gt;"",B488&lt;&gt;"",G488&lt;&gt;"")),"",IF(IF(N(A488)=0,"NO DATE; ","")&amp;IF(B488="","NO JOB; ",IF(COUNTIF('Jobs'!$A$2:$A$21,B488)=0,"JOB NOT ON JOBS SHEET; ",""))&amp;IF(AND(L488="Yes",M488=""),"DELAY - NO CAUSE; ","")&amp;IF(AND(N488&lt;&gt;"",O488&lt;&gt;"Yes",O488&lt;&gt;"Not needed"),"CLIENT INSTRUCTION - NO CHANGE ORDER; ","")&amp;IF(Q488="","NO PHOTOS LINK; ","")&amp;IF(OR(C488="",AND(D488&lt;&gt;"",E488="")),"CREW COUNT BLANK; ","")&amp;IF(G488="","NO WORK WRITTEN; ","")&amp;IF(AND(I488&lt;&gt;"",J488=""),"INSPECTION - NO RESULT; ","")&amp;IF(AND(B488&lt;&gt;"",N(A488)&gt;0,COUNTIFS($B$2:$B$1000,B488,$A$2:$A$1000,A488)&gt;1),"TWO ROWS SAME JOB SAME DAY; ","")&amp;IF(AND(N(A488)&gt;0,N(S488)&gt;0,N(S488)-N(A488)&gt;N('Settings'!$B$11)),"WRITTEN LATE; ","")="","",LEFT(IF(N(A488)=0,"NO DATE; ","")&amp;IF(B488="","NO JOB; ",IF(COUNTIF('Jobs'!$A$2:$A$21,B488)=0,"JOB NOT ON JOBS SHEET; ",""))&amp;IF(AND(L488="Yes",M488=""),"DELAY - NO CAUSE; ","")&amp;IF(AND(N488&lt;&gt;"",O488&lt;&gt;"Yes",O488&lt;&gt;"Not needed"),"CLIENT INSTRUCTION - NO CHANGE ORDER; ","")&amp;IF(Q488="","NO PHOTOS LINK; ","")&amp;IF(OR(C488="",AND(D488&lt;&gt;"",E488="")),"CREW COUNT BLANK; ","")&amp;IF(G488="","NO WORK WRITTEN; ","")&amp;IF(AND(I488&lt;&gt;"",J488=""),"INSPECTION - NO RESULT; ","")&amp;IF(AND(B488&lt;&gt;"",N(A488)&gt;0,COUNTIFS($B$2:$B$1000,B488,$A$2:$A$1000,A488)&gt;1),"TWO ROWS SAME JOB SAME DAY; ","")&amp;IF(AND(N(A488)&gt;0,N(S488)&gt;0,N(S488)-N(A488)&gt;N('Settings'!$B$11)),"WRITTEN LATE; ",""),LEN(IF(N(A488)=0,"NO DATE; ","")&amp;IF(B488="","NO JOB; ",IF(COUNTIF('Jobs'!$A$2:$A$21,B488)=0,"JOB NOT ON JOBS SHEET; ",""))&amp;IF(AND(L488="Yes",M488=""),"DELAY - NO CAUSE; ","")&amp;IF(AND(N488&lt;&gt;"",O488&lt;&gt;"Yes",O488&lt;&gt;"Not needed"),"CLIENT INSTRUCTION - NO CHANGE ORDER; ","")&amp;IF(Q488="","NO PHOTOS LINK; ","")&amp;IF(OR(C488="",AND(D488&lt;&gt;"",E488="")),"CREW COUNT BLANK; ","")&amp;IF(G488="","NO WORK WRITTEN; ","")&amp;IF(AND(I488&lt;&gt;"",J488=""),"INSPECTION - NO RESULT; ","")&amp;IF(AND(B488&lt;&gt;"",N(A488)&gt;0,COUNTIFS($B$2:$B$1000,B488,$A$2:$A$1000,A488)&gt;1),"TWO ROWS SAME JOB SAME DAY; ","")&amp;IF(AND(N(A488)&gt;0,N(S488)&gt;0,N(S488)-N(A488)&gt;N('Settings'!$B$11)),"WRITTEN LATE; ",""))-2)))</f>
        <v/>
      </c>
    </row>
    <row r="489">
      <c r="A489" s="6" t="n"/>
      <c r="G489" s="7" t="n"/>
      <c r="H489" s="7" t="n"/>
      <c r="K489" s="7" t="n"/>
      <c r="M489" s="7" t="n"/>
      <c r="N489" s="7" t="n"/>
      <c r="P489" s="7" t="n"/>
      <c r="S489" s="6" t="n"/>
      <c r="T489">
        <f>IF(NOT(OR(A489&lt;&gt;"",B489&lt;&gt;"",G489&lt;&gt;"")),"",IF(IF(N(A489)=0,"NO DATE; ","")&amp;IF(B489="","NO JOB; ",IF(COUNTIF('Jobs'!$A$2:$A$21,B489)=0,"JOB NOT ON JOBS SHEET; ",""))&amp;IF(AND(L489="Yes",M489=""),"DELAY - NO CAUSE; ","")&amp;IF(AND(N489&lt;&gt;"",O489&lt;&gt;"Yes",O489&lt;&gt;"Not needed"),"CLIENT INSTRUCTION - NO CHANGE ORDER; ","")&amp;IF(Q489="","NO PHOTOS LINK; ","")&amp;IF(OR(C489="",AND(D489&lt;&gt;"",E489="")),"CREW COUNT BLANK; ","")&amp;IF(G489="","NO WORK WRITTEN; ","")&amp;IF(AND(I489&lt;&gt;"",J489=""),"INSPECTION - NO RESULT; ","")&amp;IF(AND(B489&lt;&gt;"",N(A489)&gt;0,COUNTIFS($B$2:$B$1000,B489,$A$2:$A$1000,A489)&gt;1),"TWO ROWS SAME JOB SAME DAY; ","")&amp;IF(AND(N(A489)&gt;0,N(S489)&gt;0,N(S489)-N(A489)&gt;N('Settings'!$B$11)),"WRITTEN LATE; ","")="","",LEFT(IF(N(A489)=0,"NO DATE; ","")&amp;IF(B489="","NO JOB; ",IF(COUNTIF('Jobs'!$A$2:$A$21,B489)=0,"JOB NOT ON JOBS SHEET; ",""))&amp;IF(AND(L489="Yes",M489=""),"DELAY - NO CAUSE; ","")&amp;IF(AND(N489&lt;&gt;"",O489&lt;&gt;"Yes",O489&lt;&gt;"Not needed"),"CLIENT INSTRUCTION - NO CHANGE ORDER; ","")&amp;IF(Q489="","NO PHOTOS LINK; ","")&amp;IF(OR(C489="",AND(D489&lt;&gt;"",E489="")),"CREW COUNT BLANK; ","")&amp;IF(G489="","NO WORK WRITTEN; ","")&amp;IF(AND(I489&lt;&gt;"",J489=""),"INSPECTION - NO RESULT; ","")&amp;IF(AND(B489&lt;&gt;"",N(A489)&gt;0,COUNTIFS($B$2:$B$1000,B489,$A$2:$A$1000,A489)&gt;1),"TWO ROWS SAME JOB SAME DAY; ","")&amp;IF(AND(N(A489)&gt;0,N(S489)&gt;0,N(S489)-N(A489)&gt;N('Settings'!$B$11)),"WRITTEN LATE; ",""),LEN(IF(N(A489)=0,"NO DATE; ","")&amp;IF(B489="","NO JOB; ",IF(COUNTIF('Jobs'!$A$2:$A$21,B489)=0,"JOB NOT ON JOBS SHEET; ",""))&amp;IF(AND(L489="Yes",M489=""),"DELAY - NO CAUSE; ","")&amp;IF(AND(N489&lt;&gt;"",O489&lt;&gt;"Yes",O489&lt;&gt;"Not needed"),"CLIENT INSTRUCTION - NO CHANGE ORDER; ","")&amp;IF(Q489="","NO PHOTOS LINK; ","")&amp;IF(OR(C489="",AND(D489&lt;&gt;"",E489="")),"CREW COUNT BLANK; ","")&amp;IF(G489="","NO WORK WRITTEN; ","")&amp;IF(AND(I489&lt;&gt;"",J489=""),"INSPECTION - NO RESULT; ","")&amp;IF(AND(B489&lt;&gt;"",N(A489)&gt;0,COUNTIFS($B$2:$B$1000,B489,$A$2:$A$1000,A489)&gt;1),"TWO ROWS SAME JOB SAME DAY; ","")&amp;IF(AND(N(A489)&gt;0,N(S489)&gt;0,N(S489)-N(A489)&gt;N('Settings'!$B$11)),"WRITTEN LATE; ",""))-2)))</f>
        <v/>
      </c>
    </row>
    <row r="490">
      <c r="A490" s="6" t="n"/>
      <c r="G490" s="7" t="n"/>
      <c r="H490" s="7" t="n"/>
      <c r="K490" s="7" t="n"/>
      <c r="M490" s="7" t="n"/>
      <c r="N490" s="7" t="n"/>
      <c r="P490" s="7" t="n"/>
      <c r="S490" s="6" t="n"/>
      <c r="T490">
        <f>IF(NOT(OR(A490&lt;&gt;"",B490&lt;&gt;"",G490&lt;&gt;"")),"",IF(IF(N(A490)=0,"NO DATE; ","")&amp;IF(B490="","NO JOB; ",IF(COUNTIF('Jobs'!$A$2:$A$21,B490)=0,"JOB NOT ON JOBS SHEET; ",""))&amp;IF(AND(L490="Yes",M490=""),"DELAY - NO CAUSE; ","")&amp;IF(AND(N490&lt;&gt;"",O490&lt;&gt;"Yes",O490&lt;&gt;"Not needed"),"CLIENT INSTRUCTION - NO CHANGE ORDER; ","")&amp;IF(Q490="","NO PHOTOS LINK; ","")&amp;IF(OR(C490="",AND(D490&lt;&gt;"",E490="")),"CREW COUNT BLANK; ","")&amp;IF(G490="","NO WORK WRITTEN; ","")&amp;IF(AND(I490&lt;&gt;"",J490=""),"INSPECTION - NO RESULT; ","")&amp;IF(AND(B490&lt;&gt;"",N(A490)&gt;0,COUNTIFS($B$2:$B$1000,B490,$A$2:$A$1000,A490)&gt;1),"TWO ROWS SAME JOB SAME DAY; ","")&amp;IF(AND(N(A490)&gt;0,N(S490)&gt;0,N(S490)-N(A490)&gt;N('Settings'!$B$11)),"WRITTEN LATE; ","")="","",LEFT(IF(N(A490)=0,"NO DATE; ","")&amp;IF(B490="","NO JOB; ",IF(COUNTIF('Jobs'!$A$2:$A$21,B490)=0,"JOB NOT ON JOBS SHEET; ",""))&amp;IF(AND(L490="Yes",M490=""),"DELAY - NO CAUSE; ","")&amp;IF(AND(N490&lt;&gt;"",O490&lt;&gt;"Yes",O490&lt;&gt;"Not needed"),"CLIENT INSTRUCTION - NO CHANGE ORDER; ","")&amp;IF(Q490="","NO PHOTOS LINK; ","")&amp;IF(OR(C490="",AND(D490&lt;&gt;"",E490="")),"CREW COUNT BLANK; ","")&amp;IF(G490="","NO WORK WRITTEN; ","")&amp;IF(AND(I490&lt;&gt;"",J490=""),"INSPECTION - NO RESULT; ","")&amp;IF(AND(B490&lt;&gt;"",N(A490)&gt;0,COUNTIFS($B$2:$B$1000,B490,$A$2:$A$1000,A490)&gt;1),"TWO ROWS SAME JOB SAME DAY; ","")&amp;IF(AND(N(A490)&gt;0,N(S490)&gt;0,N(S490)-N(A490)&gt;N('Settings'!$B$11)),"WRITTEN LATE; ",""),LEN(IF(N(A490)=0,"NO DATE; ","")&amp;IF(B490="","NO JOB; ",IF(COUNTIF('Jobs'!$A$2:$A$21,B490)=0,"JOB NOT ON JOBS SHEET; ",""))&amp;IF(AND(L490="Yes",M490=""),"DELAY - NO CAUSE; ","")&amp;IF(AND(N490&lt;&gt;"",O490&lt;&gt;"Yes",O490&lt;&gt;"Not needed"),"CLIENT INSTRUCTION - NO CHANGE ORDER; ","")&amp;IF(Q490="","NO PHOTOS LINK; ","")&amp;IF(OR(C490="",AND(D490&lt;&gt;"",E490="")),"CREW COUNT BLANK; ","")&amp;IF(G490="","NO WORK WRITTEN; ","")&amp;IF(AND(I490&lt;&gt;"",J490=""),"INSPECTION - NO RESULT; ","")&amp;IF(AND(B490&lt;&gt;"",N(A490)&gt;0,COUNTIFS($B$2:$B$1000,B490,$A$2:$A$1000,A490)&gt;1),"TWO ROWS SAME JOB SAME DAY; ","")&amp;IF(AND(N(A490)&gt;0,N(S490)&gt;0,N(S490)-N(A490)&gt;N('Settings'!$B$11)),"WRITTEN LATE; ",""))-2)))</f>
        <v/>
      </c>
    </row>
    <row r="491">
      <c r="A491" s="6" t="n"/>
      <c r="G491" s="7" t="n"/>
      <c r="H491" s="7" t="n"/>
      <c r="K491" s="7" t="n"/>
      <c r="M491" s="7" t="n"/>
      <c r="N491" s="7" t="n"/>
      <c r="P491" s="7" t="n"/>
      <c r="S491" s="6" t="n"/>
      <c r="T491">
        <f>IF(NOT(OR(A491&lt;&gt;"",B491&lt;&gt;"",G491&lt;&gt;"")),"",IF(IF(N(A491)=0,"NO DATE; ","")&amp;IF(B491="","NO JOB; ",IF(COUNTIF('Jobs'!$A$2:$A$21,B491)=0,"JOB NOT ON JOBS SHEET; ",""))&amp;IF(AND(L491="Yes",M491=""),"DELAY - NO CAUSE; ","")&amp;IF(AND(N491&lt;&gt;"",O491&lt;&gt;"Yes",O491&lt;&gt;"Not needed"),"CLIENT INSTRUCTION - NO CHANGE ORDER; ","")&amp;IF(Q491="","NO PHOTOS LINK; ","")&amp;IF(OR(C491="",AND(D491&lt;&gt;"",E491="")),"CREW COUNT BLANK; ","")&amp;IF(G491="","NO WORK WRITTEN; ","")&amp;IF(AND(I491&lt;&gt;"",J491=""),"INSPECTION - NO RESULT; ","")&amp;IF(AND(B491&lt;&gt;"",N(A491)&gt;0,COUNTIFS($B$2:$B$1000,B491,$A$2:$A$1000,A491)&gt;1),"TWO ROWS SAME JOB SAME DAY; ","")&amp;IF(AND(N(A491)&gt;0,N(S491)&gt;0,N(S491)-N(A491)&gt;N('Settings'!$B$11)),"WRITTEN LATE; ","")="","",LEFT(IF(N(A491)=0,"NO DATE; ","")&amp;IF(B491="","NO JOB; ",IF(COUNTIF('Jobs'!$A$2:$A$21,B491)=0,"JOB NOT ON JOBS SHEET; ",""))&amp;IF(AND(L491="Yes",M491=""),"DELAY - NO CAUSE; ","")&amp;IF(AND(N491&lt;&gt;"",O491&lt;&gt;"Yes",O491&lt;&gt;"Not needed"),"CLIENT INSTRUCTION - NO CHANGE ORDER; ","")&amp;IF(Q491="","NO PHOTOS LINK; ","")&amp;IF(OR(C491="",AND(D491&lt;&gt;"",E491="")),"CREW COUNT BLANK; ","")&amp;IF(G491="","NO WORK WRITTEN; ","")&amp;IF(AND(I491&lt;&gt;"",J491=""),"INSPECTION - NO RESULT; ","")&amp;IF(AND(B491&lt;&gt;"",N(A491)&gt;0,COUNTIFS($B$2:$B$1000,B491,$A$2:$A$1000,A491)&gt;1),"TWO ROWS SAME JOB SAME DAY; ","")&amp;IF(AND(N(A491)&gt;0,N(S491)&gt;0,N(S491)-N(A491)&gt;N('Settings'!$B$11)),"WRITTEN LATE; ",""),LEN(IF(N(A491)=0,"NO DATE; ","")&amp;IF(B491="","NO JOB; ",IF(COUNTIF('Jobs'!$A$2:$A$21,B491)=0,"JOB NOT ON JOBS SHEET; ",""))&amp;IF(AND(L491="Yes",M491=""),"DELAY - NO CAUSE; ","")&amp;IF(AND(N491&lt;&gt;"",O491&lt;&gt;"Yes",O491&lt;&gt;"Not needed"),"CLIENT INSTRUCTION - NO CHANGE ORDER; ","")&amp;IF(Q491="","NO PHOTOS LINK; ","")&amp;IF(OR(C491="",AND(D491&lt;&gt;"",E491="")),"CREW COUNT BLANK; ","")&amp;IF(G491="","NO WORK WRITTEN; ","")&amp;IF(AND(I491&lt;&gt;"",J491=""),"INSPECTION - NO RESULT; ","")&amp;IF(AND(B491&lt;&gt;"",N(A491)&gt;0,COUNTIFS($B$2:$B$1000,B491,$A$2:$A$1000,A491)&gt;1),"TWO ROWS SAME JOB SAME DAY; ","")&amp;IF(AND(N(A491)&gt;0,N(S491)&gt;0,N(S491)-N(A491)&gt;N('Settings'!$B$11)),"WRITTEN LATE; ",""))-2)))</f>
        <v/>
      </c>
    </row>
    <row r="492">
      <c r="A492" s="6" t="n"/>
      <c r="G492" s="7" t="n"/>
      <c r="H492" s="7" t="n"/>
      <c r="K492" s="7" t="n"/>
      <c r="M492" s="7" t="n"/>
      <c r="N492" s="7" t="n"/>
      <c r="P492" s="7" t="n"/>
      <c r="S492" s="6" t="n"/>
      <c r="T492">
        <f>IF(NOT(OR(A492&lt;&gt;"",B492&lt;&gt;"",G492&lt;&gt;"")),"",IF(IF(N(A492)=0,"NO DATE; ","")&amp;IF(B492="","NO JOB; ",IF(COUNTIF('Jobs'!$A$2:$A$21,B492)=0,"JOB NOT ON JOBS SHEET; ",""))&amp;IF(AND(L492="Yes",M492=""),"DELAY - NO CAUSE; ","")&amp;IF(AND(N492&lt;&gt;"",O492&lt;&gt;"Yes",O492&lt;&gt;"Not needed"),"CLIENT INSTRUCTION - NO CHANGE ORDER; ","")&amp;IF(Q492="","NO PHOTOS LINK; ","")&amp;IF(OR(C492="",AND(D492&lt;&gt;"",E492="")),"CREW COUNT BLANK; ","")&amp;IF(G492="","NO WORK WRITTEN; ","")&amp;IF(AND(I492&lt;&gt;"",J492=""),"INSPECTION - NO RESULT; ","")&amp;IF(AND(B492&lt;&gt;"",N(A492)&gt;0,COUNTIFS($B$2:$B$1000,B492,$A$2:$A$1000,A492)&gt;1),"TWO ROWS SAME JOB SAME DAY; ","")&amp;IF(AND(N(A492)&gt;0,N(S492)&gt;0,N(S492)-N(A492)&gt;N('Settings'!$B$11)),"WRITTEN LATE; ","")="","",LEFT(IF(N(A492)=0,"NO DATE; ","")&amp;IF(B492="","NO JOB; ",IF(COUNTIF('Jobs'!$A$2:$A$21,B492)=0,"JOB NOT ON JOBS SHEET; ",""))&amp;IF(AND(L492="Yes",M492=""),"DELAY - NO CAUSE; ","")&amp;IF(AND(N492&lt;&gt;"",O492&lt;&gt;"Yes",O492&lt;&gt;"Not needed"),"CLIENT INSTRUCTION - NO CHANGE ORDER; ","")&amp;IF(Q492="","NO PHOTOS LINK; ","")&amp;IF(OR(C492="",AND(D492&lt;&gt;"",E492="")),"CREW COUNT BLANK; ","")&amp;IF(G492="","NO WORK WRITTEN; ","")&amp;IF(AND(I492&lt;&gt;"",J492=""),"INSPECTION - NO RESULT; ","")&amp;IF(AND(B492&lt;&gt;"",N(A492)&gt;0,COUNTIFS($B$2:$B$1000,B492,$A$2:$A$1000,A492)&gt;1),"TWO ROWS SAME JOB SAME DAY; ","")&amp;IF(AND(N(A492)&gt;0,N(S492)&gt;0,N(S492)-N(A492)&gt;N('Settings'!$B$11)),"WRITTEN LATE; ",""),LEN(IF(N(A492)=0,"NO DATE; ","")&amp;IF(B492="","NO JOB; ",IF(COUNTIF('Jobs'!$A$2:$A$21,B492)=0,"JOB NOT ON JOBS SHEET; ",""))&amp;IF(AND(L492="Yes",M492=""),"DELAY - NO CAUSE; ","")&amp;IF(AND(N492&lt;&gt;"",O492&lt;&gt;"Yes",O492&lt;&gt;"Not needed"),"CLIENT INSTRUCTION - NO CHANGE ORDER; ","")&amp;IF(Q492="","NO PHOTOS LINK; ","")&amp;IF(OR(C492="",AND(D492&lt;&gt;"",E492="")),"CREW COUNT BLANK; ","")&amp;IF(G492="","NO WORK WRITTEN; ","")&amp;IF(AND(I492&lt;&gt;"",J492=""),"INSPECTION - NO RESULT; ","")&amp;IF(AND(B492&lt;&gt;"",N(A492)&gt;0,COUNTIFS($B$2:$B$1000,B492,$A$2:$A$1000,A492)&gt;1),"TWO ROWS SAME JOB SAME DAY; ","")&amp;IF(AND(N(A492)&gt;0,N(S492)&gt;0,N(S492)-N(A492)&gt;N('Settings'!$B$11)),"WRITTEN LATE; ",""))-2)))</f>
        <v/>
      </c>
    </row>
    <row r="493">
      <c r="A493" s="6" t="n"/>
      <c r="G493" s="7" t="n"/>
      <c r="H493" s="7" t="n"/>
      <c r="K493" s="7" t="n"/>
      <c r="M493" s="7" t="n"/>
      <c r="N493" s="7" t="n"/>
      <c r="P493" s="7" t="n"/>
      <c r="S493" s="6" t="n"/>
      <c r="T493">
        <f>IF(NOT(OR(A493&lt;&gt;"",B493&lt;&gt;"",G493&lt;&gt;"")),"",IF(IF(N(A493)=0,"NO DATE; ","")&amp;IF(B493="","NO JOB; ",IF(COUNTIF('Jobs'!$A$2:$A$21,B493)=0,"JOB NOT ON JOBS SHEET; ",""))&amp;IF(AND(L493="Yes",M493=""),"DELAY - NO CAUSE; ","")&amp;IF(AND(N493&lt;&gt;"",O493&lt;&gt;"Yes",O493&lt;&gt;"Not needed"),"CLIENT INSTRUCTION - NO CHANGE ORDER; ","")&amp;IF(Q493="","NO PHOTOS LINK; ","")&amp;IF(OR(C493="",AND(D493&lt;&gt;"",E493="")),"CREW COUNT BLANK; ","")&amp;IF(G493="","NO WORK WRITTEN; ","")&amp;IF(AND(I493&lt;&gt;"",J493=""),"INSPECTION - NO RESULT; ","")&amp;IF(AND(B493&lt;&gt;"",N(A493)&gt;0,COUNTIFS($B$2:$B$1000,B493,$A$2:$A$1000,A493)&gt;1),"TWO ROWS SAME JOB SAME DAY; ","")&amp;IF(AND(N(A493)&gt;0,N(S493)&gt;0,N(S493)-N(A493)&gt;N('Settings'!$B$11)),"WRITTEN LATE; ","")="","",LEFT(IF(N(A493)=0,"NO DATE; ","")&amp;IF(B493="","NO JOB; ",IF(COUNTIF('Jobs'!$A$2:$A$21,B493)=0,"JOB NOT ON JOBS SHEET; ",""))&amp;IF(AND(L493="Yes",M493=""),"DELAY - NO CAUSE; ","")&amp;IF(AND(N493&lt;&gt;"",O493&lt;&gt;"Yes",O493&lt;&gt;"Not needed"),"CLIENT INSTRUCTION - NO CHANGE ORDER; ","")&amp;IF(Q493="","NO PHOTOS LINK; ","")&amp;IF(OR(C493="",AND(D493&lt;&gt;"",E493="")),"CREW COUNT BLANK; ","")&amp;IF(G493="","NO WORK WRITTEN; ","")&amp;IF(AND(I493&lt;&gt;"",J493=""),"INSPECTION - NO RESULT; ","")&amp;IF(AND(B493&lt;&gt;"",N(A493)&gt;0,COUNTIFS($B$2:$B$1000,B493,$A$2:$A$1000,A493)&gt;1),"TWO ROWS SAME JOB SAME DAY; ","")&amp;IF(AND(N(A493)&gt;0,N(S493)&gt;0,N(S493)-N(A493)&gt;N('Settings'!$B$11)),"WRITTEN LATE; ",""),LEN(IF(N(A493)=0,"NO DATE; ","")&amp;IF(B493="","NO JOB; ",IF(COUNTIF('Jobs'!$A$2:$A$21,B493)=0,"JOB NOT ON JOBS SHEET; ",""))&amp;IF(AND(L493="Yes",M493=""),"DELAY - NO CAUSE; ","")&amp;IF(AND(N493&lt;&gt;"",O493&lt;&gt;"Yes",O493&lt;&gt;"Not needed"),"CLIENT INSTRUCTION - NO CHANGE ORDER; ","")&amp;IF(Q493="","NO PHOTOS LINK; ","")&amp;IF(OR(C493="",AND(D493&lt;&gt;"",E493="")),"CREW COUNT BLANK; ","")&amp;IF(G493="","NO WORK WRITTEN; ","")&amp;IF(AND(I493&lt;&gt;"",J493=""),"INSPECTION - NO RESULT; ","")&amp;IF(AND(B493&lt;&gt;"",N(A493)&gt;0,COUNTIFS($B$2:$B$1000,B493,$A$2:$A$1000,A493)&gt;1),"TWO ROWS SAME JOB SAME DAY; ","")&amp;IF(AND(N(A493)&gt;0,N(S493)&gt;0,N(S493)-N(A493)&gt;N('Settings'!$B$11)),"WRITTEN LATE; ",""))-2)))</f>
        <v/>
      </c>
    </row>
    <row r="494">
      <c r="A494" s="6" t="n"/>
      <c r="G494" s="7" t="n"/>
      <c r="H494" s="7" t="n"/>
      <c r="K494" s="7" t="n"/>
      <c r="M494" s="7" t="n"/>
      <c r="N494" s="7" t="n"/>
      <c r="P494" s="7" t="n"/>
      <c r="S494" s="6" t="n"/>
      <c r="T494">
        <f>IF(NOT(OR(A494&lt;&gt;"",B494&lt;&gt;"",G494&lt;&gt;"")),"",IF(IF(N(A494)=0,"NO DATE; ","")&amp;IF(B494="","NO JOB; ",IF(COUNTIF('Jobs'!$A$2:$A$21,B494)=0,"JOB NOT ON JOBS SHEET; ",""))&amp;IF(AND(L494="Yes",M494=""),"DELAY - NO CAUSE; ","")&amp;IF(AND(N494&lt;&gt;"",O494&lt;&gt;"Yes",O494&lt;&gt;"Not needed"),"CLIENT INSTRUCTION - NO CHANGE ORDER; ","")&amp;IF(Q494="","NO PHOTOS LINK; ","")&amp;IF(OR(C494="",AND(D494&lt;&gt;"",E494="")),"CREW COUNT BLANK; ","")&amp;IF(G494="","NO WORK WRITTEN; ","")&amp;IF(AND(I494&lt;&gt;"",J494=""),"INSPECTION - NO RESULT; ","")&amp;IF(AND(B494&lt;&gt;"",N(A494)&gt;0,COUNTIFS($B$2:$B$1000,B494,$A$2:$A$1000,A494)&gt;1),"TWO ROWS SAME JOB SAME DAY; ","")&amp;IF(AND(N(A494)&gt;0,N(S494)&gt;0,N(S494)-N(A494)&gt;N('Settings'!$B$11)),"WRITTEN LATE; ","")="","",LEFT(IF(N(A494)=0,"NO DATE; ","")&amp;IF(B494="","NO JOB; ",IF(COUNTIF('Jobs'!$A$2:$A$21,B494)=0,"JOB NOT ON JOBS SHEET; ",""))&amp;IF(AND(L494="Yes",M494=""),"DELAY - NO CAUSE; ","")&amp;IF(AND(N494&lt;&gt;"",O494&lt;&gt;"Yes",O494&lt;&gt;"Not needed"),"CLIENT INSTRUCTION - NO CHANGE ORDER; ","")&amp;IF(Q494="","NO PHOTOS LINK; ","")&amp;IF(OR(C494="",AND(D494&lt;&gt;"",E494="")),"CREW COUNT BLANK; ","")&amp;IF(G494="","NO WORK WRITTEN; ","")&amp;IF(AND(I494&lt;&gt;"",J494=""),"INSPECTION - NO RESULT; ","")&amp;IF(AND(B494&lt;&gt;"",N(A494)&gt;0,COUNTIFS($B$2:$B$1000,B494,$A$2:$A$1000,A494)&gt;1),"TWO ROWS SAME JOB SAME DAY; ","")&amp;IF(AND(N(A494)&gt;0,N(S494)&gt;0,N(S494)-N(A494)&gt;N('Settings'!$B$11)),"WRITTEN LATE; ",""),LEN(IF(N(A494)=0,"NO DATE; ","")&amp;IF(B494="","NO JOB; ",IF(COUNTIF('Jobs'!$A$2:$A$21,B494)=0,"JOB NOT ON JOBS SHEET; ",""))&amp;IF(AND(L494="Yes",M494=""),"DELAY - NO CAUSE; ","")&amp;IF(AND(N494&lt;&gt;"",O494&lt;&gt;"Yes",O494&lt;&gt;"Not needed"),"CLIENT INSTRUCTION - NO CHANGE ORDER; ","")&amp;IF(Q494="","NO PHOTOS LINK; ","")&amp;IF(OR(C494="",AND(D494&lt;&gt;"",E494="")),"CREW COUNT BLANK; ","")&amp;IF(G494="","NO WORK WRITTEN; ","")&amp;IF(AND(I494&lt;&gt;"",J494=""),"INSPECTION - NO RESULT; ","")&amp;IF(AND(B494&lt;&gt;"",N(A494)&gt;0,COUNTIFS($B$2:$B$1000,B494,$A$2:$A$1000,A494)&gt;1),"TWO ROWS SAME JOB SAME DAY; ","")&amp;IF(AND(N(A494)&gt;0,N(S494)&gt;0,N(S494)-N(A494)&gt;N('Settings'!$B$11)),"WRITTEN LATE; ",""))-2)))</f>
        <v/>
      </c>
    </row>
    <row r="495">
      <c r="A495" s="6" t="n"/>
      <c r="G495" s="7" t="n"/>
      <c r="H495" s="7" t="n"/>
      <c r="K495" s="7" t="n"/>
      <c r="M495" s="7" t="n"/>
      <c r="N495" s="7" t="n"/>
      <c r="P495" s="7" t="n"/>
      <c r="S495" s="6" t="n"/>
      <c r="T495">
        <f>IF(NOT(OR(A495&lt;&gt;"",B495&lt;&gt;"",G495&lt;&gt;"")),"",IF(IF(N(A495)=0,"NO DATE; ","")&amp;IF(B495="","NO JOB; ",IF(COUNTIF('Jobs'!$A$2:$A$21,B495)=0,"JOB NOT ON JOBS SHEET; ",""))&amp;IF(AND(L495="Yes",M495=""),"DELAY - NO CAUSE; ","")&amp;IF(AND(N495&lt;&gt;"",O495&lt;&gt;"Yes",O495&lt;&gt;"Not needed"),"CLIENT INSTRUCTION - NO CHANGE ORDER; ","")&amp;IF(Q495="","NO PHOTOS LINK; ","")&amp;IF(OR(C495="",AND(D495&lt;&gt;"",E495="")),"CREW COUNT BLANK; ","")&amp;IF(G495="","NO WORK WRITTEN; ","")&amp;IF(AND(I495&lt;&gt;"",J495=""),"INSPECTION - NO RESULT; ","")&amp;IF(AND(B495&lt;&gt;"",N(A495)&gt;0,COUNTIFS($B$2:$B$1000,B495,$A$2:$A$1000,A495)&gt;1),"TWO ROWS SAME JOB SAME DAY; ","")&amp;IF(AND(N(A495)&gt;0,N(S495)&gt;0,N(S495)-N(A495)&gt;N('Settings'!$B$11)),"WRITTEN LATE; ","")="","",LEFT(IF(N(A495)=0,"NO DATE; ","")&amp;IF(B495="","NO JOB; ",IF(COUNTIF('Jobs'!$A$2:$A$21,B495)=0,"JOB NOT ON JOBS SHEET; ",""))&amp;IF(AND(L495="Yes",M495=""),"DELAY - NO CAUSE; ","")&amp;IF(AND(N495&lt;&gt;"",O495&lt;&gt;"Yes",O495&lt;&gt;"Not needed"),"CLIENT INSTRUCTION - NO CHANGE ORDER; ","")&amp;IF(Q495="","NO PHOTOS LINK; ","")&amp;IF(OR(C495="",AND(D495&lt;&gt;"",E495="")),"CREW COUNT BLANK; ","")&amp;IF(G495="","NO WORK WRITTEN; ","")&amp;IF(AND(I495&lt;&gt;"",J495=""),"INSPECTION - NO RESULT; ","")&amp;IF(AND(B495&lt;&gt;"",N(A495)&gt;0,COUNTIFS($B$2:$B$1000,B495,$A$2:$A$1000,A495)&gt;1),"TWO ROWS SAME JOB SAME DAY; ","")&amp;IF(AND(N(A495)&gt;0,N(S495)&gt;0,N(S495)-N(A495)&gt;N('Settings'!$B$11)),"WRITTEN LATE; ",""),LEN(IF(N(A495)=0,"NO DATE; ","")&amp;IF(B495="","NO JOB; ",IF(COUNTIF('Jobs'!$A$2:$A$21,B495)=0,"JOB NOT ON JOBS SHEET; ",""))&amp;IF(AND(L495="Yes",M495=""),"DELAY - NO CAUSE; ","")&amp;IF(AND(N495&lt;&gt;"",O495&lt;&gt;"Yes",O495&lt;&gt;"Not needed"),"CLIENT INSTRUCTION - NO CHANGE ORDER; ","")&amp;IF(Q495="","NO PHOTOS LINK; ","")&amp;IF(OR(C495="",AND(D495&lt;&gt;"",E495="")),"CREW COUNT BLANK; ","")&amp;IF(G495="","NO WORK WRITTEN; ","")&amp;IF(AND(I495&lt;&gt;"",J495=""),"INSPECTION - NO RESULT; ","")&amp;IF(AND(B495&lt;&gt;"",N(A495)&gt;0,COUNTIFS($B$2:$B$1000,B495,$A$2:$A$1000,A495)&gt;1),"TWO ROWS SAME JOB SAME DAY; ","")&amp;IF(AND(N(A495)&gt;0,N(S495)&gt;0,N(S495)-N(A495)&gt;N('Settings'!$B$11)),"WRITTEN LATE; ",""))-2)))</f>
        <v/>
      </c>
    </row>
    <row r="496">
      <c r="A496" s="6" t="n"/>
      <c r="G496" s="7" t="n"/>
      <c r="H496" s="7" t="n"/>
      <c r="K496" s="7" t="n"/>
      <c r="M496" s="7" t="n"/>
      <c r="N496" s="7" t="n"/>
      <c r="P496" s="7" t="n"/>
      <c r="S496" s="6" t="n"/>
      <c r="T496">
        <f>IF(NOT(OR(A496&lt;&gt;"",B496&lt;&gt;"",G496&lt;&gt;"")),"",IF(IF(N(A496)=0,"NO DATE; ","")&amp;IF(B496="","NO JOB; ",IF(COUNTIF('Jobs'!$A$2:$A$21,B496)=0,"JOB NOT ON JOBS SHEET; ",""))&amp;IF(AND(L496="Yes",M496=""),"DELAY - NO CAUSE; ","")&amp;IF(AND(N496&lt;&gt;"",O496&lt;&gt;"Yes",O496&lt;&gt;"Not needed"),"CLIENT INSTRUCTION - NO CHANGE ORDER; ","")&amp;IF(Q496="","NO PHOTOS LINK; ","")&amp;IF(OR(C496="",AND(D496&lt;&gt;"",E496="")),"CREW COUNT BLANK; ","")&amp;IF(G496="","NO WORK WRITTEN; ","")&amp;IF(AND(I496&lt;&gt;"",J496=""),"INSPECTION - NO RESULT; ","")&amp;IF(AND(B496&lt;&gt;"",N(A496)&gt;0,COUNTIFS($B$2:$B$1000,B496,$A$2:$A$1000,A496)&gt;1),"TWO ROWS SAME JOB SAME DAY; ","")&amp;IF(AND(N(A496)&gt;0,N(S496)&gt;0,N(S496)-N(A496)&gt;N('Settings'!$B$11)),"WRITTEN LATE; ","")="","",LEFT(IF(N(A496)=0,"NO DATE; ","")&amp;IF(B496="","NO JOB; ",IF(COUNTIF('Jobs'!$A$2:$A$21,B496)=0,"JOB NOT ON JOBS SHEET; ",""))&amp;IF(AND(L496="Yes",M496=""),"DELAY - NO CAUSE; ","")&amp;IF(AND(N496&lt;&gt;"",O496&lt;&gt;"Yes",O496&lt;&gt;"Not needed"),"CLIENT INSTRUCTION - NO CHANGE ORDER; ","")&amp;IF(Q496="","NO PHOTOS LINK; ","")&amp;IF(OR(C496="",AND(D496&lt;&gt;"",E496="")),"CREW COUNT BLANK; ","")&amp;IF(G496="","NO WORK WRITTEN; ","")&amp;IF(AND(I496&lt;&gt;"",J496=""),"INSPECTION - NO RESULT; ","")&amp;IF(AND(B496&lt;&gt;"",N(A496)&gt;0,COUNTIFS($B$2:$B$1000,B496,$A$2:$A$1000,A496)&gt;1),"TWO ROWS SAME JOB SAME DAY; ","")&amp;IF(AND(N(A496)&gt;0,N(S496)&gt;0,N(S496)-N(A496)&gt;N('Settings'!$B$11)),"WRITTEN LATE; ",""),LEN(IF(N(A496)=0,"NO DATE; ","")&amp;IF(B496="","NO JOB; ",IF(COUNTIF('Jobs'!$A$2:$A$21,B496)=0,"JOB NOT ON JOBS SHEET; ",""))&amp;IF(AND(L496="Yes",M496=""),"DELAY - NO CAUSE; ","")&amp;IF(AND(N496&lt;&gt;"",O496&lt;&gt;"Yes",O496&lt;&gt;"Not needed"),"CLIENT INSTRUCTION - NO CHANGE ORDER; ","")&amp;IF(Q496="","NO PHOTOS LINK; ","")&amp;IF(OR(C496="",AND(D496&lt;&gt;"",E496="")),"CREW COUNT BLANK; ","")&amp;IF(G496="","NO WORK WRITTEN; ","")&amp;IF(AND(I496&lt;&gt;"",J496=""),"INSPECTION - NO RESULT; ","")&amp;IF(AND(B496&lt;&gt;"",N(A496)&gt;0,COUNTIFS($B$2:$B$1000,B496,$A$2:$A$1000,A496)&gt;1),"TWO ROWS SAME JOB SAME DAY; ","")&amp;IF(AND(N(A496)&gt;0,N(S496)&gt;0,N(S496)-N(A496)&gt;N('Settings'!$B$11)),"WRITTEN LATE; ",""))-2)))</f>
        <v/>
      </c>
    </row>
    <row r="497">
      <c r="A497" s="6" t="n"/>
      <c r="G497" s="7" t="n"/>
      <c r="H497" s="7" t="n"/>
      <c r="K497" s="7" t="n"/>
      <c r="M497" s="7" t="n"/>
      <c r="N497" s="7" t="n"/>
      <c r="P497" s="7" t="n"/>
      <c r="S497" s="6" t="n"/>
      <c r="T497">
        <f>IF(NOT(OR(A497&lt;&gt;"",B497&lt;&gt;"",G497&lt;&gt;"")),"",IF(IF(N(A497)=0,"NO DATE; ","")&amp;IF(B497="","NO JOB; ",IF(COUNTIF('Jobs'!$A$2:$A$21,B497)=0,"JOB NOT ON JOBS SHEET; ",""))&amp;IF(AND(L497="Yes",M497=""),"DELAY - NO CAUSE; ","")&amp;IF(AND(N497&lt;&gt;"",O497&lt;&gt;"Yes",O497&lt;&gt;"Not needed"),"CLIENT INSTRUCTION - NO CHANGE ORDER; ","")&amp;IF(Q497="","NO PHOTOS LINK; ","")&amp;IF(OR(C497="",AND(D497&lt;&gt;"",E497="")),"CREW COUNT BLANK; ","")&amp;IF(G497="","NO WORK WRITTEN; ","")&amp;IF(AND(I497&lt;&gt;"",J497=""),"INSPECTION - NO RESULT; ","")&amp;IF(AND(B497&lt;&gt;"",N(A497)&gt;0,COUNTIFS($B$2:$B$1000,B497,$A$2:$A$1000,A497)&gt;1),"TWO ROWS SAME JOB SAME DAY; ","")&amp;IF(AND(N(A497)&gt;0,N(S497)&gt;0,N(S497)-N(A497)&gt;N('Settings'!$B$11)),"WRITTEN LATE; ","")="","",LEFT(IF(N(A497)=0,"NO DATE; ","")&amp;IF(B497="","NO JOB; ",IF(COUNTIF('Jobs'!$A$2:$A$21,B497)=0,"JOB NOT ON JOBS SHEET; ",""))&amp;IF(AND(L497="Yes",M497=""),"DELAY - NO CAUSE; ","")&amp;IF(AND(N497&lt;&gt;"",O497&lt;&gt;"Yes",O497&lt;&gt;"Not needed"),"CLIENT INSTRUCTION - NO CHANGE ORDER; ","")&amp;IF(Q497="","NO PHOTOS LINK; ","")&amp;IF(OR(C497="",AND(D497&lt;&gt;"",E497="")),"CREW COUNT BLANK; ","")&amp;IF(G497="","NO WORK WRITTEN; ","")&amp;IF(AND(I497&lt;&gt;"",J497=""),"INSPECTION - NO RESULT; ","")&amp;IF(AND(B497&lt;&gt;"",N(A497)&gt;0,COUNTIFS($B$2:$B$1000,B497,$A$2:$A$1000,A497)&gt;1),"TWO ROWS SAME JOB SAME DAY; ","")&amp;IF(AND(N(A497)&gt;0,N(S497)&gt;0,N(S497)-N(A497)&gt;N('Settings'!$B$11)),"WRITTEN LATE; ",""),LEN(IF(N(A497)=0,"NO DATE; ","")&amp;IF(B497="","NO JOB; ",IF(COUNTIF('Jobs'!$A$2:$A$21,B497)=0,"JOB NOT ON JOBS SHEET; ",""))&amp;IF(AND(L497="Yes",M497=""),"DELAY - NO CAUSE; ","")&amp;IF(AND(N497&lt;&gt;"",O497&lt;&gt;"Yes",O497&lt;&gt;"Not needed"),"CLIENT INSTRUCTION - NO CHANGE ORDER; ","")&amp;IF(Q497="","NO PHOTOS LINK; ","")&amp;IF(OR(C497="",AND(D497&lt;&gt;"",E497="")),"CREW COUNT BLANK; ","")&amp;IF(G497="","NO WORK WRITTEN; ","")&amp;IF(AND(I497&lt;&gt;"",J497=""),"INSPECTION - NO RESULT; ","")&amp;IF(AND(B497&lt;&gt;"",N(A497)&gt;0,COUNTIFS($B$2:$B$1000,B497,$A$2:$A$1000,A497)&gt;1),"TWO ROWS SAME JOB SAME DAY; ","")&amp;IF(AND(N(A497)&gt;0,N(S497)&gt;0,N(S497)-N(A497)&gt;N('Settings'!$B$11)),"WRITTEN LATE; ",""))-2)))</f>
        <v/>
      </c>
    </row>
    <row r="498">
      <c r="A498" s="6" t="n"/>
      <c r="G498" s="7" t="n"/>
      <c r="H498" s="7" t="n"/>
      <c r="K498" s="7" t="n"/>
      <c r="M498" s="7" t="n"/>
      <c r="N498" s="7" t="n"/>
      <c r="P498" s="7" t="n"/>
      <c r="S498" s="6" t="n"/>
      <c r="T498">
        <f>IF(NOT(OR(A498&lt;&gt;"",B498&lt;&gt;"",G498&lt;&gt;"")),"",IF(IF(N(A498)=0,"NO DATE; ","")&amp;IF(B498="","NO JOB; ",IF(COUNTIF('Jobs'!$A$2:$A$21,B498)=0,"JOB NOT ON JOBS SHEET; ",""))&amp;IF(AND(L498="Yes",M498=""),"DELAY - NO CAUSE; ","")&amp;IF(AND(N498&lt;&gt;"",O498&lt;&gt;"Yes",O498&lt;&gt;"Not needed"),"CLIENT INSTRUCTION - NO CHANGE ORDER; ","")&amp;IF(Q498="","NO PHOTOS LINK; ","")&amp;IF(OR(C498="",AND(D498&lt;&gt;"",E498="")),"CREW COUNT BLANK; ","")&amp;IF(G498="","NO WORK WRITTEN; ","")&amp;IF(AND(I498&lt;&gt;"",J498=""),"INSPECTION - NO RESULT; ","")&amp;IF(AND(B498&lt;&gt;"",N(A498)&gt;0,COUNTIFS($B$2:$B$1000,B498,$A$2:$A$1000,A498)&gt;1),"TWO ROWS SAME JOB SAME DAY; ","")&amp;IF(AND(N(A498)&gt;0,N(S498)&gt;0,N(S498)-N(A498)&gt;N('Settings'!$B$11)),"WRITTEN LATE; ","")="","",LEFT(IF(N(A498)=0,"NO DATE; ","")&amp;IF(B498="","NO JOB; ",IF(COUNTIF('Jobs'!$A$2:$A$21,B498)=0,"JOB NOT ON JOBS SHEET; ",""))&amp;IF(AND(L498="Yes",M498=""),"DELAY - NO CAUSE; ","")&amp;IF(AND(N498&lt;&gt;"",O498&lt;&gt;"Yes",O498&lt;&gt;"Not needed"),"CLIENT INSTRUCTION - NO CHANGE ORDER; ","")&amp;IF(Q498="","NO PHOTOS LINK; ","")&amp;IF(OR(C498="",AND(D498&lt;&gt;"",E498="")),"CREW COUNT BLANK; ","")&amp;IF(G498="","NO WORK WRITTEN; ","")&amp;IF(AND(I498&lt;&gt;"",J498=""),"INSPECTION - NO RESULT; ","")&amp;IF(AND(B498&lt;&gt;"",N(A498)&gt;0,COUNTIFS($B$2:$B$1000,B498,$A$2:$A$1000,A498)&gt;1),"TWO ROWS SAME JOB SAME DAY; ","")&amp;IF(AND(N(A498)&gt;0,N(S498)&gt;0,N(S498)-N(A498)&gt;N('Settings'!$B$11)),"WRITTEN LATE; ",""),LEN(IF(N(A498)=0,"NO DATE; ","")&amp;IF(B498="","NO JOB; ",IF(COUNTIF('Jobs'!$A$2:$A$21,B498)=0,"JOB NOT ON JOBS SHEET; ",""))&amp;IF(AND(L498="Yes",M498=""),"DELAY - NO CAUSE; ","")&amp;IF(AND(N498&lt;&gt;"",O498&lt;&gt;"Yes",O498&lt;&gt;"Not needed"),"CLIENT INSTRUCTION - NO CHANGE ORDER; ","")&amp;IF(Q498="","NO PHOTOS LINK; ","")&amp;IF(OR(C498="",AND(D498&lt;&gt;"",E498="")),"CREW COUNT BLANK; ","")&amp;IF(G498="","NO WORK WRITTEN; ","")&amp;IF(AND(I498&lt;&gt;"",J498=""),"INSPECTION - NO RESULT; ","")&amp;IF(AND(B498&lt;&gt;"",N(A498)&gt;0,COUNTIFS($B$2:$B$1000,B498,$A$2:$A$1000,A498)&gt;1),"TWO ROWS SAME JOB SAME DAY; ","")&amp;IF(AND(N(A498)&gt;0,N(S498)&gt;0,N(S498)-N(A498)&gt;N('Settings'!$B$11)),"WRITTEN LATE; ",""))-2)))</f>
        <v/>
      </c>
    </row>
    <row r="499">
      <c r="A499" s="6" t="n"/>
      <c r="G499" s="7" t="n"/>
      <c r="H499" s="7" t="n"/>
      <c r="K499" s="7" t="n"/>
      <c r="M499" s="7" t="n"/>
      <c r="N499" s="7" t="n"/>
      <c r="P499" s="7" t="n"/>
      <c r="S499" s="6" t="n"/>
      <c r="T499">
        <f>IF(NOT(OR(A499&lt;&gt;"",B499&lt;&gt;"",G499&lt;&gt;"")),"",IF(IF(N(A499)=0,"NO DATE; ","")&amp;IF(B499="","NO JOB; ",IF(COUNTIF('Jobs'!$A$2:$A$21,B499)=0,"JOB NOT ON JOBS SHEET; ",""))&amp;IF(AND(L499="Yes",M499=""),"DELAY - NO CAUSE; ","")&amp;IF(AND(N499&lt;&gt;"",O499&lt;&gt;"Yes",O499&lt;&gt;"Not needed"),"CLIENT INSTRUCTION - NO CHANGE ORDER; ","")&amp;IF(Q499="","NO PHOTOS LINK; ","")&amp;IF(OR(C499="",AND(D499&lt;&gt;"",E499="")),"CREW COUNT BLANK; ","")&amp;IF(G499="","NO WORK WRITTEN; ","")&amp;IF(AND(I499&lt;&gt;"",J499=""),"INSPECTION - NO RESULT; ","")&amp;IF(AND(B499&lt;&gt;"",N(A499)&gt;0,COUNTIFS($B$2:$B$1000,B499,$A$2:$A$1000,A499)&gt;1),"TWO ROWS SAME JOB SAME DAY; ","")&amp;IF(AND(N(A499)&gt;0,N(S499)&gt;0,N(S499)-N(A499)&gt;N('Settings'!$B$11)),"WRITTEN LATE; ","")="","",LEFT(IF(N(A499)=0,"NO DATE; ","")&amp;IF(B499="","NO JOB; ",IF(COUNTIF('Jobs'!$A$2:$A$21,B499)=0,"JOB NOT ON JOBS SHEET; ",""))&amp;IF(AND(L499="Yes",M499=""),"DELAY - NO CAUSE; ","")&amp;IF(AND(N499&lt;&gt;"",O499&lt;&gt;"Yes",O499&lt;&gt;"Not needed"),"CLIENT INSTRUCTION - NO CHANGE ORDER; ","")&amp;IF(Q499="","NO PHOTOS LINK; ","")&amp;IF(OR(C499="",AND(D499&lt;&gt;"",E499="")),"CREW COUNT BLANK; ","")&amp;IF(G499="","NO WORK WRITTEN; ","")&amp;IF(AND(I499&lt;&gt;"",J499=""),"INSPECTION - NO RESULT; ","")&amp;IF(AND(B499&lt;&gt;"",N(A499)&gt;0,COUNTIFS($B$2:$B$1000,B499,$A$2:$A$1000,A499)&gt;1),"TWO ROWS SAME JOB SAME DAY; ","")&amp;IF(AND(N(A499)&gt;0,N(S499)&gt;0,N(S499)-N(A499)&gt;N('Settings'!$B$11)),"WRITTEN LATE; ",""),LEN(IF(N(A499)=0,"NO DATE; ","")&amp;IF(B499="","NO JOB; ",IF(COUNTIF('Jobs'!$A$2:$A$21,B499)=0,"JOB NOT ON JOBS SHEET; ",""))&amp;IF(AND(L499="Yes",M499=""),"DELAY - NO CAUSE; ","")&amp;IF(AND(N499&lt;&gt;"",O499&lt;&gt;"Yes",O499&lt;&gt;"Not needed"),"CLIENT INSTRUCTION - NO CHANGE ORDER; ","")&amp;IF(Q499="","NO PHOTOS LINK; ","")&amp;IF(OR(C499="",AND(D499&lt;&gt;"",E499="")),"CREW COUNT BLANK; ","")&amp;IF(G499="","NO WORK WRITTEN; ","")&amp;IF(AND(I499&lt;&gt;"",J499=""),"INSPECTION - NO RESULT; ","")&amp;IF(AND(B499&lt;&gt;"",N(A499)&gt;0,COUNTIFS($B$2:$B$1000,B499,$A$2:$A$1000,A499)&gt;1),"TWO ROWS SAME JOB SAME DAY; ","")&amp;IF(AND(N(A499)&gt;0,N(S499)&gt;0,N(S499)-N(A499)&gt;N('Settings'!$B$11)),"WRITTEN LATE; ",""))-2)))</f>
        <v/>
      </c>
    </row>
    <row r="500">
      <c r="A500" s="6" t="n"/>
      <c r="G500" s="7" t="n"/>
      <c r="H500" s="7" t="n"/>
      <c r="K500" s="7" t="n"/>
      <c r="M500" s="7" t="n"/>
      <c r="N500" s="7" t="n"/>
      <c r="P500" s="7" t="n"/>
      <c r="S500" s="6" t="n"/>
      <c r="T500">
        <f>IF(NOT(OR(A500&lt;&gt;"",B500&lt;&gt;"",G500&lt;&gt;"")),"",IF(IF(N(A500)=0,"NO DATE; ","")&amp;IF(B500="","NO JOB; ",IF(COUNTIF('Jobs'!$A$2:$A$21,B500)=0,"JOB NOT ON JOBS SHEET; ",""))&amp;IF(AND(L500="Yes",M500=""),"DELAY - NO CAUSE; ","")&amp;IF(AND(N500&lt;&gt;"",O500&lt;&gt;"Yes",O500&lt;&gt;"Not needed"),"CLIENT INSTRUCTION - NO CHANGE ORDER; ","")&amp;IF(Q500="","NO PHOTOS LINK; ","")&amp;IF(OR(C500="",AND(D500&lt;&gt;"",E500="")),"CREW COUNT BLANK; ","")&amp;IF(G500="","NO WORK WRITTEN; ","")&amp;IF(AND(I500&lt;&gt;"",J500=""),"INSPECTION - NO RESULT; ","")&amp;IF(AND(B500&lt;&gt;"",N(A500)&gt;0,COUNTIFS($B$2:$B$1000,B500,$A$2:$A$1000,A500)&gt;1),"TWO ROWS SAME JOB SAME DAY; ","")&amp;IF(AND(N(A500)&gt;0,N(S500)&gt;0,N(S500)-N(A500)&gt;N('Settings'!$B$11)),"WRITTEN LATE; ","")="","",LEFT(IF(N(A500)=0,"NO DATE; ","")&amp;IF(B500="","NO JOB; ",IF(COUNTIF('Jobs'!$A$2:$A$21,B500)=0,"JOB NOT ON JOBS SHEET; ",""))&amp;IF(AND(L500="Yes",M500=""),"DELAY - NO CAUSE; ","")&amp;IF(AND(N500&lt;&gt;"",O500&lt;&gt;"Yes",O500&lt;&gt;"Not needed"),"CLIENT INSTRUCTION - NO CHANGE ORDER; ","")&amp;IF(Q500="","NO PHOTOS LINK; ","")&amp;IF(OR(C500="",AND(D500&lt;&gt;"",E500="")),"CREW COUNT BLANK; ","")&amp;IF(G500="","NO WORK WRITTEN; ","")&amp;IF(AND(I500&lt;&gt;"",J500=""),"INSPECTION - NO RESULT; ","")&amp;IF(AND(B500&lt;&gt;"",N(A500)&gt;0,COUNTIFS($B$2:$B$1000,B500,$A$2:$A$1000,A500)&gt;1),"TWO ROWS SAME JOB SAME DAY; ","")&amp;IF(AND(N(A500)&gt;0,N(S500)&gt;0,N(S500)-N(A500)&gt;N('Settings'!$B$11)),"WRITTEN LATE; ",""),LEN(IF(N(A500)=0,"NO DATE; ","")&amp;IF(B500="","NO JOB; ",IF(COUNTIF('Jobs'!$A$2:$A$21,B500)=0,"JOB NOT ON JOBS SHEET; ",""))&amp;IF(AND(L500="Yes",M500=""),"DELAY - NO CAUSE; ","")&amp;IF(AND(N500&lt;&gt;"",O500&lt;&gt;"Yes",O500&lt;&gt;"Not needed"),"CLIENT INSTRUCTION - NO CHANGE ORDER; ","")&amp;IF(Q500="","NO PHOTOS LINK; ","")&amp;IF(OR(C500="",AND(D500&lt;&gt;"",E500="")),"CREW COUNT BLANK; ","")&amp;IF(G500="","NO WORK WRITTEN; ","")&amp;IF(AND(I500&lt;&gt;"",J500=""),"INSPECTION - NO RESULT; ","")&amp;IF(AND(B500&lt;&gt;"",N(A500)&gt;0,COUNTIFS($B$2:$B$1000,B500,$A$2:$A$1000,A500)&gt;1),"TWO ROWS SAME JOB SAME DAY; ","")&amp;IF(AND(N(A500)&gt;0,N(S500)&gt;0,N(S500)-N(A500)&gt;N('Settings'!$B$11)),"WRITTEN LATE; ",""))-2)))</f>
        <v/>
      </c>
    </row>
    <row r="501">
      <c r="A501" s="6" t="n"/>
      <c r="G501" s="7" t="n"/>
      <c r="H501" s="7" t="n"/>
      <c r="K501" s="7" t="n"/>
      <c r="M501" s="7" t="n"/>
      <c r="N501" s="7" t="n"/>
      <c r="P501" s="7" t="n"/>
      <c r="S501" s="6" t="n"/>
      <c r="T501">
        <f>IF(NOT(OR(A501&lt;&gt;"",B501&lt;&gt;"",G501&lt;&gt;"")),"",IF(IF(N(A501)=0,"NO DATE; ","")&amp;IF(B501="","NO JOB; ",IF(COUNTIF('Jobs'!$A$2:$A$21,B501)=0,"JOB NOT ON JOBS SHEET; ",""))&amp;IF(AND(L501="Yes",M501=""),"DELAY - NO CAUSE; ","")&amp;IF(AND(N501&lt;&gt;"",O501&lt;&gt;"Yes",O501&lt;&gt;"Not needed"),"CLIENT INSTRUCTION - NO CHANGE ORDER; ","")&amp;IF(Q501="","NO PHOTOS LINK; ","")&amp;IF(OR(C501="",AND(D501&lt;&gt;"",E501="")),"CREW COUNT BLANK; ","")&amp;IF(G501="","NO WORK WRITTEN; ","")&amp;IF(AND(I501&lt;&gt;"",J501=""),"INSPECTION - NO RESULT; ","")&amp;IF(AND(B501&lt;&gt;"",N(A501)&gt;0,COUNTIFS($B$2:$B$1000,B501,$A$2:$A$1000,A501)&gt;1),"TWO ROWS SAME JOB SAME DAY; ","")&amp;IF(AND(N(A501)&gt;0,N(S501)&gt;0,N(S501)-N(A501)&gt;N('Settings'!$B$11)),"WRITTEN LATE; ","")="","",LEFT(IF(N(A501)=0,"NO DATE; ","")&amp;IF(B501="","NO JOB; ",IF(COUNTIF('Jobs'!$A$2:$A$21,B501)=0,"JOB NOT ON JOBS SHEET; ",""))&amp;IF(AND(L501="Yes",M501=""),"DELAY - NO CAUSE; ","")&amp;IF(AND(N501&lt;&gt;"",O501&lt;&gt;"Yes",O501&lt;&gt;"Not needed"),"CLIENT INSTRUCTION - NO CHANGE ORDER; ","")&amp;IF(Q501="","NO PHOTOS LINK; ","")&amp;IF(OR(C501="",AND(D501&lt;&gt;"",E501="")),"CREW COUNT BLANK; ","")&amp;IF(G501="","NO WORK WRITTEN; ","")&amp;IF(AND(I501&lt;&gt;"",J501=""),"INSPECTION - NO RESULT; ","")&amp;IF(AND(B501&lt;&gt;"",N(A501)&gt;0,COUNTIFS($B$2:$B$1000,B501,$A$2:$A$1000,A501)&gt;1),"TWO ROWS SAME JOB SAME DAY; ","")&amp;IF(AND(N(A501)&gt;0,N(S501)&gt;0,N(S501)-N(A501)&gt;N('Settings'!$B$11)),"WRITTEN LATE; ",""),LEN(IF(N(A501)=0,"NO DATE; ","")&amp;IF(B501="","NO JOB; ",IF(COUNTIF('Jobs'!$A$2:$A$21,B501)=0,"JOB NOT ON JOBS SHEET; ",""))&amp;IF(AND(L501="Yes",M501=""),"DELAY - NO CAUSE; ","")&amp;IF(AND(N501&lt;&gt;"",O501&lt;&gt;"Yes",O501&lt;&gt;"Not needed"),"CLIENT INSTRUCTION - NO CHANGE ORDER; ","")&amp;IF(Q501="","NO PHOTOS LINK; ","")&amp;IF(OR(C501="",AND(D501&lt;&gt;"",E501="")),"CREW COUNT BLANK; ","")&amp;IF(G501="","NO WORK WRITTEN; ","")&amp;IF(AND(I501&lt;&gt;"",J501=""),"INSPECTION - NO RESULT; ","")&amp;IF(AND(B501&lt;&gt;"",N(A501)&gt;0,COUNTIFS($B$2:$B$1000,B501,$A$2:$A$1000,A501)&gt;1),"TWO ROWS SAME JOB SAME DAY; ","")&amp;IF(AND(N(A501)&gt;0,N(S501)&gt;0,N(S501)-N(A501)&gt;N('Settings'!$B$11)),"WRITTEN LATE; ",""))-2)))</f>
        <v/>
      </c>
    </row>
    <row r="502">
      <c r="A502" s="6" t="n"/>
      <c r="G502" s="7" t="n"/>
      <c r="H502" s="7" t="n"/>
      <c r="K502" s="7" t="n"/>
      <c r="M502" s="7" t="n"/>
      <c r="N502" s="7" t="n"/>
      <c r="P502" s="7" t="n"/>
      <c r="S502" s="6" t="n"/>
      <c r="T502">
        <f>IF(NOT(OR(A502&lt;&gt;"",B502&lt;&gt;"",G502&lt;&gt;"")),"",IF(IF(N(A502)=0,"NO DATE; ","")&amp;IF(B502="","NO JOB; ",IF(COUNTIF('Jobs'!$A$2:$A$21,B502)=0,"JOB NOT ON JOBS SHEET; ",""))&amp;IF(AND(L502="Yes",M502=""),"DELAY - NO CAUSE; ","")&amp;IF(AND(N502&lt;&gt;"",O502&lt;&gt;"Yes",O502&lt;&gt;"Not needed"),"CLIENT INSTRUCTION - NO CHANGE ORDER; ","")&amp;IF(Q502="","NO PHOTOS LINK; ","")&amp;IF(OR(C502="",AND(D502&lt;&gt;"",E502="")),"CREW COUNT BLANK; ","")&amp;IF(G502="","NO WORK WRITTEN; ","")&amp;IF(AND(I502&lt;&gt;"",J502=""),"INSPECTION - NO RESULT; ","")&amp;IF(AND(B502&lt;&gt;"",N(A502)&gt;0,COUNTIFS($B$2:$B$1000,B502,$A$2:$A$1000,A502)&gt;1),"TWO ROWS SAME JOB SAME DAY; ","")&amp;IF(AND(N(A502)&gt;0,N(S502)&gt;0,N(S502)-N(A502)&gt;N('Settings'!$B$11)),"WRITTEN LATE; ","")="","",LEFT(IF(N(A502)=0,"NO DATE; ","")&amp;IF(B502="","NO JOB; ",IF(COUNTIF('Jobs'!$A$2:$A$21,B502)=0,"JOB NOT ON JOBS SHEET; ",""))&amp;IF(AND(L502="Yes",M502=""),"DELAY - NO CAUSE; ","")&amp;IF(AND(N502&lt;&gt;"",O502&lt;&gt;"Yes",O502&lt;&gt;"Not needed"),"CLIENT INSTRUCTION - NO CHANGE ORDER; ","")&amp;IF(Q502="","NO PHOTOS LINK; ","")&amp;IF(OR(C502="",AND(D502&lt;&gt;"",E502="")),"CREW COUNT BLANK; ","")&amp;IF(G502="","NO WORK WRITTEN; ","")&amp;IF(AND(I502&lt;&gt;"",J502=""),"INSPECTION - NO RESULT; ","")&amp;IF(AND(B502&lt;&gt;"",N(A502)&gt;0,COUNTIFS($B$2:$B$1000,B502,$A$2:$A$1000,A502)&gt;1),"TWO ROWS SAME JOB SAME DAY; ","")&amp;IF(AND(N(A502)&gt;0,N(S502)&gt;0,N(S502)-N(A502)&gt;N('Settings'!$B$11)),"WRITTEN LATE; ",""),LEN(IF(N(A502)=0,"NO DATE; ","")&amp;IF(B502="","NO JOB; ",IF(COUNTIF('Jobs'!$A$2:$A$21,B502)=0,"JOB NOT ON JOBS SHEET; ",""))&amp;IF(AND(L502="Yes",M502=""),"DELAY - NO CAUSE; ","")&amp;IF(AND(N502&lt;&gt;"",O502&lt;&gt;"Yes",O502&lt;&gt;"Not needed"),"CLIENT INSTRUCTION - NO CHANGE ORDER; ","")&amp;IF(Q502="","NO PHOTOS LINK; ","")&amp;IF(OR(C502="",AND(D502&lt;&gt;"",E502="")),"CREW COUNT BLANK; ","")&amp;IF(G502="","NO WORK WRITTEN; ","")&amp;IF(AND(I502&lt;&gt;"",J502=""),"INSPECTION - NO RESULT; ","")&amp;IF(AND(B502&lt;&gt;"",N(A502)&gt;0,COUNTIFS($B$2:$B$1000,B502,$A$2:$A$1000,A502)&gt;1),"TWO ROWS SAME JOB SAME DAY; ","")&amp;IF(AND(N(A502)&gt;0,N(S502)&gt;0,N(S502)-N(A502)&gt;N('Settings'!$B$11)),"WRITTEN LATE; ",""))-2)))</f>
        <v/>
      </c>
    </row>
    <row r="503">
      <c r="A503" s="6" t="n"/>
      <c r="G503" s="7" t="n"/>
      <c r="H503" s="7" t="n"/>
      <c r="K503" s="7" t="n"/>
      <c r="M503" s="7" t="n"/>
      <c r="N503" s="7" t="n"/>
      <c r="P503" s="7" t="n"/>
      <c r="S503" s="6" t="n"/>
      <c r="T503">
        <f>IF(NOT(OR(A503&lt;&gt;"",B503&lt;&gt;"",G503&lt;&gt;"")),"",IF(IF(N(A503)=0,"NO DATE; ","")&amp;IF(B503="","NO JOB; ",IF(COUNTIF('Jobs'!$A$2:$A$21,B503)=0,"JOB NOT ON JOBS SHEET; ",""))&amp;IF(AND(L503="Yes",M503=""),"DELAY - NO CAUSE; ","")&amp;IF(AND(N503&lt;&gt;"",O503&lt;&gt;"Yes",O503&lt;&gt;"Not needed"),"CLIENT INSTRUCTION - NO CHANGE ORDER; ","")&amp;IF(Q503="","NO PHOTOS LINK; ","")&amp;IF(OR(C503="",AND(D503&lt;&gt;"",E503="")),"CREW COUNT BLANK; ","")&amp;IF(G503="","NO WORK WRITTEN; ","")&amp;IF(AND(I503&lt;&gt;"",J503=""),"INSPECTION - NO RESULT; ","")&amp;IF(AND(B503&lt;&gt;"",N(A503)&gt;0,COUNTIFS($B$2:$B$1000,B503,$A$2:$A$1000,A503)&gt;1),"TWO ROWS SAME JOB SAME DAY; ","")&amp;IF(AND(N(A503)&gt;0,N(S503)&gt;0,N(S503)-N(A503)&gt;N('Settings'!$B$11)),"WRITTEN LATE; ","")="","",LEFT(IF(N(A503)=0,"NO DATE; ","")&amp;IF(B503="","NO JOB; ",IF(COUNTIF('Jobs'!$A$2:$A$21,B503)=0,"JOB NOT ON JOBS SHEET; ",""))&amp;IF(AND(L503="Yes",M503=""),"DELAY - NO CAUSE; ","")&amp;IF(AND(N503&lt;&gt;"",O503&lt;&gt;"Yes",O503&lt;&gt;"Not needed"),"CLIENT INSTRUCTION - NO CHANGE ORDER; ","")&amp;IF(Q503="","NO PHOTOS LINK; ","")&amp;IF(OR(C503="",AND(D503&lt;&gt;"",E503="")),"CREW COUNT BLANK; ","")&amp;IF(G503="","NO WORK WRITTEN; ","")&amp;IF(AND(I503&lt;&gt;"",J503=""),"INSPECTION - NO RESULT; ","")&amp;IF(AND(B503&lt;&gt;"",N(A503)&gt;0,COUNTIFS($B$2:$B$1000,B503,$A$2:$A$1000,A503)&gt;1),"TWO ROWS SAME JOB SAME DAY; ","")&amp;IF(AND(N(A503)&gt;0,N(S503)&gt;0,N(S503)-N(A503)&gt;N('Settings'!$B$11)),"WRITTEN LATE; ",""),LEN(IF(N(A503)=0,"NO DATE; ","")&amp;IF(B503="","NO JOB; ",IF(COUNTIF('Jobs'!$A$2:$A$21,B503)=0,"JOB NOT ON JOBS SHEET; ",""))&amp;IF(AND(L503="Yes",M503=""),"DELAY - NO CAUSE; ","")&amp;IF(AND(N503&lt;&gt;"",O503&lt;&gt;"Yes",O503&lt;&gt;"Not needed"),"CLIENT INSTRUCTION - NO CHANGE ORDER; ","")&amp;IF(Q503="","NO PHOTOS LINK; ","")&amp;IF(OR(C503="",AND(D503&lt;&gt;"",E503="")),"CREW COUNT BLANK; ","")&amp;IF(G503="","NO WORK WRITTEN; ","")&amp;IF(AND(I503&lt;&gt;"",J503=""),"INSPECTION - NO RESULT; ","")&amp;IF(AND(B503&lt;&gt;"",N(A503)&gt;0,COUNTIFS($B$2:$B$1000,B503,$A$2:$A$1000,A503)&gt;1),"TWO ROWS SAME JOB SAME DAY; ","")&amp;IF(AND(N(A503)&gt;0,N(S503)&gt;0,N(S503)-N(A503)&gt;N('Settings'!$B$11)),"WRITTEN LATE; ",""))-2)))</f>
        <v/>
      </c>
    </row>
    <row r="504">
      <c r="A504" s="6" t="n"/>
      <c r="G504" s="7" t="n"/>
      <c r="H504" s="7" t="n"/>
      <c r="K504" s="7" t="n"/>
      <c r="M504" s="7" t="n"/>
      <c r="N504" s="7" t="n"/>
      <c r="P504" s="7" t="n"/>
      <c r="S504" s="6" t="n"/>
      <c r="T504">
        <f>IF(NOT(OR(A504&lt;&gt;"",B504&lt;&gt;"",G504&lt;&gt;"")),"",IF(IF(N(A504)=0,"NO DATE; ","")&amp;IF(B504="","NO JOB; ",IF(COUNTIF('Jobs'!$A$2:$A$21,B504)=0,"JOB NOT ON JOBS SHEET; ",""))&amp;IF(AND(L504="Yes",M504=""),"DELAY - NO CAUSE; ","")&amp;IF(AND(N504&lt;&gt;"",O504&lt;&gt;"Yes",O504&lt;&gt;"Not needed"),"CLIENT INSTRUCTION - NO CHANGE ORDER; ","")&amp;IF(Q504="","NO PHOTOS LINK; ","")&amp;IF(OR(C504="",AND(D504&lt;&gt;"",E504="")),"CREW COUNT BLANK; ","")&amp;IF(G504="","NO WORK WRITTEN; ","")&amp;IF(AND(I504&lt;&gt;"",J504=""),"INSPECTION - NO RESULT; ","")&amp;IF(AND(B504&lt;&gt;"",N(A504)&gt;0,COUNTIFS($B$2:$B$1000,B504,$A$2:$A$1000,A504)&gt;1),"TWO ROWS SAME JOB SAME DAY; ","")&amp;IF(AND(N(A504)&gt;0,N(S504)&gt;0,N(S504)-N(A504)&gt;N('Settings'!$B$11)),"WRITTEN LATE; ","")="","",LEFT(IF(N(A504)=0,"NO DATE; ","")&amp;IF(B504="","NO JOB; ",IF(COUNTIF('Jobs'!$A$2:$A$21,B504)=0,"JOB NOT ON JOBS SHEET; ",""))&amp;IF(AND(L504="Yes",M504=""),"DELAY - NO CAUSE; ","")&amp;IF(AND(N504&lt;&gt;"",O504&lt;&gt;"Yes",O504&lt;&gt;"Not needed"),"CLIENT INSTRUCTION - NO CHANGE ORDER; ","")&amp;IF(Q504="","NO PHOTOS LINK; ","")&amp;IF(OR(C504="",AND(D504&lt;&gt;"",E504="")),"CREW COUNT BLANK; ","")&amp;IF(G504="","NO WORK WRITTEN; ","")&amp;IF(AND(I504&lt;&gt;"",J504=""),"INSPECTION - NO RESULT; ","")&amp;IF(AND(B504&lt;&gt;"",N(A504)&gt;0,COUNTIFS($B$2:$B$1000,B504,$A$2:$A$1000,A504)&gt;1),"TWO ROWS SAME JOB SAME DAY; ","")&amp;IF(AND(N(A504)&gt;0,N(S504)&gt;0,N(S504)-N(A504)&gt;N('Settings'!$B$11)),"WRITTEN LATE; ",""),LEN(IF(N(A504)=0,"NO DATE; ","")&amp;IF(B504="","NO JOB; ",IF(COUNTIF('Jobs'!$A$2:$A$21,B504)=0,"JOB NOT ON JOBS SHEET; ",""))&amp;IF(AND(L504="Yes",M504=""),"DELAY - NO CAUSE; ","")&amp;IF(AND(N504&lt;&gt;"",O504&lt;&gt;"Yes",O504&lt;&gt;"Not needed"),"CLIENT INSTRUCTION - NO CHANGE ORDER; ","")&amp;IF(Q504="","NO PHOTOS LINK; ","")&amp;IF(OR(C504="",AND(D504&lt;&gt;"",E504="")),"CREW COUNT BLANK; ","")&amp;IF(G504="","NO WORK WRITTEN; ","")&amp;IF(AND(I504&lt;&gt;"",J504=""),"INSPECTION - NO RESULT; ","")&amp;IF(AND(B504&lt;&gt;"",N(A504)&gt;0,COUNTIFS($B$2:$B$1000,B504,$A$2:$A$1000,A504)&gt;1),"TWO ROWS SAME JOB SAME DAY; ","")&amp;IF(AND(N(A504)&gt;0,N(S504)&gt;0,N(S504)-N(A504)&gt;N('Settings'!$B$11)),"WRITTEN LATE; ",""))-2)))</f>
        <v/>
      </c>
    </row>
    <row r="505">
      <c r="A505" s="6" t="n"/>
      <c r="G505" s="7" t="n"/>
      <c r="H505" s="7" t="n"/>
      <c r="K505" s="7" t="n"/>
      <c r="M505" s="7" t="n"/>
      <c r="N505" s="7" t="n"/>
      <c r="P505" s="7" t="n"/>
      <c r="S505" s="6" t="n"/>
      <c r="T505">
        <f>IF(NOT(OR(A505&lt;&gt;"",B505&lt;&gt;"",G505&lt;&gt;"")),"",IF(IF(N(A505)=0,"NO DATE; ","")&amp;IF(B505="","NO JOB; ",IF(COUNTIF('Jobs'!$A$2:$A$21,B505)=0,"JOB NOT ON JOBS SHEET; ",""))&amp;IF(AND(L505="Yes",M505=""),"DELAY - NO CAUSE; ","")&amp;IF(AND(N505&lt;&gt;"",O505&lt;&gt;"Yes",O505&lt;&gt;"Not needed"),"CLIENT INSTRUCTION - NO CHANGE ORDER; ","")&amp;IF(Q505="","NO PHOTOS LINK; ","")&amp;IF(OR(C505="",AND(D505&lt;&gt;"",E505="")),"CREW COUNT BLANK; ","")&amp;IF(G505="","NO WORK WRITTEN; ","")&amp;IF(AND(I505&lt;&gt;"",J505=""),"INSPECTION - NO RESULT; ","")&amp;IF(AND(B505&lt;&gt;"",N(A505)&gt;0,COUNTIFS($B$2:$B$1000,B505,$A$2:$A$1000,A505)&gt;1),"TWO ROWS SAME JOB SAME DAY; ","")&amp;IF(AND(N(A505)&gt;0,N(S505)&gt;0,N(S505)-N(A505)&gt;N('Settings'!$B$11)),"WRITTEN LATE; ","")="","",LEFT(IF(N(A505)=0,"NO DATE; ","")&amp;IF(B505="","NO JOB; ",IF(COUNTIF('Jobs'!$A$2:$A$21,B505)=0,"JOB NOT ON JOBS SHEET; ",""))&amp;IF(AND(L505="Yes",M505=""),"DELAY - NO CAUSE; ","")&amp;IF(AND(N505&lt;&gt;"",O505&lt;&gt;"Yes",O505&lt;&gt;"Not needed"),"CLIENT INSTRUCTION - NO CHANGE ORDER; ","")&amp;IF(Q505="","NO PHOTOS LINK; ","")&amp;IF(OR(C505="",AND(D505&lt;&gt;"",E505="")),"CREW COUNT BLANK; ","")&amp;IF(G505="","NO WORK WRITTEN; ","")&amp;IF(AND(I505&lt;&gt;"",J505=""),"INSPECTION - NO RESULT; ","")&amp;IF(AND(B505&lt;&gt;"",N(A505)&gt;0,COUNTIFS($B$2:$B$1000,B505,$A$2:$A$1000,A505)&gt;1),"TWO ROWS SAME JOB SAME DAY; ","")&amp;IF(AND(N(A505)&gt;0,N(S505)&gt;0,N(S505)-N(A505)&gt;N('Settings'!$B$11)),"WRITTEN LATE; ",""),LEN(IF(N(A505)=0,"NO DATE; ","")&amp;IF(B505="","NO JOB; ",IF(COUNTIF('Jobs'!$A$2:$A$21,B505)=0,"JOB NOT ON JOBS SHEET; ",""))&amp;IF(AND(L505="Yes",M505=""),"DELAY - NO CAUSE; ","")&amp;IF(AND(N505&lt;&gt;"",O505&lt;&gt;"Yes",O505&lt;&gt;"Not needed"),"CLIENT INSTRUCTION - NO CHANGE ORDER; ","")&amp;IF(Q505="","NO PHOTOS LINK; ","")&amp;IF(OR(C505="",AND(D505&lt;&gt;"",E505="")),"CREW COUNT BLANK; ","")&amp;IF(G505="","NO WORK WRITTEN; ","")&amp;IF(AND(I505&lt;&gt;"",J505=""),"INSPECTION - NO RESULT; ","")&amp;IF(AND(B505&lt;&gt;"",N(A505)&gt;0,COUNTIFS($B$2:$B$1000,B505,$A$2:$A$1000,A505)&gt;1),"TWO ROWS SAME JOB SAME DAY; ","")&amp;IF(AND(N(A505)&gt;0,N(S505)&gt;0,N(S505)-N(A505)&gt;N('Settings'!$B$11)),"WRITTEN LATE; ",""))-2)))</f>
        <v/>
      </c>
    </row>
    <row r="506">
      <c r="A506" s="6" t="n"/>
      <c r="G506" s="7" t="n"/>
      <c r="H506" s="7" t="n"/>
      <c r="K506" s="7" t="n"/>
      <c r="M506" s="7" t="n"/>
      <c r="N506" s="7" t="n"/>
      <c r="P506" s="7" t="n"/>
      <c r="S506" s="6" t="n"/>
      <c r="T506">
        <f>IF(NOT(OR(A506&lt;&gt;"",B506&lt;&gt;"",G506&lt;&gt;"")),"",IF(IF(N(A506)=0,"NO DATE; ","")&amp;IF(B506="","NO JOB; ",IF(COUNTIF('Jobs'!$A$2:$A$21,B506)=0,"JOB NOT ON JOBS SHEET; ",""))&amp;IF(AND(L506="Yes",M506=""),"DELAY - NO CAUSE; ","")&amp;IF(AND(N506&lt;&gt;"",O506&lt;&gt;"Yes",O506&lt;&gt;"Not needed"),"CLIENT INSTRUCTION - NO CHANGE ORDER; ","")&amp;IF(Q506="","NO PHOTOS LINK; ","")&amp;IF(OR(C506="",AND(D506&lt;&gt;"",E506="")),"CREW COUNT BLANK; ","")&amp;IF(G506="","NO WORK WRITTEN; ","")&amp;IF(AND(I506&lt;&gt;"",J506=""),"INSPECTION - NO RESULT; ","")&amp;IF(AND(B506&lt;&gt;"",N(A506)&gt;0,COUNTIFS($B$2:$B$1000,B506,$A$2:$A$1000,A506)&gt;1),"TWO ROWS SAME JOB SAME DAY; ","")&amp;IF(AND(N(A506)&gt;0,N(S506)&gt;0,N(S506)-N(A506)&gt;N('Settings'!$B$11)),"WRITTEN LATE; ","")="","",LEFT(IF(N(A506)=0,"NO DATE; ","")&amp;IF(B506="","NO JOB; ",IF(COUNTIF('Jobs'!$A$2:$A$21,B506)=0,"JOB NOT ON JOBS SHEET; ",""))&amp;IF(AND(L506="Yes",M506=""),"DELAY - NO CAUSE; ","")&amp;IF(AND(N506&lt;&gt;"",O506&lt;&gt;"Yes",O506&lt;&gt;"Not needed"),"CLIENT INSTRUCTION - NO CHANGE ORDER; ","")&amp;IF(Q506="","NO PHOTOS LINK; ","")&amp;IF(OR(C506="",AND(D506&lt;&gt;"",E506="")),"CREW COUNT BLANK; ","")&amp;IF(G506="","NO WORK WRITTEN; ","")&amp;IF(AND(I506&lt;&gt;"",J506=""),"INSPECTION - NO RESULT; ","")&amp;IF(AND(B506&lt;&gt;"",N(A506)&gt;0,COUNTIFS($B$2:$B$1000,B506,$A$2:$A$1000,A506)&gt;1),"TWO ROWS SAME JOB SAME DAY; ","")&amp;IF(AND(N(A506)&gt;0,N(S506)&gt;0,N(S506)-N(A506)&gt;N('Settings'!$B$11)),"WRITTEN LATE; ",""),LEN(IF(N(A506)=0,"NO DATE; ","")&amp;IF(B506="","NO JOB; ",IF(COUNTIF('Jobs'!$A$2:$A$21,B506)=0,"JOB NOT ON JOBS SHEET; ",""))&amp;IF(AND(L506="Yes",M506=""),"DELAY - NO CAUSE; ","")&amp;IF(AND(N506&lt;&gt;"",O506&lt;&gt;"Yes",O506&lt;&gt;"Not needed"),"CLIENT INSTRUCTION - NO CHANGE ORDER; ","")&amp;IF(Q506="","NO PHOTOS LINK; ","")&amp;IF(OR(C506="",AND(D506&lt;&gt;"",E506="")),"CREW COUNT BLANK; ","")&amp;IF(G506="","NO WORK WRITTEN; ","")&amp;IF(AND(I506&lt;&gt;"",J506=""),"INSPECTION - NO RESULT; ","")&amp;IF(AND(B506&lt;&gt;"",N(A506)&gt;0,COUNTIFS($B$2:$B$1000,B506,$A$2:$A$1000,A506)&gt;1),"TWO ROWS SAME JOB SAME DAY; ","")&amp;IF(AND(N(A506)&gt;0,N(S506)&gt;0,N(S506)-N(A506)&gt;N('Settings'!$B$11)),"WRITTEN LATE; ",""))-2)))</f>
        <v/>
      </c>
    </row>
    <row r="507">
      <c r="A507" s="6" t="n"/>
      <c r="G507" s="7" t="n"/>
      <c r="H507" s="7" t="n"/>
      <c r="K507" s="7" t="n"/>
      <c r="M507" s="7" t="n"/>
      <c r="N507" s="7" t="n"/>
      <c r="P507" s="7" t="n"/>
      <c r="S507" s="6" t="n"/>
      <c r="T507">
        <f>IF(NOT(OR(A507&lt;&gt;"",B507&lt;&gt;"",G507&lt;&gt;"")),"",IF(IF(N(A507)=0,"NO DATE; ","")&amp;IF(B507="","NO JOB; ",IF(COUNTIF('Jobs'!$A$2:$A$21,B507)=0,"JOB NOT ON JOBS SHEET; ",""))&amp;IF(AND(L507="Yes",M507=""),"DELAY - NO CAUSE; ","")&amp;IF(AND(N507&lt;&gt;"",O507&lt;&gt;"Yes",O507&lt;&gt;"Not needed"),"CLIENT INSTRUCTION - NO CHANGE ORDER; ","")&amp;IF(Q507="","NO PHOTOS LINK; ","")&amp;IF(OR(C507="",AND(D507&lt;&gt;"",E507="")),"CREW COUNT BLANK; ","")&amp;IF(G507="","NO WORK WRITTEN; ","")&amp;IF(AND(I507&lt;&gt;"",J507=""),"INSPECTION - NO RESULT; ","")&amp;IF(AND(B507&lt;&gt;"",N(A507)&gt;0,COUNTIFS($B$2:$B$1000,B507,$A$2:$A$1000,A507)&gt;1),"TWO ROWS SAME JOB SAME DAY; ","")&amp;IF(AND(N(A507)&gt;0,N(S507)&gt;0,N(S507)-N(A507)&gt;N('Settings'!$B$11)),"WRITTEN LATE; ","")="","",LEFT(IF(N(A507)=0,"NO DATE; ","")&amp;IF(B507="","NO JOB; ",IF(COUNTIF('Jobs'!$A$2:$A$21,B507)=0,"JOB NOT ON JOBS SHEET; ",""))&amp;IF(AND(L507="Yes",M507=""),"DELAY - NO CAUSE; ","")&amp;IF(AND(N507&lt;&gt;"",O507&lt;&gt;"Yes",O507&lt;&gt;"Not needed"),"CLIENT INSTRUCTION - NO CHANGE ORDER; ","")&amp;IF(Q507="","NO PHOTOS LINK; ","")&amp;IF(OR(C507="",AND(D507&lt;&gt;"",E507="")),"CREW COUNT BLANK; ","")&amp;IF(G507="","NO WORK WRITTEN; ","")&amp;IF(AND(I507&lt;&gt;"",J507=""),"INSPECTION - NO RESULT; ","")&amp;IF(AND(B507&lt;&gt;"",N(A507)&gt;0,COUNTIFS($B$2:$B$1000,B507,$A$2:$A$1000,A507)&gt;1),"TWO ROWS SAME JOB SAME DAY; ","")&amp;IF(AND(N(A507)&gt;0,N(S507)&gt;0,N(S507)-N(A507)&gt;N('Settings'!$B$11)),"WRITTEN LATE; ",""),LEN(IF(N(A507)=0,"NO DATE; ","")&amp;IF(B507="","NO JOB; ",IF(COUNTIF('Jobs'!$A$2:$A$21,B507)=0,"JOB NOT ON JOBS SHEET; ",""))&amp;IF(AND(L507="Yes",M507=""),"DELAY - NO CAUSE; ","")&amp;IF(AND(N507&lt;&gt;"",O507&lt;&gt;"Yes",O507&lt;&gt;"Not needed"),"CLIENT INSTRUCTION - NO CHANGE ORDER; ","")&amp;IF(Q507="","NO PHOTOS LINK; ","")&amp;IF(OR(C507="",AND(D507&lt;&gt;"",E507="")),"CREW COUNT BLANK; ","")&amp;IF(G507="","NO WORK WRITTEN; ","")&amp;IF(AND(I507&lt;&gt;"",J507=""),"INSPECTION - NO RESULT; ","")&amp;IF(AND(B507&lt;&gt;"",N(A507)&gt;0,COUNTIFS($B$2:$B$1000,B507,$A$2:$A$1000,A507)&gt;1),"TWO ROWS SAME JOB SAME DAY; ","")&amp;IF(AND(N(A507)&gt;0,N(S507)&gt;0,N(S507)-N(A507)&gt;N('Settings'!$B$11)),"WRITTEN LATE; ",""))-2)))</f>
        <v/>
      </c>
    </row>
    <row r="508">
      <c r="A508" s="6" t="n"/>
      <c r="G508" s="7" t="n"/>
      <c r="H508" s="7" t="n"/>
      <c r="K508" s="7" t="n"/>
      <c r="M508" s="7" t="n"/>
      <c r="N508" s="7" t="n"/>
      <c r="P508" s="7" t="n"/>
      <c r="S508" s="6" t="n"/>
      <c r="T508">
        <f>IF(NOT(OR(A508&lt;&gt;"",B508&lt;&gt;"",G508&lt;&gt;"")),"",IF(IF(N(A508)=0,"NO DATE; ","")&amp;IF(B508="","NO JOB; ",IF(COUNTIF('Jobs'!$A$2:$A$21,B508)=0,"JOB NOT ON JOBS SHEET; ",""))&amp;IF(AND(L508="Yes",M508=""),"DELAY - NO CAUSE; ","")&amp;IF(AND(N508&lt;&gt;"",O508&lt;&gt;"Yes",O508&lt;&gt;"Not needed"),"CLIENT INSTRUCTION - NO CHANGE ORDER; ","")&amp;IF(Q508="","NO PHOTOS LINK; ","")&amp;IF(OR(C508="",AND(D508&lt;&gt;"",E508="")),"CREW COUNT BLANK; ","")&amp;IF(G508="","NO WORK WRITTEN; ","")&amp;IF(AND(I508&lt;&gt;"",J508=""),"INSPECTION - NO RESULT; ","")&amp;IF(AND(B508&lt;&gt;"",N(A508)&gt;0,COUNTIFS($B$2:$B$1000,B508,$A$2:$A$1000,A508)&gt;1),"TWO ROWS SAME JOB SAME DAY; ","")&amp;IF(AND(N(A508)&gt;0,N(S508)&gt;0,N(S508)-N(A508)&gt;N('Settings'!$B$11)),"WRITTEN LATE; ","")="","",LEFT(IF(N(A508)=0,"NO DATE; ","")&amp;IF(B508="","NO JOB; ",IF(COUNTIF('Jobs'!$A$2:$A$21,B508)=0,"JOB NOT ON JOBS SHEET; ",""))&amp;IF(AND(L508="Yes",M508=""),"DELAY - NO CAUSE; ","")&amp;IF(AND(N508&lt;&gt;"",O508&lt;&gt;"Yes",O508&lt;&gt;"Not needed"),"CLIENT INSTRUCTION - NO CHANGE ORDER; ","")&amp;IF(Q508="","NO PHOTOS LINK; ","")&amp;IF(OR(C508="",AND(D508&lt;&gt;"",E508="")),"CREW COUNT BLANK; ","")&amp;IF(G508="","NO WORK WRITTEN; ","")&amp;IF(AND(I508&lt;&gt;"",J508=""),"INSPECTION - NO RESULT; ","")&amp;IF(AND(B508&lt;&gt;"",N(A508)&gt;0,COUNTIFS($B$2:$B$1000,B508,$A$2:$A$1000,A508)&gt;1),"TWO ROWS SAME JOB SAME DAY; ","")&amp;IF(AND(N(A508)&gt;0,N(S508)&gt;0,N(S508)-N(A508)&gt;N('Settings'!$B$11)),"WRITTEN LATE; ",""),LEN(IF(N(A508)=0,"NO DATE; ","")&amp;IF(B508="","NO JOB; ",IF(COUNTIF('Jobs'!$A$2:$A$21,B508)=0,"JOB NOT ON JOBS SHEET; ",""))&amp;IF(AND(L508="Yes",M508=""),"DELAY - NO CAUSE; ","")&amp;IF(AND(N508&lt;&gt;"",O508&lt;&gt;"Yes",O508&lt;&gt;"Not needed"),"CLIENT INSTRUCTION - NO CHANGE ORDER; ","")&amp;IF(Q508="","NO PHOTOS LINK; ","")&amp;IF(OR(C508="",AND(D508&lt;&gt;"",E508="")),"CREW COUNT BLANK; ","")&amp;IF(G508="","NO WORK WRITTEN; ","")&amp;IF(AND(I508&lt;&gt;"",J508=""),"INSPECTION - NO RESULT; ","")&amp;IF(AND(B508&lt;&gt;"",N(A508)&gt;0,COUNTIFS($B$2:$B$1000,B508,$A$2:$A$1000,A508)&gt;1),"TWO ROWS SAME JOB SAME DAY; ","")&amp;IF(AND(N(A508)&gt;0,N(S508)&gt;0,N(S508)-N(A508)&gt;N('Settings'!$B$11)),"WRITTEN LATE; ",""))-2)))</f>
        <v/>
      </c>
    </row>
    <row r="509">
      <c r="A509" s="6" t="n"/>
      <c r="G509" s="7" t="n"/>
      <c r="H509" s="7" t="n"/>
      <c r="K509" s="7" t="n"/>
      <c r="M509" s="7" t="n"/>
      <c r="N509" s="7" t="n"/>
      <c r="P509" s="7" t="n"/>
      <c r="S509" s="6" t="n"/>
      <c r="T509">
        <f>IF(NOT(OR(A509&lt;&gt;"",B509&lt;&gt;"",G509&lt;&gt;"")),"",IF(IF(N(A509)=0,"NO DATE; ","")&amp;IF(B509="","NO JOB; ",IF(COUNTIF('Jobs'!$A$2:$A$21,B509)=0,"JOB NOT ON JOBS SHEET; ",""))&amp;IF(AND(L509="Yes",M509=""),"DELAY - NO CAUSE; ","")&amp;IF(AND(N509&lt;&gt;"",O509&lt;&gt;"Yes",O509&lt;&gt;"Not needed"),"CLIENT INSTRUCTION - NO CHANGE ORDER; ","")&amp;IF(Q509="","NO PHOTOS LINK; ","")&amp;IF(OR(C509="",AND(D509&lt;&gt;"",E509="")),"CREW COUNT BLANK; ","")&amp;IF(G509="","NO WORK WRITTEN; ","")&amp;IF(AND(I509&lt;&gt;"",J509=""),"INSPECTION - NO RESULT; ","")&amp;IF(AND(B509&lt;&gt;"",N(A509)&gt;0,COUNTIFS($B$2:$B$1000,B509,$A$2:$A$1000,A509)&gt;1),"TWO ROWS SAME JOB SAME DAY; ","")&amp;IF(AND(N(A509)&gt;0,N(S509)&gt;0,N(S509)-N(A509)&gt;N('Settings'!$B$11)),"WRITTEN LATE; ","")="","",LEFT(IF(N(A509)=0,"NO DATE; ","")&amp;IF(B509="","NO JOB; ",IF(COUNTIF('Jobs'!$A$2:$A$21,B509)=0,"JOB NOT ON JOBS SHEET; ",""))&amp;IF(AND(L509="Yes",M509=""),"DELAY - NO CAUSE; ","")&amp;IF(AND(N509&lt;&gt;"",O509&lt;&gt;"Yes",O509&lt;&gt;"Not needed"),"CLIENT INSTRUCTION - NO CHANGE ORDER; ","")&amp;IF(Q509="","NO PHOTOS LINK; ","")&amp;IF(OR(C509="",AND(D509&lt;&gt;"",E509="")),"CREW COUNT BLANK; ","")&amp;IF(G509="","NO WORK WRITTEN; ","")&amp;IF(AND(I509&lt;&gt;"",J509=""),"INSPECTION - NO RESULT; ","")&amp;IF(AND(B509&lt;&gt;"",N(A509)&gt;0,COUNTIFS($B$2:$B$1000,B509,$A$2:$A$1000,A509)&gt;1),"TWO ROWS SAME JOB SAME DAY; ","")&amp;IF(AND(N(A509)&gt;0,N(S509)&gt;0,N(S509)-N(A509)&gt;N('Settings'!$B$11)),"WRITTEN LATE; ",""),LEN(IF(N(A509)=0,"NO DATE; ","")&amp;IF(B509="","NO JOB; ",IF(COUNTIF('Jobs'!$A$2:$A$21,B509)=0,"JOB NOT ON JOBS SHEET; ",""))&amp;IF(AND(L509="Yes",M509=""),"DELAY - NO CAUSE; ","")&amp;IF(AND(N509&lt;&gt;"",O509&lt;&gt;"Yes",O509&lt;&gt;"Not needed"),"CLIENT INSTRUCTION - NO CHANGE ORDER; ","")&amp;IF(Q509="","NO PHOTOS LINK; ","")&amp;IF(OR(C509="",AND(D509&lt;&gt;"",E509="")),"CREW COUNT BLANK; ","")&amp;IF(G509="","NO WORK WRITTEN; ","")&amp;IF(AND(I509&lt;&gt;"",J509=""),"INSPECTION - NO RESULT; ","")&amp;IF(AND(B509&lt;&gt;"",N(A509)&gt;0,COUNTIFS($B$2:$B$1000,B509,$A$2:$A$1000,A509)&gt;1),"TWO ROWS SAME JOB SAME DAY; ","")&amp;IF(AND(N(A509)&gt;0,N(S509)&gt;0,N(S509)-N(A509)&gt;N('Settings'!$B$11)),"WRITTEN LATE; ",""))-2)))</f>
        <v/>
      </c>
    </row>
    <row r="510">
      <c r="A510" s="6" t="n"/>
      <c r="G510" s="7" t="n"/>
      <c r="H510" s="7" t="n"/>
      <c r="K510" s="7" t="n"/>
      <c r="M510" s="7" t="n"/>
      <c r="N510" s="7" t="n"/>
      <c r="P510" s="7" t="n"/>
      <c r="S510" s="6" t="n"/>
      <c r="T510">
        <f>IF(NOT(OR(A510&lt;&gt;"",B510&lt;&gt;"",G510&lt;&gt;"")),"",IF(IF(N(A510)=0,"NO DATE; ","")&amp;IF(B510="","NO JOB; ",IF(COUNTIF('Jobs'!$A$2:$A$21,B510)=0,"JOB NOT ON JOBS SHEET; ",""))&amp;IF(AND(L510="Yes",M510=""),"DELAY - NO CAUSE; ","")&amp;IF(AND(N510&lt;&gt;"",O510&lt;&gt;"Yes",O510&lt;&gt;"Not needed"),"CLIENT INSTRUCTION - NO CHANGE ORDER; ","")&amp;IF(Q510="","NO PHOTOS LINK; ","")&amp;IF(OR(C510="",AND(D510&lt;&gt;"",E510="")),"CREW COUNT BLANK; ","")&amp;IF(G510="","NO WORK WRITTEN; ","")&amp;IF(AND(I510&lt;&gt;"",J510=""),"INSPECTION - NO RESULT; ","")&amp;IF(AND(B510&lt;&gt;"",N(A510)&gt;0,COUNTIFS($B$2:$B$1000,B510,$A$2:$A$1000,A510)&gt;1),"TWO ROWS SAME JOB SAME DAY; ","")&amp;IF(AND(N(A510)&gt;0,N(S510)&gt;0,N(S510)-N(A510)&gt;N('Settings'!$B$11)),"WRITTEN LATE; ","")="","",LEFT(IF(N(A510)=0,"NO DATE; ","")&amp;IF(B510="","NO JOB; ",IF(COUNTIF('Jobs'!$A$2:$A$21,B510)=0,"JOB NOT ON JOBS SHEET; ",""))&amp;IF(AND(L510="Yes",M510=""),"DELAY - NO CAUSE; ","")&amp;IF(AND(N510&lt;&gt;"",O510&lt;&gt;"Yes",O510&lt;&gt;"Not needed"),"CLIENT INSTRUCTION - NO CHANGE ORDER; ","")&amp;IF(Q510="","NO PHOTOS LINK; ","")&amp;IF(OR(C510="",AND(D510&lt;&gt;"",E510="")),"CREW COUNT BLANK; ","")&amp;IF(G510="","NO WORK WRITTEN; ","")&amp;IF(AND(I510&lt;&gt;"",J510=""),"INSPECTION - NO RESULT; ","")&amp;IF(AND(B510&lt;&gt;"",N(A510)&gt;0,COUNTIFS($B$2:$B$1000,B510,$A$2:$A$1000,A510)&gt;1),"TWO ROWS SAME JOB SAME DAY; ","")&amp;IF(AND(N(A510)&gt;0,N(S510)&gt;0,N(S510)-N(A510)&gt;N('Settings'!$B$11)),"WRITTEN LATE; ",""),LEN(IF(N(A510)=0,"NO DATE; ","")&amp;IF(B510="","NO JOB; ",IF(COUNTIF('Jobs'!$A$2:$A$21,B510)=0,"JOB NOT ON JOBS SHEET; ",""))&amp;IF(AND(L510="Yes",M510=""),"DELAY - NO CAUSE; ","")&amp;IF(AND(N510&lt;&gt;"",O510&lt;&gt;"Yes",O510&lt;&gt;"Not needed"),"CLIENT INSTRUCTION - NO CHANGE ORDER; ","")&amp;IF(Q510="","NO PHOTOS LINK; ","")&amp;IF(OR(C510="",AND(D510&lt;&gt;"",E510="")),"CREW COUNT BLANK; ","")&amp;IF(G510="","NO WORK WRITTEN; ","")&amp;IF(AND(I510&lt;&gt;"",J510=""),"INSPECTION - NO RESULT; ","")&amp;IF(AND(B510&lt;&gt;"",N(A510)&gt;0,COUNTIFS($B$2:$B$1000,B510,$A$2:$A$1000,A510)&gt;1),"TWO ROWS SAME JOB SAME DAY; ","")&amp;IF(AND(N(A510)&gt;0,N(S510)&gt;0,N(S510)-N(A510)&gt;N('Settings'!$B$11)),"WRITTEN LATE; ",""))-2)))</f>
        <v/>
      </c>
    </row>
    <row r="511">
      <c r="A511" s="6" t="n"/>
      <c r="G511" s="7" t="n"/>
      <c r="H511" s="7" t="n"/>
      <c r="K511" s="7" t="n"/>
      <c r="M511" s="7" t="n"/>
      <c r="N511" s="7" t="n"/>
      <c r="P511" s="7" t="n"/>
      <c r="S511" s="6" t="n"/>
      <c r="T511">
        <f>IF(NOT(OR(A511&lt;&gt;"",B511&lt;&gt;"",G511&lt;&gt;"")),"",IF(IF(N(A511)=0,"NO DATE; ","")&amp;IF(B511="","NO JOB; ",IF(COUNTIF('Jobs'!$A$2:$A$21,B511)=0,"JOB NOT ON JOBS SHEET; ",""))&amp;IF(AND(L511="Yes",M511=""),"DELAY - NO CAUSE; ","")&amp;IF(AND(N511&lt;&gt;"",O511&lt;&gt;"Yes",O511&lt;&gt;"Not needed"),"CLIENT INSTRUCTION - NO CHANGE ORDER; ","")&amp;IF(Q511="","NO PHOTOS LINK; ","")&amp;IF(OR(C511="",AND(D511&lt;&gt;"",E511="")),"CREW COUNT BLANK; ","")&amp;IF(G511="","NO WORK WRITTEN; ","")&amp;IF(AND(I511&lt;&gt;"",J511=""),"INSPECTION - NO RESULT; ","")&amp;IF(AND(B511&lt;&gt;"",N(A511)&gt;0,COUNTIFS($B$2:$B$1000,B511,$A$2:$A$1000,A511)&gt;1),"TWO ROWS SAME JOB SAME DAY; ","")&amp;IF(AND(N(A511)&gt;0,N(S511)&gt;0,N(S511)-N(A511)&gt;N('Settings'!$B$11)),"WRITTEN LATE; ","")="","",LEFT(IF(N(A511)=0,"NO DATE; ","")&amp;IF(B511="","NO JOB; ",IF(COUNTIF('Jobs'!$A$2:$A$21,B511)=0,"JOB NOT ON JOBS SHEET; ",""))&amp;IF(AND(L511="Yes",M511=""),"DELAY - NO CAUSE; ","")&amp;IF(AND(N511&lt;&gt;"",O511&lt;&gt;"Yes",O511&lt;&gt;"Not needed"),"CLIENT INSTRUCTION - NO CHANGE ORDER; ","")&amp;IF(Q511="","NO PHOTOS LINK; ","")&amp;IF(OR(C511="",AND(D511&lt;&gt;"",E511="")),"CREW COUNT BLANK; ","")&amp;IF(G511="","NO WORK WRITTEN; ","")&amp;IF(AND(I511&lt;&gt;"",J511=""),"INSPECTION - NO RESULT; ","")&amp;IF(AND(B511&lt;&gt;"",N(A511)&gt;0,COUNTIFS($B$2:$B$1000,B511,$A$2:$A$1000,A511)&gt;1),"TWO ROWS SAME JOB SAME DAY; ","")&amp;IF(AND(N(A511)&gt;0,N(S511)&gt;0,N(S511)-N(A511)&gt;N('Settings'!$B$11)),"WRITTEN LATE; ",""),LEN(IF(N(A511)=0,"NO DATE; ","")&amp;IF(B511="","NO JOB; ",IF(COUNTIF('Jobs'!$A$2:$A$21,B511)=0,"JOB NOT ON JOBS SHEET; ",""))&amp;IF(AND(L511="Yes",M511=""),"DELAY - NO CAUSE; ","")&amp;IF(AND(N511&lt;&gt;"",O511&lt;&gt;"Yes",O511&lt;&gt;"Not needed"),"CLIENT INSTRUCTION - NO CHANGE ORDER; ","")&amp;IF(Q511="","NO PHOTOS LINK; ","")&amp;IF(OR(C511="",AND(D511&lt;&gt;"",E511="")),"CREW COUNT BLANK; ","")&amp;IF(G511="","NO WORK WRITTEN; ","")&amp;IF(AND(I511&lt;&gt;"",J511=""),"INSPECTION - NO RESULT; ","")&amp;IF(AND(B511&lt;&gt;"",N(A511)&gt;0,COUNTIFS($B$2:$B$1000,B511,$A$2:$A$1000,A511)&gt;1),"TWO ROWS SAME JOB SAME DAY; ","")&amp;IF(AND(N(A511)&gt;0,N(S511)&gt;0,N(S511)-N(A511)&gt;N('Settings'!$B$11)),"WRITTEN LATE; ",""))-2)))</f>
        <v/>
      </c>
    </row>
    <row r="512">
      <c r="A512" s="6" t="n"/>
      <c r="G512" s="7" t="n"/>
      <c r="H512" s="7" t="n"/>
      <c r="K512" s="7" t="n"/>
      <c r="M512" s="7" t="n"/>
      <c r="N512" s="7" t="n"/>
      <c r="P512" s="7" t="n"/>
      <c r="S512" s="6" t="n"/>
      <c r="T512">
        <f>IF(NOT(OR(A512&lt;&gt;"",B512&lt;&gt;"",G512&lt;&gt;"")),"",IF(IF(N(A512)=0,"NO DATE; ","")&amp;IF(B512="","NO JOB; ",IF(COUNTIF('Jobs'!$A$2:$A$21,B512)=0,"JOB NOT ON JOBS SHEET; ",""))&amp;IF(AND(L512="Yes",M512=""),"DELAY - NO CAUSE; ","")&amp;IF(AND(N512&lt;&gt;"",O512&lt;&gt;"Yes",O512&lt;&gt;"Not needed"),"CLIENT INSTRUCTION - NO CHANGE ORDER; ","")&amp;IF(Q512="","NO PHOTOS LINK; ","")&amp;IF(OR(C512="",AND(D512&lt;&gt;"",E512="")),"CREW COUNT BLANK; ","")&amp;IF(G512="","NO WORK WRITTEN; ","")&amp;IF(AND(I512&lt;&gt;"",J512=""),"INSPECTION - NO RESULT; ","")&amp;IF(AND(B512&lt;&gt;"",N(A512)&gt;0,COUNTIFS($B$2:$B$1000,B512,$A$2:$A$1000,A512)&gt;1),"TWO ROWS SAME JOB SAME DAY; ","")&amp;IF(AND(N(A512)&gt;0,N(S512)&gt;0,N(S512)-N(A512)&gt;N('Settings'!$B$11)),"WRITTEN LATE; ","")="","",LEFT(IF(N(A512)=0,"NO DATE; ","")&amp;IF(B512="","NO JOB; ",IF(COUNTIF('Jobs'!$A$2:$A$21,B512)=0,"JOB NOT ON JOBS SHEET; ",""))&amp;IF(AND(L512="Yes",M512=""),"DELAY - NO CAUSE; ","")&amp;IF(AND(N512&lt;&gt;"",O512&lt;&gt;"Yes",O512&lt;&gt;"Not needed"),"CLIENT INSTRUCTION - NO CHANGE ORDER; ","")&amp;IF(Q512="","NO PHOTOS LINK; ","")&amp;IF(OR(C512="",AND(D512&lt;&gt;"",E512="")),"CREW COUNT BLANK; ","")&amp;IF(G512="","NO WORK WRITTEN; ","")&amp;IF(AND(I512&lt;&gt;"",J512=""),"INSPECTION - NO RESULT; ","")&amp;IF(AND(B512&lt;&gt;"",N(A512)&gt;0,COUNTIFS($B$2:$B$1000,B512,$A$2:$A$1000,A512)&gt;1),"TWO ROWS SAME JOB SAME DAY; ","")&amp;IF(AND(N(A512)&gt;0,N(S512)&gt;0,N(S512)-N(A512)&gt;N('Settings'!$B$11)),"WRITTEN LATE; ",""),LEN(IF(N(A512)=0,"NO DATE; ","")&amp;IF(B512="","NO JOB; ",IF(COUNTIF('Jobs'!$A$2:$A$21,B512)=0,"JOB NOT ON JOBS SHEET; ",""))&amp;IF(AND(L512="Yes",M512=""),"DELAY - NO CAUSE; ","")&amp;IF(AND(N512&lt;&gt;"",O512&lt;&gt;"Yes",O512&lt;&gt;"Not needed"),"CLIENT INSTRUCTION - NO CHANGE ORDER; ","")&amp;IF(Q512="","NO PHOTOS LINK; ","")&amp;IF(OR(C512="",AND(D512&lt;&gt;"",E512="")),"CREW COUNT BLANK; ","")&amp;IF(G512="","NO WORK WRITTEN; ","")&amp;IF(AND(I512&lt;&gt;"",J512=""),"INSPECTION - NO RESULT; ","")&amp;IF(AND(B512&lt;&gt;"",N(A512)&gt;0,COUNTIFS($B$2:$B$1000,B512,$A$2:$A$1000,A512)&gt;1),"TWO ROWS SAME JOB SAME DAY; ","")&amp;IF(AND(N(A512)&gt;0,N(S512)&gt;0,N(S512)-N(A512)&gt;N('Settings'!$B$11)),"WRITTEN LATE; ",""))-2)))</f>
        <v/>
      </c>
    </row>
    <row r="513">
      <c r="A513" s="6" t="n"/>
      <c r="G513" s="7" t="n"/>
      <c r="H513" s="7" t="n"/>
      <c r="K513" s="7" t="n"/>
      <c r="M513" s="7" t="n"/>
      <c r="N513" s="7" t="n"/>
      <c r="P513" s="7" t="n"/>
      <c r="S513" s="6" t="n"/>
      <c r="T513">
        <f>IF(NOT(OR(A513&lt;&gt;"",B513&lt;&gt;"",G513&lt;&gt;"")),"",IF(IF(N(A513)=0,"NO DATE; ","")&amp;IF(B513="","NO JOB; ",IF(COUNTIF('Jobs'!$A$2:$A$21,B513)=0,"JOB NOT ON JOBS SHEET; ",""))&amp;IF(AND(L513="Yes",M513=""),"DELAY - NO CAUSE; ","")&amp;IF(AND(N513&lt;&gt;"",O513&lt;&gt;"Yes",O513&lt;&gt;"Not needed"),"CLIENT INSTRUCTION - NO CHANGE ORDER; ","")&amp;IF(Q513="","NO PHOTOS LINK; ","")&amp;IF(OR(C513="",AND(D513&lt;&gt;"",E513="")),"CREW COUNT BLANK; ","")&amp;IF(G513="","NO WORK WRITTEN; ","")&amp;IF(AND(I513&lt;&gt;"",J513=""),"INSPECTION - NO RESULT; ","")&amp;IF(AND(B513&lt;&gt;"",N(A513)&gt;0,COUNTIFS($B$2:$B$1000,B513,$A$2:$A$1000,A513)&gt;1),"TWO ROWS SAME JOB SAME DAY; ","")&amp;IF(AND(N(A513)&gt;0,N(S513)&gt;0,N(S513)-N(A513)&gt;N('Settings'!$B$11)),"WRITTEN LATE; ","")="","",LEFT(IF(N(A513)=0,"NO DATE; ","")&amp;IF(B513="","NO JOB; ",IF(COUNTIF('Jobs'!$A$2:$A$21,B513)=0,"JOB NOT ON JOBS SHEET; ",""))&amp;IF(AND(L513="Yes",M513=""),"DELAY - NO CAUSE; ","")&amp;IF(AND(N513&lt;&gt;"",O513&lt;&gt;"Yes",O513&lt;&gt;"Not needed"),"CLIENT INSTRUCTION - NO CHANGE ORDER; ","")&amp;IF(Q513="","NO PHOTOS LINK; ","")&amp;IF(OR(C513="",AND(D513&lt;&gt;"",E513="")),"CREW COUNT BLANK; ","")&amp;IF(G513="","NO WORK WRITTEN; ","")&amp;IF(AND(I513&lt;&gt;"",J513=""),"INSPECTION - NO RESULT; ","")&amp;IF(AND(B513&lt;&gt;"",N(A513)&gt;0,COUNTIFS($B$2:$B$1000,B513,$A$2:$A$1000,A513)&gt;1),"TWO ROWS SAME JOB SAME DAY; ","")&amp;IF(AND(N(A513)&gt;0,N(S513)&gt;0,N(S513)-N(A513)&gt;N('Settings'!$B$11)),"WRITTEN LATE; ",""),LEN(IF(N(A513)=0,"NO DATE; ","")&amp;IF(B513="","NO JOB; ",IF(COUNTIF('Jobs'!$A$2:$A$21,B513)=0,"JOB NOT ON JOBS SHEET; ",""))&amp;IF(AND(L513="Yes",M513=""),"DELAY - NO CAUSE; ","")&amp;IF(AND(N513&lt;&gt;"",O513&lt;&gt;"Yes",O513&lt;&gt;"Not needed"),"CLIENT INSTRUCTION - NO CHANGE ORDER; ","")&amp;IF(Q513="","NO PHOTOS LINK; ","")&amp;IF(OR(C513="",AND(D513&lt;&gt;"",E513="")),"CREW COUNT BLANK; ","")&amp;IF(G513="","NO WORK WRITTEN; ","")&amp;IF(AND(I513&lt;&gt;"",J513=""),"INSPECTION - NO RESULT; ","")&amp;IF(AND(B513&lt;&gt;"",N(A513)&gt;0,COUNTIFS($B$2:$B$1000,B513,$A$2:$A$1000,A513)&gt;1),"TWO ROWS SAME JOB SAME DAY; ","")&amp;IF(AND(N(A513)&gt;0,N(S513)&gt;0,N(S513)-N(A513)&gt;N('Settings'!$B$11)),"WRITTEN LATE; ",""))-2)))</f>
        <v/>
      </c>
    </row>
    <row r="514">
      <c r="A514" s="6" t="n"/>
      <c r="G514" s="7" t="n"/>
      <c r="H514" s="7" t="n"/>
      <c r="K514" s="7" t="n"/>
      <c r="M514" s="7" t="n"/>
      <c r="N514" s="7" t="n"/>
      <c r="P514" s="7" t="n"/>
      <c r="S514" s="6" t="n"/>
      <c r="T514">
        <f>IF(NOT(OR(A514&lt;&gt;"",B514&lt;&gt;"",G514&lt;&gt;"")),"",IF(IF(N(A514)=0,"NO DATE; ","")&amp;IF(B514="","NO JOB; ",IF(COUNTIF('Jobs'!$A$2:$A$21,B514)=0,"JOB NOT ON JOBS SHEET; ",""))&amp;IF(AND(L514="Yes",M514=""),"DELAY - NO CAUSE; ","")&amp;IF(AND(N514&lt;&gt;"",O514&lt;&gt;"Yes",O514&lt;&gt;"Not needed"),"CLIENT INSTRUCTION - NO CHANGE ORDER; ","")&amp;IF(Q514="","NO PHOTOS LINK; ","")&amp;IF(OR(C514="",AND(D514&lt;&gt;"",E514="")),"CREW COUNT BLANK; ","")&amp;IF(G514="","NO WORK WRITTEN; ","")&amp;IF(AND(I514&lt;&gt;"",J514=""),"INSPECTION - NO RESULT; ","")&amp;IF(AND(B514&lt;&gt;"",N(A514)&gt;0,COUNTIFS($B$2:$B$1000,B514,$A$2:$A$1000,A514)&gt;1),"TWO ROWS SAME JOB SAME DAY; ","")&amp;IF(AND(N(A514)&gt;0,N(S514)&gt;0,N(S514)-N(A514)&gt;N('Settings'!$B$11)),"WRITTEN LATE; ","")="","",LEFT(IF(N(A514)=0,"NO DATE; ","")&amp;IF(B514="","NO JOB; ",IF(COUNTIF('Jobs'!$A$2:$A$21,B514)=0,"JOB NOT ON JOBS SHEET; ",""))&amp;IF(AND(L514="Yes",M514=""),"DELAY - NO CAUSE; ","")&amp;IF(AND(N514&lt;&gt;"",O514&lt;&gt;"Yes",O514&lt;&gt;"Not needed"),"CLIENT INSTRUCTION - NO CHANGE ORDER; ","")&amp;IF(Q514="","NO PHOTOS LINK; ","")&amp;IF(OR(C514="",AND(D514&lt;&gt;"",E514="")),"CREW COUNT BLANK; ","")&amp;IF(G514="","NO WORK WRITTEN; ","")&amp;IF(AND(I514&lt;&gt;"",J514=""),"INSPECTION - NO RESULT; ","")&amp;IF(AND(B514&lt;&gt;"",N(A514)&gt;0,COUNTIFS($B$2:$B$1000,B514,$A$2:$A$1000,A514)&gt;1),"TWO ROWS SAME JOB SAME DAY; ","")&amp;IF(AND(N(A514)&gt;0,N(S514)&gt;0,N(S514)-N(A514)&gt;N('Settings'!$B$11)),"WRITTEN LATE; ",""),LEN(IF(N(A514)=0,"NO DATE; ","")&amp;IF(B514="","NO JOB; ",IF(COUNTIF('Jobs'!$A$2:$A$21,B514)=0,"JOB NOT ON JOBS SHEET; ",""))&amp;IF(AND(L514="Yes",M514=""),"DELAY - NO CAUSE; ","")&amp;IF(AND(N514&lt;&gt;"",O514&lt;&gt;"Yes",O514&lt;&gt;"Not needed"),"CLIENT INSTRUCTION - NO CHANGE ORDER; ","")&amp;IF(Q514="","NO PHOTOS LINK; ","")&amp;IF(OR(C514="",AND(D514&lt;&gt;"",E514="")),"CREW COUNT BLANK; ","")&amp;IF(G514="","NO WORK WRITTEN; ","")&amp;IF(AND(I514&lt;&gt;"",J514=""),"INSPECTION - NO RESULT; ","")&amp;IF(AND(B514&lt;&gt;"",N(A514)&gt;0,COUNTIFS($B$2:$B$1000,B514,$A$2:$A$1000,A514)&gt;1),"TWO ROWS SAME JOB SAME DAY; ","")&amp;IF(AND(N(A514)&gt;0,N(S514)&gt;0,N(S514)-N(A514)&gt;N('Settings'!$B$11)),"WRITTEN LATE; ",""))-2)))</f>
        <v/>
      </c>
    </row>
    <row r="515">
      <c r="A515" s="6" t="n"/>
      <c r="G515" s="7" t="n"/>
      <c r="H515" s="7" t="n"/>
      <c r="K515" s="7" t="n"/>
      <c r="M515" s="7" t="n"/>
      <c r="N515" s="7" t="n"/>
      <c r="P515" s="7" t="n"/>
      <c r="S515" s="6" t="n"/>
      <c r="T515">
        <f>IF(NOT(OR(A515&lt;&gt;"",B515&lt;&gt;"",G515&lt;&gt;"")),"",IF(IF(N(A515)=0,"NO DATE; ","")&amp;IF(B515="","NO JOB; ",IF(COUNTIF('Jobs'!$A$2:$A$21,B515)=0,"JOB NOT ON JOBS SHEET; ",""))&amp;IF(AND(L515="Yes",M515=""),"DELAY - NO CAUSE; ","")&amp;IF(AND(N515&lt;&gt;"",O515&lt;&gt;"Yes",O515&lt;&gt;"Not needed"),"CLIENT INSTRUCTION - NO CHANGE ORDER; ","")&amp;IF(Q515="","NO PHOTOS LINK; ","")&amp;IF(OR(C515="",AND(D515&lt;&gt;"",E515="")),"CREW COUNT BLANK; ","")&amp;IF(G515="","NO WORK WRITTEN; ","")&amp;IF(AND(I515&lt;&gt;"",J515=""),"INSPECTION - NO RESULT; ","")&amp;IF(AND(B515&lt;&gt;"",N(A515)&gt;0,COUNTIFS($B$2:$B$1000,B515,$A$2:$A$1000,A515)&gt;1),"TWO ROWS SAME JOB SAME DAY; ","")&amp;IF(AND(N(A515)&gt;0,N(S515)&gt;0,N(S515)-N(A515)&gt;N('Settings'!$B$11)),"WRITTEN LATE; ","")="","",LEFT(IF(N(A515)=0,"NO DATE; ","")&amp;IF(B515="","NO JOB; ",IF(COUNTIF('Jobs'!$A$2:$A$21,B515)=0,"JOB NOT ON JOBS SHEET; ",""))&amp;IF(AND(L515="Yes",M515=""),"DELAY - NO CAUSE; ","")&amp;IF(AND(N515&lt;&gt;"",O515&lt;&gt;"Yes",O515&lt;&gt;"Not needed"),"CLIENT INSTRUCTION - NO CHANGE ORDER; ","")&amp;IF(Q515="","NO PHOTOS LINK; ","")&amp;IF(OR(C515="",AND(D515&lt;&gt;"",E515="")),"CREW COUNT BLANK; ","")&amp;IF(G515="","NO WORK WRITTEN; ","")&amp;IF(AND(I515&lt;&gt;"",J515=""),"INSPECTION - NO RESULT; ","")&amp;IF(AND(B515&lt;&gt;"",N(A515)&gt;0,COUNTIFS($B$2:$B$1000,B515,$A$2:$A$1000,A515)&gt;1),"TWO ROWS SAME JOB SAME DAY; ","")&amp;IF(AND(N(A515)&gt;0,N(S515)&gt;0,N(S515)-N(A515)&gt;N('Settings'!$B$11)),"WRITTEN LATE; ",""),LEN(IF(N(A515)=0,"NO DATE; ","")&amp;IF(B515="","NO JOB; ",IF(COUNTIF('Jobs'!$A$2:$A$21,B515)=0,"JOB NOT ON JOBS SHEET; ",""))&amp;IF(AND(L515="Yes",M515=""),"DELAY - NO CAUSE; ","")&amp;IF(AND(N515&lt;&gt;"",O515&lt;&gt;"Yes",O515&lt;&gt;"Not needed"),"CLIENT INSTRUCTION - NO CHANGE ORDER; ","")&amp;IF(Q515="","NO PHOTOS LINK; ","")&amp;IF(OR(C515="",AND(D515&lt;&gt;"",E515="")),"CREW COUNT BLANK; ","")&amp;IF(G515="","NO WORK WRITTEN; ","")&amp;IF(AND(I515&lt;&gt;"",J515=""),"INSPECTION - NO RESULT; ","")&amp;IF(AND(B515&lt;&gt;"",N(A515)&gt;0,COUNTIFS($B$2:$B$1000,B515,$A$2:$A$1000,A515)&gt;1),"TWO ROWS SAME JOB SAME DAY; ","")&amp;IF(AND(N(A515)&gt;0,N(S515)&gt;0,N(S515)-N(A515)&gt;N('Settings'!$B$11)),"WRITTEN LATE; ",""))-2)))</f>
        <v/>
      </c>
    </row>
    <row r="516">
      <c r="A516" s="6" t="n"/>
      <c r="G516" s="7" t="n"/>
      <c r="H516" s="7" t="n"/>
      <c r="K516" s="7" t="n"/>
      <c r="M516" s="7" t="n"/>
      <c r="N516" s="7" t="n"/>
      <c r="P516" s="7" t="n"/>
      <c r="S516" s="6" t="n"/>
      <c r="T516">
        <f>IF(NOT(OR(A516&lt;&gt;"",B516&lt;&gt;"",G516&lt;&gt;"")),"",IF(IF(N(A516)=0,"NO DATE; ","")&amp;IF(B516="","NO JOB; ",IF(COUNTIF('Jobs'!$A$2:$A$21,B516)=0,"JOB NOT ON JOBS SHEET; ",""))&amp;IF(AND(L516="Yes",M516=""),"DELAY - NO CAUSE; ","")&amp;IF(AND(N516&lt;&gt;"",O516&lt;&gt;"Yes",O516&lt;&gt;"Not needed"),"CLIENT INSTRUCTION - NO CHANGE ORDER; ","")&amp;IF(Q516="","NO PHOTOS LINK; ","")&amp;IF(OR(C516="",AND(D516&lt;&gt;"",E516="")),"CREW COUNT BLANK; ","")&amp;IF(G516="","NO WORK WRITTEN; ","")&amp;IF(AND(I516&lt;&gt;"",J516=""),"INSPECTION - NO RESULT; ","")&amp;IF(AND(B516&lt;&gt;"",N(A516)&gt;0,COUNTIFS($B$2:$B$1000,B516,$A$2:$A$1000,A516)&gt;1),"TWO ROWS SAME JOB SAME DAY; ","")&amp;IF(AND(N(A516)&gt;0,N(S516)&gt;0,N(S516)-N(A516)&gt;N('Settings'!$B$11)),"WRITTEN LATE; ","")="","",LEFT(IF(N(A516)=0,"NO DATE; ","")&amp;IF(B516="","NO JOB; ",IF(COUNTIF('Jobs'!$A$2:$A$21,B516)=0,"JOB NOT ON JOBS SHEET; ",""))&amp;IF(AND(L516="Yes",M516=""),"DELAY - NO CAUSE; ","")&amp;IF(AND(N516&lt;&gt;"",O516&lt;&gt;"Yes",O516&lt;&gt;"Not needed"),"CLIENT INSTRUCTION - NO CHANGE ORDER; ","")&amp;IF(Q516="","NO PHOTOS LINK; ","")&amp;IF(OR(C516="",AND(D516&lt;&gt;"",E516="")),"CREW COUNT BLANK; ","")&amp;IF(G516="","NO WORK WRITTEN; ","")&amp;IF(AND(I516&lt;&gt;"",J516=""),"INSPECTION - NO RESULT; ","")&amp;IF(AND(B516&lt;&gt;"",N(A516)&gt;0,COUNTIFS($B$2:$B$1000,B516,$A$2:$A$1000,A516)&gt;1),"TWO ROWS SAME JOB SAME DAY; ","")&amp;IF(AND(N(A516)&gt;0,N(S516)&gt;0,N(S516)-N(A516)&gt;N('Settings'!$B$11)),"WRITTEN LATE; ",""),LEN(IF(N(A516)=0,"NO DATE; ","")&amp;IF(B516="","NO JOB; ",IF(COUNTIF('Jobs'!$A$2:$A$21,B516)=0,"JOB NOT ON JOBS SHEET; ",""))&amp;IF(AND(L516="Yes",M516=""),"DELAY - NO CAUSE; ","")&amp;IF(AND(N516&lt;&gt;"",O516&lt;&gt;"Yes",O516&lt;&gt;"Not needed"),"CLIENT INSTRUCTION - NO CHANGE ORDER; ","")&amp;IF(Q516="","NO PHOTOS LINK; ","")&amp;IF(OR(C516="",AND(D516&lt;&gt;"",E516="")),"CREW COUNT BLANK; ","")&amp;IF(G516="","NO WORK WRITTEN; ","")&amp;IF(AND(I516&lt;&gt;"",J516=""),"INSPECTION - NO RESULT; ","")&amp;IF(AND(B516&lt;&gt;"",N(A516)&gt;0,COUNTIFS($B$2:$B$1000,B516,$A$2:$A$1000,A516)&gt;1),"TWO ROWS SAME JOB SAME DAY; ","")&amp;IF(AND(N(A516)&gt;0,N(S516)&gt;0,N(S516)-N(A516)&gt;N('Settings'!$B$11)),"WRITTEN LATE; ",""))-2)))</f>
        <v/>
      </c>
    </row>
    <row r="517">
      <c r="A517" s="6" t="n"/>
      <c r="G517" s="7" t="n"/>
      <c r="H517" s="7" t="n"/>
      <c r="K517" s="7" t="n"/>
      <c r="M517" s="7" t="n"/>
      <c r="N517" s="7" t="n"/>
      <c r="P517" s="7" t="n"/>
      <c r="S517" s="6" t="n"/>
      <c r="T517">
        <f>IF(NOT(OR(A517&lt;&gt;"",B517&lt;&gt;"",G517&lt;&gt;"")),"",IF(IF(N(A517)=0,"NO DATE; ","")&amp;IF(B517="","NO JOB; ",IF(COUNTIF('Jobs'!$A$2:$A$21,B517)=0,"JOB NOT ON JOBS SHEET; ",""))&amp;IF(AND(L517="Yes",M517=""),"DELAY - NO CAUSE; ","")&amp;IF(AND(N517&lt;&gt;"",O517&lt;&gt;"Yes",O517&lt;&gt;"Not needed"),"CLIENT INSTRUCTION - NO CHANGE ORDER; ","")&amp;IF(Q517="","NO PHOTOS LINK; ","")&amp;IF(OR(C517="",AND(D517&lt;&gt;"",E517="")),"CREW COUNT BLANK; ","")&amp;IF(G517="","NO WORK WRITTEN; ","")&amp;IF(AND(I517&lt;&gt;"",J517=""),"INSPECTION - NO RESULT; ","")&amp;IF(AND(B517&lt;&gt;"",N(A517)&gt;0,COUNTIFS($B$2:$B$1000,B517,$A$2:$A$1000,A517)&gt;1),"TWO ROWS SAME JOB SAME DAY; ","")&amp;IF(AND(N(A517)&gt;0,N(S517)&gt;0,N(S517)-N(A517)&gt;N('Settings'!$B$11)),"WRITTEN LATE; ","")="","",LEFT(IF(N(A517)=0,"NO DATE; ","")&amp;IF(B517="","NO JOB; ",IF(COUNTIF('Jobs'!$A$2:$A$21,B517)=0,"JOB NOT ON JOBS SHEET; ",""))&amp;IF(AND(L517="Yes",M517=""),"DELAY - NO CAUSE; ","")&amp;IF(AND(N517&lt;&gt;"",O517&lt;&gt;"Yes",O517&lt;&gt;"Not needed"),"CLIENT INSTRUCTION - NO CHANGE ORDER; ","")&amp;IF(Q517="","NO PHOTOS LINK; ","")&amp;IF(OR(C517="",AND(D517&lt;&gt;"",E517="")),"CREW COUNT BLANK; ","")&amp;IF(G517="","NO WORK WRITTEN; ","")&amp;IF(AND(I517&lt;&gt;"",J517=""),"INSPECTION - NO RESULT; ","")&amp;IF(AND(B517&lt;&gt;"",N(A517)&gt;0,COUNTIFS($B$2:$B$1000,B517,$A$2:$A$1000,A517)&gt;1),"TWO ROWS SAME JOB SAME DAY; ","")&amp;IF(AND(N(A517)&gt;0,N(S517)&gt;0,N(S517)-N(A517)&gt;N('Settings'!$B$11)),"WRITTEN LATE; ",""),LEN(IF(N(A517)=0,"NO DATE; ","")&amp;IF(B517="","NO JOB; ",IF(COUNTIF('Jobs'!$A$2:$A$21,B517)=0,"JOB NOT ON JOBS SHEET; ",""))&amp;IF(AND(L517="Yes",M517=""),"DELAY - NO CAUSE; ","")&amp;IF(AND(N517&lt;&gt;"",O517&lt;&gt;"Yes",O517&lt;&gt;"Not needed"),"CLIENT INSTRUCTION - NO CHANGE ORDER; ","")&amp;IF(Q517="","NO PHOTOS LINK; ","")&amp;IF(OR(C517="",AND(D517&lt;&gt;"",E517="")),"CREW COUNT BLANK; ","")&amp;IF(G517="","NO WORK WRITTEN; ","")&amp;IF(AND(I517&lt;&gt;"",J517=""),"INSPECTION - NO RESULT; ","")&amp;IF(AND(B517&lt;&gt;"",N(A517)&gt;0,COUNTIFS($B$2:$B$1000,B517,$A$2:$A$1000,A517)&gt;1),"TWO ROWS SAME JOB SAME DAY; ","")&amp;IF(AND(N(A517)&gt;0,N(S517)&gt;0,N(S517)-N(A517)&gt;N('Settings'!$B$11)),"WRITTEN LATE; ",""))-2)))</f>
        <v/>
      </c>
    </row>
    <row r="518">
      <c r="A518" s="6" t="n"/>
      <c r="G518" s="7" t="n"/>
      <c r="H518" s="7" t="n"/>
      <c r="K518" s="7" t="n"/>
      <c r="M518" s="7" t="n"/>
      <c r="N518" s="7" t="n"/>
      <c r="P518" s="7" t="n"/>
      <c r="S518" s="6" t="n"/>
      <c r="T518">
        <f>IF(NOT(OR(A518&lt;&gt;"",B518&lt;&gt;"",G518&lt;&gt;"")),"",IF(IF(N(A518)=0,"NO DATE; ","")&amp;IF(B518="","NO JOB; ",IF(COUNTIF('Jobs'!$A$2:$A$21,B518)=0,"JOB NOT ON JOBS SHEET; ",""))&amp;IF(AND(L518="Yes",M518=""),"DELAY - NO CAUSE; ","")&amp;IF(AND(N518&lt;&gt;"",O518&lt;&gt;"Yes",O518&lt;&gt;"Not needed"),"CLIENT INSTRUCTION - NO CHANGE ORDER; ","")&amp;IF(Q518="","NO PHOTOS LINK; ","")&amp;IF(OR(C518="",AND(D518&lt;&gt;"",E518="")),"CREW COUNT BLANK; ","")&amp;IF(G518="","NO WORK WRITTEN; ","")&amp;IF(AND(I518&lt;&gt;"",J518=""),"INSPECTION - NO RESULT; ","")&amp;IF(AND(B518&lt;&gt;"",N(A518)&gt;0,COUNTIFS($B$2:$B$1000,B518,$A$2:$A$1000,A518)&gt;1),"TWO ROWS SAME JOB SAME DAY; ","")&amp;IF(AND(N(A518)&gt;0,N(S518)&gt;0,N(S518)-N(A518)&gt;N('Settings'!$B$11)),"WRITTEN LATE; ","")="","",LEFT(IF(N(A518)=0,"NO DATE; ","")&amp;IF(B518="","NO JOB; ",IF(COUNTIF('Jobs'!$A$2:$A$21,B518)=0,"JOB NOT ON JOBS SHEET; ",""))&amp;IF(AND(L518="Yes",M518=""),"DELAY - NO CAUSE; ","")&amp;IF(AND(N518&lt;&gt;"",O518&lt;&gt;"Yes",O518&lt;&gt;"Not needed"),"CLIENT INSTRUCTION - NO CHANGE ORDER; ","")&amp;IF(Q518="","NO PHOTOS LINK; ","")&amp;IF(OR(C518="",AND(D518&lt;&gt;"",E518="")),"CREW COUNT BLANK; ","")&amp;IF(G518="","NO WORK WRITTEN; ","")&amp;IF(AND(I518&lt;&gt;"",J518=""),"INSPECTION - NO RESULT; ","")&amp;IF(AND(B518&lt;&gt;"",N(A518)&gt;0,COUNTIFS($B$2:$B$1000,B518,$A$2:$A$1000,A518)&gt;1),"TWO ROWS SAME JOB SAME DAY; ","")&amp;IF(AND(N(A518)&gt;0,N(S518)&gt;0,N(S518)-N(A518)&gt;N('Settings'!$B$11)),"WRITTEN LATE; ",""),LEN(IF(N(A518)=0,"NO DATE; ","")&amp;IF(B518="","NO JOB; ",IF(COUNTIF('Jobs'!$A$2:$A$21,B518)=0,"JOB NOT ON JOBS SHEET; ",""))&amp;IF(AND(L518="Yes",M518=""),"DELAY - NO CAUSE; ","")&amp;IF(AND(N518&lt;&gt;"",O518&lt;&gt;"Yes",O518&lt;&gt;"Not needed"),"CLIENT INSTRUCTION - NO CHANGE ORDER; ","")&amp;IF(Q518="","NO PHOTOS LINK; ","")&amp;IF(OR(C518="",AND(D518&lt;&gt;"",E518="")),"CREW COUNT BLANK; ","")&amp;IF(G518="","NO WORK WRITTEN; ","")&amp;IF(AND(I518&lt;&gt;"",J518=""),"INSPECTION - NO RESULT; ","")&amp;IF(AND(B518&lt;&gt;"",N(A518)&gt;0,COUNTIFS($B$2:$B$1000,B518,$A$2:$A$1000,A518)&gt;1),"TWO ROWS SAME JOB SAME DAY; ","")&amp;IF(AND(N(A518)&gt;0,N(S518)&gt;0,N(S518)-N(A518)&gt;N('Settings'!$B$11)),"WRITTEN LATE; ",""))-2)))</f>
        <v/>
      </c>
    </row>
    <row r="519">
      <c r="A519" s="6" t="n"/>
      <c r="G519" s="7" t="n"/>
      <c r="H519" s="7" t="n"/>
      <c r="K519" s="7" t="n"/>
      <c r="M519" s="7" t="n"/>
      <c r="N519" s="7" t="n"/>
      <c r="P519" s="7" t="n"/>
      <c r="S519" s="6" t="n"/>
      <c r="T519">
        <f>IF(NOT(OR(A519&lt;&gt;"",B519&lt;&gt;"",G519&lt;&gt;"")),"",IF(IF(N(A519)=0,"NO DATE; ","")&amp;IF(B519="","NO JOB; ",IF(COUNTIF('Jobs'!$A$2:$A$21,B519)=0,"JOB NOT ON JOBS SHEET; ",""))&amp;IF(AND(L519="Yes",M519=""),"DELAY - NO CAUSE; ","")&amp;IF(AND(N519&lt;&gt;"",O519&lt;&gt;"Yes",O519&lt;&gt;"Not needed"),"CLIENT INSTRUCTION - NO CHANGE ORDER; ","")&amp;IF(Q519="","NO PHOTOS LINK; ","")&amp;IF(OR(C519="",AND(D519&lt;&gt;"",E519="")),"CREW COUNT BLANK; ","")&amp;IF(G519="","NO WORK WRITTEN; ","")&amp;IF(AND(I519&lt;&gt;"",J519=""),"INSPECTION - NO RESULT; ","")&amp;IF(AND(B519&lt;&gt;"",N(A519)&gt;0,COUNTIFS($B$2:$B$1000,B519,$A$2:$A$1000,A519)&gt;1),"TWO ROWS SAME JOB SAME DAY; ","")&amp;IF(AND(N(A519)&gt;0,N(S519)&gt;0,N(S519)-N(A519)&gt;N('Settings'!$B$11)),"WRITTEN LATE; ","")="","",LEFT(IF(N(A519)=0,"NO DATE; ","")&amp;IF(B519="","NO JOB; ",IF(COUNTIF('Jobs'!$A$2:$A$21,B519)=0,"JOB NOT ON JOBS SHEET; ",""))&amp;IF(AND(L519="Yes",M519=""),"DELAY - NO CAUSE; ","")&amp;IF(AND(N519&lt;&gt;"",O519&lt;&gt;"Yes",O519&lt;&gt;"Not needed"),"CLIENT INSTRUCTION - NO CHANGE ORDER; ","")&amp;IF(Q519="","NO PHOTOS LINK; ","")&amp;IF(OR(C519="",AND(D519&lt;&gt;"",E519="")),"CREW COUNT BLANK; ","")&amp;IF(G519="","NO WORK WRITTEN; ","")&amp;IF(AND(I519&lt;&gt;"",J519=""),"INSPECTION - NO RESULT; ","")&amp;IF(AND(B519&lt;&gt;"",N(A519)&gt;0,COUNTIFS($B$2:$B$1000,B519,$A$2:$A$1000,A519)&gt;1),"TWO ROWS SAME JOB SAME DAY; ","")&amp;IF(AND(N(A519)&gt;0,N(S519)&gt;0,N(S519)-N(A519)&gt;N('Settings'!$B$11)),"WRITTEN LATE; ",""),LEN(IF(N(A519)=0,"NO DATE; ","")&amp;IF(B519="","NO JOB; ",IF(COUNTIF('Jobs'!$A$2:$A$21,B519)=0,"JOB NOT ON JOBS SHEET; ",""))&amp;IF(AND(L519="Yes",M519=""),"DELAY - NO CAUSE; ","")&amp;IF(AND(N519&lt;&gt;"",O519&lt;&gt;"Yes",O519&lt;&gt;"Not needed"),"CLIENT INSTRUCTION - NO CHANGE ORDER; ","")&amp;IF(Q519="","NO PHOTOS LINK; ","")&amp;IF(OR(C519="",AND(D519&lt;&gt;"",E519="")),"CREW COUNT BLANK; ","")&amp;IF(G519="","NO WORK WRITTEN; ","")&amp;IF(AND(I519&lt;&gt;"",J519=""),"INSPECTION - NO RESULT; ","")&amp;IF(AND(B519&lt;&gt;"",N(A519)&gt;0,COUNTIFS($B$2:$B$1000,B519,$A$2:$A$1000,A519)&gt;1),"TWO ROWS SAME JOB SAME DAY; ","")&amp;IF(AND(N(A519)&gt;0,N(S519)&gt;0,N(S519)-N(A519)&gt;N('Settings'!$B$11)),"WRITTEN LATE; ",""))-2)))</f>
        <v/>
      </c>
    </row>
    <row r="520">
      <c r="A520" s="6" t="n"/>
      <c r="G520" s="7" t="n"/>
      <c r="H520" s="7" t="n"/>
      <c r="K520" s="7" t="n"/>
      <c r="M520" s="7" t="n"/>
      <c r="N520" s="7" t="n"/>
      <c r="P520" s="7" t="n"/>
      <c r="S520" s="6" t="n"/>
      <c r="T520">
        <f>IF(NOT(OR(A520&lt;&gt;"",B520&lt;&gt;"",G520&lt;&gt;"")),"",IF(IF(N(A520)=0,"NO DATE; ","")&amp;IF(B520="","NO JOB; ",IF(COUNTIF('Jobs'!$A$2:$A$21,B520)=0,"JOB NOT ON JOBS SHEET; ",""))&amp;IF(AND(L520="Yes",M520=""),"DELAY - NO CAUSE; ","")&amp;IF(AND(N520&lt;&gt;"",O520&lt;&gt;"Yes",O520&lt;&gt;"Not needed"),"CLIENT INSTRUCTION - NO CHANGE ORDER; ","")&amp;IF(Q520="","NO PHOTOS LINK; ","")&amp;IF(OR(C520="",AND(D520&lt;&gt;"",E520="")),"CREW COUNT BLANK; ","")&amp;IF(G520="","NO WORK WRITTEN; ","")&amp;IF(AND(I520&lt;&gt;"",J520=""),"INSPECTION - NO RESULT; ","")&amp;IF(AND(B520&lt;&gt;"",N(A520)&gt;0,COUNTIFS($B$2:$B$1000,B520,$A$2:$A$1000,A520)&gt;1),"TWO ROWS SAME JOB SAME DAY; ","")&amp;IF(AND(N(A520)&gt;0,N(S520)&gt;0,N(S520)-N(A520)&gt;N('Settings'!$B$11)),"WRITTEN LATE; ","")="","",LEFT(IF(N(A520)=0,"NO DATE; ","")&amp;IF(B520="","NO JOB; ",IF(COUNTIF('Jobs'!$A$2:$A$21,B520)=0,"JOB NOT ON JOBS SHEET; ",""))&amp;IF(AND(L520="Yes",M520=""),"DELAY - NO CAUSE; ","")&amp;IF(AND(N520&lt;&gt;"",O520&lt;&gt;"Yes",O520&lt;&gt;"Not needed"),"CLIENT INSTRUCTION - NO CHANGE ORDER; ","")&amp;IF(Q520="","NO PHOTOS LINK; ","")&amp;IF(OR(C520="",AND(D520&lt;&gt;"",E520="")),"CREW COUNT BLANK; ","")&amp;IF(G520="","NO WORK WRITTEN; ","")&amp;IF(AND(I520&lt;&gt;"",J520=""),"INSPECTION - NO RESULT; ","")&amp;IF(AND(B520&lt;&gt;"",N(A520)&gt;0,COUNTIFS($B$2:$B$1000,B520,$A$2:$A$1000,A520)&gt;1),"TWO ROWS SAME JOB SAME DAY; ","")&amp;IF(AND(N(A520)&gt;0,N(S520)&gt;0,N(S520)-N(A520)&gt;N('Settings'!$B$11)),"WRITTEN LATE; ",""),LEN(IF(N(A520)=0,"NO DATE; ","")&amp;IF(B520="","NO JOB; ",IF(COUNTIF('Jobs'!$A$2:$A$21,B520)=0,"JOB NOT ON JOBS SHEET; ",""))&amp;IF(AND(L520="Yes",M520=""),"DELAY - NO CAUSE; ","")&amp;IF(AND(N520&lt;&gt;"",O520&lt;&gt;"Yes",O520&lt;&gt;"Not needed"),"CLIENT INSTRUCTION - NO CHANGE ORDER; ","")&amp;IF(Q520="","NO PHOTOS LINK; ","")&amp;IF(OR(C520="",AND(D520&lt;&gt;"",E520="")),"CREW COUNT BLANK; ","")&amp;IF(G520="","NO WORK WRITTEN; ","")&amp;IF(AND(I520&lt;&gt;"",J520=""),"INSPECTION - NO RESULT; ","")&amp;IF(AND(B520&lt;&gt;"",N(A520)&gt;0,COUNTIFS($B$2:$B$1000,B520,$A$2:$A$1000,A520)&gt;1),"TWO ROWS SAME JOB SAME DAY; ","")&amp;IF(AND(N(A520)&gt;0,N(S520)&gt;0,N(S520)-N(A520)&gt;N('Settings'!$B$11)),"WRITTEN LATE; ",""))-2)))</f>
        <v/>
      </c>
    </row>
    <row r="521">
      <c r="A521" s="6" t="n"/>
      <c r="G521" s="7" t="n"/>
      <c r="H521" s="7" t="n"/>
      <c r="K521" s="7" t="n"/>
      <c r="M521" s="7" t="n"/>
      <c r="N521" s="7" t="n"/>
      <c r="P521" s="7" t="n"/>
      <c r="S521" s="6" t="n"/>
      <c r="T521">
        <f>IF(NOT(OR(A521&lt;&gt;"",B521&lt;&gt;"",G521&lt;&gt;"")),"",IF(IF(N(A521)=0,"NO DATE; ","")&amp;IF(B521="","NO JOB; ",IF(COUNTIF('Jobs'!$A$2:$A$21,B521)=0,"JOB NOT ON JOBS SHEET; ",""))&amp;IF(AND(L521="Yes",M521=""),"DELAY - NO CAUSE; ","")&amp;IF(AND(N521&lt;&gt;"",O521&lt;&gt;"Yes",O521&lt;&gt;"Not needed"),"CLIENT INSTRUCTION - NO CHANGE ORDER; ","")&amp;IF(Q521="","NO PHOTOS LINK; ","")&amp;IF(OR(C521="",AND(D521&lt;&gt;"",E521="")),"CREW COUNT BLANK; ","")&amp;IF(G521="","NO WORK WRITTEN; ","")&amp;IF(AND(I521&lt;&gt;"",J521=""),"INSPECTION - NO RESULT; ","")&amp;IF(AND(B521&lt;&gt;"",N(A521)&gt;0,COUNTIFS($B$2:$B$1000,B521,$A$2:$A$1000,A521)&gt;1),"TWO ROWS SAME JOB SAME DAY; ","")&amp;IF(AND(N(A521)&gt;0,N(S521)&gt;0,N(S521)-N(A521)&gt;N('Settings'!$B$11)),"WRITTEN LATE; ","")="","",LEFT(IF(N(A521)=0,"NO DATE; ","")&amp;IF(B521="","NO JOB; ",IF(COUNTIF('Jobs'!$A$2:$A$21,B521)=0,"JOB NOT ON JOBS SHEET; ",""))&amp;IF(AND(L521="Yes",M521=""),"DELAY - NO CAUSE; ","")&amp;IF(AND(N521&lt;&gt;"",O521&lt;&gt;"Yes",O521&lt;&gt;"Not needed"),"CLIENT INSTRUCTION - NO CHANGE ORDER; ","")&amp;IF(Q521="","NO PHOTOS LINK; ","")&amp;IF(OR(C521="",AND(D521&lt;&gt;"",E521="")),"CREW COUNT BLANK; ","")&amp;IF(G521="","NO WORK WRITTEN; ","")&amp;IF(AND(I521&lt;&gt;"",J521=""),"INSPECTION - NO RESULT; ","")&amp;IF(AND(B521&lt;&gt;"",N(A521)&gt;0,COUNTIFS($B$2:$B$1000,B521,$A$2:$A$1000,A521)&gt;1),"TWO ROWS SAME JOB SAME DAY; ","")&amp;IF(AND(N(A521)&gt;0,N(S521)&gt;0,N(S521)-N(A521)&gt;N('Settings'!$B$11)),"WRITTEN LATE; ",""),LEN(IF(N(A521)=0,"NO DATE; ","")&amp;IF(B521="","NO JOB; ",IF(COUNTIF('Jobs'!$A$2:$A$21,B521)=0,"JOB NOT ON JOBS SHEET; ",""))&amp;IF(AND(L521="Yes",M521=""),"DELAY - NO CAUSE; ","")&amp;IF(AND(N521&lt;&gt;"",O521&lt;&gt;"Yes",O521&lt;&gt;"Not needed"),"CLIENT INSTRUCTION - NO CHANGE ORDER; ","")&amp;IF(Q521="","NO PHOTOS LINK; ","")&amp;IF(OR(C521="",AND(D521&lt;&gt;"",E521="")),"CREW COUNT BLANK; ","")&amp;IF(G521="","NO WORK WRITTEN; ","")&amp;IF(AND(I521&lt;&gt;"",J521=""),"INSPECTION - NO RESULT; ","")&amp;IF(AND(B521&lt;&gt;"",N(A521)&gt;0,COUNTIFS($B$2:$B$1000,B521,$A$2:$A$1000,A521)&gt;1),"TWO ROWS SAME JOB SAME DAY; ","")&amp;IF(AND(N(A521)&gt;0,N(S521)&gt;0,N(S521)-N(A521)&gt;N('Settings'!$B$11)),"WRITTEN LATE; ",""))-2)))</f>
        <v/>
      </c>
    </row>
    <row r="522">
      <c r="A522" s="6" t="n"/>
      <c r="G522" s="7" t="n"/>
      <c r="H522" s="7" t="n"/>
      <c r="K522" s="7" t="n"/>
      <c r="M522" s="7" t="n"/>
      <c r="N522" s="7" t="n"/>
      <c r="P522" s="7" t="n"/>
      <c r="S522" s="6" t="n"/>
      <c r="T522">
        <f>IF(NOT(OR(A522&lt;&gt;"",B522&lt;&gt;"",G522&lt;&gt;"")),"",IF(IF(N(A522)=0,"NO DATE; ","")&amp;IF(B522="","NO JOB; ",IF(COUNTIF('Jobs'!$A$2:$A$21,B522)=0,"JOB NOT ON JOBS SHEET; ",""))&amp;IF(AND(L522="Yes",M522=""),"DELAY - NO CAUSE; ","")&amp;IF(AND(N522&lt;&gt;"",O522&lt;&gt;"Yes",O522&lt;&gt;"Not needed"),"CLIENT INSTRUCTION - NO CHANGE ORDER; ","")&amp;IF(Q522="","NO PHOTOS LINK; ","")&amp;IF(OR(C522="",AND(D522&lt;&gt;"",E522="")),"CREW COUNT BLANK; ","")&amp;IF(G522="","NO WORK WRITTEN; ","")&amp;IF(AND(I522&lt;&gt;"",J522=""),"INSPECTION - NO RESULT; ","")&amp;IF(AND(B522&lt;&gt;"",N(A522)&gt;0,COUNTIFS($B$2:$B$1000,B522,$A$2:$A$1000,A522)&gt;1),"TWO ROWS SAME JOB SAME DAY; ","")&amp;IF(AND(N(A522)&gt;0,N(S522)&gt;0,N(S522)-N(A522)&gt;N('Settings'!$B$11)),"WRITTEN LATE; ","")="","",LEFT(IF(N(A522)=0,"NO DATE; ","")&amp;IF(B522="","NO JOB; ",IF(COUNTIF('Jobs'!$A$2:$A$21,B522)=0,"JOB NOT ON JOBS SHEET; ",""))&amp;IF(AND(L522="Yes",M522=""),"DELAY - NO CAUSE; ","")&amp;IF(AND(N522&lt;&gt;"",O522&lt;&gt;"Yes",O522&lt;&gt;"Not needed"),"CLIENT INSTRUCTION - NO CHANGE ORDER; ","")&amp;IF(Q522="","NO PHOTOS LINK; ","")&amp;IF(OR(C522="",AND(D522&lt;&gt;"",E522="")),"CREW COUNT BLANK; ","")&amp;IF(G522="","NO WORK WRITTEN; ","")&amp;IF(AND(I522&lt;&gt;"",J522=""),"INSPECTION - NO RESULT; ","")&amp;IF(AND(B522&lt;&gt;"",N(A522)&gt;0,COUNTIFS($B$2:$B$1000,B522,$A$2:$A$1000,A522)&gt;1),"TWO ROWS SAME JOB SAME DAY; ","")&amp;IF(AND(N(A522)&gt;0,N(S522)&gt;0,N(S522)-N(A522)&gt;N('Settings'!$B$11)),"WRITTEN LATE; ",""),LEN(IF(N(A522)=0,"NO DATE; ","")&amp;IF(B522="","NO JOB; ",IF(COUNTIF('Jobs'!$A$2:$A$21,B522)=0,"JOB NOT ON JOBS SHEET; ",""))&amp;IF(AND(L522="Yes",M522=""),"DELAY - NO CAUSE; ","")&amp;IF(AND(N522&lt;&gt;"",O522&lt;&gt;"Yes",O522&lt;&gt;"Not needed"),"CLIENT INSTRUCTION - NO CHANGE ORDER; ","")&amp;IF(Q522="","NO PHOTOS LINK; ","")&amp;IF(OR(C522="",AND(D522&lt;&gt;"",E522="")),"CREW COUNT BLANK; ","")&amp;IF(G522="","NO WORK WRITTEN; ","")&amp;IF(AND(I522&lt;&gt;"",J522=""),"INSPECTION - NO RESULT; ","")&amp;IF(AND(B522&lt;&gt;"",N(A522)&gt;0,COUNTIFS($B$2:$B$1000,B522,$A$2:$A$1000,A522)&gt;1),"TWO ROWS SAME JOB SAME DAY; ","")&amp;IF(AND(N(A522)&gt;0,N(S522)&gt;0,N(S522)-N(A522)&gt;N('Settings'!$B$11)),"WRITTEN LATE; ",""))-2)))</f>
        <v/>
      </c>
    </row>
    <row r="523">
      <c r="A523" s="6" t="n"/>
      <c r="G523" s="7" t="n"/>
      <c r="H523" s="7" t="n"/>
      <c r="K523" s="7" t="n"/>
      <c r="M523" s="7" t="n"/>
      <c r="N523" s="7" t="n"/>
      <c r="P523" s="7" t="n"/>
      <c r="S523" s="6" t="n"/>
      <c r="T523">
        <f>IF(NOT(OR(A523&lt;&gt;"",B523&lt;&gt;"",G523&lt;&gt;"")),"",IF(IF(N(A523)=0,"NO DATE; ","")&amp;IF(B523="","NO JOB; ",IF(COUNTIF('Jobs'!$A$2:$A$21,B523)=0,"JOB NOT ON JOBS SHEET; ",""))&amp;IF(AND(L523="Yes",M523=""),"DELAY - NO CAUSE; ","")&amp;IF(AND(N523&lt;&gt;"",O523&lt;&gt;"Yes",O523&lt;&gt;"Not needed"),"CLIENT INSTRUCTION - NO CHANGE ORDER; ","")&amp;IF(Q523="","NO PHOTOS LINK; ","")&amp;IF(OR(C523="",AND(D523&lt;&gt;"",E523="")),"CREW COUNT BLANK; ","")&amp;IF(G523="","NO WORK WRITTEN; ","")&amp;IF(AND(I523&lt;&gt;"",J523=""),"INSPECTION - NO RESULT; ","")&amp;IF(AND(B523&lt;&gt;"",N(A523)&gt;0,COUNTIFS($B$2:$B$1000,B523,$A$2:$A$1000,A523)&gt;1),"TWO ROWS SAME JOB SAME DAY; ","")&amp;IF(AND(N(A523)&gt;0,N(S523)&gt;0,N(S523)-N(A523)&gt;N('Settings'!$B$11)),"WRITTEN LATE; ","")="","",LEFT(IF(N(A523)=0,"NO DATE; ","")&amp;IF(B523="","NO JOB; ",IF(COUNTIF('Jobs'!$A$2:$A$21,B523)=0,"JOB NOT ON JOBS SHEET; ",""))&amp;IF(AND(L523="Yes",M523=""),"DELAY - NO CAUSE; ","")&amp;IF(AND(N523&lt;&gt;"",O523&lt;&gt;"Yes",O523&lt;&gt;"Not needed"),"CLIENT INSTRUCTION - NO CHANGE ORDER; ","")&amp;IF(Q523="","NO PHOTOS LINK; ","")&amp;IF(OR(C523="",AND(D523&lt;&gt;"",E523="")),"CREW COUNT BLANK; ","")&amp;IF(G523="","NO WORK WRITTEN; ","")&amp;IF(AND(I523&lt;&gt;"",J523=""),"INSPECTION - NO RESULT; ","")&amp;IF(AND(B523&lt;&gt;"",N(A523)&gt;0,COUNTIFS($B$2:$B$1000,B523,$A$2:$A$1000,A523)&gt;1),"TWO ROWS SAME JOB SAME DAY; ","")&amp;IF(AND(N(A523)&gt;0,N(S523)&gt;0,N(S523)-N(A523)&gt;N('Settings'!$B$11)),"WRITTEN LATE; ",""),LEN(IF(N(A523)=0,"NO DATE; ","")&amp;IF(B523="","NO JOB; ",IF(COUNTIF('Jobs'!$A$2:$A$21,B523)=0,"JOB NOT ON JOBS SHEET; ",""))&amp;IF(AND(L523="Yes",M523=""),"DELAY - NO CAUSE; ","")&amp;IF(AND(N523&lt;&gt;"",O523&lt;&gt;"Yes",O523&lt;&gt;"Not needed"),"CLIENT INSTRUCTION - NO CHANGE ORDER; ","")&amp;IF(Q523="","NO PHOTOS LINK; ","")&amp;IF(OR(C523="",AND(D523&lt;&gt;"",E523="")),"CREW COUNT BLANK; ","")&amp;IF(G523="","NO WORK WRITTEN; ","")&amp;IF(AND(I523&lt;&gt;"",J523=""),"INSPECTION - NO RESULT; ","")&amp;IF(AND(B523&lt;&gt;"",N(A523)&gt;0,COUNTIFS($B$2:$B$1000,B523,$A$2:$A$1000,A523)&gt;1),"TWO ROWS SAME JOB SAME DAY; ","")&amp;IF(AND(N(A523)&gt;0,N(S523)&gt;0,N(S523)-N(A523)&gt;N('Settings'!$B$11)),"WRITTEN LATE; ",""))-2)))</f>
        <v/>
      </c>
    </row>
    <row r="524">
      <c r="A524" s="6" t="n"/>
      <c r="G524" s="7" t="n"/>
      <c r="H524" s="7" t="n"/>
      <c r="K524" s="7" t="n"/>
      <c r="M524" s="7" t="n"/>
      <c r="N524" s="7" t="n"/>
      <c r="P524" s="7" t="n"/>
      <c r="S524" s="6" t="n"/>
      <c r="T524">
        <f>IF(NOT(OR(A524&lt;&gt;"",B524&lt;&gt;"",G524&lt;&gt;"")),"",IF(IF(N(A524)=0,"NO DATE; ","")&amp;IF(B524="","NO JOB; ",IF(COUNTIF('Jobs'!$A$2:$A$21,B524)=0,"JOB NOT ON JOBS SHEET; ",""))&amp;IF(AND(L524="Yes",M524=""),"DELAY - NO CAUSE; ","")&amp;IF(AND(N524&lt;&gt;"",O524&lt;&gt;"Yes",O524&lt;&gt;"Not needed"),"CLIENT INSTRUCTION - NO CHANGE ORDER; ","")&amp;IF(Q524="","NO PHOTOS LINK; ","")&amp;IF(OR(C524="",AND(D524&lt;&gt;"",E524="")),"CREW COUNT BLANK; ","")&amp;IF(G524="","NO WORK WRITTEN; ","")&amp;IF(AND(I524&lt;&gt;"",J524=""),"INSPECTION - NO RESULT; ","")&amp;IF(AND(B524&lt;&gt;"",N(A524)&gt;0,COUNTIFS($B$2:$B$1000,B524,$A$2:$A$1000,A524)&gt;1),"TWO ROWS SAME JOB SAME DAY; ","")&amp;IF(AND(N(A524)&gt;0,N(S524)&gt;0,N(S524)-N(A524)&gt;N('Settings'!$B$11)),"WRITTEN LATE; ","")="","",LEFT(IF(N(A524)=0,"NO DATE; ","")&amp;IF(B524="","NO JOB; ",IF(COUNTIF('Jobs'!$A$2:$A$21,B524)=0,"JOB NOT ON JOBS SHEET; ",""))&amp;IF(AND(L524="Yes",M524=""),"DELAY - NO CAUSE; ","")&amp;IF(AND(N524&lt;&gt;"",O524&lt;&gt;"Yes",O524&lt;&gt;"Not needed"),"CLIENT INSTRUCTION - NO CHANGE ORDER; ","")&amp;IF(Q524="","NO PHOTOS LINK; ","")&amp;IF(OR(C524="",AND(D524&lt;&gt;"",E524="")),"CREW COUNT BLANK; ","")&amp;IF(G524="","NO WORK WRITTEN; ","")&amp;IF(AND(I524&lt;&gt;"",J524=""),"INSPECTION - NO RESULT; ","")&amp;IF(AND(B524&lt;&gt;"",N(A524)&gt;0,COUNTIFS($B$2:$B$1000,B524,$A$2:$A$1000,A524)&gt;1),"TWO ROWS SAME JOB SAME DAY; ","")&amp;IF(AND(N(A524)&gt;0,N(S524)&gt;0,N(S524)-N(A524)&gt;N('Settings'!$B$11)),"WRITTEN LATE; ",""),LEN(IF(N(A524)=0,"NO DATE; ","")&amp;IF(B524="","NO JOB; ",IF(COUNTIF('Jobs'!$A$2:$A$21,B524)=0,"JOB NOT ON JOBS SHEET; ",""))&amp;IF(AND(L524="Yes",M524=""),"DELAY - NO CAUSE; ","")&amp;IF(AND(N524&lt;&gt;"",O524&lt;&gt;"Yes",O524&lt;&gt;"Not needed"),"CLIENT INSTRUCTION - NO CHANGE ORDER; ","")&amp;IF(Q524="","NO PHOTOS LINK; ","")&amp;IF(OR(C524="",AND(D524&lt;&gt;"",E524="")),"CREW COUNT BLANK; ","")&amp;IF(G524="","NO WORK WRITTEN; ","")&amp;IF(AND(I524&lt;&gt;"",J524=""),"INSPECTION - NO RESULT; ","")&amp;IF(AND(B524&lt;&gt;"",N(A524)&gt;0,COUNTIFS($B$2:$B$1000,B524,$A$2:$A$1000,A524)&gt;1),"TWO ROWS SAME JOB SAME DAY; ","")&amp;IF(AND(N(A524)&gt;0,N(S524)&gt;0,N(S524)-N(A524)&gt;N('Settings'!$B$11)),"WRITTEN LATE; ",""))-2)))</f>
        <v/>
      </c>
    </row>
    <row r="525">
      <c r="A525" s="6" t="n"/>
      <c r="G525" s="7" t="n"/>
      <c r="H525" s="7" t="n"/>
      <c r="K525" s="7" t="n"/>
      <c r="M525" s="7" t="n"/>
      <c r="N525" s="7" t="n"/>
      <c r="P525" s="7" t="n"/>
      <c r="S525" s="6" t="n"/>
      <c r="T525">
        <f>IF(NOT(OR(A525&lt;&gt;"",B525&lt;&gt;"",G525&lt;&gt;"")),"",IF(IF(N(A525)=0,"NO DATE; ","")&amp;IF(B525="","NO JOB; ",IF(COUNTIF('Jobs'!$A$2:$A$21,B525)=0,"JOB NOT ON JOBS SHEET; ",""))&amp;IF(AND(L525="Yes",M525=""),"DELAY - NO CAUSE; ","")&amp;IF(AND(N525&lt;&gt;"",O525&lt;&gt;"Yes",O525&lt;&gt;"Not needed"),"CLIENT INSTRUCTION - NO CHANGE ORDER; ","")&amp;IF(Q525="","NO PHOTOS LINK; ","")&amp;IF(OR(C525="",AND(D525&lt;&gt;"",E525="")),"CREW COUNT BLANK; ","")&amp;IF(G525="","NO WORK WRITTEN; ","")&amp;IF(AND(I525&lt;&gt;"",J525=""),"INSPECTION - NO RESULT; ","")&amp;IF(AND(B525&lt;&gt;"",N(A525)&gt;0,COUNTIFS($B$2:$B$1000,B525,$A$2:$A$1000,A525)&gt;1),"TWO ROWS SAME JOB SAME DAY; ","")&amp;IF(AND(N(A525)&gt;0,N(S525)&gt;0,N(S525)-N(A525)&gt;N('Settings'!$B$11)),"WRITTEN LATE; ","")="","",LEFT(IF(N(A525)=0,"NO DATE; ","")&amp;IF(B525="","NO JOB; ",IF(COUNTIF('Jobs'!$A$2:$A$21,B525)=0,"JOB NOT ON JOBS SHEET; ",""))&amp;IF(AND(L525="Yes",M525=""),"DELAY - NO CAUSE; ","")&amp;IF(AND(N525&lt;&gt;"",O525&lt;&gt;"Yes",O525&lt;&gt;"Not needed"),"CLIENT INSTRUCTION - NO CHANGE ORDER; ","")&amp;IF(Q525="","NO PHOTOS LINK; ","")&amp;IF(OR(C525="",AND(D525&lt;&gt;"",E525="")),"CREW COUNT BLANK; ","")&amp;IF(G525="","NO WORK WRITTEN; ","")&amp;IF(AND(I525&lt;&gt;"",J525=""),"INSPECTION - NO RESULT; ","")&amp;IF(AND(B525&lt;&gt;"",N(A525)&gt;0,COUNTIFS($B$2:$B$1000,B525,$A$2:$A$1000,A525)&gt;1),"TWO ROWS SAME JOB SAME DAY; ","")&amp;IF(AND(N(A525)&gt;0,N(S525)&gt;0,N(S525)-N(A525)&gt;N('Settings'!$B$11)),"WRITTEN LATE; ",""),LEN(IF(N(A525)=0,"NO DATE; ","")&amp;IF(B525="","NO JOB; ",IF(COUNTIF('Jobs'!$A$2:$A$21,B525)=0,"JOB NOT ON JOBS SHEET; ",""))&amp;IF(AND(L525="Yes",M525=""),"DELAY - NO CAUSE; ","")&amp;IF(AND(N525&lt;&gt;"",O525&lt;&gt;"Yes",O525&lt;&gt;"Not needed"),"CLIENT INSTRUCTION - NO CHANGE ORDER; ","")&amp;IF(Q525="","NO PHOTOS LINK; ","")&amp;IF(OR(C525="",AND(D525&lt;&gt;"",E525="")),"CREW COUNT BLANK; ","")&amp;IF(G525="","NO WORK WRITTEN; ","")&amp;IF(AND(I525&lt;&gt;"",J525=""),"INSPECTION - NO RESULT; ","")&amp;IF(AND(B525&lt;&gt;"",N(A525)&gt;0,COUNTIFS($B$2:$B$1000,B525,$A$2:$A$1000,A525)&gt;1),"TWO ROWS SAME JOB SAME DAY; ","")&amp;IF(AND(N(A525)&gt;0,N(S525)&gt;0,N(S525)-N(A525)&gt;N('Settings'!$B$11)),"WRITTEN LATE; ",""))-2)))</f>
        <v/>
      </c>
    </row>
    <row r="526">
      <c r="A526" s="6" t="n"/>
      <c r="G526" s="7" t="n"/>
      <c r="H526" s="7" t="n"/>
      <c r="K526" s="7" t="n"/>
      <c r="M526" s="7" t="n"/>
      <c r="N526" s="7" t="n"/>
      <c r="P526" s="7" t="n"/>
      <c r="S526" s="6" t="n"/>
      <c r="T526">
        <f>IF(NOT(OR(A526&lt;&gt;"",B526&lt;&gt;"",G526&lt;&gt;"")),"",IF(IF(N(A526)=0,"NO DATE; ","")&amp;IF(B526="","NO JOB; ",IF(COUNTIF('Jobs'!$A$2:$A$21,B526)=0,"JOB NOT ON JOBS SHEET; ",""))&amp;IF(AND(L526="Yes",M526=""),"DELAY - NO CAUSE; ","")&amp;IF(AND(N526&lt;&gt;"",O526&lt;&gt;"Yes",O526&lt;&gt;"Not needed"),"CLIENT INSTRUCTION - NO CHANGE ORDER; ","")&amp;IF(Q526="","NO PHOTOS LINK; ","")&amp;IF(OR(C526="",AND(D526&lt;&gt;"",E526="")),"CREW COUNT BLANK; ","")&amp;IF(G526="","NO WORK WRITTEN; ","")&amp;IF(AND(I526&lt;&gt;"",J526=""),"INSPECTION - NO RESULT; ","")&amp;IF(AND(B526&lt;&gt;"",N(A526)&gt;0,COUNTIFS($B$2:$B$1000,B526,$A$2:$A$1000,A526)&gt;1),"TWO ROWS SAME JOB SAME DAY; ","")&amp;IF(AND(N(A526)&gt;0,N(S526)&gt;0,N(S526)-N(A526)&gt;N('Settings'!$B$11)),"WRITTEN LATE; ","")="","",LEFT(IF(N(A526)=0,"NO DATE; ","")&amp;IF(B526="","NO JOB; ",IF(COUNTIF('Jobs'!$A$2:$A$21,B526)=0,"JOB NOT ON JOBS SHEET; ",""))&amp;IF(AND(L526="Yes",M526=""),"DELAY - NO CAUSE; ","")&amp;IF(AND(N526&lt;&gt;"",O526&lt;&gt;"Yes",O526&lt;&gt;"Not needed"),"CLIENT INSTRUCTION - NO CHANGE ORDER; ","")&amp;IF(Q526="","NO PHOTOS LINK; ","")&amp;IF(OR(C526="",AND(D526&lt;&gt;"",E526="")),"CREW COUNT BLANK; ","")&amp;IF(G526="","NO WORK WRITTEN; ","")&amp;IF(AND(I526&lt;&gt;"",J526=""),"INSPECTION - NO RESULT; ","")&amp;IF(AND(B526&lt;&gt;"",N(A526)&gt;0,COUNTIFS($B$2:$B$1000,B526,$A$2:$A$1000,A526)&gt;1),"TWO ROWS SAME JOB SAME DAY; ","")&amp;IF(AND(N(A526)&gt;0,N(S526)&gt;0,N(S526)-N(A526)&gt;N('Settings'!$B$11)),"WRITTEN LATE; ",""),LEN(IF(N(A526)=0,"NO DATE; ","")&amp;IF(B526="","NO JOB; ",IF(COUNTIF('Jobs'!$A$2:$A$21,B526)=0,"JOB NOT ON JOBS SHEET; ",""))&amp;IF(AND(L526="Yes",M526=""),"DELAY - NO CAUSE; ","")&amp;IF(AND(N526&lt;&gt;"",O526&lt;&gt;"Yes",O526&lt;&gt;"Not needed"),"CLIENT INSTRUCTION - NO CHANGE ORDER; ","")&amp;IF(Q526="","NO PHOTOS LINK; ","")&amp;IF(OR(C526="",AND(D526&lt;&gt;"",E526="")),"CREW COUNT BLANK; ","")&amp;IF(G526="","NO WORK WRITTEN; ","")&amp;IF(AND(I526&lt;&gt;"",J526=""),"INSPECTION - NO RESULT; ","")&amp;IF(AND(B526&lt;&gt;"",N(A526)&gt;0,COUNTIFS($B$2:$B$1000,B526,$A$2:$A$1000,A526)&gt;1),"TWO ROWS SAME JOB SAME DAY; ","")&amp;IF(AND(N(A526)&gt;0,N(S526)&gt;0,N(S526)-N(A526)&gt;N('Settings'!$B$11)),"WRITTEN LATE; ",""))-2)))</f>
        <v/>
      </c>
    </row>
    <row r="527">
      <c r="A527" s="6" t="n"/>
      <c r="G527" s="7" t="n"/>
      <c r="H527" s="7" t="n"/>
      <c r="K527" s="7" t="n"/>
      <c r="M527" s="7" t="n"/>
      <c r="N527" s="7" t="n"/>
      <c r="P527" s="7" t="n"/>
      <c r="S527" s="6" t="n"/>
      <c r="T527">
        <f>IF(NOT(OR(A527&lt;&gt;"",B527&lt;&gt;"",G527&lt;&gt;"")),"",IF(IF(N(A527)=0,"NO DATE; ","")&amp;IF(B527="","NO JOB; ",IF(COUNTIF('Jobs'!$A$2:$A$21,B527)=0,"JOB NOT ON JOBS SHEET; ",""))&amp;IF(AND(L527="Yes",M527=""),"DELAY - NO CAUSE; ","")&amp;IF(AND(N527&lt;&gt;"",O527&lt;&gt;"Yes",O527&lt;&gt;"Not needed"),"CLIENT INSTRUCTION - NO CHANGE ORDER; ","")&amp;IF(Q527="","NO PHOTOS LINK; ","")&amp;IF(OR(C527="",AND(D527&lt;&gt;"",E527="")),"CREW COUNT BLANK; ","")&amp;IF(G527="","NO WORK WRITTEN; ","")&amp;IF(AND(I527&lt;&gt;"",J527=""),"INSPECTION - NO RESULT; ","")&amp;IF(AND(B527&lt;&gt;"",N(A527)&gt;0,COUNTIFS($B$2:$B$1000,B527,$A$2:$A$1000,A527)&gt;1),"TWO ROWS SAME JOB SAME DAY; ","")&amp;IF(AND(N(A527)&gt;0,N(S527)&gt;0,N(S527)-N(A527)&gt;N('Settings'!$B$11)),"WRITTEN LATE; ","")="","",LEFT(IF(N(A527)=0,"NO DATE; ","")&amp;IF(B527="","NO JOB; ",IF(COUNTIF('Jobs'!$A$2:$A$21,B527)=0,"JOB NOT ON JOBS SHEET; ",""))&amp;IF(AND(L527="Yes",M527=""),"DELAY - NO CAUSE; ","")&amp;IF(AND(N527&lt;&gt;"",O527&lt;&gt;"Yes",O527&lt;&gt;"Not needed"),"CLIENT INSTRUCTION - NO CHANGE ORDER; ","")&amp;IF(Q527="","NO PHOTOS LINK; ","")&amp;IF(OR(C527="",AND(D527&lt;&gt;"",E527="")),"CREW COUNT BLANK; ","")&amp;IF(G527="","NO WORK WRITTEN; ","")&amp;IF(AND(I527&lt;&gt;"",J527=""),"INSPECTION - NO RESULT; ","")&amp;IF(AND(B527&lt;&gt;"",N(A527)&gt;0,COUNTIFS($B$2:$B$1000,B527,$A$2:$A$1000,A527)&gt;1),"TWO ROWS SAME JOB SAME DAY; ","")&amp;IF(AND(N(A527)&gt;0,N(S527)&gt;0,N(S527)-N(A527)&gt;N('Settings'!$B$11)),"WRITTEN LATE; ",""),LEN(IF(N(A527)=0,"NO DATE; ","")&amp;IF(B527="","NO JOB; ",IF(COUNTIF('Jobs'!$A$2:$A$21,B527)=0,"JOB NOT ON JOBS SHEET; ",""))&amp;IF(AND(L527="Yes",M527=""),"DELAY - NO CAUSE; ","")&amp;IF(AND(N527&lt;&gt;"",O527&lt;&gt;"Yes",O527&lt;&gt;"Not needed"),"CLIENT INSTRUCTION - NO CHANGE ORDER; ","")&amp;IF(Q527="","NO PHOTOS LINK; ","")&amp;IF(OR(C527="",AND(D527&lt;&gt;"",E527="")),"CREW COUNT BLANK; ","")&amp;IF(G527="","NO WORK WRITTEN; ","")&amp;IF(AND(I527&lt;&gt;"",J527=""),"INSPECTION - NO RESULT; ","")&amp;IF(AND(B527&lt;&gt;"",N(A527)&gt;0,COUNTIFS($B$2:$B$1000,B527,$A$2:$A$1000,A527)&gt;1),"TWO ROWS SAME JOB SAME DAY; ","")&amp;IF(AND(N(A527)&gt;0,N(S527)&gt;0,N(S527)-N(A527)&gt;N('Settings'!$B$11)),"WRITTEN LATE; ",""))-2)))</f>
        <v/>
      </c>
    </row>
    <row r="528">
      <c r="A528" s="6" t="n"/>
      <c r="G528" s="7" t="n"/>
      <c r="H528" s="7" t="n"/>
      <c r="K528" s="7" t="n"/>
      <c r="M528" s="7" t="n"/>
      <c r="N528" s="7" t="n"/>
      <c r="P528" s="7" t="n"/>
      <c r="S528" s="6" t="n"/>
      <c r="T528">
        <f>IF(NOT(OR(A528&lt;&gt;"",B528&lt;&gt;"",G528&lt;&gt;"")),"",IF(IF(N(A528)=0,"NO DATE; ","")&amp;IF(B528="","NO JOB; ",IF(COUNTIF('Jobs'!$A$2:$A$21,B528)=0,"JOB NOT ON JOBS SHEET; ",""))&amp;IF(AND(L528="Yes",M528=""),"DELAY - NO CAUSE; ","")&amp;IF(AND(N528&lt;&gt;"",O528&lt;&gt;"Yes",O528&lt;&gt;"Not needed"),"CLIENT INSTRUCTION - NO CHANGE ORDER; ","")&amp;IF(Q528="","NO PHOTOS LINK; ","")&amp;IF(OR(C528="",AND(D528&lt;&gt;"",E528="")),"CREW COUNT BLANK; ","")&amp;IF(G528="","NO WORK WRITTEN; ","")&amp;IF(AND(I528&lt;&gt;"",J528=""),"INSPECTION - NO RESULT; ","")&amp;IF(AND(B528&lt;&gt;"",N(A528)&gt;0,COUNTIFS($B$2:$B$1000,B528,$A$2:$A$1000,A528)&gt;1),"TWO ROWS SAME JOB SAME DAY; ","")&amp;IF(AND(N(A528)&gt;0,N(S528)&gt;0,N(S528)-N(A528)&gt;N('Settings'!$B$11)),"WRITTEN LATE; ","")="","",LEFT(IF(N(A528)=0,"NO DATE; ","")&amp;IF(B528="","NO JOB; ",IF(COUNTIF('Jobs'!$A$2:$A$21,B528)=0,"JOB NOT ON JOBS SHEET; ",""))&amp;IF(AND(L528="Yes",M528=""),"DELAY - NO CAUSE; ","")&amp;IF(AND(N528&lt;&gt;"",O528&lt;&gt;"Yes",O528&lt;&gt;"Not needed"),"CLIENT INSTRUCTION - NO CHANGE ORDER; ","")&amp;IF(Q528="","NO PHOTOS LINK; ","")&amp;IF(OR(C528="",AND(D528&lt;&gt;"",E528="")),"CREW COUNT BLANK; ","")&amp;IF(G528="","NO WORK WRITTEN; ","")&amp;IF(AND(I528&lt;&gt;"",J528=""),"INSPECTION - NO RESULT; ","")&amp;IF(AND(B528&lt;&gt;"",N(A528)&gt;0,COUNTIFS($B$2:$B$1000,B528,$A$2:$A$1000,A528)&gt;1),"TWO ROWS SAME JOB SAME DAY; ","")&amp;IF(AND(N(A528)&gt;0,N(S528)&gt;0,N(S528)-N(A528)&gt;N('Settings'!$B$11)),"WRITTEN LATE; ",""),LEN(IF(N(A528)=0,"NO DATE; ","")&amp;IF(B528="","NO JOB; ",IF(COUNTIF('Jobs'!$A$2:$A$21,B528)=0,"JOB NOT ON JOBS SHEET; ",""))&amp;IF(AND(L528="Yes",M528=""),"DELAY - NO CAUSE; ","")&amp;IF(AND(N528&lt;&gt;"",O528&lt;&gt;"Yes",O528&lt;&gt;"Not needed"),"CLIENT INSTRUCTION - NO CHANGE ORDER; ","")&amp;IF(Q528="","NO PHOTOS LINK; ","")&amp;IF(OR(C528="",AND(D528&lt;&gt;"",E528="")),"CREW COUNT BLANK; ","")&amp;IF(G528="","NO WORK WRITTEN; ","")&amp;IF(AND(I528&lt;&gt;"",J528=""),"INSPECTION - NO RESULT; ","")&amp;IF(AND(B528&lt;&gt;"",N(A528)&gt;0,COUNTIFS($B$2:$B$1000,B528,$A$2:$A$1000,A528)&gt;1),"TWO ROWS SAME JOB SAME DAY; ","")&amp;IF(AND(N(A528)&gt;0,N(S528)&gt;0,N(S528)-N(A528)&gt;N('Settings'!$B$11)),"WRITTEN LATE; ",""))-2)))</f>
        <v/>
      </c>
    </row>
    <row r="529">
      <c r="A529" s="6" t="n"/>
      <c r="G529" s="7" t="n"/>
      <c r="H529" s="7" t="n"/>
      <c r="K529" s="7" t="n"/>
      <c r="M529" s="7" t="n"/>
      <c r="N529" s="7" t="n"/>
      <c r="P529" s="7" t="n"/>
      <c r="S529" s="6" t="n"/>
      <c r="T529">
        <f>IF(NOT(OR(A529&lt;&gt;"",B529&lt;&gt;"",G529&lt;&gt;"")),"",IF(IF(N(A529)=0,"NO DATE; ","")&amp;IF(B529="","NO JOB; ",IF(COUNTIF('Jobs'!$A$2:$A$21,B529)=0,"JOB NOT ON JOBS SHEET; ",""))&amp;IF(AND(L529="Yes",M529=""),"DELAY - NO CAUSE; ","")&amp;IF(AND(N529&lt;&gt;"",O529&lt;&gt;"Yes",O529&lt;&gt;"Not needed"),"CLIENT INSTRUCTION - NO CHANGE ORDER; ","")&amp;IF(Q529="","NO PHOTOS LINK; ","")&amp;IF(OR(C529="",AND(D529&lt;&gt;"",E529="")),"CREW COUNT BLANK; ","")&amp;IF(G529="","NO WORK WRITTEN; ","")&amp;IF(AND(I529&lt;&gt;"",J529=""),"INSPECTION - NO RESULT; ","")&amp;IF(AND(B529&lt;&gt;"",N(A529)&gt;0,COUNTIFS($B$2:$B$1000,B529,$A$2:$A$1000,A529)&gt;1),"TWO ROWS SAME JOB SAME DAY; ","")&amp;IF(AND(N(A529)&gt;0,N(S529)&gt;0,N(S529)-N(A529)&gt;N('Settings'!$B$11)),"WRITTEN LATE; ","")="","",LEFT(IF(N(A529)=0,"NO DATE; ","")&amp;IF(B529="","NO JOB; ",IF(COUNTIF('Jobs'!$A$2:$A$21,B529)=0,"JOB NOT ON JOBS SHEET; ",""))&amp;IF(AND(L529="Yes",M529=""),"DELAY - NO CAUSE; ","")&amp;IF(AND(N529&lt;&gt;"",O529&lt;&gt;"Yes",O529&lt;&gt;"Not needed"),"CLIENT INSTRUCTION - NO CHANGE ORDER; ","")&amp;IF(Q529="","NO PHOTOS LINK; ","")&amp;IF(OR(C529="",AND(D529&lt;&gt;"",E529="")),"CREW COUNT BLANK; ","")&amp;IF(G529="","NO WORK WRITTEN; ","")&amp;IF(AND(I529&lt;&gt;"",J529=""),"INSPECTION - NO RESULT; ","")&amp;IF(AND(B529&lt;&gt;"",N(A529)&gt;0,COUNTIFS($B$2:$B$1000,B529,$A$2:$A$1000,A529)&gt;1),"TWO ROWS SAME JOB SAME DAY; ","")&amp;IF(AND(N(A529)&gt;0,N(S529)&gt;0,N(S529)-N(A529)&gt;N('Settings'!$B$11)),"WRITTEN LATE; ",""),LEN(IF(N(A529)=0,"NO DATE; ","")&amp;IF(B529="","NO JOB; ",IF(COUNTIF('Jobs'!$A$2:$A$21,B529)=0,"JOB NOT ON JOBS SHEET; ",""))&amp;IF(AND(L529="Yes",M529=""),"DELAY - NO CAUSE; ","")&amp;IF(AND(N529&lt;&gt;"",O529&lt;&gt;"Yes",O529&lt;&gt;"Not needed"),"CLIENT INSTRUCTION - NO CHANGE ORDER; ","")&amp;IF(Q529="","NO PHOTOS LINK; ","")&amp;IF(OR(C529="",AND(D529&lt;&gt;"",E529="")),"CREW COUNT BLANK; ","")&amp;IF(G529="","NO WORK WRITTEN; ","")&amp;IF(AND(I529&lt;&gt;"",J529=""),"INSPECTION - NO RESULT; ","")&amp;IF(AND(B529&lt;&gt;"",N(A529)&gt;0,COUNTIFS($B$2:$B$1000,B529,$A$2:$A$1000,A529)&gt;1),"TWO ROWS SAME JOB SAME DAY; ","")&amp;IF(AND(N(A529)&gt;0,N(S529)&gt;0,N(S529)-N(A529)&gt;N('Settings'!$B$11)),"WRITTEN LATE; ",""))-2)))</f>
        <v/>
      </c>
    </row>
    <row r="530">
      <c r="A530" s="6" t="n"/>
      <c r="G530" s="7" t="n"/>
      <c r="H530" s="7" t="n"/>
      <c r="K530" s="7" t="n"/>
      <c r="M530" s="7" t="n"/>
      <c r="N530" s="7" t="n"/>
      <c r="P530" s="7" t="n"/>
      <c r="S530" s="6" t="n"/>
      <c r="T530">
        <f>IF(NOT(OR(A530&lt;&gt;"",B530&lt;&gt;"",G530&lt;&gt;"")),"",IF(IF(N(A530)=0,"NO DATE; ","")&amp;IF(B530="","NO JOB; ",IF(COUNTIF('Jobs'!$A$2:$A$21,B530)=0,"JOB NOT ON JOBS SHEET; ",""))&amp;IF(AND(L530="Yes",M530=""),"DELAY - NO CAUSE; ","")&amp;IF(AND(N530&lt;&gt;"",O530&lt;&gt;"Yes",O530&lt;&gt;"Not needed"),"CLIENT INSTRUCTION - NO CHANGE ORDER; ","")&amp;IF(Q530="","NO PHOTOS LINK; ","")&amp;IF(OR(C530="",AND(D530&lt;&gt;"",E530="")),"CREW COUNT BLANK; ","")&amp;IF(G530="","NO WORK WRITTEN; ","")&amp;IF(AND(I530&lt;&gt;"",J530=""),"INSPECTION - NO RESULT; ","")&amp;IF(AND(B530&lt;&gt;"",N(A530)&gt;0,COUNTIFS($B$2:$B$1000,B530,$A$2:$A$1000,A530)&gt;1),"TWO ROWS SAME JOB SAME DAY; ","")&amp;IF(AND(N(A530)&gt;0,N(S530)&gt;0,N(S530)-N(A530)&gt;N('Settings'!$B$11)),"WRITTEN LATE; ","")="","",LEFT(IF(N(A530)=0,"NO DATE; ","")&amp;IF(B530="","NO JOB; ",IF(COUNTIF('Jobs'!$A$2:$A$21,B530)=0,"JOB NOT ON JOBS SHEET; ",""))&amp;IF(AND(L530="Yes",M530=""),"DELAY - NO CAUSE; ","")&amp;IF(AND(N530&lt;&gt;"",O530&lt;&gt;"Yes",O530&lt;&gt;"Not needed"),"CLIENT INSTRUCTION - NO CHANGE ORDER; ","")&amp;IF(Q530="","NO PHOTOS LINK; ","")&amp;IF(OR(C530="",AND(D530&lt;&gt;"",E530="")),"CREW COUNT BLANK; ","")&amp;IF(G530="","NO WORK WRITTEN; ","")&amp;IF(AND(I530&lt;&gt;"",J530=""),"INSPECTION - NO RESULT; ","")&amp;IF(AND(B530&lt;&gt;"",N(A530)&gt;0,COUNTIFS($B$2:$B$1000,B530,$A$2:$A$1000,A530)&gt;1),"TWO ROWS SAME JOB SAME DAY; ","")&amp;IF(AND(N(A530)&gt;0,N(S530)&gt;0,N(S530)-N(A530)&gt;N('Settings'!$B$11)),"WRITTEN LATE; ",""),LEN(IF(N(A530)=0,"NO DATE; ","")&amp;IF(B530="","NO JOB; ",IF(COUNTIF('Jobs'!$A$2:$A$21,B530)=0,"JOB NOT ON JOBS SHEET; ",""))&amp;IF(AND(L530="Yes",M530=""),"DELAY - NO CAUSE; ","")&amp;IF(AND(N530&lt;&gt;"",O530&lt;&gt;"Yes",O530&lt;&gt;"Not needed"),"CLIENT INSTRUCTION - NO CHANGE ORDER; ","")&amp;IF(Q530="","NO PHOTOS LINK; ","")&amp;IF(OR(C530="",AND(D530&lt;&gt;"",E530="")),"CREW COUNT BLANK; ","")&amp;IF(G530="","NO WORK WRITTEN; ","")&amp;IF(AND(I530&lt;&gt;"",J530=""),"INSPECTION - NO RESULT; ","")&amp;IF(AND(B530&lt;&gt;"",N(A530)&gt;0,COUNTIFS($B$2:$B$1000,B530,$A$2:$A$1000,A530)&gt;1),"TWO ROWS SAME JOB SAME DAY; ","")&amp;IF(AND(N(A530)&gt;0,N(S530)&gt;0,N(S530)-N(A530)&gt;N('Settings'!$B$11)),"WRITTEN LATE; ",""))-2)))</f>
        <v/>
      </c>
    </row>
    <row r="531">
      <c r="A531" s="6" t="n"/>
      <c r="G531" s="7" t="n"/>
      <c r="H531" s="7" t="n"/>
      <c r="K531" s="7" t="n"/>
      <c r="M531" s="7" t="n"/>
      <c r="N531" s="7" t="n"/>
      <c r="P531" s="7" t="n"/>
      <c r="S531" s="6" t="n"/>
      <c r="T531">
        <f>IF(NOT(OR(A531&lt;&gt;"",B531&lt;&gt;"",G531&lt;&gt;"")),"",IF(IF(N(A531)=0,"NO DATE; ","")&amp;IF(B531="","NO JOB; ",IF(COUNTIF('Jobs'!$A$2:$A$21,B531)=0,"JOB NOT ON JOBS SHEET; ",""))&amp;IF(AND(L531="Yes",M531=""),"DELAY - NO CAUSE; ","")&amp;IF(AND(N531&lt;&gt;"",O531&lt;&gt;"Yes",O531&lt;&gt;"Not needed"),"CLIENT INSTRUCTION - NO CHANGE ORDER; ","")&amp;IF(Q531="","NO PHOTOS LINK; ","")&amp;IF(OR(C531="",AND(D531&lt;&gt;"",E531="")),"CREW COUNT BLANK; ","")&amp;IF(G531="","NO WORK WRITTEN; ","")&amp;IF(AND(I531&lt;&gt;"",J531=""),"INSPECTION - NO RESULT; ","")&amp;IF(AND(B531&lt;&gt;"",N(A531)&gt;0,COUNTIFS($B$2:$B$1000,B531,$A$2:$A$1000,A531)&gt;1),"TWO ROWS SAME JOB SAME DAY; ","")&amp;IF(AND(N(A531)&gt;0,N(S531)&gt;0,N(S531)-N(A531)&gt;N('Settings'!$B$11)),"WRITTEN LATE; ","")="","",LEFT(IF(N(A531)=0,"NO DATE; ","")&amp;IF(B531="","NO JOB; ",IF(COUNTIF('Jobs'!$A$2:$A$21,B531)=0,"JOB NOT ON JOBS SHEET; ",""))&amp;IF(AND(L531="Yes",M531=""),"DELAY - NO CAUSE; ","")&amp;IF(AND(N531&lt;&gt;"",O531&lt;&gt;"Yes",O531&lt;&gt;"Not needed"),"CLIENT INSTRUCTION - NO CHANGE ORDER; ","")&amp;IF(Q531="","NO PHOTOS LINK; ","")&amp;IF(OR(C531="",AND(D531&lt;&gt;"",E531="")),"CREW COUNT BLANK; ","")&amp;IF(G531="","NO WORK WRITTEN; ","")&amp;IF(AND(I531&lt;&gt;"",J531=""),"INSPECTION - NO RESULT; ","")&amp;IF(AND(B531&lt;&gt;"",N(A531)&gt;0,COUNTIFS($B$2:$B$1000,B531,$A$2:$A$1000,A531)&gt;1),"TWO ROWS SAME JOB SAME DAY; ","")&amp;IF(AND(N(A531)&gt;0,N(S531)&gt;0,N(S531)-N(A531)&gt;N('Settings'!$B$11)),"WRITTEN LATE; ",""),LEN(IF(N(A531)=0,"NO DATE; ","")&amp;IF(B531="","NO JOB; ",IF(COUNTIF('Jobs'!$A$2:$A$21,B531)=0,"JOB NOT ON JOBS SHEET; ",""))&amp;IF(AND(L531="Yes",M531=""),"DELAY - NO CAUSE; ","")&amp;IF(AND(N531&lt;&gt;"",O531&lt;&gt;"Yes",O531&lt;&gt;"Not needed"),"CLIENT INSTRUCTION - NO CHANGE ORDER; ","")&amp;IF(Q531="","NO PHOTOS LINK; ","")&amp;IF(OR(C531="",AND(D531&lt;&gt;"",E531="")),"CREW COUNT BLANK; ","")&amp;IF(G531="","NO WORK WRITTEN; ","")&amp;IF(AND(I531&lt;&gt;"",J531=""),"INSPECTION - NO RESULT; ","")&amp;IF(AND(B531&lt;&gt;"",N(A531)&gt;0,COUNTIFS($B$2:$B$1000,B531,$A$2:$A$1000,A531)&gt;1),"TWO ROWS SAME JOB SAME DAY; ","")&amp;IF(AND(N(A531)&gt;0,N(S531)&gt;0,N(S531)-N(A531)&gt;N('Settings'!$B$11)),"WRITTEN LATE; ",""))-2)))</f>
        <v/>
      </c>
    </row>
    <row r="532">
      <c r="A532" s="6" t="n"/>
      <c r="G532" s="7" t="n"/>
      <c r="H532" s="7" t="n"/>
      <c r="K532" s="7" t="n"/>
      <c r="M532" s="7" t="n"/>
      <c r="N532" s="7" t="n"/>
      <c r="P532" s="7" t="n"/>
      <c r="S532" s="6" t="n"/>
      <c r="T532">
        <f>IF(NOT(OR(A532&lt;&gt;"",B532&lt;&gt;"",G532&lt;&gt;"")),"",IF(IF(N(A532)=0,"NO DATE; ","")&amp;IF(B532="","NO JOB; ",IF(COUNTIF('Jobs'!$A$2:$A$21,B532)=0,"JOB NOT ON JOBS SHEET; ",""))&amp;IF(AND(L532="Yes",M532=""),"DELAY - NO CAUSE; ","")&amp;IF(AND(N532&lt;&gt;"",O532&lt;&gt;"Yes",O532&lt;&gt;"Not needed"),"CLIENT INSTRUCTION - NO CHANGE ORDER; ","")&amp;IF(Q532="","NO PHOTOS LINK; ","")&amp;IF(OR(C532="",AND(D532&lt;&gt;"",E532="")),"CREW COUNT BLANK; ","")&amp;IF(G532="","NO WORK WRITTEN; ","")&amp;IF(AND(I532&lt;&gt;"",J532=""),"INSPECTION - NO RESULT; ","")&amp;IF(AND(B532&lt;&gt;"",N(A532)&gt;0,COUNTIFS($B$2:$B$1000,B532,$A$2:$A$1000,A532)&gt;1),"TWO ROWS SAME JOB SAME DAY; ","")&amp;IF(AND(N(A532)&gt;0,N(S532)&gt;0,N(S532)-N(A532)&gt;N('Settings'!$B$11)),"WRITTEN LATE; ","")="","",LEFT(IF(N(A532)=0,"NO DATE; ","")&amp;IF(B532="","NO JOB; ",IF(COUNTIF('Jobs'!$A$2:$A$21,B532)=0,"JOB NOT ON JOBS SHEET; ",""))&amp;IF(AND(L532="Yes",M532=""),"DELAY - NO CAUSE; ","")&amp;IF(AND(N532&lt;&gt;"",O532&lt;&gt;"Yes",O532&lt;&gt;"Not needed"),"CLIENT INSTRUCTION - NO CHANGE ORDER; ","")&amp;IF(Q532="","NO PHOTOS LINK; ","")&amp;IF(OR(C532="",AND(D532&lt;&gt;"",E532="")),"CREW COUNT BLANK; ","")&amp;IF(G532="","NO WORK WRITTEN; ","")&amp;IF(AND(I532&lt;&gt;"",J532=""),"INSPECTION - NO RESULT; ","")&amp;IF(AND(B532&lt;&gt;"",N(A532)&gt;0,COUNTIFS($B$2:$B$1000,B532,$A$2:$A$1000,A532)&gt;1),"TWO ROWS SAME JOB SAME DAY; ","")&amp;IF(AND(N(A532)&gt;0,N(S532)&gt;0,N(S532)-N(A532)&gt;N('Settings'!$B$11)),"WRITTEN LATE; ",""),LEN(IF(N(A532)=0,"NO DATE; ","")&amp;IF(B532="","NO JOB; ",IF(COUNTIF('Jobs'!$A$2:$A$21,B532)=0,"JOB NOT ON JOBS SHEET; ",""))&amp;IF(AND(L532="Yes",M532=""),"DELAY - NO CAUSE; ","")&amp;IF(AND(N532&lt;&gt;"",O532&lt;&gt;"Yes",O532&lt;&gt;"Not needed"),"CLIENT INSTRUCTION - NO CHANGE ORDER; ","")&amp;IF(Q532="","NO PHOTOS LINK; ","")&amp;IF(OR(C532="",AND(D532&lt;&gt;"",E532="")),"CREW COUNT BLANK; ","")&amp;IF(G532="","NO WORK WRITTEN; ","")&amp;IF(AND(I532&lt;&gt;"",J532=""),"INSPECTION - NO RESULT; ","")&amp;IF(AND(B532&lt;&gt;"",N(A532)&gt;0,COUNTIFS($B$2:$B$1000,B532,$A$2:$A$1000,A532)&gt;1),"TWO ROWS SAME JOB SAME DAY; ","")&amp;IF(AND(N(A532)&gt;0,N(S532)&gt;0,N(S532)-N(A532)&gt;N('Settings'!$B$11)),"WRITTEN LATE; ",""))-2)))</f>
        <v/>
      </c>
    </row>
    <row r="533">
      <c r="A533" s="6" t="n"/>
      <c r="G533" s="7" t="n"/>
      <c r="H533" s="7" t="n"/>
      <c r="K533" s="7" t="n"/>
      <c r="M533" s="7" t="n"/>
      <c r="N533" s="7" t="n"/>
      <c r="P533" s="7" t="n"/>
      <c r="S533" s="6" t="n"/>
      <c r="T533">
        <f>IF(NOT(OR(A533&lt;&gt;"",B533&lt;&gt;"",G533&lt;&gt;"")),"",IF(IF(N(A533)=0,"NO DATE; ","")&amp;IF(B533="","NO JOB; ",IF(COUNTIF('Jobs'!$A$2:$A$21,B533)=0,"JOB NOT ON JOBS SHEET; ",""))&amp;IF(AND(L533="Yes",M533=""),"DELAY - NO CAUSE; ","")&amp;IF(AND(N533&lt;&gt;"",O533&lt;&gt;"Yes",O533&lt;&gt;"Not needed"),"CLIENT INSTRUCTION - NO CHANGE ORDER; ","")&amp;IF(Q533="","NO PHOTOS LINK; ","")&amp;IF(OR(C533="",AND(D533&lt;&gt;"",E533="")),"CREW COUNT BLANK; ","")&amp;IF(G533="","NO WORK WRITTEN; ","")&amp;IF(AND(I533&lt;&gt;"",J533=""),"INSPECTION - NO RESULT; ","")&amp;IF(AND(B533&lt;&gt;"",N(A533)&gt;0,COUNTIFS($B$2:$B$1000,B533,$A$2:$A$1000,A533)&gt;1),"TWO ROWS SAME JOB SAME DAY; ","")&amp;IF(AND(N(A533)&gt;0,N(S533)&gt;0,N(S533)-N(A533)&gt;N('Settings'!$B$11)),"WRITTEN LATE; ","")="","",LEFT(IF(N(A533)=0,"NO DATE; ","")&amp;IF(B533="","NO JOB; ",IF(COUNTIF('Jobs'!$A$2:$A$21,B533)=0,"JOB NOT ON JOBS SHEET; ",""))&amp;IF(AND(L533="Yes",M533=""),"DELAY - NO CAUSE; ","")&amp;IF(AND(N533&lt;&gt;"",O533&lt;&gt;"Yes",O533&lt;&gt;"Not needed"),"CLIENT INSTRUCTION - NO CHANGE ORDER; ","")&amp;IF(Q533="","NO PHOTOS LINK; ","")&amp;IF(OR(C533="",AND(D533&lt;&gt;"",E533="")),"CREW COUNT BLANK; ","")&amp;IF(G533="","NO WORK WRITTEN; ","")&amp;IF(AND(I533&lt;&gt;"",J533=""),"INSPECTION - NO RESULT; ","")&amp;IF(AND(B533&lt;&gt;"",N(A533)&gt;0,COUNTIFS($B$2:$B$1000,B533,$A$2:$A$1000,A533)&gt;1),"TWO ROWS SAME JOB SAME DAY; ","")&amp;IF(AND(N(A533)&gt;0,N(S533)&gt;0,N(S533)-N(A533)&gt;N('Settings'!$B$11)),"WRITTEN LATE; ",""),LEN(IF(N(A533)=0,"NO DATE; ","")&amp;IF(B533="","NO JOB; ",IF(COUNTIF('Jobs'!$A$2:$A$21,B533)=0,"JOB NOT ON JOBS SHEET; ",""))&amp;IF(AND(L533="Yes",M533=""),"DELAY - NO CAUSE; ","")&amp;IF(AND(N533&lt;&gt;"",O533&lt;&gt;"Yes",O533&lt;&gt;"Not needed"),"CLIENT INSTRUCTION - NO CHANGE ORDER; ","")&amp;IF(Q533="","NO PHOTOS LINK; ","")&amp;IF(OR(C533="",AND(D533&lt;&gt;"",E533="")),"CREW COUNT BLANK; ","")&amp;IF(G533="","NO WORK WRITTEN; ","")&amp;IF(AND(I533&lt;&gt;"",J533=""),"INSPECTION - NO RESULT; ","")&amp;IF(AND(B533&lt;&gt;"",N(A533)&gt;0,COUNTIFS($B$2:$B$1000,B533,$A$2:$A$1000,A533)&gt;1),"TWO ROWS SAME JOB SAME DAY; ","")&amp;IF(AND(N(A533)&gt;0,N(S533)&gt;0,N(S533)-N(A533)&gt;N('Settings'!$B$11)),"WRITTEN LATE; ",""))-2)))</f>
        <v/>
      </c>
    </row>
    <row r="534">
      <c r="A534" s="6" t="n"/>
      <c r="G534" s="7" t="n"/>
      <c r="H534" s="7" t="n"/>
      <c r="K534" s="7" t="n"/>
      <c r="M534" s="7" t="n"/>
      <c r="N534" s="7" t="n"/>
      <c r="P534" s="7" t="n"/>
      <c r="S534" s="6" t="n"/>
      <c r="T534">
        <f>IF(NOT(OR(A534&lt;&gt;"",B534&lt;&gt;"",G534&lt;&gt;"")),"",IF(IF(N(A534)=0,"NO DATE; ","")&amp;IF(B534="","NO JOB; ",IF(COUNTIF('Jobs'!$A$2:$A$21,B534)=0,"JOB NOT ON JOBS SHEET; ",""))&amp;IF(AND(L534="Yes",M534=""),"DELAY - NO CAUSE; ","")&amp;IF(AND(N534&lt;&gt;"",O534&lt;&gt;"Yes",O534&lt;&gt;"Not needed"),"CLIENT INSTRUCTION - NO CHANGE ORDER; ","")&amp;IF(Q534="","NO PHOTOS LINK; ","")&amp;IF(OR(C534="",AND(D534&lt;&gt;"",E534="")),"CREW COUNT BLANK; ","")&amp;IF(G534="","NO WORK WRITTEN; ","")&amp;IF(AND(I534&lt;&gt;"",J534=""),"INSPECTION - NO RESULT; ","")&amp;IF(AND(B534&lt;&gt;"",N(A534)&gt;0,COUNTIFS($B$2:$B$1000,B534,$A$2:$A$1000,A534)&gt;1),"TWO ROWS SAME JOB SAME DAY; ","")&amp;IF(AND(N(A534)&gt;0,N(S534)&gt;0,N(S534)-N(A534)&gt;N('Settings'!$B$11)),"WRITTEN LATE; ","")="","",LEFT(IF(N(A534)=0,"NO DATE; ","")&amp;IF(B534="","NO JOB; ",IF(COUNTIF('Jobs'!$A$2:$A$21,B534)=0,"JOB NOT ON JOBS SHEET; ",""))&amp;IF(AND(L534="Yes",M534=""),"DELAY - NO CAUSE; ","")&amp;IF(AND(N534&lt;&gt;"",O534&lt;&gt;"Yes",O534&lt;&gt;"Not needed"),"CLIENT INSTRUCTION - NO CHANGE ORDER; ","")&amp;IF(Q534="","NO PHOTOS LINK; ","")&amp;IF(OR(C534="",AND(D534&lt;&gt;"",E534="")),"CREW COUNT BLANK; ","")&amp;IF(G534="","NO WORK WRITTEN; ","")&amp;IF(AND(I534&lt;&gt;"",J534=""),"INSPECTION - NO RESULT; ","")&amp;IF(AND(B534&lt;&gt;"",N(A534)&gt;0,COUNTIFS($B$2:$B$1000,B534,$A$2:$A$1000,A534)&gt;1),"TWO ROWS SAME JOB SAME DAY; ","")&amp;IF(AND(N(A534)&gt;0,N(S534)&gt;0,N(S534)-N(A534)&gt;N('Settings'!$B$11)),"WRITTEN LATE; ",""),LEN(IF(N(A534)=0,"NO DATE; ","")&amp;IF(B534="","NO JOB; ",IF(COUNTIF('Jobs'!$A$2:$A$21,B534)=0,"JOB NOT ON JOBS SHEET; ",""))&amp;IF(AND(L534="Yes",M534=""),"DELAY - NO CAUSE; ","")&amp;IF(AND(N534&lt;&gt;"",O534&lt;&gt;"Yes",O534&lt;&gt;"Not needed"),"CLIENT INSTRUCTION - NO CHANGE ORDER; ","")&amp;IF(Q534="","NO PHOTOS LINK; ","")&amp;IF(OR(C534="",AND(D534&lt;&gt;"",E534="")),"CREW COUNT BLANK; ","")&amp;IF(G534="","NO WORK WRITTEN; ","")&amp;IF(AND(I534&lt;&gt;"",J534=""),"INSPECTION - NO RESULT; ","")&amp;IF(AND(B534&lt;&gt;"",N(A534)&gt;0,COUNTIFS($B$2:$B$1000,B534,$A$2:$A$1000,A534)&gt;1),"TWO ROWS SAME JOB SAME DAY; ","")&amp;IF(AND(N(A534)&gt;0,N(S534)&gt;0,N(S534)-N(A534)&gt;N('Settings'!$B$11)),"WRITTEN LATE; ",""))-2)))</f>
        <v/>
      </c>
    </row>
    <row r="535">
      <c r="A535" s="6" t="n"/>
      <c r="G535" s="7" t="n"/>
      <c r="H535" s="7" t="n"/>
      <c r="K535" s="7" t="n"/>
      <c r="M535" s="7" t="n"/>
      <c r="N535" s="7" t="n"/>
      <c r="P535" s="7" t="n"/>
      <c r="S535" s="6" t="n"/>
      <c r="T535">
        <f>IF(NOT(OR(A535&lt;&gt;"",B535&lt;&gt;"",G535&lt;&gt;"")),"",IF(IF(N(A535)=0,"NO DATE; ","")&amp;IF(B535="","NO JOB; ",IF(COUNTIF('Jobs'!$A$2:$A$21,B535)=0,"JOB NOT ON JOBS SHEET; ",""))&amp;IF(AND(L535="Yes",M535=""),"DELAY - NO CAUSE; ","")&amp;IF(AND(N535&lt;&gt;"",O535&lt;&gt;"Yes",O535&lt;&gt;"Not needed"),"CLIENT INSTRUCTION - NO CHANGE ORDER; ","")&amp;IF(Q535="","NO PHOTOS LINK; ","")&amp;IF(OR(C535="",AND(D535&lt;&gt;"",E535="")),"CREW COUNT BLANK; ","")&amp;IF(G535="","NO WORK WRITTEN; ","")&amp;IF(AND(I535&lt;&gt;"",J535=""),"INSPECTION - NO RESULT; ","")&amp;IF(AND(B535&lt;&gt;"",N(A535)&gt;0,COUNTIFS($B$2:$B$1000,B535,$A$2:$A$1000,A535)&gt;1),"TWO ROWS SAME JOB SAME DAY; ","")&amp;IF(AND(N(A535)&gt;0,N(S535)&gt;0,N(S535)-N(A535)&gt;N('Settings'!$B$11)),"WRITTEN LATE; ","")="","",LEFT(IF(N(A535)=0,"NO DATE; ","")&amp;IF(B535="","NO JOB; ",IF(COUNTIF('Jobs'!$A$2:$A$21,B535)=0,"JOB NOT ON JOBS SHEET; ",""))&amp;IF(AND(L535="Yes",M535=""),"DELAY - NO CAUSE; ","")&amp;IF(AND(N535&lt;&gt;"",O535&lt;&gt;"Yes",O535&lt;&gt;"Not needed"),"CLIENT INSTRUCTION - NO CHANGE ORDER; ","")&amp;IF(Q535="","NO PHOTOS LINK; ","")&amp;IF(OR(C535="",AND(D535&lt;&gt;"",E535="")),"CREW COUNT BLANK; ","")&amp;IF(G535="","NO WORK WRITTEN; ","")&amp;IF(AND(I535&lt;&gt;"",J535=""),"INSPECTION - NO RESULT; ","")&amp;IF(AND(B535&lt;&gt;"",N(A535)&gt;0,COUNTIFS($B$2:$B$1000,B535,$A$2:$A$1000,A535)&gt;1),"TWO ROWS SAME JOB SAME DAY; ","")&amp;IF(AND(N(A535)&gt;0,N(S535)&gt;0,N(S535)-N(A535)&gt;N('Settings'!$B$11)),"WRITTEN LATE; ",""),LEN(IF(N(A535)=0,"NO DATE; ","")&amp;IF(B535="","NO JOB; ",IF(COUNTIF('Jobs'!$A$2:$A$21,B535)=0,"JOB NOT ON JOBS SHEET; ",""))&amp;IF(AND(L535="Yes",M535=""),"DELAY - NO CAUSE; ","")&amp;IF(AND(N535&lt;&gt;"",O535&lt;&gt;"Yes",O535&lt;&gt;"Not needed"),"CLIENT INSTRUCTION - NO CHANGE ORDER; ","")&amp;IF(Q535="","NO PHOTOS LINK; ","")&amp;IF(OR(C535="",AND(D535&lt;&gt;"",E535="")),"CREW COUNT BLANK; ","")&amp;IF(G535="","NO WORK WRITTEN; ","")&amp;IF(AND(I535&lt;&gt;"",J535=""),"INSPECTION - NO RESULT; ","")&amp;IF(AND(B535&lt;&gt;"",N(A535)&gt;0,COUNTIFS($B$2:$B$1000,B535,$A$2:$A$1000,A535)&gt;1),"TWO ROWS SAME JOB SAME DAY; ","")&amp;IF(AND(N(A535)&gt;0,N(S535)&gt;0,N(S535)-N(A535)&gt;N('Settings'!$B$11)),"WRITTEN LATE; ",""))-2)))</f>
        <v/>
      </c>
    </row>
    <row r="536">
      <c r="A536" s="6" t="n"/>
      <c r="G536" s="7" t="n"/>
      <c r="H536" s="7" t="n"/>
      <c r="K536" s="7" t="n"/>
      <c r="M536" s="7" t="n"/>
      <c r="N536" s="7" t="n"/>
      <c r="P536" s="7" t="n"/>
      <c r="S536" s="6" t="n"/>
      <c r="T536">
        <f>IF(NOT(OR(A536&lt;&gt;"",B536&lt;&gt;"",G536&lt;&gt;"")),"",IF(IF(N(A536)=0,"NO DATE; ","")&amp;IF(B536="","NO JOB; ",IF(COUNTIF('Jobs'!$A$2:$A$21,B536)=0,"JOB NOT ON JOBS SHEET; ",""))&amp;IF(AND(L536="Yes",M536=""),"DELAY - NO CAUSE; ","")&amp;IF(AND(N536&lt;&gt;"",O536&lt;&gt;"Yes",O536&lt;&gt;"Not needed"),"CLIENT INSTRUCTION - NO CHANGE ORDER; ","")&amp;IF(Q536="","NO PHOTOS LINK; ","")&amp;IF(OR(C536="",AND(D536&lt;&gt;"",E536="")),"CREW COUNT BLANK; ","")&amp;IF(G536="","NO WORK WRITTEN; ","")&amp;IF(AND(I536&lt;&gt;"",J536=""),"INSPECTION - NO RESULT; ","")&amp;IF(AND(B536&lt;&gt;"",N(A536)&gt;0,COUNTIFS($B$2:$B$1000,B536,$A$2:$A$1000,A536)&gt;1),"TWO ROWS SAME JOB SAME DAY; ","")&amp;IF(AND(N(A536)&gt;0,N(S536)&gt;0,N(S536)-N(A536)&gt;N('Settings'!$B$11)),"WRITTEN LATE; ","")="","",LEFT(IF(N(A536)=0,"NO DATE; ","")&amp;IF(B536="","NO JOB; ",IF(COUNTIF('Jobs'!$A$2:$A$21,B536)=0,"JOB NOT ON JOBS SHEET; ",""))&amp;IF(AND(L536="Yes",M536=""),"DELAY - NO CAUSE; ","")&amp;IF(AND(N536&lt;&gt;"",O536&lt;&gt;"Yes",O536&lt;&gt;"Not needed"),"CLIENT INSTRUCTION - NO CHANGE ORDER; ","")&amp;IF(Q536="","NO PHOTOS LINK; ","")&amp;IF(OR(C536="",AND(D536&lt;&gt;"",E536="")),"CREW COUNT BLANK; ","")&amp;IF(G536="","NO WORK WRITTEN; ","")&amp;IF(AND(I536&lt;&gt;"",J536=""),"INSPECTION - NO RESULT; ","")&amp;IF(AND(B536&lt;&gt;"",N(A536)&gt;0,COUNTIFS($B$2:$B$1000,B536,$A$2:$A$1000,A536)&gt;1),"TWO ROWS SAME JOB SAME DAY; ","")&amp;IF(AND(N(A536)&gt;0,N(S536)&gt;0,N(S536)-N(A536)&gt;N('Settings'!$B$11)),"WRITTEN LATE; ",""),LEN(IF(N(A536)=0,"NO DATE; ","")&amp;IF(B536="","NO JOB; ",IF(COUNTIF('Jobs'!$A$2:$A$21,B536)=0,"JOB NOT ON JOBS SHEET; ",""))&amp;IF(AND(L536="Yes",M536=""),"DELAY - NO CAUSE; ","")&amp;IF(AND(N536&lt;&gt;"",O536&lt;&gt;"Yes",O536&lt;&gt;"Not needed"),"CLIENT INSTRUCTION - NO CHANGE ORDER; ","")&amp;IF(Q536="","NO PHOTOS LINK; ","")&amp;IF(OR(C536="",AND(D536&lt;&gt;"",E536="")),"CREW COUNT BLANK; ","")&amp;IF(G536="","NO WORK WRITTEN; ","")&amp;IF(AND(I536&lt;&gt;"",J536=""),"INSPECTION - NO RESULT; ","")&amp;IF(AND(B536&lt;&gt;"",N(A536)&gt;0,COUNTIFS($B$2:$B$1000,B536,$A$2:$A$1000,A536)&gt;1),"TWO ROWS SAME JOB SAME DAY; ","")&amp;IF(AND(N(A536)&gt;0,N(S536)&gt;0,N(S536)-N(A536)&gt;N('Settings'!$B$11)),"WRITTEN LATE; ",""))-2)))</f>
        <v/>
      </c>
    </row>
    <row r="537">
      <c r="A537" s="6" t="n"/>
      <c r="G537" s="7" t="n"/>
      <c r="H537" s="7" t="n"/>
      <c r="K537" s="7" t="n"/>
      <c r="M537" s="7" t="n"/>
      <c r="N537" s="7" t="n"/>
      <c r="P537" s="7" t="n"/>
      <c r="S537" s="6" t="n"/>
      <c r="T537">
        <f>IF(NOT(OR(A537&lt;&gt;"",B537&lt;&gt;"",G537&lt;&gt;"")),"",IF(IF(N(A537)=0,"NO DATE; ","")&amp;IF(B537="","NO JOB; ",IF(COUNTIF('Jobs'!$A$2:$A$21,B537)=0,"JOB NOT ON JOBS SHEET; ",""))&amp;IF(AND(L537="Yes",M537=""),"DELAY - NO CAUSE; ","")&amp;IF(AND(N537&lt;&gt;"",O537&lt;&gt;"Yes",O537&lt;&gt;"Not needed"),"CLIENT INSTRUCTION - NO CHANGE ORDER; ","")&amp;IF(Q537="","NO PHOTOS LINK; ","")&amp;IF(OR(C537="",AND(D537&lt;&gt;"",E537="")),"CREW COUNT BLANK; ","")&amp;IF(G537="","NO WORK WRITTEN; ","")&amp;IF(AND(I537&lt;&gt;"",J537=""),"INSPECTION - NO RESULT; ","")&amp;IF(AND(B537&lt;&gt;"",N(A537)&gt;0,COUNTIFS($B$2:$B$1000,B537,$A$2:$A$1000,A537)&gt;1),"TWO ROWS SAME JOB SAME DAY; ","")&amp;IF(AND(N(A537)&gt;0,N(S537)&gt;0,N(S537)-N(A537)&gt;N('Settings'!$B$11)),"WRITTEN LATE; ","")="","",LEFT(IF(N(A537)=0,"NO DATE; ","")&amp;IF(B537="","NO JOB; ",IF(COUNTIF('Jobs'!$A$2:$A$21,B537)=0,"JOB NOT ON JOBS SHEET; ",""))&amp;IF(AND(L537="Yes",M537=""),"DELAY - NO CAUSE; ","")&amp;IF(AND(N537&lt;&gt;"",O537&lt;&gt;"Yes",O537&lt;&gt;"Not needed"),"CLIENT INSTRUCTION - NO CHANGE ORDER; ","")&amp;IF(Q537="","NO PHOTOS LINK; ","")&amp;IF(OR(C537="",AND(D537&lt;&gt;"",E537="")),"CREW COUNT BLANK; ","")&amp;IF(G537="","NO WORK WRITTEN; ","")&amp;IF(AND(I537&lt;&gt;"",J537=""),"INSPECTION - NO RESULT; ","")&amp;IF(AND(B537&lt;&gt;"",N(A537)&gt;0,COUNTIFS($B$2:$B$1000,B537,$A$2:$A$1000,A537)&gt;1),"TWO ROWS SAME JOB SAME DAY; ","")&amp;IF(AND(N(A537)&gt;0,N(S537)&gt;0,N(S537)-N(A537)&gt;N('Settings'!$B$11)),"WRITTEN LATE; ",""),LEN(IF(N(A537)=0,"NO DATE; ","")&amp;IF(B537="","NO JOB; ",IF(COUNTIF('Jobs'!$A$2:$A$21,B537)=0,"JOB NOT ON JOBS SHEET; ",""))&amp;IF(AND(L537="Yes",M537=""),"DELAY - NO CAUSE; ","")&amp;IF(AND(N537&lt;&gt;"",O537&lt;&gt;"Yes",O537&lt;&gt;"Not needed"),"CLIENT INSTRUCTION - NO CHANGE ORDER; ","")&amp;IF(Q537="","NO PHOTOS LINK; ","")&amp;IF(OR(C537="",AND(D537&lt;&gt;"",E537="")),"CREW COUNT BLANK; ","")&amp;IF(G537="","NO WORK WRITTEN; ","")&amp;IF(AND(I537&lt;&gt;"",J537=""),"INSPECTION - NO RESULT; ","")&amp;IF(AND(B537&lt;&gt;"",N(A537)&gt;0,COUNTIFS($B$2:$B$1000,B537,$A$2:$A$1000,A537)&gt;1),"TWO ROWS SAME JOB SAME DAY; ","")&amp;IF(AND(N(A537)&gt;0,N(S537)&gt;0,N(S537)-N(A537)&gt;N('Settings'!$B$11)),"WRITTEN LATE; ",""))-2)))</f>
        <v/>
      </c>
    </row>
    <row r="538">
      <c r="A538" s="6" t="n"/>
      <c r="G538" s="7" t="n"/>
      <c r="H538" s="7" t="n"/>
      <c r="K538" s="7" t="n"/>
      <c r="M538" s="7" t="n"/>
      <c r="N538" s="7" t="n"/>
      <c r="P538" s="7" t="n"/>
      <c r="S538" s="6" t="n"/>
      <c r="T538">
        <f>IF(NOT(OR(A538&lt;&gt;"",B538&lt;&gt;"",G538&lt;&gt;"")),"",IF(IF(N(A538)=0,"NO DATE; ","")&amp;IF(B538="","NO JOB; ",IF(COUNTIF('Jobs'!$A$2:$A$21,B538)=0,"JOB NOT ON JOBS SHEET; ",""))&amp;IF(AND(L538="Yes",M538=""),"DELAY - NO CAUSE; ","")&amp;IF(AND(N538&lt;&gt;"",O538&lt;&gt;"Yes",O538&lt;&gt;"Not needed"),"CLIENT INSTRUCTION - NO CHANGE ORDER; ","")&amp;IF(Q538="","NO PHOTOS LINK; ","")&amp;IF(OR(C538="",AND(D538&lt;&gt;"",E538="")),"CREW COUNT BLANK; ","")&amp;IF(G538="","NO WORK WRITTEN; ","")&amp;IF(AND(I538&lt;&gt;"",J538=""),"INSPECTION - NO RESULT; ","")&amp;IF(AND(B538&lt;&gt;"",N(A538)&gt;0,COUNTIFS($B$2:$B$1000,B538,$A$2:$A$1000,A538)&gt;1),"TWO ROWS SAME JOB SAME DAY; ","")&amp;IF(AND(N(A538)&gt;0,N(S538)&gt;0,N(S538)-N(A538)&gt;N('Settings'!$B$11)),"WRITTEN LATE; ","")="","",LEFT(IF(N(A538)=0,"NO DATE; ","")&amp;IF(B538="","NO JOB; ",IF(COUNTIF('Jobs'!$A$2:$A$21,B538)=0,"JOB NOT ON JOBS SHEET; ",""))&amp;IF(AND(L538="Yes",M538=""),"DELAY - NO CAUSE; ","")&amp;IF(AND(N538&lt;&gt;"",O538&lt;&gt;"Yes",O538&lt;&gt;"Not needed"),"CLIENT INSTRUCTION - NO CHANGE ORDER; ","")&amp;IF(Q538="","NO PHOTOS LINK; ","")&amp;IF(OR(C538="",AND(D538&lt;&gt;"",E538="")),"CREW COUNT BLANK; ","")&amp;IF(G538="","NO WORK WRITTEN; ","")&amp;IF(AND(I538&lt;&gt;"",J538=""),"INSPECTION - NO RESULT; ","")&amp;IF(AND(B538&lt;&gt;"",N(A538)&gt;0,COUNTIFS($B$2:$B$1000,B538,$A$2:$A$1000,A538)&gt;1),"TWO ROWS SAME JOB SAME DAY; ","")&amp;IF(AND(N(A538)&gt;0,N(S538)&gt;0,N(S538)-N(A538)&gt;N('Settings'!$B$11)),"WRITTEN LATE; ",""),LEN(IF(N(A538)=0,"NO DATE; ","")&amp;IF(B538="","NO JOB; ",IF(COUNTIF('Jobs'!$A$2:$A$21,B538)=0,"JOB NOT ON JOBS SHEET; ",""))&amp;IF(AND(L538="Yes",M538=""),"DELAY - NO CAUSE; ","")&amp;IF(AND(N538&lt;&gt;"",O538&lt;&gt;"Yes",O538&lt;&gt;"Not needed"),"CLIENT INSTRUCTION - NO CHANGE ORDER; ","")&amp;IF(Q538="","NO PHOTOS LINK; ","")&amp;IF(OR(C538="",AND(D538&lt;&gt;"",E538="")),"CREW COUNT BLANK; ","")&amp;IF(G538="","NO WORK WRITTEN; ","")&amp;IF(AND(I538&lt;&gt;"",J538=""),"INSPECTION - NO RESULT; ","")&amp;IF(AND(B538&lt;&gt;"",N(A538)&gt;0,COUNTIFS($B$2:$B$1000,B538,$A$2:$A$1000,A538)&gt;1),"TWO ROWS SAME JOB SAME DAY; ","")&amp;IF(AND(N(A538)&gt;0,N(S538)&gt;0,N(S538)-N(A538)&gt;N('Settings'!$B$11)),"WRITTEN LATE; ",""))-2)))</f>
        <v/>
      </c>
    </row>
    <row r="539">
      <c r="A539" s="6" t="n"/>
      <c r="G539" s="7" t="n"/>
      <c r="H539" s="7" t="n"/>
      <c r="K539" s="7" t="n"/>
      <c r="M539" s="7" t="n"/>
      <c r="N539" s="7" t="n"/>
      <c r="P539" s="7" t="n"/>
      <c r="S539" s="6" t="n"/>
      <c r="T539">
        <f>IF(NOT(OR(A539&lt;&gt;"",B539&lt;&gt;"",G539&lt;&gt;"")),"",IF(IF(N(A539)=0,"NO DATE; ","")&amp;IF(B539="","NO JOB; ",IF(COUNTIF('Jobs'!$A$2:$A$21,B539)=0,"JOB NOT ON JOBS SHEET; ",""))&amp;IF(AND(L539="Yes",M539=""),"DELAY - NO CAUSE; ","")&amp;IF(AND(N539&lt;&gt;"",O539&lt;&gt;"Yes",O539&lt;&gt;"Not needed"),"CLIENT INSTRUCTION - NO CHANGE ORDER; ","")&amp;IF(Q539="","NO PHOTOS LINK; ","")&amp;IF(OR(C539="",AND(D539&lt;&gt;"",E539="")),"CREW COUNT BLANK; ","")&amp;IF(G539="","NO WORK WRITTEN; ","")&amp;IF(AND(I539&lt;&gt;"",J539=""),"INSPECTION - NO RESULT; ","")&amp;IF(AND(B539&lt;&gt;"",N(A539)&gt;0,COUNTIFS($B$2:$B$1000,B539,$A$2:$A$1000,A539)&gt;1),"TWO ROWS SAME JOB SAME DAY; ","")&amp;IF(AND(N(A539)&gt;0,N(S539)&gt;0,N(S539)-N(A539)&gt;N('Settings'!$B$11)),"WRITTEN LATE; ","")="","",LEFT(IF(N(A539)=0,"NO DATE; ","")&amp;IF(B539="","NO JOB; ",IF(COUNTIF('Jobs'!$A$2:$A$21,B539)=0,"JOB NOT ON JOBS SHEET; ",""))&amp;IF(AND(L539="Yes",M539=""),"DELAY - NO CAUSE; ","")&amp;IF(AND(N539&lt;&gt;"",O539&lt;&gt;"Yes",O539&lt;&gt;"Not needed"),"CLIENT INSTRUCTION - NO CHANGE ORDER; ","")&amp;IF(Q539="","NO PHOTOS LINK; ","")&amp;IF(OR(C539="",AND(D539&lt;&gt;"",E539="")),"CREW COUNT BLANK; ","")&amp;IF(G539="","NO WORK WRITTEN; ","")&amp;IF(AND(I539&lt;&gt;"",J539=""),"INSPECTION - NO RESULT; ","")&amp;IF(AND(B539&lt;&gt;"",N(A539)&gt;0,COUNTIFS($B$2:$B$1000,B539,$A$2:$A$1000,A539)&gt;1),"TWO ROWS SAME JOB SAME DAY; ","")&amp;IF(AND(N(A539)&gt;0,N(S539)&gt;0,N(S539)-N(A539)&gt;N('Settings'!$B$11)),"WRITTEN LATE; ",""),LEN(IF(N(A539)=0,"NO DATE; ","")&amp;IF(B539="","NO JOB; ",IF(COUNTIF('Jobs'!$A$2:$A$21,B539)=0,"JOB NOT ON JOBS SHEET; ",""))&amp;IF(AND(L539="Yes",M539=""),"DELAY - NO CAUSE; ","")&amp;IF(AND(N539&lt;&gt;"",O539&lt;&gt;"Yes",O539&lt;&gt;"Not needed"),"CLIENT INSTRUCTION - NO CHANGE ORDER; ","")&amp;IF(Q539="","NO PHOTOS LINK; ","")&amp;IF(OR(C539="",AND(D539&lt;&gt;"",E539="")),"CREW COUNT BLANK; ","")&amp;IF(G539="","NO WORK WRITTEN; ","")&amp;IF(AND(I539&lt;&gt;"",J539=""),"INSPECTION - NO RESULT; ","")&amp;IF(AND(B539&lt;&gt;"",N(A539)&gt;0,COUNTIFS($B$2:$B$1000,B539,$A$2:$A$1000,A539)&gt;1),"TWO ROWS SAME JOB SAME DAY; ","")&amp;IF(AND(N(A539)&gt;0,N(S539)&gt;0,N(S539)-N(A539)&gt;N('Settings'!$B$11)),"WRITTEN LATE; ",""))-2)))</f>
        <v/>
      </c>
    </row>
    <row r="540">
      <c r="A540" s="6" t="n"/>
      <c r="G540" s="7" t="n"/>
      <c r="H540" s="7" t="n"/>
      <c r="K540" s="7" t="n"/>
      <c r="M540" s="7" t="n"/>
      <c r="N540" s="7" t="n"/>
      <c r="P540" s="7" t="n"/>
      <c r="S540" s="6" t="n"/>
      <c r="T540">
        <f>IF(NOT(OR(A540&lt;&gt;"",B540&lt;&gt;"",G540&lt;&gt;"")),"",IF(IF(N(A540)=0,"NO DATE; ","")&amp;IF(B540="","NO JOB; ",IF(COUNTIF('Jobs'!$A$2:$A$21,B540)=0,"JOB NOT ON JOBS SHEET; ",""))&amp;IF(AND(L540="Yes",M540=""),"DELAY - NO CAUSE; ","")&amp;IF(AND(N540&lt;&gt;"",O540&lt;&gt;"Yes",O540&lt;&gt;"Not needed"),"CLIENT INSTRUCTION - NO CHANGE ORDER; ","")&amp;IF(Q540="","NO PHOTOS LINK; ","")&amp;IF(OR(C540="",AND(D540&lt;&gt;"",E540="")),"CREW COUNT BLANK; ","")&amp;IF(G540="","NO WORK WRITTEN; ","")&amp;IF(AND(I540&lt;&gt;"",J540=""),"INSPECTION - NO RESULT; ","")&amp;IF(AND(B540&lt;&gt;"",N(A540)&gt;0,COUNTIFS($B$2:$B$1000,B540,$A$2:$A$1000,A540)&gt;1),"TWO ROWS SAME JOB SAME DAY; ","")&amp;IF(AND(N(A540)&gt;0,N(S540)&gt;0,N(S540)-N(A540)&gt;N('Settings'!$B$11)),"WRITTEN LATE; ","")="","",LEFT(IF(N(A540)=0,"NO DATE; ","")&amp;IF(B540="","NO JOB; ",IF(COUNTIF('Jobs'!$A$2:$A$21,B540)=0,"JOB NOT ON JOBS SHEET; ",""))&amp;IF(AND(L540="Yes",M540=""),"DELAY - NO CAUSE; ","")&amp;IF(AND(N540&lt;&gt;"",O540&lt;&gt;"Yes",O540&lt;&gt;"Not needed"),"CLIENT INSTRUCTION - NO CHANGE ORDER; ","")&amp;IF(Q540="","NO PHOTOS LINK; ","")&amp;IF(OR(C540="",AND(D540&lt;&gt;"",E540="")),"CREW COUNT BLANK; ","")&amp;IF(G540="","NO WORK WRITTEN; ","")&amp;IF(AND(I540&lt;&gt;"",J540=""),"INSPECTION - NO RESULT; ","")&amp;IF(AND(B540&lt;&gt;"",N(A540)&gt;0,COUNTIFS($B$2:$B$1000,B540,$A$2:$A$1000,A540)&gt;1),"TWO ROWS SAME JOB SAME DAY; ","")&amp;IF(AND(N(A540)&gt;0,N(S540)&gt;0,N(S540)-N(A540)&gt;N('Settings'!$B$11)),"WRITTEN LATE; ",""),LEN(IF(N(A540)=0,"NO DATE; ","")&amp;IF(B540="","NO JOB; ",IF(COUNTIF('Jobs'!$A$2:$A$21,B540)=0,"JOB NOT ON JOBS SHEET; ",""))&amp;IF(AND(L540="Yes",M540=""),"DELAY - NO CAUSE; ","")&amp;IF(AND(N540&lt;&gt;"",O540&lt;&gt;"Yes",O540&lt;&gt;"Not needed"),"CLIENT INSTRUCTION - NO CHANGE ORDER; ","")&amp;IF(Q540="","NO PHOTOS LINK; ","")&amp;IF(OR(C540="",AND(D540&lt;&gt;"",E540="")),"CREW COUNT BLANK; ","")&amp;IF(G540="","NO WORK WRITTEN; ","")&amp;IF(AND(I540&lt;&gt;"",J540=""),"INSPECTION - NO RESULT; ","")&amp;IF(AND(B540&lt;&gt;"",N(A540)&gt;0,COUNTIFS($B$2:$B$1000,B540,$A$2:$A$1000,A540)&gt;1),"TWO ROWS SAME JOB SAME DAY; ","")&amp;IF(AND(N(A540)&gt;0,N(S540)&gt;0,N(S540)-N(A540)&gt;N('Settings'!$B$11)),"WRITTEN LATE; ",""))-2)))</f>
        <v/>
      </c>
    </row>
    <row r="541">
      <c r="A541" s="6" t="n"/>
      <c r="G541" s="7" t="n"/>
      <c r="H541" s="7" t="n"/>
      <c r="K541" s="7" t="n"/>
      <c r="M541" s="7" t="n"/>
      <c r="N541" s="7" t="n"/>
      <c r="P541" s="7" t="n"/>
      <c r="S541" s="6" t="n"/>
      <c r="T541">
        <f>IF(NOT(OR(A541&lt;&gt;"",B541&lt;&gt;"",G541&lt;&gt;"")),"",IF(IF(N(A541)=0,"NO DATE; ","")&amp;IF(B541="","NO JOB; ",IF(COUNTIF('Jobs'!$A$2:$A$21,B541)=0,"JOB NOT ON JOBS SHEET; ",""))&amp;IF(AND(L541="Yes",M541=""),"DELAY - NO CAUSE; ","")&amp;IF(AND(N541&lt;&gt;"",O541&lt;&gt;"Yes",O541&lt;&gt;"Not needed"),"CLIENT INSTRUCTION - NO CHANGE ORDER; ","")&amp;IF(Q541="","NO PHOTOS LINK; ","")&amp;IF(OR(C541="",AND(D541&lt;&gt;"",E541="")),"CREW COUNT BLANK; ","")&amp;IF(G541="","NO WORK WRITTEN; ","")&amp;IF(AND(I541&lt;&gt;"",J541=""),"INSPECTION - NO RESULT; ","")&amp;IF(AND(B541&lt;&gt;"",N(A541)&gt;0,COUNTIFS($B$2:$B$1000,B541,$A$2:$A$1000,A541)&gt;1),"TWO ROWS SAME JOB SAME DAY; ","")&amp;IF(AND(N(A541)&gt;0,N(S541)&gt;0,N(S541)-N(A541)&gt;N('Settings'!$B$11)),"WRITTEN LATE; ","")="","",LEFT(IF(N(A541)=0,"NO DATE; ","")&amp;IF(B541="","NO JOB; ",IF(COUNTIF('Jobs'!$A$2:$A$21,B541)=0,"JOB NOT ON JOBS SHEET; ",""))&amp;IF(AND(L541="Yes",M541=""),"DELAY - NO CAUSE; ","")&amp;IF(AND(N541&lt;&gt;"",O541&lt;&gt;"Yes",O541&lt;&gt;"Not needed"),"CLIENT INSTRUCTION - NO CHANGE ORDER; ","")&amp;IF(Q541="","NO PHOTOS LINK; ","")&amp;IF(OR(C541="",AND(D541&lt;&gt;"",E541="")),"CREW COUNT BLANK; ","")&amp;IF(G541="","NO WORK WRITTEN; ","")&amp;IF(AND(I541&lt;&gt;"",J541=""),"INSPECTION - NO RESULT; ","")&amp;IF(AND(B541&lt;&gt;"",N(A541)&gt;0,COUNTIFS($B$2:$B$1000,B541,$A$2:$A$1000,A541)&gt;1),"TWO ROWS SAME JOB SAME DAY; ","")&amp;IF(AND(N(A541)&gt;0,N(S541)&gt;0,N(S541)-N(A541)&gt;N('Settings'!$B$11)),"WRITTEN LATE; ",""),LEN(IF(N(A541)=0,"NO DATE; ","")&amp;IF(B541="","NO JOB; ",IF(COUNTIF('Jobs'!$A$2:$A$21,B541)=0,"JOB NOT ON JOBS SHEET; ",""))&amp;IF(AND(L541="Yes",M541=""),"DELAY - NO CAUSE; ","")&amp;IF(AND(N541&lt;&gt;"",O541&lt;&gt;"Yes",O541&lt;&gt;"Not needed"),"CLIENT INSTRUCTION - NO CHANGE ORDER; ","")&amp;IF(Q541="","NO PHOTOS LINK; ","")&amp;IF(OR(C541="",AND(D541&lt;&gt;"",E541="")),"CREW COUNT BLANK; ","")&amp;IF(G541="","NO WORK WRITTEN; ","")&amp;IF(AND(I541&lt;&gt;"",J541=""),"INSPECTION - NO RESULT; ","")&amp;IF(AND(B541&lt;&gt;"",N(A541)&gt;0,COUNTIFS($B$2:$B$1000,B541,$A$2:$A$1000,A541)&gt;1),"TWO ROWS SAME JOB SAME DAY; ","")&amp;IF(AND(N(A541)&gt;0,N(S541)&gt;0,N(S541)-N(A541)&gt;N('Settings'!$B$11)),"WRITTEN LATE; ",""))-2)))</f>
        <v/>
      </c>
    </row>
    <row r="542">
      <c r="A542" s="6" t="n"/>
      <c r="G542" s="7" t="n"/>
      <c r="H542" s="7" t="n"/>
      <c r="K542" s="7" t="n"/>
      <c r="M542" s="7" t="n"/>
      <c r="N542" s="7" t="n"/>
      <c r="P542" s="7" t="n"/>
      <c r="S542" s="6" t="n"/>
      <c r="T542">
        <f>IF(NOT(OR(A542&lt;&gt;"",B542&lt;&gt;"",G542&lt;&gt;"")),"",IF(IF(N(A542)=0,"NO DATE; ","")&amp;IF(B542="","NO JOB; ",IF(COUNTIF('Jobs'!$A$2:$A$21,B542)=0,"JOB NOT ON JOBS SHEET; ",""))&amp;IF(AND(L542="Yes",M542=""),"DELAY - NO CAUSE; ","")&amp;IF(AND(N542&lt;&gt;"",O542&lt;&gt;"Yes",O542&lt;&gt;"Not needed"),"CLIENT INSTRUCTION - NO CHANGE ORDER; ","")&amp;IF(Q542="","NO PHOTOS LINK; ","")&amp;IF(OR(C542="",AND(D542&lt;&gt;"",E542="")),"CREW COUNT BLANK; ","")&amp;IF(G542="","NO WORK WRITTEN; ","")&amp;IF(AND(I542&lt;&gt;"",J542=""),"INSPECTION - NO RESULT; ","")&amp;IF(AND(B542&lt;&gt;"",N(A542)&gt;0,COUNTIFS($B$2:$B$1000,B542,$A$2:$A$1000,A542)&gt;1),"TWO ROWS SAME JOB SAME DAY; ","")&amp;IF(AND(N(A542)&gt;0,N(S542)&gt;0,N(S542)-N(A542)&gt;N('Settings'!$B$11)),"WRITTEN LATE; ","")="","",LEFT(IF(N(A542)=0,"NO DATE; ","")&amp;IF(B542="","NO JOB; ",IF(COUNTIF('Jobs'!$A$2:$A$21,B542)=0,"JOB NOT ON JOBS SHEET; ",""))&amp;IF(AND(L542="Yes",M542=""),"DELAY - NO CAUSE; ","")&amp;IF(AND(N542&lt;&gt;"",O542&lt;&gt;"Yes",O542&lt;&gt;"Not needed"),"CLIENT INSTRUCTION - NO CHANGE ORDER; ","")&amp;IF(Q542="","NO PHOTOS LINK; ","")&amp;IF(OR(C542="",AND(D542&lt;&gt;"",E542="")),"CREW COUNT BLANK; ","")&amp;IF(G542="","NO WORK WRITTEN; ","")&amp;IF(AND(I542&lt;&gt;"",J542=""),"INSPECTION - NO RESULT; ","")&amp;IF(AND(B542&lt;&gt;"",N(A542)&gt;0,COUNTIFS($B$2:$B$1000,B542,$A$2:$A$1000,A542)&gt;1),"TWO ROWS SAME JOB SAME DAY; ","")&amp;IF(AND(N(A542)&gt;0,N(S542)&gt;0,N(S542)-N(A542)&gt;N('Settings'!$B$11)),"WRITTEN LATE; ",""),LEN(IF(N(A542)=0,"NO DATE; ","")&amp;IF(B542="","NO JOB; ",IF(COUNTIF('Jobs'!$A$2:$A$21,B542)=0,"JOB NOT ON JOBS SHEET; ",""))&amp;IF(AND(L542="Yes",M542=""),"DELAY - NO CAUSE; ","")&amp;IF(AND(N542&lt;&gt;"",O542&lt;&gt;"Yes",O542&lt;&gt;"Not needed"),"CLIENT INSTRUCTION - NO CHANGE ORDER; ","")&amp;IF(Q542="","NO PHOTOS LINK; ","")&amp;IF(OR(C542="",AND(D542&lt;&gt;"",E542="")),"CREW COUNT BLANK; ","")&amp;IF(G542="","NO WORK WRITTEN; ","")&amp;IF(AND(I542&lt;&gt;"",J542=""),"INSPECTION - NO RESULT; ","")&amp;IF(AND(B542&lt;&gt;"",N(A542)&gt;0,COUNTIFS($B$2:$B$1000,B542,$A$2:$A$1000,A542)&gt;1),"TWO ROWS SAME JOB SAME DAY; ","")&amp;IF(AND(N(A542)&gt;0,N(S542)&gt;0,N(S542)-N(A542)&gt;N('Settings'!$B$11)),"WRITTEN LATE; ",""))-2)))</f>
        <v/>
      </c>
    </row>
    <row r="543">
      <c r="A543" s="6" t="n"/>
      <c r="G543" s="7" t="n"/>
      <c r="H543" s="7" t="n"/>
      <c r="K543" s="7" t="n"/>
      <c r="M543" s="7" t="n"/>
      <c r="N543" s="7" t="n"/>
      <c r="P543" s="7" t="n"/>
      <c r="S543" s="6" t="n"/>
      <c r="T543">
        <f>IF(NOT(OR(A543&lt;&gt;"",B543&lt;&gt;"",G543&lt;&gt;"")),"",IF(IF(N(A543)=0,"NO DATE; ","")&amp;IF(B543="","NO JOB; ",IF(COUNTIF('Jobs'!$A$2:$A$21,B543)=0,"JOB NOT ON JOBS SHEET; ",""))&amp;IF(AND(L543="Yes",M543=""),"DELAY - NO CAUSE; ","")&amp;IF(AND(N543&lt;&gt;"",O543&lt;&gt;"Yes",O543&lt;&gt;"Not needed"),"CLIENT INSTRUCTION - NO CHANGE ORDER; ","")&amp;IF(Q543="","NO PHOTOS LINK; ","")&amp;IF(OR(C543="",AND(D543&lt;&gt;"",E543="")),"CREW COUNT BLANK; ","")&amp;IF(G543="","NO WORK WRITTEN; ","")&amp;IF(AND(I543&lt;&gt;"",J543=""),"INSPECTION - NO RESULT; ","")&amp;IF(AND(B543&lt;&gt;"",N(A543)&gt;0,COUNTIFS($B$2:$B$1000,B543,$A$2:$A$1000,A543)&gt;1),"TWO ROWS SAME JOB SAME DAY; ","")&amp;IF(AND(N(A543)&gt;0,N(S543)&gt;0,N(S543)-N(A543)&gt;N('Settings'!$B$11)),"WRITTEN LATE; ","")="","",LEFT(IF(N(A543)=0,"NO DATE; ","")&amp;IF(B543="","NO JOB; ",IF(COUNTIF('Jobs'!$A$2:$A$21,B543)=0,"JOB NOT ON JOBS SHEET; ",""))&amp;IF(AND(L543="Yes",M543=""),"DELAY - NO CAUSE; ","")&amp;IF(AND(N543&lt;&gt;"",O543&lt;&gt;"Yes",O543&lt;&gt;"Not needed"),"CLIENT INSTRUCTION - NO CHANGE ORDER; ","")&amp;IF(Q543="","NO PHOTOS LINK; ","")&amp;IF(OR(C543="",AND(D543&lt;&gt;"",E543="")),"CREW COUNT BLANK; ","")&amp;IF(G543="","NO WORK WRITTEN; ","")&amp;IF(AND(I543&lt;&gt;"",J543=""),"INSPECTION - NO RESULT; ","")&amp;IF(AND(B543&lt;&gt;"",N(A543)&gt;0,COUNTIFS($B$2:$B$1000,B543,$A$2:$A$1000,A543)&gt;1),"TWO ROWS SAME JOB SAME DAY; ","")&amp;IF(AND(N(A543)&gt;0,N(S543)&gt;0,N(S543)-N(A543)&gt;N('Settings'!$B$11)),"WRITTEN LATE; ",""),LEN(IF(N(A543)=0,"NO DATE; ","")&amp;IF(B543="","NO JOB; ",IF(COUNTIF('Jobs'!$A$2:$A$21,B543)=0,"JOB NOT ON JOBS SHEET; ",""))&amp;IF(AND(L543="Yes",M543=""),"DELAY - NO CAUSE; ","")&amp;IF(AND(N543&lt;&gt;"",O543&lt;&gt;"Yes",O543&lt;&gt;"Not needed"),"CLIENT INSTRUCTION - NO CHANGE ORDER; ","")&amp;IF(Q543="","NO PHOTOS LINK; ","")&amp;IF(OR(C543="",AND(D543&lt;&gt;"",E543="")),"CREW COUNT BLANK; ","")&amp;IF(G543="","NO WORK WRITTEN; ","")&amp;IF(AND(I543&lt;&gt;"",J543=""),"INSPECTION - NO RESULT; ","")&amp;IF(AND(B543&lt;&gt;"",N(A543)&gt;0,COUNTIFS($B$2:$B$1000,B543,$A$2:$A$1000,A543)&gt;1),"TWO ROWS SAME JOB SAME DAY; ","")&amp;IF(AND(N(A543)&gt;0,N(S543)&gt;0,N(S543)-N(A543)&gt;N('Settings'!$B$11)),"WRITTEN LATE; ",""))-2)))</f>
        <v/>
      </c>
    </row>
    <row r="544">
      <c r="A544" s="6" t="n"/>
      <c r="G544" s="7" t="n"/>
      <c r="H544" s="7" t="n"/>
      <c r="K544" s="7" t="n"/>
      <c r="M544" s="7" t="n"/>
      <c r="N544" s="7" t="n"/>
      <c r="P544" s="7" t="n"/>
      <c r="S544" s="6" t="n"/>
      <c r="T544">
        <f>IF(NOT(OR(A544&lt;&gt;"",B544&lt;&gt;"",G544&lt;&gt;"")),"",IF(IF(N(A544)=0,"NO DATE; ","")&amp;IF(B544="","NO JOB; ",IF(COUNTIF('Jobs'!$A$2:$A$21,B544)=0,"JOB NOT ON JOBS SHEET; ",""))&amp;IF(AND(L544="Yes",M544=""),"DELAY - NO CAUSE; ","")&amp;IF(AND(N544&lt;&gt;"",O544&lt;&gt;"Yes",O544&lt;&gt;"Not needed"),"CLIENT INSTRUCTION - NO CHANGE ORDER; ","")&amp;IF(Q544="","NO PHOTOS LINK; ","")&amp;IF(OR(C544="",AND(D544&lt;&gt;"",E544="")),"CREW COUNT BLANK; ","")&amp;IF(G544="","NO WORK WRITTEN; ","")&amp;IF(AND(I544&lt;&gt;"",J544=""),"INSPECTION - NO RESULT; ","")&amp;IF(AND(B544&lt;&gt;"",N(A544)&gt;0,COUNTIFS($B$2:$B$1000,B544,$A$2:$A$1000,A544)&gt;1),"TWO ROWS SAME JOB SAME DAY; ","")&amp;IF(AND(N(A544)&gt;0,N(S544)&gt;0,N(S544)-N(A544)&gt;N('Settings'!$B$11)),"WRITTEN LATE; ","")="","",LEFT(IF(N(A544)=0,"NO DATE; ","")&amp;IF(B544="","NO JOB; ",IF(COUNTIF('Jobs'!$A$2:$A$21,B544)=0,"JOB NOT ON JOBS SHEET; ",""))&amp;IF(AND(L544="Yes",M544=""),"DELAY - NO CAUSE; ","")&amp;IF(AND(N544&lt;&gt;"",O544&lt;&gt;"Yes",O544&lt;&gt;"Not needed"),"CLIENT INSTRUCTION - NO CHANGE ORDER; ","")&amp;IF(Q544="","NO PHOTOS LINK; ","")&amp;IF(OR(C544="",AND(D544&lt;&gt;"",E544="")),"CREW COUNT BLANK; ","")&amp;IF(G544="","NO WORK WRITTEN; ","")&amp;IF(AND(I544&lt;&gt;"",J544=""),"INSPECTION - NO RESULT; ","")&amp;IF(AND(B544&lt;&gt;"",N(A544)&gt;0,COUNTIFS($B$2:$B$1000,B544,$A$2:$A$1000,A544)&gt;1),"TWO ROWS SAME JOB SAME DAY; ","")&amp;IF(AND(N(A544)&gt;0,N(S544)&gt;0,N(S544)-N(A544)&gt;N('Settings'!$B$11)),"WRITTEN LATE; ",""),LEN(IF(N(A544)=0,"NO DATE; ","")&amp;IF(B544="","NO JOB; ",IF(COUNTIF('Jobs'!$A$2:$A$21,B544)=0,"JOB NOT ON JOBS SHEET; ",""))&amp;IF(AND(L544="Yes",M544=""),"DELAY - NO CAUSE; ","")&amp;IF(AND(N544&lt;&gt;"",O544&lt;&gt;"Yes",O544&lt;&gt;"Not needed"),"CLIENT INSTRUCTION - NO CHANGE ORDER; ","")&amp;IF(Q544="","NO PHOTOS LINK; ","")&amp;IF(OR(C544="",AND(D544&lt;&gt;"",E544="")),"CREW COUNT BLANK; ","")&amp;IF(G544="","NO WORK WRITTEN; ","")&amp;IF(AND(I544&lt;&gt;"",J544=""),"INSPECTION - NO RESULT; ","")&amp;IF(AND(B544&lt;&gt;"",N(A544)&gt;0,COUNTIFS($B$2:$B$1000,B544,$A$2:$A$1000,A544)&gt;1),"TWO ROWS SAME JOB SAME DAY; ","")&amp;IF(AND(N(A544)&gt;0,N(S544)&gt;0,N(S544)-N(A544)&gt;N('Settings'!$B$11)),"WRITTEN LATE; ",""))-2)))</f>
        <v/>
      </c>
    </row>
    <row r="545">
      <c r="A545" s="6" t="n"/>
      <c r="G545" s="7" t="n"/>
      <c r="H545" s="7" t="n"/>
      <c r="K545" s="7" t="n"/>
      <c r="M545" s="7" t="n"/>
      <c r="N545" s="7" t="n"/>
      <c r="P545" s="7" t="n"/>
      <c r="S545" s="6" t="n"/>
      <c r="T545">
        <f>IF(NOT(OR(A545&lt;&gt;"",B545&lt;&gt;"",G545&lt;&gt;"")),"",IF(IF(N(A545)=0,"NO DATE; ","")&amp;IF(B545="","NO JOB; ",IF(COUNTIF('Jobs'!$A$2:$A$21,B545)=0,"JOB NOT ON JOBS SHEET; ",""))&amp;IF(AND(L545="Yes",M545=""),"DELAY - NO CAUSE; ","")&amp;IF(AND(N545&lt;&gt;"",O545&lt;&gt;"Yes",O545&lt;&gt;"Not needed"),"CLIENT INSTRUCTION - NO CHANGE ORDER; ","")&amp;IF(Q545="","NO PHOTOS LINK; ","")&amp;IF(OR(C545="",AND(D545&lt;&gt;"",E545="")),"CREW COUNT BLANK; ","")&amp;IF(G545="","NO WORK WRITTEN; ","")&amp;IF(AND(I545&lt;&gt;"",J545=""),"INSPECTION - NO RESULT; ","")&amp;IF(AND(B545&lt;&gt;"",N(A545)&gt;0,COUNTIFS($B$2:$B$1000,B545,$A$2:$A$1000,A545)&gt;1),"TWO ROWS SAME JOB SAME DAY; ","")&amp;IF(AND(N(A545)&gt;0,N(S545)&gt;0,N(S545)-N(A545)&gt;N('Settings'!$B$11)),"WRITTEN LATE; ","")="","",LEFT(IF(N(A545)=0,"NO DATE; ","")&amp;IF(B545="","NO JOB; ",IF(COUNTIF('Jobs'!$A$2:$A$21,B545)=0,"JOB NOT ON JOBS SHEET; ",""))&amp;IF(AND(L545="Yes",M545=""),"DELAY - NO CAUSE; ","")&amp;IF(AND(N545&lt;&gt;"",O545&lt;&gt;"Yes",O545&lt;&gt;"Not needed"),"CLIENT INSTRUCTION - NO CHANGE ORDER; ","")&amp;IF(Q545="","NO PHOTOS LINK; ","")&amp;IF(OR(C545="",AND(D545&lt;&gt;"",E545="")),"CREW COUNT BLANK; ","")&amp;IF(G545="","NO WORK WRITTEN; ","")&amp;IF(AND(I545&lt;&gt;"",J545=""),"INSPECTION - NO RESULT; ","")&amp;IF(AND(B545&lt;&gt;"",N(A545)&gt;0,COUNTIFS($B$2:$B$1000,B545,$A$2:$A$1000,A545)&gt;1),"TWO ROWS SAME JOB SAME DAY; ","")&amp;IF(AND(N(A545)&gt;0,N(S545)&gt;0,N(S545)-N(A545)&gt;N('Settings'!$B$11)),"WRITTEN LATE; ",""),LEN(IF(N(A545)=0,"NO DATE; ","")&amp;IF(B545="","NO JOB; ",IF(COUNTIF('Jobs'!$A$2:$A$21,B545)=0,"JOB NOT ON JOBS SHEET; ",""))&amp;IF(AND(L545="Yes",M545=""),"DELAY - NO CAUSE; ","")&amp;IF(AND(N545&lt;&gt;"",O545&lt;&gt;"Yes",O545&lt;&gt;"Not needed"),"CLIENT INSTRUCTION - NO CHANGE ORDER; ","")&amp;IF(Q545="","NO PHOTOS LINK; ","")&amp;IF(OR(C545="",AND(D545&lt;&gt;"",E545="")),"CREW COUNT BLANK; ","")&amp;IF(G545="","NO WORK WRITTEN; ","")&amp;IF(AND(I545&lt;&gt;"",J545=""),"INSPECTION - NO RESULT; ","")&amp;IF(AND(B545&lt;&gt;"",N(A545)&gt;0,COUNTIFS($B$2:$B$1000,B545,$A$2:$A$1000,A545)&gt;1),"TWO ROWS SAME JOB SAME DAY; ","")&amp;IF(AND(N(A545)&gt;0,N(S545)&gt;0,N(S545)-N(A545)&gt;N('Settings'!$B$11)),"WRITTEN LATE; ",""))-2)))</f>
        <v/>
      </c>
    </row>
    <row r="546">
      <c r="A546" s="6" t="n"/>
      <c r="G546" s="7" t="n"/>
      <c r="H546" s="7" t="n"/>
      <c r="K546" s="7" t="n"/>
      <c r="M546" s="7" t="n"/>
      <c r="N546" s="7" t="n"/>
      <c r="P546" s="7" t="n"/>
      <c r="S546" s="6" t="n"/>
      <c r="T546">
        <f>IF(NOT(OR(A546&lt;&gt;"",B546&lt;&gt;"",G546&lt;&gt;"")),"",IF(IF(N(A546)=0,"NO DATE; ","")&amp;IF(B546="","NO JOB; ",IF(COUNTIF('Jobs'!$A$2:$A$21,B546)=0,"JOB NOT ON JOBS SHEET; ",""))&amp;IF(AND(L546="Yes",M546=""),"DELAY - NO CAUSE; ","")&amp;IF(AND(N546&lt;&gt;"",O546&lt;&gt;"Yes",O546&lt;&gt;"Not needed"),"CLIENT INSTRUCTION - NO CHANGE ORDER; ","")&amp;IF(Q546="","NO PHOTOS LINK; ","")&amp;IF(OR(C546="",AND(D546&lt;&gt;"",E546="")),"CREW COUNT BLANK; ","")&amp;IF(G546="","NO WORK WRITTEN; ","")&amp;IF(AND(I546&lt;&gt;"",J546=""),"INSPECTION - NO RESULT; ","")&amp;IF(AND(B546&lt;&gt;"",N(A546)&gt;0,COUNTIFS($B$2:$B$1000,B546,$A$2:$A$1000,A546)&gt;1),"TWO ROWS SAME JOB SAME DAY; ","")&amp;IF(AND(N(A546)&gt;0,N(S546)&gt;0,N(S546)-N(A546)&gt;N('Settings'!$B$11)),"WRITTEN LATE; ","")="","",LEFT(IF(N(A546)=0,"NO DATE; ","")&amp;IF(B546="","NO JOB; ",IF(COUNTIF('Jobs'!$A$2:$A$21,B546)=0,"JOB NOT ON JOBS SHEET; ",""))&amp;IF(AND(L546="Yes",M546=""),"DELAY - NO CAUSE; ","")&amp;IF(AND(N546&lt;&gt;"",O546&lt;&gt;"Yes",O546&lt;&gt;"Not needed"),"CLIENT INSTRUCTION - NO CHANGE ORDER; ","")&amp;IF(Q546="","NO PHOTOS LINK; ","")&amp;IF(OR(C546="",AND(D546&lt;&gt;"",E546="")),"CREW COUNT BLANK; ","")&amp;IF(G546="","NO WORK WRITTEN; ","")&amp;IF(AND(I546&lt;&gt;"",J546=""),"INSPECTION - NO RESULT; ","")&amp;IF(AND(B546&lt;&gt;"",N(A546)&gt;0,COUNTIFS($B$2:$B$1000,B546,$A$2:$A$1000,A546)&gt;1),"TWO ROWS SAME JOB SAME DAY; ","")&amp;IF(AND(N(A546)&gt;0,N(S546)&gt;0,N(S546)-N(A546)&gt;N('Settings'!$B$11)),"WRITTEN LATE; ",""),LEN(IF(N(A546)=0,"NO DATE; ","")&amp;IF(B546="","NO JOB; ",IF(COUNTIF('Jobs'!$A$2:$A$21,B546)=0,"JOB NOT ON JOBS SHEET; ",""))&amp;IF(AND(L546="Yes",M546=""),"DELAY - NO CAUSE; ","")&amp;IF(AND(N546&lt;&gt;"",O546&lt;&gt;"Yes",O546&lt;&gt;"Not needed"),"CLIENT INSTRUCTION - NO CHANGE ORDER; ","")&amp;IF(Q546="","NO PHOTOS LINK; ","")&amp;IF(OR(C546="",AND(D546&lt;&gt;"",E546="")),"CREW COUNT BLANK; ","")&amp;IF(G546="","NO WORK WRITTEN; ","")&amp;IF(AND(I546&lt;&gt;"",J546=""),"INSPECTION - NO RESULT; ","")&amp;IF(AND(B546&lt;&gt;"",N(A546)&gt;0,COUNTIFS($B$2:$B$1000,B546,$A$2:$A$1000,A546)&gt;1),"TWO ROWS SAME JOB SAME DAY; ","")&amp;IF(AND(N(A546)&gt;0,N(S546)&gt;0,N(S546)-N(A546)&gt;N('Settings'!$B$11)),"WRITTEN LATE; ",""))-2)))</f>
        <v/>
      </c>
    </row>
    <row r="547">
      <c r="A547" s="6" t="n"/>
      <c r="G547" s="7" t="n"/>
      <c r="H547" s="7" t="n"/>
      <c r="K547" s="7" t="n"/>
      <c r="M547" s="7" t="n"/>
      <c r="N547" s="7" t="n"/>
      <c r="P547" s="7" t="n"/>
      <c r="S547" s="6" t="n"/>
      <c r="T547">
        <f>IF(NOT(OR(A547&lt;&gt;"",B547&lt;&gt;"",G547&lt;&gt;"")),"",IF(IF(N(A547)=0,"NO DATE; ","")&amp;IF(B547="","NO JOB; ",IF(COUNTIF('Jobs'!$A$2:$A$21,B547)=0,"JOB NOT ON JOBS SHEET; ",""))&amp;IF(AND(L547="Yes",M547=""),"DELAY - NO CAUSE; ","")&amp;IF(AND(N547&lt;&gt;"",O547&lt;&gt;"Yes",O547&lt;&gt;"Not needed"),"CLIENT INSTRUCTION - NO CHANGE ORDER; ","")&amp;IF(Q547="","NO PHOTOS LINK; ","")&amp;IF(OR(C547="",AND(D547&lt;&gt;"",E547="")),"CREW COUNT BLANK; ","")&amp;IF(G547="","NO WORK WRITTEN; ","")&amp;IF(AND(I547&lt;&gt;"",J547=""),"INSPECTION - NO RESULT; ","")&amp;IF(AND(B547&lt;&gt;"",N(A547)&gt;0,COUNTIFS($B$2:$B$1000,B547,$A$2:$A$1000,A547)&gt;1),"TWO ROWS SAME JOB SAME DAY; ","")&amp;IF(AND(N(A547)&gt;0,N(S547)&gt;0,N(S547)-N(A547)&gt;N('Settings'!$B$11)),"WRITTEN LATE; ","")="","",LEFT(IF(N(A547)=0,"NO DATE; ","")&amp;IF(B547="","NO JOB; ",IF(COUNTIF('Jobs'!$A$2:$A$21,B547)=0,"JOB NOT ON JOBS SHEET; ",""))&amp;IF(AND(L547="Yes",M547=""),"DELAY - NO CAUSE; ","")&amp;IF(AND(N547&lt;&gt;"",O547&lt;&gt;"Yes",O547&lt;&gt;"Not needed"),"CLIENT INSTRUCTION - NO CHANGE ORDER; ","")&amp;IF(Q547="","NO PHOTOS LINK; ","")&amp;IF(OR(C547="",AND(D547&lt;&gt;"",E547="")),"CREW COUNT BLANK; ","")&amp;IF(G547="","NO WORK WRITTEN; ","")&amp;IF(AND(I547&lt;&gt;"",J547=""),"INSPECTION - NO RESULT; ","")&amp;IF(AND(B547&lt;&gt;"",N(A547)&gt;0,COUNTIFS($B$2:$B$1000,B547,$A$2:$A$1000,A547)&gt;1),"TWO ROWS SAME JOB SAME DAY; ","")&amp;IF(AND(N(A547)&gt;0,N(S547)&gt;0,N(S547)-N(A547)&gt;N('Settings'!$B$11)),"WRITTEN LATE; ",""),LEN(IF(N(A547)=0,"NO DATE; ","")&amp;IF(B547="","NO JOB; ",IF(COUNTIF('Jobs'!$A$2:$A$21,B547)=0,"JOB NOT ON JOBS SHEET; ",""))&amp;IF(AND(L547="Yes",M547=""),"DELAY - NO CAUSE; ","")&amp;IF(AND(N547&lt;&gt;"",O547&lt;&gt;"Yes",O547&lt;&gt;"Not needed"),"CLIENT INSTRUCTION - NO CHANGE ORDER; ","")&amp;IF(Q547="","NO PHOTOS LINK; ","")&amp;IF(OR(C547="",AND(D547&lt;&gt;"",E547="")),"CREW COUNT BLANK; ","")&amp;IF(G547="","NO WORK WRITTEN; ","")&amp;IF(AND(I547&lt;&gt;"",J547=""),"INSPECTION - NO RESULT; ","")&amp;IF(AND(B547&lt;&gt;"",N(A547)&gt;0,COUNTIFS($B$2:$B$1000,B547,$A$2:$A$1000,A547)&gt;1),"TWO ROWS SAME JOB SAME DAY; ","")&amp;IF(AND(N(A547)&gt;0,N(S547)&gt;0,N(S547)-N(A547)&gt;N('Settings'!$B$11)),"WRITTEN LATE; ",""))-2)))</f>
        <v/>
      </c>
    </row>
    <row r="548">
      <c r="A548" s="6" t="n"/>
      <c r="G548" s="7" t="n"/>
      <c r="H548" s="7" t="n"/>
      <c r="K548" s="7" t="n"/>
      <c r="M548" s="7" t="n"/>
      <c r="N548" s="7" t="n"/>
      <c r="P548" s="7" t="n"/>
      <c r="S548" s="6" t="n"/>
      <c r="T548">
        <f>IF(NOT(OR(A548&lt;&gt;"",B548&lt;&gt;"",G548&lt;&gt;"")),"",IF(IF(N(A548)=0,"NO DATE; ","")&amp;IF(B548="","NO JOB; ",IF(COUNTIF('Jobs'!$A$2:$A$21,B548)=0,"JOB NOT ON JOBS SHEET; ",""))&amp;IF(AND(L548="Yes",M548=""),"DELAY - NO CAUSE; ","")&amp;IF(AND(N548&lt;&gt;"",O548&lt;&gt;"Yes",O548&lt;&gt;"Not needed"),"CLIENT INSTRUCTION - NO CHANGE ORDER; ","")&amp;IF(Q548="","NO PHOTOS LINK; ","")&amp;IF(OR(C548="",AND(D548&lt;&gt;"",E548="")),"CREW COUNT BLANK; ","")&amp;IF(G548="","NO WORK WRITTEN; ","")&amp;IF(AND(I548&lt;&gt;"",J548=""),"INSPECTION - NO RESULT; ","")&amp;IF(AND(B548&lt;&gt;"",N(A548)&gt;0,COUNTIFS($B$2:$B$1000,B548,$A$2:$A$1000,A548)&gt;1),"TWO ROWS SAME JOB SAME DAY; ","")&amp;IF(AND(N(A548)&gt;0,N(S548)&gt;0,N(S548)-N(A548)&gt;N('Settings'!$B$11)),"WRITTEN LATE; ","")="","",LEFT(IF(N(A548)=0,"NO DATE; ","")&amp;IF(B548="","NO JOB; ",IF(COUNTIF('Jobs'!$A$2:$A$21,B548)=0,"JOB NOT ON JOBS SHEET; ",""))&amp;IF(AND(L548="Yes",M548=""),"DELAY - NO CAUSE; ","")&amp;IF(AND(N548&lt;&gt;"",O548&lt;&gt;"Yes",O548&lt;&gt;"Not needed"),"CLIENT INSTRUCTION - NO CHANGE ORDER; ","")&amp;IF(Q548="","NO PHOTOS LINK; ","")&amp;IF(OR(C548="",AND(D548&lt;&gt;"",E548="")),"CREW COUNT BLANK; ","")&amp;IF(G548="","NO WORK WRITTEN; ","")&amp;IF(AND(I548&lt;&gt;"",J548=""),"INSPECTION - NO RESULT; ","")&amp;IF(AND(B548&lt;&gt;"",N(A548)&gt;0,COUNTIFS($B$2:$B$1000,B548,$A$2:$A$1000,A548)&gt;1),"TWO ROWS SAME JOB SAME DAY; ","")&amp;IF(AND(N(A548)&gt;0,N(S548)&gt;0,N(S548)-N(A548)&gt;N('Settings'!$B$11)),"WRITTEN LATE; ",""),LEN(IF(N(A548)=0,"NO DATE; ","")&amp;IF(B548="","NO JOB; ",IF(COUNTIF('Jobs'!$A$2:$A$21,B548)=0,"JOB NOT ON JOBS SHEET; ",""))&amp;IF(AND(L548="Yes",M548=""),"DELAY - NO CAUSE; ","")&amp;IF(AND(N548&lt;&gt;"",O548&lt;&gt;"Yes",O548&lt;&gt;"Not needed"),"CLIENT INSTRUCTION - NO CHANGE ORDER; ","")&amp;IF(Q548="","NO PHOTOS LINK; ","")&amp;IF(OR(C548="",AND(D548&lt;&gt;"",E548="")),"CREW COUNT BLANK; ","")&amp;IF(G548="","NO WORK WRITTEN; ","")&amp;IF(AND(I548&lt;&gt;"",J548=""),"INSPECTION - NO RESULT; ","")&amp;IF(AND(B548&lt;&gt;"",N(A548)&gt;0,COUNTIFS($B$2:$B$1000,B548,$A$2:$A$1000,A548)&gt;1),"TWO ROWS SAME JOB SAME DAY; ","")&amp;IF(AND(N(A548)&gt;0,N(S548)&gt;0,N(S548)-N(A548)&gt;N('Settings'!$B$11)),"WRITTEN LATE; ",""))-2)))</f>
        <v/>
      </c>
    </row>
    <row r="549">
      <c r="A549" s="6" t="n"/>
      <c r="G549" s="7" t="n"/>
      <c r="H549" s="7" t="n"/>
      <c r="K549" s="7" t="n"/>
      <c r="M549" s="7" t="n"/>
      <c r="N549" s="7" t="n"/>
      <c r="P549" s="7" t="n"/>
      <c r="S549" s="6" t="n"/>
      <c r="T549">
        <f>IF(NOT(OR(A549&lt;&gt;"",B549&lt;&gt;"",G549&lt;&gt;"")),"",IF(IF(N(A549)=0,"NO DATE; ","")&amp;IF(B549="","NO JOB; ",IF(COUNTIF('Jobs'!$A$2:$A$21,B549)=0,"JOB NOT ON JOBS SHEET; ",""))&amp;IF(AND(L549="Yes",M549=""),"DELAY - NO CAUSE; ","")&amp;IF(AND(N549&lt;&gt;"",O549&lt;&gt;"Yes",O549&lt;&gt;"Not needed"),"CLIENT INSTRUCTION - NO CHANGE ORDER; ","")&amp;IF(Q549="","NO PHOTOS LINK; ","")&amp;IF(OR(C549="",AND(D549&lt;&gt;"",E549="")),"CREW COUNT BLANK; ","")&amp;IF(G549="","NO WORK WRITTEN; ","")&amp;IF(AND(I549&lt;&gt;"",J549=""),"INSPECTION - NO RESULT; ","")&amp;IF(AND(B549&lt;&gt;"",N(A549)&gt;0,COUNTIFS($B$2:$B$1000,B549,$A$2:$A$1000,A549)&gt;1),"TWO ROWS SAME JOB SAME DAY; ","")&amp;IF(AND(N(A549)&gt;0,N(S549)&gt;0,N(S549)-N(A549)&gt;N('Settings'!$B$11)),"WRITTEN LATE; ","")="","",LEFT(IF(N(A549)=0,"NO DATE; ","")&amp;IF(B549="","NO JOB; ",IF(COUNTIF('Jobs'!$A$2:$A$21,B549)=0,"JOB NOT ON JOBS SHEET; ",""))&amp;IF(AND(L549="Yes",M549=""),"DELAY - NO CAUSE; ","")&amp;IF(AND(N549&lt;&gt;"",O549&lt;&gt;"Yes",O549&lt;&gt;"Not needed"),"CLIENT INSTRUCTION - NO CHANGE ORDER; ","")&amp;IF(Q549="","NO PHOTOS LINK; ","")&amp;IF(OR(C549="",AND(D549&lt;&gt;"",E549="")),"CREW COUNT BLANK; ","")&amp;IF(G549="","NO WORK WRITTEN; ","")&amp;IF(AND(I549&lt;&gt;"",J549=""),"INSPECTION - NO RESULT; ","")&amp;IF(AND(B549&lt;&gt;"",N(A549)&gt;0,COUNTIFS($B$2:$B$1000,B549,$A$2:$A$1000,A549)&gt;1),"TWO ROWS SAME JOB SAME DAY; ","")&amp;IF(AND(N(A549)&gt;0,N(S549)&gt;0,N(S549)-N(A549)&gt;N('Settings'!$B$11)),"WRITTEN LATE; ",""),LEN(IF(N(A549)=0,"NO DATE; ","")&amp;IF(B549="","NO JOB; ",IF(COUNTIF('Jobs'!$A$2:$A$21,B549)=0,"JOB NOT ON JOBS SHEET; ",""))&amp;IF(AND(L549="Yes",M549=""),"DELAY - NO CAUSE; ","")&amp;IF(AND(N549&lt;&gt;"",O549&lt;&gt;"Yes",O549&lt;&gt;"Not needed"),"CLIENT INSTRUCTION - NO CHANGE ORDER; ","")&amp;IF(Q549="","NO PHOTOS LINK; ","")&amp;IF(OR(C549="",AND(D549&lt;&gt;"",E549="")),"CREW COUNT BLANK; ","")&amp;IF(G549="","NO WORK WRITTEN; ","")&amp;IF(AND(I549&lt;&gt;"",J549=""),"INSPECTION - NO RESULT; ","")&amp;IF(AND(B549&lt;&gt;"",N(A549)&gt;0,COUNTIFS($B$2:$B$1000,B549,$A$2:$A$1000,A549)&gt;1),"TWO ROWS SAME JOB SAME DAY; ","")&amp;IF(AND(N(A549)&gt;0,N(S549)&gt;0,N(S549)-N(A549)&gt;N('Settings'!$B$11)),"WRITTEN LATE; ",""))-2)))</f>
        <v/>
      </c>
    </row>
    <row r="550">
      <c r="A550" s="6" t="n"/>
      <c r="G550" s="7" t="n"/>
      <c r="H550" s="7" t="n"/>
      <c r="K550" s="7" t="n"/>
      <c r="M550" s="7" t="n"/>
      <c r="N550" s="7" t="n"/>
      <c r="P550" s="7" t="n"/>
      <c r="S550" s="6" t="n"/>
      <c r="T550">
        <f>IF(NOT(OR(A550&lt;&gt;"",B550&lt;&gt;"",G550&lt;&gt;"")),"",IF(IF(N(A550)=0,"NO DATE; ","")&amp;IF(B550="","NO JOB; ",IF(COUNTIF('Jobs'!$A$2:$A$21,B550)=0,"JOB NOT ON JOBS SHEET; ",""))&amp;IF(AND(L550="Yes",M550=""),"DELAY - NO CAUSE; ","")&amp;IF(AND(N550&lt;&gt;"",O550&lt;&gt;"Yes",O550&lt;&gt;"Not needed"),"CLIENT INSTRUCTION - NO CHANGE ORDER; ","")&amp;IF(Q550="","NO PHOTOS LINK; ","")&amp;IF(OR(C550="",AND(D550&lt;&gt;"",E550="")),"CREW COUNT BLANK; ","")&amp;IF(G550="","NO WORK WRITTEN; ","")&amp;IF(AND(I550&lt;&gt;"",J550=""),"INSPECTION - NO RESULT; ","")&amp;IF(AND(B550&lt;&gt;"",N(A550)&gt;0,COUNTIFS($B$2:$B$1000,B550,$A$2:$A$1000,A550)&gt;1),"TWO ROWS SAME JOB SAME DAY; ","")&amp;IF(AND(N(A550)&gt;0,N(S550)&gt;0,N(S550)-N(A550)&gt;N('Settings'!$B$11)),"WRITTEN LATE; ","")="","",LEFT(IF(N(A550)=0,"NO DATE; ","")&amp;IF(B550="","NO JOB; ",IF(COUNTIF('Jobs'!$A$2:$A$21,B550)=0,"JOB NOT ON JOBS SHEET; ",""))&amp;IF(AND(L550="Yes",M550=""),"DELAY - NO CAUSE; ","")&amp;IF(AND(N550&lt;&gt;"",O550&lt;&gt;"Yes",O550&lt;&gt;"Not needed"),"CLIENT INSTRUCTION - NO CHANGE ORDER; ","")&amp;IF(Q550="","NO PHOTOS LINK; ","")&amp;IF(OR(C550="",AND(D550&lt;&gt;"",E550="")),"CREW COUNT BLANK; ","")&amp;IF(G550="","NO WORK WRITTEN; ","")&amp;IF(AND(I550&lt;&gt;"",J550=""),"INSPECTION - NO RESULT; ","")&amp;IF(AND(B550&lt;&gt;"",N(A550)&gt;0,COUNTIFS($B$2:$B$1000,B550,$A$2:$A$1000,A550)&gt;1),"TWO ROWS SAME JOB SAME DAY; ","")&amp;IF(AND(N(A550)&gt;0,N(S550)&gt;0,N(S550)-N(A550)&gt;N('Settings'!$B$11)),"WRITTEN LATE; ",""),LEN(IF(N(A550)=0,"NO DATE; ","")&amp;IF(B550="","NO JOB; ",IF(COUNTIF('Jobs'!$A$2:$A$21,B550)=0,"JOB NOT ON JOBS SHEET; ",""))&amp;IF(AND(L550="Yes",M550=""),"DELAY - NO CAUSE; ","")&amp;IF(AND(N550&lt;&gt;"",O550&lt;&gt;"Yes",O550&lt;&gt;"Not needed"),"CLIENT INSTRUCTION - NO CHANGE ORDER; ","")&amp;IF(Q550="","NO PHOTOS LINK; ","")&amp;IF(OR(C550="",AND(D550&lt;&gt;"",E550="")),"CREW COUNT BLANK; ","")&amp;IF(G550="","NO WORK WRITTEN; ","")&amp;IF(AND(I550&lt;&gt;"",J550=""),"INSPECTION - NO RESULT; ","")&amp;IF(AND(B550&lt;&gt;"",N(A550)&gt;0,COUNTIFS($B$2:$B$1000,B550,$A$2:$A$1000,A550)&gt;1),"TWO ROWS SAME JOB SAME DAY; ","")&amp;IF(AND(N(A550)&gt;0,N(S550)&gt;0,N(S550)-N(A550)&gt;N('Settings'!$B$11)),"WRITTEN LATE; ",""))-2)))</f>
        <v/>
      </c>
    </row>
    <row r="551">
      <c r="A551" s="6" t="n"/>
      <c r="G551" s="7" t="n"/>
      <c r="H551" s="7" t="n"/>
      <c r="K551" s="7" t="n"/>
      <c r="M551" s="7" t="n"/>
      <c r="N551" s="7" t="n"/>
      <c r="P551" s="7" t="n"/>
      <c r="S551" s="6" t="n"/>
      <c r="T551">
        <f>IF(NOT(OR(A551&lt;&gt;"",B551&lt;&gt;"",G551&lt;&gt;"")),"",IF(IF(N(A551)=0,"NO DATE; ","")&amp;IF(B551="","NO JOB; ",IF(COUNTIF('Jobs'!$A$2:$A$21,B551)=0,"JOB NOT ON JOBS SHEET; ",""))&amp;IF(AND(L551="Yes",M551=""),"DELAY - NO CAUSE; ","")&amp;IF(AND(N551&lt;&gt;"",O551&lt;&gt;"Yes",O551&lt;&gt;"Not needed"),"CLIENT INSTRUCTION - NO CHANGE ORDER; ","")&amp;IF(Q551="","NO PHOTOS LINK; ","")&amp;IF(OR(C551="",AND(D551&lt;&gt;"",E551="")),"CREW COUNT BLANK; ","")&amp;IF(G551="","NO WORK WRITTEN; ","")&amp;IF(AND(I551&lt;&gt;"",J551=""),"INSPECTION - NO RESULT; ","")&amp;IF(AND(B551&lt;&gt;"",N(A551)&gt;0,COUNTIFS($B$2:$B$1000,B551,$A$2:$A$1000,A551)&gt;1),"TWO ROWS SAME JOB SAME DAY; ","")&amp;IF(AND(N(A551)&gt;0,N(S551)&gt;0,N(S551)-N(A551)&gt;N('Settings'!$B$11)),"WRITTEN LATE; ","")="","",LEFT(IF(N(A551)=0,"NO DATE; ","")&amp;IF(B551="","NO JOB; ",IF(COUNTIF('Jobs'!$A$2:$A$21,B551)=0,"JOB NOT ON JOBS SHEET; ",""))&amp;IF(AND(L551="Yes",M551=""),"DELAY - NO CAUSE; ","")&amp;IF(AND(N551&lt;&gt;"",O551&lt;&gt;"Yes",O551&lt;&gt;"Not needed"),"CLIENT INSTRUCTION - NO CHANGE ORDER; ","")&amp;IF(Q551="","NO PHOTOS LINK; ","")&amp;IF(OR(C551="",AND(D551&lt;&gt;"",E551="")),"CREW COUNT BLANK; ","")&amp;IF(G551="","NO WORK WRITTEN; ","")&amp;IF(AND(I551&lt;&gt;"",J551=""),"INSPECTION - NO RESULT; ","")&amp;IF(AND(B551&lt;&gt;"",N(A551)&gt;0,COUNTIFS($B$2:$B$1000,B551,$A$2:$A$1000,A551)&gt;1),"TWO ROWS SAME JOB SAME DAY; ","")&amp;IF(AND(N(A551)&gt;0,N(S551)&gt;0,N(S551)-N(A551)&gt;N('Settings'!$B$11)),"WRITTEN LATE; ",""),LEN(IF(N(A551)=0,"NO DATE; ","")&amp;IF(B551="","NO JOB; ",IF(COUNTIF('Jobs'!$A$2:$A$21,B551)=0,"JOB NOT ON JOBS SHEET; ",""))&amp;IF(AND(L551="Yes",M551=""),"DELAY - NO CAUSE; ","")&amp;IF(AND(N551&lt;&gt;"",O551&lt;&gt;"Yes",O551&lt;&gt;"Not needed"),"CLIENT INSTRUCTION - NO CHANGE ORDER; ","")&amp;IF(Q551="","NO PHOTOS LINK; ","")&amp;IF(OR(C551="",AND(D551&lt;&gt;"",E551="")),"CREW COUNT BLANK; ","")&amp;IF(G551="","NO WORK WRITTEN; ","")&amp;IF(AND(I551&lt;&gt;"",J551=""),"INSPECTION - NO RESULT; ","")&amp;IF(AND(B551&lt;&gt;"",N(A551)&gt;0,COUNTIFS($B$2:$B$1000,B551,$A$2:$A$1000,A551)&gt;1),"TWO ROWS SAME JOB SAME DAY; ","")&amp;IF(AND(N(A551)&gt;0,N(S551)&gt;0,N(S551)-N(A551)&gt;N('Settings'!$B$11)),"WRITTEN LATE; ",""))-2)))</f>
        <v/>
      </c>
    </row>
    <row r="552">
      <c r="A552" s="6" t="n"/>
      <c r="G552" s="7" t="n"/>
      <c r="H552" s="7" t="n"/>
      <c r="K552" s="7" t="n"/>
      <c r="M552" s="7" t="n"/>
      <c r="N552" s="7" t="n"/>
      <c r="P552" s="7" t="n"/>
      <c r="S552" s="6" t="n"/>
      <c r="T552">
        <f>IF(NOT(OR(A552&lt;&gt;"",B552&lt;&gt;"",G552&lt;&gt;"")),"",IF(IF(N(A552)=0,"NO DATE; ","")&amp;IF(B552="","NO JOB; ",IF(COUNTIF('Jobs'!$A$2:$A$21,B552)=0,"JOB NOT ON JOBS SHEET; ",""))&amp;IF(AND(L552="Yes",M552=""),"DELAY - NO CAUSE; ","")&amp;IF(AND(N552&lt;&gt;"",O552&lt;&gt;"Yes",O552&lt;&gt;"Not needed"),"CLIENT INSTRUCTION - NO CHANGE ORDER; ","")&amp;IF(Q552="","NO PHOTOS LINK; ","")&amp;IF(OR(C552="",AND(D552&lt;&gt;"",E552="")),"CREW COUNT BLANK; ","")&amp;IF(G552="","NO WORK WRITTEN; ","")&amp;IF(AND(I552&lt;&gt;"",J552=""),"INSPECTION - NO RESULT; ","")&amp;IF(AND(B552&lt;&gt;"",N(A552)&gt;0,COUNTIFS($B$2:$B$1000,B552,$A$2:$A$1000,A552)&gt;1),"TWO ROWS SAME JOB SAME DAY; ","")&amp;IF(AND(N(A552)&gt;0,N(S552)&gt;0,N(S552)-N(A552)&gt;N('Settings'!$B$11)),"WRITTEN LATE; ","")="","",LEFT(IF(N(A552)=0,"NO DATE; ","")&amp;IF(B552="","NO JOB; ",IF(COUNTIF('Jobs'!$A$2:$A$21,B552)=0,"JOB NOT ON JOBS SHEET; ",""))&amp;IF(AND(L552="Yes",M552=""),"DELAY - NO CAUSE; ","")&amp;IF(AND(N552&lt;&gt;"",O552&lt;&gt;"Yes",O552&lt;&gt;"Not needed"),"CLIENT INSTRUCTION - NO CHANGE ORDER; ","")&amp;IF(Q552="","NO PHOTOS LINK; ","")&amp;IF(OR(C552="",AND(D552&lt;&gt;"",E552="")),"CREW COUNT BLANK; ","")&amp;IF(G552="","NO WORK WRITTEN; ","")&amp;IF(AND(I552&lt;&gt;"",J552=""),"INSPECTION - NO RESULT; ","")&amp;IF(AND(B552&lt;&gt;"",N(A552)&gt;0,COUNTIFS($B$2:$B$1000,B552,$A$2:$A$1000,A552)&gt;1),"TWO ROWS SAME JOB SAME DAY; ","")&amp;IF(AND(N(A552)&gt;0,N(S552)&gt;0,N(S552)-N(A552)&gt;N('Settings'!$B$11)),"WRITTEN LATE; ",""),LEN(IF(N(A552)=0,"NO DATE; ","")&amp;IF(B552="","NO JOB; ",IF(COUNTIF('Jobs'!$A$2:$A$21,B552)=0,"JOB NOT ON JOBS SHEET; ",""))&amp;IF(AND(L552="Yes",M552=""),"DELAY - NO CAUSE; ","")&amp;IF(AND(N552&lt;&gt;"",O552&lt;&gt;"Yes",O552&lt;&gt;"Not needed"),"CLIENT INSTRUCTION - NO CHANGE ORDER; ","")&amp;IF(Q552="","NO PHOTOS LINK; ","")&amp;IF(OR(C552="",AND(D552&lt;&gt;"",E552="")),"CREW COUNT BLANK; ","")&amp;IF(G552="","NO WORK WRITTEN; ","")&amp;IF(AND(I552&lt;&gt;"",J552=""),"INSPECTION - NO RESULT; ","")&amp;IF(AND(B552&lt;&gt;"",N(A552)&gt;0,COUNTIFS($B$2:$B$1000,B552,$A$2:$A$1000,A552)&gt;1),"TWO ROWS SAME JOB SAME DAY; ","")&amp;IF(AND(N(A552)&gt;0,N(S552)&gt;0,N(S552)-N(A552)&gt;N('Settings'!$B$11)),"WRITTEN LATE; ",""))-2)))</f>
        <v/>
      </c>
    </row>
    <row r="553">
      <c r="A553" s="6" t="n"/>
      <c r="G553" s="7" t="n"/>
      <c r="H553" s="7" t="n"/>
      <c r="K553" s="7" t="n"/>
      <c r="M553" s="7" t="n"/>
      <c r="N553" s="7" t="n"/>
      <c r="P553" s="7" t="n"/>
      <c r="S553" s="6" t="n"/>
      <c r="T553">
        <f>IF(NOT(OR(A553&lt;&gt;"",B553&lt;&gt;"",G553&lt;&gt;"")),"",IF(IF(N(A553)=0,"NO DATE; ","")&amp;IF(B553="","NO JOB; ",IF(COUNTIF('Jobs'!$A$2:$A$21,B553)=0,"JOB NOT ON JOBS SHEET; ",""))&amp;IF(AND(L553="Yes",M553=""),"DELAY - NO CAUSE; ","")&amp;IF(AND(N553&lt;&gt;"",O553&lt;&gt;"Yes",O553&lt;&gt;"Not needed"),"CLIENT INSTRUCTION - NO CHANGE ORDER; ","")&amp;IF(Q553="","NO PHOTOS LINK; ","")&amp;IF(OR(C553="",AND(D553&lt;&gt;"",E553="")),"CREW COUNT BLANK; ","")&amp;IF(G553="","NO WORK WRITTEN; ","")&amp;IF(AND(I553&lt;&gt;"",J553=""),"INSPECTION - NO RESULT; ","")&amp;IF(AND(B553&lt;&gt;"",N(A553)&gt;0,COUNTIFS($B$2:$B$1000,B553,$A$2:$A$1000,A553)&gt;1),"TWO ROWS SAME JOB SAME DAY; ","")&amp;IF(AND(N(A553)&gt;0,N(S553)&gt;0,N(S553)-N(A553)&gt;N('Settings'!$B$11)),"WRITTEN LATE; ","")="","",LEFT(IF(N(A553)=0,"NO DATE; ","")&amp;IF(B553="","NO JOB; ",IF(COUNTIF('Jobs'!$A$2:$A$21,B553)=0,"JOB NOT ON JOBS SHEET; ",""))&amp;IF(AND(L553="Yes",M553=""),"DELAY - NO CAUSE; ","")&amp;IF(AND(N553&lt;&gt;"",O553&lt;&gt;"Yes",O553&lt;&gt;"Not needed"),"CLIENT INSTRUCTION - NO CHANGE ORDER; ","")&amp;IF(Q553="","NO PHOTOS LINK; ","")&amp;IF(OR(C553="",AND(D553&lt;&gt;"",E553="")),"CREW COUNT BLANK; ","")&amp;IF(G553="","NO WORK WRITTEN; ","")&amp;IF(AND(I553&lt;&gt;"",J553=""),"INSPECTION - NO RESULT; ","")&amp;IF(AND(B553&lt;&gt;"",N(A553)&gt;0,COUNTIFS($B$2:$B$1000,B553,$A$2:$A$1000,A553)&gt;1),"TWO ROWS SAME JOB SAME DAY; ","")&amp;IF(AND(N(A553)&gt;0,N(S553)&gt;0,N(S553)-N(A553)&gt;N('Settings'!$B$11)),"WRITTEN LATE; ",""),LEN(IF(N(A553)=0,"NO DATE; ","")&amp;IF(B553="","NO JOB; ",IF(COUNTIF('Jobs'!$A$2:$A$21,B553)=0,"JOB NOT ON JOBS SHEET; ",""))&amp;IF(AND(L553="Yes",M553=""),"DELAY - NO CAUSE; ","")&amp;IF(AND(N553&lt;&gt;"",O553&lt;&gt;"Yes",O553&lt;&gt;"Not needed"),"CLIENT INSTRUCTION - NO CHANGE ORDER; ","")&amp;IF(Q553="","NO PHOTOS LINK; ","")&amp;IF(OR(C553="",AND(D553&lt;&gt;"",E553="")),"CREW COUNT BLANK; ","")&amp;IF(G553="","NO WORK WRITTEN; ","")&amp;IF(AND(I553&lt;&gt;"",J553=""),"INSPECTION - NO RESULT; ","")&amp;IF(AND(B553&lt;&gt;"",N(A553)&gt;0,COUNTIFS($B$2:$B$1000,B553,$A$2:$A$1000,A553)&gt;1),"TWO ROWS SAME JOB SAME DAY; ","")&amp;IF(AND(N(A553)&gt;0,N(S553)&gt;0,N(S553)-N(A553)&gt;N('Settings'!$B$11)),"WRITTEN LATE; ",""))-2)))</f>
        <v/>
      </c>
    </row>
    <row r="554">
      <c r="A554" s="6" t="n"/>
      <c r="G554" s="7" t="n"/>
      <c r="H554" s="7" t="n"/>
      <c r="K554" s="7" t="n"/>
      <c r="M554" s="7" t="n"/>
      <c r="N554" s="7" t="n"/>
      <c r="P554" s="7" t="n"/>
      <c r="S554" s="6" t="n"/>
      <c r="T554">
        <f>IF(NOT(OR(A554&lt;&gt;"",B554&lt;&gt;"",G554&lt;&gt;"")),"",IF(IF(N(A554)=0,"NO DATE; ","")&amp;IF(B554="","NO JOB; ",IF(COUNTIF('Jobs'!$A$2:$A$21,B554)=0,"JOB NOT ON JOBS SHEET; ",""))&amp;IF(AND(L554="Yes",M554=""),"DELAY - NO CAUSE; ","")&amp;IF(AND(N554&lt;&gt;"",O554&lt;&gt;"Yes",O554&lt;&gt;"Not needed"),"CLIENT INSTRUCTION - NO CHANGE ORDER; ","")&amp;IF(Q554="","NO PHOTOS LINK; ","")&amp;IF(OR(C554="",AND(D554&lt;&gt;"",E554="")),"CREW COUNT BLANK; ","")&amp;IF(G554="","NO WORK WRITTEN; ","")&amp;IF(AND(I554&lt;&gt;"",J554=""),"INSPECTION - NO RESULT; ","")&amp;IF(AND(B554&lt;&gt;"",N(A554)&gt;0,COUNTIFS($B$2:$B$1000,B554,$A$2:$A$1000,A554)&gt;1),"TWO ROWS SAME JOB SAME DAY; ","")&amp;IF(AND(N(A554)&gt;0,N(S554)&gt;0,N(S554)-N(A554)&gt;N('Settings'!$B$11)),"WRITTEN LATE; ","")="","",LEFT(IF(N(A554)=0,"NO DATE; ","")&amp;IF(B554="","NO JOB; ",IF(COUNTIF('Jobs'!$A$2:$A$21,B554)=0,"JOB NOT ON JOBS SHEET; ",""))&amp;IF(AND(L554="Yes",M554=""),"DELAY - NO CAUSE; ","")&amp;IF(AND(N554&lt;&gt;"",O554&lt;&gt;"Yes",O554&lt;&gt;"Not needed"),"CLIENT INSTRUCTION - NO CHANGE ORDER; ","")&amp;IF(Q554="","NO PHOTOS LINK; ","")&amp;IF(OR(C554="",AND(D554&lt;&gt;"",E554="")),"CREW COUNT BLANK; ","")&amp;IF(G554="","NO WORK WRITTEN; ","")&amp;IF(AND(I554&lt;&gt;"",J554=""),"INSPECTION - NO RESULT; ","")&amp;IF(AND(B554&lt;&gt;"",N(A554)&gt;0,COUNTIFS($B$2:$B$1000,B554,$A$2:$A$1000,A554)&gt;1),"TWO ROWS SAME JOB SAME DAY; ","")&amp;IF(AND(N(A554)&gt;0,N(S554)&gt;0,N(S554)-N(A554)&gt;N('Settings'!$B$11)),"WRITTEN LATE; ",""),LEN(IF(N(A554)=0,"NO DATE; ","")&amp;IF(B554="","NO JOB; ",IF(COUNTIF('Jobs'!$A$2:$A$21,B554)=0,"JOB NOT ON JOBS SHEET; ",""))&amp;IF(AND(L554="Yes",M554=""),"DELAY - NO CAUSE; ","")&amp;IF(AND(N554&lt;&gt;"",O554&lt;&gt;"Yes",O554&lt;&gt;"Not needed"),"CLIENT INSTRUCTION - NO CHANGE ORDER; ","")&amp;IF(Q554="","NO PHOTOS LINK; ","")&amp;IF(OR(C554="",AND(D554&lt;&gt;"",E554="")),"CREW COUNT BLANK; ","")&amp;IF(G554="","NO WORK WRITTEN; ","")&amp;IF(AND(I554&lt;&gt;"",J554=""),"INSPECTION - NO RESULT; ","")&amp;IF(AND(B554&lt;&gt;"",N(A554)&gt;0,COUNTIFS($B$2:$B$1000,B554,$A$2:$A$1000,A554)&gt;1),"TWO ROWS SAME JOB SAME DAY; ","")&amp;IF(AND(N(A554)&gt;0,N(S554)&gt;0,N(S554)-N(A554)&gt;N('Settings'!$B$11)),"WRITTEN LATE; ",""))-2)))</f>
        <v/>
      </c>
    </row>
    <row r="555">
      <c r="A555" s="6" t="n"/>
      <c r="G555" s="7" t="n"/>
      <c r="H555" s="7" t="n"/>
      <c r="K555" s="7" t="n"/>
      <c r="M555" s="7" t="n"/>
      <c r="N555" s="7" t="n"/>
      <c r="P555" s="7" t="n"/>
      <c r="S555" s="6" t="n"/>
      <c r="T555">
        <f>IF(NOT(OR(A555&lt;&gt;"",B555&lt;&gt;"",G555&lt;&gt;"")),"",IF(IF(N(A555)=0,"NO DATE; ","")&amp;IF(B555="","NO JOB; ",IF(COUNTIF('Jobs'!$A$2:$A$21,B555)=0,"JOB NOT ON JOBS SHEET; ",""))&amp;IF(AND(L555="Yes",M555=""),"DELAY - NO CAUSE; ","")&amp;IF(AND(N555&lt;&gt;"",O555&lt;&gt;"Yes",O555&lt;&gt;"Not needed"),"CLIENT INSTRUCTION - NO CHANGE ORDER; ","")&amp;IF(Q555="","NO PHOTOS LINK; ","")&amp;IF(OR(C555="",AND(D555&lt;&gt;"",E555="")),"CREW COUNT BLANK; ","")&amp;IF(G555="","NO WORK WRITTEN; ","")&amp;IF(AND(I555&lt;&gt;"",J555=""),"INSPECTION - NO RESULT; ","")&amp;IF(AND(B555&lt;&gt;"",N(A555)&gt;0,COUNTIFS($B$2:$B$1000,B555,$A$2:$A$1000,A555)&gt;1),"TWO ROWS SAME JOB SAME DAY; ","")&amp;IF(AND(N(A555)&gt;0,N(S555)&gt;0,N(S555)-N(A555)&gt;N('Settings'!$B$11)),"WRITTEN LATE; ","")="","",LEFT(IF(N(A555)=0,"NO DATE; ","")&amp;IF(B555="","NO JOB; ",IF(COUNTIF('Jobs'!$A$2:$A$21,B555)=0,"JOB NOT ON JOBS SHEET; ",""))&amp;IF(AND(L555="Yes",M555=""),"DELAY - NO CAUSE; ","")&amp;IF(AND(N555&lt;&gt;"",O555&lt;&gt;"Yes",O555&lt;&gt;"Not needed"),"CLIENT INSTRUCTION - NO CHANGE ORDER; ","")&amp;IF(Q555="","NO PHOTOS LINK; ","")&amp;IF(OR(C555="",AND(D555&lt;&gt;"",E555="")),"CREW COUNT BLANK; ","")&amp;IF(G555="","NO WORK WRITTEN; ","")&amp;IF(AND(I555&lt;&gt;"",J555=""),"INSPECTION - NO RESULT; ","")&amp;IF(AND(B555&lt;&gt;"",N(A555)&gt;0,COUNTIFS($B$2:$B$1000,B555,$A$2:$A$1000,A555)&gt;1),"TWO ROWS SAME JOB SAME DAY; ","")&amp;IF(AND(N(A555)&gt;0,N(S555)&gt;0,N(S555)-N(A555)&gt;N('Settings'!$B$11)),"WRITTEN LATE; ",""),LEN(IF(N(A555)=0,"NO DATE; ","")&amp;IF(B555="","NO JOB; ",IF(COUNTIF('Jobs'!$A$2:$A$21,B555)=0,"JOB NOT ON JOBS SHEET; ",""))&amp;IF(AND(L555="Yes",M555=""),"DELAY - NO CAUSE; ","")&amp;IF(AND(N555&lt;&gt;"",O555&lt;&gt;"Yes",O555&lt;&gt;"Not needed"),"CLIENT INSTRUCTION - NO CHANGE ORDER; ","")&amp;IF(Q555="","NO PHOTOS LINK; ","")&amp;IF(OR(C555="",AND(D555&lt;&gt;"",E555="")),"CREW COUNT BLANK; ","")&amp;IF(G555="","NO WORK WRITTEN; ","")&amp;IF(AND(I555&lt;&gt;"",J555=""),"INSPECTION - NO RESULT; ","")&amp;IF(AND(B555&lt;&gt;"",N(A555)&gt;0,COUNTIFS($B$2:$B$1000,B555,$A$2:$A$1000,A555)&gt;1),"TWO ROWS SAME JOB SAME DAY; ","")&amp;IF(AND(N(A555)&gt;0,N(S555)&gt;0,N(S555)-N(A555)&gt;N('Settings'!$B$11)),"WRITTEN LATE; ",""))-2)))</f>
        <v/>
      </c>
    </row>
    <row r="556">
      <c r="A556" s="6" t="n"/>
      <c r="G556" s="7" t="n"/>
      <c r="H556" s="7" t="n"/>
      <c r="K556" s="7" t="n"/>
      <c r="M556" s="7" t="n"/>
      <c r="N556" s="7" t="n"/>
      <c r="P556" s="7" t="n"/>
      <c r="S556" s="6" t="n"/>
      <c r="T556">
        <f>IF(NOT(OR(A556&lt;&gt;"",B556&lt;&gt;"",G556&lt;&gt;"")),"",IF(IF(N(A556)=0,"NO DATE; ","")&amp;IF(B556="","NO JOB; ",IF(COUNTIF('Jobs'!$A$2:$A$21,B556)=0,"JOB NOT ON JOBS SHEET; ",""))&amp;IF(AND(L556="Yes",M556=""),"DELAY - NO CAUSE; ","")&amp;IF(AND(N556&lt;&gt;"",O556&lt;&gt;"Yes",O556&lt;&gt;"Not needed"),"CLIENT INSTRUCTION - NO CHANGE ORDER; ","")&amp;IF(Q556="","NO PHOTOS LINK; ","")&amp;IF(OR(C556="",AND(D556&lt;&gt;"",E556="")),"CREW COUNT BLANK; ","")&amp;IF(G556="","NO WORK WRITTEN; ","")&amp;IF(AND(I556&lt;&gt;"",J556=""),"INSPECTION - NO RESULT; ","")&amp;IF(AND(B556&lt;&gt;"",N(A556)&gt;0,COUNTIFS($B$2:$B$1000,B556,$A$2:$A$1000,A556)&gt;1),"TWO ROWS SAME JOB SAME DAY; ","")&amp;IF(AND(N(A556)&gt;0,N(S556)&gt;0,N(S556)-N(A556)&gt;N('Settings'!$B$11)),"WRITTEN LATE; ","")="","",LEFT(IF(N(A556)=0,"NO DATE; ","")&amp;IF(B556="","NO JOB; ",IF(COUNTIF('Jobs'!$A$2:$A$21,B556)=0,"JOB NOT ON JOBS SHEET; ",""))&amp;IF(AND(L556="Yes",M556=""),"DELAY - NO CAUSE; ","")&amp;IF(AND(N556&lt;&gt;"",O556&lt;&gt;"Yes",O556&lt;&gt;"Not needed"),"CLIENT INSTRUCTION - NO CHANGE ORDER; ","")&amp;IF(Q556="","NO PHOTOS LINK; ","")&amp;IF(OR(C556="",AND(D556&lt;&gt;"",E556="")),"CREW COUNT BLANK; ","")&amp;IF(G556="","NO WORK WRITTEN; ","")&amp;IF(AND(I556&lt;&gt;"",J556=""),"INSPECTION - NO RESULT; ","")&amp;IF(AND(B556&lt;&gt;"",N(A556)&gt;0,COUNTIFS($B$2:$B$1000,B556,$A$2:$A$1000,A556)&gt;1),"TWO ROWS SAME JOB SAME DAY; ","")&amp;IF(AND(N(A556)&gt;0,N(S556)&gt;0,N(S556)-N(A556)&gt;N('Settings'!$B$11)),"WRITTEN LATE; ",""),LEN(IF(N(A556)=0,"NO DATE; ","")&amp;IF(B556="","NO JOB; ",IF(COUNTIF('Jobs'!$A$2:$A$21,B556)=0,"JOB NOT ON JOBS SHEET; ",""))&amp;IF(AND(L556="Yes",M556=""),"DELAY - NO CAUSE; ","")&amp;IF(AND(N556&lt;&gt;"",O556&lt;&gt;"Yes",O556&lt;&gt;"Not needed"),"CLIENT INSTRUCTION - NO CHANGE ORDER; ","")&amp;IF(Q556="","NO PHOTOS LINK; ","")&amp;IF(OR(C556="",AND(D556&lt;&gt;"",E556="")),"CREW COUNT BLANK; ","")&amp;IF(G556="","NO WORK WRITTEN; ","")&amp;IF(AND(I556&lt;&gt;"",J556=""),"INSPECTION - NO RESULT; ","")&amp;IF(AND(B556&lt;&gt;"",N(A556)&gt;0,COUNTIFS($B$2:$B$1000,B556,$A$2:$A$1000,A556)&gt;1),"TWO ROWS SAME JOB SAME DAY; ","")&amp;IF(AND(N(A556)&gt;0,N(S556)&gt;0,N(S556)-N(A556)&gt;N('Settings'!$B$11)),"WRITTEN LATE; ",""))-2)))</f>
        <v/>
      </c>
    </row>
    <row r="557">
      <c r="A557" s="6" t="n"/>
      <c r="G557" s="7" t="n"/>
      <c r="H557" s="7" t="n"/>
      <c r="K557" s="7" t="n"/>
      <c r="M557" s="7" t="n"/>
      <c r="N557" s="7" t="n"/>
      <c r="P557" s="7" t="n"/>
      <c r="S557" s="6" t="n"/>
      <c r="T557">
        <f>IF(NOT(OR(A557&lt;&gt;"",B557&lt;&gt;"",G557&lt;&gt;"")),"",IF(IF(N(A557)=0,"NO DATE; ","")&amp;IF(B557="","NO JOB; ",IF(COUNTIF('Jobs'!$A$2:$A$21,B557)=0,"JOB NOT ON JOBS SHEET; ",""))&amp;IF(AND(L557="Yes",M557=""),"DELAY - NO CAUSE; ","")&amp;IF(AND(N557&lt;&gt;"",O557&lt;&gt;"Yes",O557&lt;&gt;"Not needed"),"CLIENT INSTRUCTION - NO CHANGE ORDER; ","")&amp;IF(Q557="","NO PHOTOS LINK; ","")&amp;IF(OR(C557="",AND(D557&lt;&gt;"",E557="")),"CREW COUNT BLANK; ","")&amp;IF(G557="","NO WORK WRITTEN; ","")&amp;IF(AND(I557&lt;&gt;"",J557=""),"INSPECTION - NO RESULT; ","")&amp;IF(AND(B557&lt;&gt;"",N(A557)&gt;0,COUNTIFS($B$2:$B$1000,B557,$A$2:$A$1000,A557)&gt;1),"TWO ROWS SAME JOB SAME DAY; ","")&amp;IF(AND(N(A557)&gt;0,N(S557)&gt;0,N(S557)-N(A557)&gt;N('Settings'!$B$11)),"WRITTEN LATE; ","")="","",LEFT(IF(N(A557)=0,"NO DATE; ","")&amp;IF(B557="","NO JOB; ",IF(COUNTIF('Jobs'!$A$2:$A$21,B557)=0,"JOB NOT ON JOBS SHEET; ",""))&amp;IF(AND(L557="Yes",M557=""),"DELAY - NO CAUSE; ","")&amp;IF(AND(N557&lt;&gt;"",O557&lt;&gt;"Yes",O557&lt;&gt;"Not needed"),"CLIENT INSTRUCTION - NO CHANGE ORDER; ","")&amp;IF(Q557="","NO PHOTOS LINK; ","")&amp;IF(OR(C557="",AND(D557&lt;&gt;"",E557="")),"CREW COUNT BLANK; ","")&amp;IF(G557="","NO WORK WRITTEN; ","")&amp;IF(AND(I557&lt;&gt;"",J557=""),"INSPECTION - NO RESULT; ","")&amp;IF(AND(B557&lt;&gt;"",N(A557)&gt;0,COUNTIFS($B$2:$B$1000,B557,$A$2:$A$1000,A557)&gt;1),"TWO ROWS SAME JOB SAME DAY; ","")&amp;IF(AND(N(A557)&gt;0,N(S557)&gt;0,N(S557)-N(A557)&gt;N('Settings'!$B$11)),"WRITTEN LATE; ",""),LEN(IF(N(A557)=0,"NO DATE; ","")&amp;IF(B557="","NO JOB; ",IF(COUNTIF('Jobs'!$A$2:$A$21,B557)=0,"JOB NOT ON JOBS SHEET; ",""))&amp;IF(AND(L557="Yes",M557=""),"DELAY - NO CAUSE; ","")&amp;IF(AND(N557&lt;&gt;"",O557&lt;&gt;"Yes",O557&lt;&gt;"Not needed"),"CLIENT INSTRUCTION - NO CHANGE ORDER; ","")&amp;IF(Q557="","NO PHOTOS LINK; ","")&amp;IF(OR(C557="",AND(D557&lt;&gt;"",E557="")),"CREW COUNT BLANK; ","")&amp;IF(G557="","NO WORK WRITTEN; ","")&amp;IF(AND(I557&lt;&gt;"",J557=""),"INSPECTION - NO RESULT; ","")&amp;IF(AND(B557&lt;&gt;"",N(A557)&gt;0,COUNTIFS($B$2:$B$1000,B557,$A$2:$A$1000,A557)&gt;1),"TWO ROWS SAME JOB SAME DAY; ","")&amp;IF(AND(N(A557)&gt;0,N(S557)&gt;0,N(S557)-N(A557)&gt;N('Settings'!$B$11)),"WRITTEN LATE; ",""))-2)))</f>
        <v/>
      </c>
    </row>
    <row r="558">
      <c r="A558" s="6" t="n"/>
      <c r="G558" s="7" t="n"/>
      <c r="H558" s="7" t="n"/>
      <c r="K558" s="7" t="n"/>
      <c r="M558" s="7" t="n"/>
      <c r="N558" s="7" t="n"/>
      <c r="P558" s="7" t="n"/>
      <c r="S558" s="6" t="n"/>
      <c r="T558">
        <f>IF(NOT(OR(A558&lt;&gt;"",B558&lt;&gt;"",G558&lt;&gt;"")),"",IF(IF(N(A558)=0,"NO DATE; ","")&amp;IF(B558="","NO JOB; ",IF(COUNTIF('Jobs'!$A$2:$A$21,B558)=0,"JOB NOT ON JOBS SHEET; ",""))&amp;IF(AND(L558="Yes",M558=""),"DELAY - NO CAUSE; ","")&amp;IF(AND(N558&lt;&gt;"",O558&lt;&gt;"Yes",O558&lt;&gt;"Not needed"),"CLIENT INSTRUCTION - NO CHANGE ORDER; ","")&amp;IF(Q558="","NO PHOTOS LINK; ","")&amp;IF(OR(C558="",AND(D558&lt;&gt;"",E558="")),"CREW COUNT BLANK; ","")&amp;IF(G558="","NO WORK WRITTEN; ","")&amp;IF(AND(I558&lt;&gt;"",J558=""),"INSPECTION - NO RESULT; ","")&amp;IF(AND(B558&lt;&gt;"",N(A558)&gt;0,COUNTIFS($B$2:$B$1000,B558,$A$2:$A$1000,A558)&gt;1),"TWO ROWS SAME JOB SAME DAY; ","")&amp;IF(AND(N(A558)&gt;0,N(S558)&gt;0,N(S558)-N(A558)&gt;N('Settings'!$B$11)),"WRITTEN LATE; ","")="","",LEFT(IF(N(A558)=0,"NO DATE; ","")&amp;IF(B558="","NO JOB; ",IF(COUNTIF('Jobs'!$A$2:$A$21,B558)=0,"JOB NOT ON JOBS SHEET; ",""))&amp;IF(AND(L558="Yes",M558=""),"DELAY - NO CAUSE; ","")&amp;IF(AND(N558&lt;&gt;"",O558&lt;&gt;"Yes",O558&lt;&gt;"Not needed"),"CLIENT INSTRUCTION - NO CHANGE ORDER; ","")&amp;IF(Q558="","NO PHOTOS LINK; ","")&amp;IF(OR(C558="",AND(D558&lt;&gt;"",E558="")),"CREW COUNT BLANK; ","")&amp;IF(G558="","NO WORK WRITTEN; ","")&amp;IF(AND(I558&lt;&gt;"",J558=""),"INSPECTION - NO RESULT; ","")&amp;IF(AND(B558&lt;&gt;"",N(A558)&gt;0,COUNTIFS($B$2:$B$1000,B558,$A$2:$A$1000,A558)&gt;1),"TWO ROWS SAME JOB SAME DAY; ","")&amp;IF(AND(N(A558)&gt;0,N(S558)&gt;0,N(S558)-N(A558)&gt;N('Settings'!$B$11)),"WRITTEN LATE; ",""),LEN(IF(N(A558)=0,"NO DATE; ","")&amp;IF(B558="","NO JOB; ",IF(COUNTIF('Jobs'!$A$2:$A$21,B558)=0,"JOB NOT ON JOBS SHEET; ",""))&amp;IF(AND(L558="Yes",M558=""),"DELAY - NO CAUSE; ","")&amp;IF(AND(N558&lt;&gt;"",O558&lt;&gt;"Yes",O558&lt;&gt;"Not needed"),"CLIENT INSTRUCTION - NO CHANGE ORDER; ","")&amp;IF(Q558="","NO PHOTOS LINK; ","")&amp;IF(OR(C558="",AND(D558&lt;&gt;"",E558="")),"CREW COUNT BLANK; ","")&amp;IF(G558="","NO WORK WRITTEN; ","")&amp;IF(AND(I558&lt;&gt;"",J558=""),"INSPECTION - NO RESULT; ","")&amp;IF(AND(B558&lt;&gt;"",N(A558)&gt;0,COUNTIFS($B$2:$B$1000,B558,$A$2:$A$1000,A558)&gt;1),"TWO ROWS SAME JOB SAME DAY; ","")&amp;IF(AND(N(A558)&gt;0,N(S558)&gt;0,N(S558)-N(A558)&gt;N('Settings'!$B$11)),"WRITTEN LATE; ",""))-2)))</f>
        <v/>
      </c>
    </row>
    <row r="559">
      <c r="A559" s="6" t="n"/>
      <c r="G559" s="7" t="n"/>
      <c r="H559" s="7" t="n"/>
      <c r="K559" s="7" t="n"/>
      <c r="M559" s="7" t="n"/>
      <c r="N559" s="7" t="n"/>
      <c r="P559" s="7" t="n"/>
      <c r="S559" s="6" t="n"/>
      <c r="T559">
        <f>IF(NOT(OR(A559&lt;&gt;"",B559&lt;&gt;"",G559&lt;&gt;"")),"",IF(IF(N(A559)=0,"NO DATE; ","")&amp;IF(B559="","NO JOB; ",IF(COUNTIF('Jobs'!$A$2:$A$21,B559)=0,"JOB NOT ON JOBS SHEET; ",""))&amp;IF(AND(L559="Yes",M559=""),"DELAY - NO CAUSE; ","")&amp;IF(AND(N559&lt;&gt;"",O559&lt;&gt;"Yes",O559&lt;&gt;"Not needed"),"CLIENT INSTRUCTION - NO CHANGE ORDER; ","")&amp;IF(Q559="","NO PHOTOS LINK; ","")&amp;IF(OR(C559="",AND(D559&lt;&gt;"",E559="")),"CREW COUNT BLANK; ","")&amp;IF(G559="","NO WORK WRITTEN; ","")&amp;IF(AND(I559&lt;&gt;"",J559=""),"INSPECTION - NO RESULT; ","")&amp;IF(AND(B559&lt;&gt;"",N(A559)&gt;0,COUNTIFS($B$2:$B$1000,B559,$A$2:$A$1000,A559)&gt;1),"TWO ROWS SAME JOB SAME DAY; ","")&amp;IF(AND(N(A559)&gt;0,N(S559)&gt;0,N(S559)-N(A559)&gt;N('Settings'!$B$11)),"WRITTEN LATE; ","")="","",LEFT(IF(N(A559)=0,"NO DATE; ","")&amp;IF(B559="","NO JOB; ",IF(COUNTIF('Jobs'!$A$2:$A$21,B559)=0,"JOB NOT ON JOBS SHEET; ",""))&amp;IF(AND(L559="Yes",M559=""),"DELAY - NO CAUSE; ","")&amp;IF(AND(N559&lt;&gt;"",O559&lt;&gt;"Yes",O559&lt;&gt;"Not needed"),"CLIENT INSTRUCTION - NO CHANGE ORDER; ","")&amp;IF(Q559="","NO PHOTOS LINK; ","")&amp;IF(OR(C559="",AND(D559&lt;&gt;"",E559="")),"CREW COUNT BLANK; ","")&amp;IF(G559="","NO WORK WRITTEN; ","")&amp;IF(AND(I559&lt;&gt;"",J559=""),"INSPECTION - NO RESULT; ","")&amp;IF(AND(B559&lt;&gt;"",N(A559)&gt;0,COUNTIFS($B$2:$B$1000,B559,$A$2:$A$1000,A559)&gt;1),"TWO ROWS SAME JOB SAME DAY; ","")&amp;IF(AND(N(A559)&gt;0,N(S559)&gt;0,N(S559)-N(A559)&gt;N('Settings'!$B$11)),"WRITTEN LATE; ",""),LEN(IF(N(A559)=0,"NO DATE; ","")&amp;IF(B559="","NO JOB; ",IF(COUNTIF('Jobs'!$A$2:$A$21,B559)=0,"JOB NOT ON JOBS SHEET; ",""))&amp;IF(AND(L559="Yes",M559=""),"DELAY - NO CAUSE; ","")&amp;IF(AND(N559&lt;&gt;"",O559&lt;&gt;"Yes",O559&lt;&gt;"Not needed"),"CLIENT INSTRUCTION - NO CHANGE ORDER; ","")&amp;IF(Q559="","NO PHOTOS LINK; ","")&amp;IF(OR(C559="",AND(D559&lt;&gt;"",E559="")),"CREW COUNT BLANK; ","")&amp;IF(G559="","NO WORK WRITTEN; ","")&amp;IF(AND(I559&lt;&gt;"",J559=""),"INSPECTION - NO RESULT; ","")&amp;IF(AND(B559&lt;&gt;"",N(A559)&gt;0,COUNTIFS($B$2:$B$1000,B559,$A$2:$A$1000,A559)&gt;1),"TWO ROWS SAME JOB SAME DAY; ","")&amp;IF(AND(N(A559)&gt;0,N(S559)&gt;0,N(S559)-N(A559)&gt;N('Settings'!$B$11)),"WRITTEN LATE; ",""))-2)))</f>
        <v/>
      </c>
    </row>
    <row r="560">
      <c r="A560" s="6" t="n"/>
      <c r="G560" s="7" t="n"/>
      <c r="H560" s="7" t="n"/>
      <c r="K560" s="7" t="n"/>
      <c r="M560" s="7" t="n"/>
      <c r="N560" s="7" t="n"/>
      <c r="P560" s="7" t="n"/>
      <c r="S560" s="6" t="n"/>
      <c r="T560">
        <f>IF(NOT(OR(A560&lt;&gt;"",B560&lt;&gt;"",G560&lt;&gt;"")),"",IF(IF(N(A560)=0,"NO DATE; ","")&amp;IF(B560="","NO JOB; ",IF(COUNTIF('Jobs'!$A$2:$A$21,B560)=0,"JOB NOT ON JOBS SHEET; ",""))&amp;IF(AND(L560="Yes",M560=""),"DELAY - NO CAUSE; ","")&amp;IF(AND(N560&lt;&gt;"",O560&lt;&gt;"Yes",O560&lt;&gt;"Not needed"),"CLIENT INSTRUCTION - NO CHANGE ORDER; ","")&amp;IF(Q560="","NO PHOTOS LINK; ","")&amp;IF(OR(C560="",AND(D560&lt;&gt;"",E560="")),"CREW COUNT BLANK; ","")&amp;IF(G560="","NO WORK WRITTEN; ","")&amp;IF(AND(I560&lt;&gt;"",J560=""),"INSPECTION - NO RESULT; ","")&amp;IF(AND(B560&lt;&gt;"",N(A560)&gt;0,COUNTIFS($B$2:$B$1000,B560,$A$2:$A$1000,A560)&gt;1),"TWO ROWS SAME JOB SAME DAY; ","")&amp;IF(AND(N(A560)&gt;0,N(S560)&gt;0,N(S560)-N(A560)&gt;N('Settings'!$B$11)),"WRITTEN LATE; ","")="","",LEFT(IF(N(A560)=0,"NO DATE; ","")&amp;IF(B560="","NO JOB; ",IF(COUNTIF('Jobs'!$A$2:$A$21,B560)=0,"JOB NOT ON JOBS SHEET; ",""))&amp;IF(AND(L560="Yes",M560=""),"DELAY - NO CAUSE; ","")&amp;IF(AND(N560&lt;&gt;"",O560&lt;&gt;"Yes",O560&lt;&gt;"Not needed"),"CLIENT INSTRUCTION - NO CHANGE ORDER; ","")&amp;IF(Q560="","NO PHOTOS LINK; ","")&amp;IF(OR(C560="",AND(D560&lt;&gt;"",E560="")),"CREW COUNT BLANK; ","")&amp;IF(G560="","NO WORK WRITTEN; ","")&amp;IF(AND(I560&lt;&gt;"",J560=""),"INSPECTION - NO RESULT; ","")&amp;IF(AND(B560&lt;&gt;"",N(A560)&gt;0,COUNTIFS($B$2:$B$1000,B560,$A$2:$A$1000,A560)&gt;1),"TWO ROWS SAME JOB SAME DAY; ","")&amp;IF(AND(N(A560)&gt;0,N(S560)&gt;0,N(S560)-N(A560)&gt;N('Settings'!$B$11)),"WRITTEN LATE; ",""),LEN(IF(N(A560)=0,"NO DATE; ","")&amp;IF(B560="","NO JOB; ",IF(COUNTIF('Jobs'!$A$2:$A$21,B560)=0,"JOB NOT ON JOBS SHEET; ",""))&amp;IF(AND(L560="Yes",M560=""),"DELAY - NO CAUSE; ","")&amp;IF(AND(N560&lt;&gt;"",O560&lt;&gt;"Yes",O560&lt;&gt;"Not needed"),"CLIENT INSTRUCTION - NO CHANGE ORDER; ","")&amp;IF(Q560="","NO PHOTOS LINK; ","")&amp;IF(OR(C560="",AND(D560&lt;&gt;"",E560="")),"CREW COUNT BLANK; ","")&amp;IF(G560="","NO WORK WRITTEN; ","")&amp;IF(AND(I560&lt;&gt;"",J560=""),"INSPECTION - NO RESULT; ","")&amp;IF(AND(B560&lt;&gt;"",N(A560)&gt;0,COUNTIFS($B$2:$B$1000,B560,$A$2:$A$1000,A560)&gt;1),"TWO ROWS SAME JOB SAME DAY; ","")&amp;IF(AND(N(A560)&gt;0,N(S560)&gt;0,N(S560)-N(A560)&gt;N('Settings'!$B$11)),"WRITTEN LATE; ",""))-2)))</f>
        <v/>
      </c>
    </row>
    <row r="561">
      <c r="A561" s="6" t="n"/>
      <c r="G561" s="7" t="n"/>
      <c r="H561" s="7" t="n"/>
      <c r="K561" s="7" t="n"/>
      <c r="M561" s="7" t="n"/>
      <c r="N561" s="7" t="n"/>
      <c r="P561" s="7" t="n"/>
      <c r="S561" s="6" t="n"/>
      <c r="T561">
        <f>IF(NOT(OR(A561&lt;&gt;"",B561&lt;&gt;"",G561&lt;&gt;"")),"",IF(IF(N(A561)=0,"NO DATE; ","")&amp;IF(B561="","NO JOB; ",IF(COUNTIF('Jobs'!$A$2:$A$21,B561)=0,"JOB NOT ON JOBS SHEET; ",""))&amp;IF(AND(L561="Yes",M561=""),"DELAY - NO CAUSE; ","")&amp;IF(AND(N561&lt;&gt;"",O561&lt;&gt;"Yes",O561&lt;&gt;"Not needed"),"CLIENT INSTRUCTION - NO CHANGE ORDER; ","")&amp;IF(Q561="","NO PHOTOS LINK; ","")&amp;IF(OR(C561="",AND(D561&lt;&gt;"",E561="")),"CREW COUNT BLANK; ","")&amp;IF(G561="","NO WORK WRITTEN; ","")&amp;IF(AND(I561&lt;&gt;"",J561=""),"INSPECTION - NO RESULT; ","")&amp;IF(AND(B561&lt;&gt;"",N(A561)&gt;0,COUNTIFS($B$2:$B$1000,B561,$A$2:$A$1000,A561)&gt;1),"TWO ROWS SAME JOB SAME DAY; ","")&amp;IF(AND(N(A561)&gt;0,N(S561)&gt;0,N(S561)-N(A561)&gt;N('Settings'!$B$11)),"WRITTEN LATE; ","")="","",LEFT(IF(N(A561)=0,"NO DATE; ","")&amp;IF(B561="","NO JOB; ",IF(COUNTIF('Jobs'!$A$2:$A$21,B561)=0,"JOB NOT ON JOBS SHEET; ",""))&amp;IF(AND(L561="Yes",M561=""),"DELAY - NO CAUSE; ","")&amp;IF(AND(N561&lt;&gt;"",O561&lt;&gt;"Yes",O561&lt;&gt;"Not needed"),"CLIENT INSTRUCTION - NO CHANGE ORDER; ","")&amp;IF(Q561="","NO PHOTOS LINK; ","")&amp;IF(OR(C561="",AND(D561&lt;&gt;"",E561="")),"CREW COUNT BLANK; ","")&amp;IF(G561="","NO WORK WRITTEN; ","")&amp;IF(AND(I561&lt;&gt;"",J561=""),"INSPECTION - NO RESULT; ","")&amp;IF(AND(B561&lt;&gt;"",N(A561)&gt;0,COUNTIFS($B$2:$B$1000,B561,$A$2:$A$1000,A561)&gt;1),"TWO ROWS SAME JOB SAME DAY; ","")&amp;IF(AND(N(A561)&gt;0,N(S561)&gt;0,N(S561)-N(A561)&gt;N('Settings'!$B$11)),"WRITTEN LATE; ",""),LEN(IF(N(A561)=0,"NO DATE; ","")&amp;IF(B561="","NO JOB; ",IF(COUNTIF('Jobs'!$A$2:$A$21,B561)=0,"JOB NOT ON JOBS SHEET; ",""))&amp;IF(AND(L561="Yes",M561=""),"DELAY - NO CAUSE; ","")&amp;IF(AND(N561&lt;&gt;"",O561&lt;&gt;"Yes",O561&lt;&gt;"Not needed"),"CLIENT INSTRUCTION - NO CHANGE ORDER; ","")&amp;IF(Q561="","NO PHOTOS LINK; ","")&amp;IF(OR(C561="",AND(D561&lt;&gt;"",E561="")),"CREW COUNT BLANK; ","")&amp;IF(G561="","NO WORK WRITTEN; ","")&amp;IF(AND(I561&lt;&gt;"",J561=""),"INSPECTION - NO RESULT; ","")&amp;IF(AND(B561&lt;&gt;"",N(A561)&gt;0,COUNTIFS($B$2:$B$1000,B561,$A$2:$A$1000,A561)&gt;1),"TWO ROWS SAME JOB SAME DAY; ","")&amp;IF(AND(N(A561)&gt;0,N(S561)&gt;0,N(S561)-N(A561)&gt;N('Settings'!$B$11)),"WRITTEN LATE; ",""))-2)))</f>
        <v/>
      </c>
    </row>
    <row r="562">
      <c r="A562" s="6" t="n"/>
      <c r="G562" s="7" t="n"/>
      <c r="H562" s="7" t="n"/>
      <c r="K562" s="7" t="n"/>
      <c r="M562" s="7" t="n"/>
      <c r="N562" s="7" t="n"/>
      <c r="P562" s="7" t="n"/>
      <c r="S562" s="6" t="n"/>
      <c r="T562">
        <f>IF(NOT(OR(A562&lt;&gt;"",B562&lt;&gt;"",G562&lt;&gt;"")),"",IF(IF(N(A562)=0,"NO DATE; ","")&amp;IF(B562="","NO JOB; ",IF(COUNTIF('Jobs'!$A$2:$A$21,B562)=0,"JOB NOT ON JOBS SHEET; ",""))&amp;IF(AND(L562="Yes",M562=""),"DELAY - NO CAUSE; ","")&amp;IF(AND(N562&lt;&gt;"",O562&lt;&gt;"Yes",O562&lt;&gt;"Not needed"),"CLIENT INSTRUCTION - NO CHANGE ORDER; ","")&amp;IF(Q562="","NO PHOTOS LINK; ","")&amp;IF(OR(C562="",AND(D562&lt;&gt;"",E562="")),"CREW COUNT BLANK; ","")&amp;IF(G562="","NO WORK WRITTEN; ","")&amp;IF(AND(I562&lt;&gt;"",J562=""),"INSPECTION - NO RESULT; ","")&amp;IF(AND(B562&lt;&gt;"",N(A562)&gt;0,COUNTIFS($B$2:$B$1000,B562,$A$2:$A$1000,A562)&gt;1),"TWO ROWS SAME JOB SAME DAY; ","")&amp;IF(AND(N(A562)&gt;0,N(S562)&gt;0,N(S562)-N(A562)&gt;N('Settings'!$B$11)),"WRITTEN LATE; ","")="","",LEFT(IF(N(A562)=0,"NO DATE; ","")&amp;IF(B562="","NO JOB; ",IF(COUNTIF('Jobs'!$A$2:$A$21,B562)=0,"JOB NOT ON JOBS SHEET; ",""))&amp;IF(AND(L562="Yes",M562=""),"DELAY - NO CAUSE; ","")&amp;IF(AND(N562&lt;&gt;"",O562&lt;&gt;"Yes",O562&lt;&gt;"Not needed"),"CLIENT INSTRUCTION - NO CHANGE ORDER; ","")&amp;IF(Q562="","NO PHOTOS LINK; ","")&amp;IF(OR(C562="",AND(D562&lt;&gt;"",E562="")),"CREW COUNT BLANK; ","")&amp;IF(G562="","NO WORK WRITTEN; ","")&amp;IF(AND(I562&lt;&gt;"",J562=""),"INSPECTION - NO RESULT; ","")&amp;IF(AND(B562&lt;&gt;"",N(A562)&gt;0,COUNTIFS($B$2:$B$1000,B562,$A$2:$A$1000,A562)&gt;1),"TWO ROWS SAME JOB SAME DAY; ","")&amp;IF(AND(N(A562)&gt;0,N(S562)&gt;0,N(S562)-N(A562)&gt;N('Settings'!$B$11)),"WRITTEN LATE; ",""),LEN(IF(N(A562)=0,"NO DATE; ","")&amp;IF(B562="","NO JOB; ",IF(COUNTIF('Jobs'!$A$2:$A$21,B562)=0,"JOB NOT ON JOBS SHEET; ",""))&amp;IF(AND(L562="Yes",M562=""),"DELAY - NO CAUSE; ","")&amp;IF(AND(N562&lt;&gt;"",O562&lt;&gt;"Yes",O562&lt;&gt;"Not needed"),"CLIENT INSTRUCTION - NO CHANGE ORDER; ","")&amp;IF(Q562="","NO PHOTOS LINK; ","")&amp;IF(OR(C562="",AND(D562&lt;&gt;"",E562="")),"CREW COUNT BLANK; ","")&amp;IF(G562="","NO WORK WRITTEN; ","")&amp;IF(AND(I562&lt;&gt;"",J562=""),"INSPECTION - NO RESULT; ","")&amp;IF(AND(B562&lt;&gt;"",N(A562)&gt;0,COUNTIFS($B$2:$B$1000,B562,$A$2:$A$1000,A562)&gt;1),"TWO ROWS SAME JOB SAME DAY; ","")&amp;IF(AND(N(A562)&gt;0,N(S562)&gt;0,N(S562)-N(A562)&gt;N('Settings'!$B$11)),"WRITTEN LATE; ",""))-2)))</f>
        <v/>
      </c>
    </row>
    <row r="563">
      <c r="A563" s="6" t="n"/>
      <c r="G563" s="7" t="n"/>
      <c r="H563" s="7" t="n"/>
      <c r="K563" s="7" t="n"/>
      <c r="M563" s="7" t="n"/>
      <c r="N563" s="7" t="n"/>
      <c r="P563" s="7" t="n"/>
      <c r="S563" s="6" t="n"/>
      <c r="T563">
        <f>IF(NOT(OR(A563&lt;&gt;"",B563&lt;&gt;"",G563&lt;&gt;"")),"",IF(IF(N(A563)=0,"NO DATE; ","")&amp;IF(B563="","NO JOB; ",IF(COUNTIF('Jobs'!$A$2:$A$21,B563)=0,"JOB NOT ON JOBS SHEET; ",""))&amp;IF(AND(L563="Yes",M563=""),"DELAY - NO CAUSE; ","")&amp;IF(AND(N563&lt;&gt;"",O563&lt;&gt;"Yes",O563&lt;&gt;"Not needed"),"CLIENT INSTRUCTION - NO CHANGE ORDER; ","")&amp;IF(Q563="","NO PHOTOS LINK; ","")&amp;IF(OR(C563="",AND(D563&lt;&gt;"",E563="")),"CREW COUNT BLANK; ","")&amp;IF(G563="","NO WORK WRITTEN; ","")&amp;IF(AND(I563&lt;&gt;"",J563=""),"INSPECTION - NO RESULT; ","")&amp;IF(AND(B563&lt;&gt;"",N(A563)&gt;0,COUNTIFS($B$2:$B$1000,B563,$A$2:$A$1000,A563)&gt;1),"TWO ROWS SAME JOB SAME DAY; ","")&amp;IF(AND(N(A563)&gt;0,N(S563)&gt;0,N(S563)-N(A563)&gt;N('Settings'!$B$11)),"WRITTEN LATE; ","")="","",LEFT(IF(N(A563)=0,"NO DATE; ","")&amp;IF(B563="","NO JOB; ",IF(COUNTIF('Jobs'!$A$2:$A$21,B563)=0,"JOB NOT ON JOBS SHEET; ",""))&amp;IF(AND(L563="Yes",M563=""),"DELAY - NO CAUSE; ","")&amp;IF(AND(N563&lt;&gt;"",O563&lt;&gt;"Yes",O563&lt;&gt;"Not needed"),"CLIENT INSTRUCTION - NO CHANGE ORDER; ","")&amp;IF(Q563="","NO PHOTOS LINK; ","")&amp;IF(OR(C563="",AND(D563&lt;&gt;"",E563="")),"CREW COUNT BLANK; ","")&amp;IF(G563="","NO WORK WRITTEN; ","")&amp;IF(AND(I563&lt;&gt;"",J563=""),"INSPECTION - NO RESULT; ","")&amp;IF(AND(B563&lt;&gt;"",N(A563)&gt;0,COUNTIFS($B$2:$B$1000,B563,$A$2:$A$1000,A563)&gt;1),"TWO ROWS SAME JOB SAME DAY; ","")&amp;IF(AND(N(A563)&gt;0,N(S563)&gt;0,N(S563)-N(A563)&gt;N('Settings'!$B$11)),"WRITTEN LATE; ",""),LEN(IF(N(A563)=0,"NO DATE; ","")&amp;IF(B563="","NO JOB; ",IF(COUNTIF('Jobs'!$A$2:$A$21,B563)=0,"JOB NOT ON JOBS SHEET; ",""))&amp;IF(AND(L563="Yes",M563=""),"DELAY - NO CAUSE; ","")&amp;IF(AND(N563&lt;&gt;"",O563&lt;&gt;"Yes",O563&lt;&gt;"Not needed"),"CLIENT INSTRUCTION - NO CHANGE ORDER; ","")&amp;IF(Q563="","NO PHOTOS LINK; ","")&amp;IF(OR(C563="",AND(D563&lt;&gt;"",E563="")),"CREW COUNT BLANK; ","")&amp;IF(G563="","NO WORK WRITTEN; ","")&amp;IF(AND(I563&lt;&gt;"",J563=""),"INSPECTION - NO RESULT; ","")&amp;IF(AND(B563&lt;&gt;"",N(A563)&gt;0,COUNTIFS($B$2:$B$1000,B563,$A$2:$A$1000,A563)&gt;1),"TWO ROWS SAME JOB SAME DAY; ","")&amp;IF(AND(N(A563)&gt;0,N(S563)&gt;0,N(S563)-N(A563)&gt;N('Settings'!$B$11)),"WRITTEN LATE; ",""))-2)))</f>
        <v/>
      </c>
    </row>
    <row r="564">
      <c r="A564" s="6" t="n"/>
      <c r="G564" s="7" t="n"/>
      <c r="H564" s="7" t="n"/>
      <c r="K564" s="7" t="n"/>
      <c r="M564" s="7" t="n"/>
      <c r="N564" s="7" t="n"/>
      <c r="P564" s="7" t="n"/>
      <c r="S564" s="6" t="n"/>
      <c r="T564">
        <f>IF(NOT(OR(A564&lt;&gt;"",B564&lt;&gt;"",G564&lt;&gt;"")),"",IF(IF(N(A564)=0,"NO DATE; ","")&amp;IF(B564="","NO JOB; ",IF(COUNTIF('Jobs'!$A$2:$A$21,B564)=0,"JOB NOT ON JOBS SHEET; ",""))&amp;IF(AND(L564="Yes",M564=""),"DELAY - NO CAUSE; ","")&amp;IF(AND(N564&lt;&gt;"",O564&lt;&gt;"Yes",O564&lt;&gt;"Not needed"),"CLIENT INSTRUCTION - NO CHANGE ORDER; ","")&amp;IF(Q564="","NO PHOTOS LINK; ","")&amp;IF(OR(C564="",AND(D564&lt;&gt;"",E564="")),"CREW COUNT BLANK; ","")&amp;IF(G564="","NO WORK WRITTEN; ","")&amp;IF(AND(I564&lt;&gt;"",J564=""),"INSPECTION - NO RESULT; ","")&amp;IF(AND(B564&lt;&gt;"",N(A564)&gt;0,COUNTIFS($B$2:$B$1000,B564,$A$2:$A$1000,A564)&gt;1),"TWO ROWS SAME JOB SAME DAY; ","")&amp;IF(AND(N(A564)&gt;0,N(S564)&gt;0,N(S564)-N(A564)&gt;N('Settings'!$B$11)),"WRITTEN LATE; ","")="","",LEFT(IF(N(A564)=0,"NO DATE; ","")&amp;IF(B564="","NO JOB; ",IF(COUNTIF('Jobs'!$A$2:$A$21,B564)=0,"JOB NOT ON JOBS SHEET; ",""))&amp;IF(AND(L564="Yes",M564=""),"DELAY - NO CAUSE; ","")&amp;IF(AND(N564&lt;&gt;"",O564&lt;&gt;"Yes",O564&lt;&gt;"Not needed"),"CLIENT INSTRUCTION - NO CHANGE ORDER; ","")&amp;IF(Q564="","NO PHOTOS LINK; ","")&amp;IF(OR(C564="",AND(D564&lt;&gt;"",E564="")),"CREW COUNT BLANK; ","")&amp;IF(G564="","NO WORK WRITTEN; ","")&amp;IF(AND(I564&lt;&gt;"",J564=""),"INSPECTION - NO RESULT; ","")&amp;IF(AND(B564&lt;&gt;"",N(A564)&gt;0,COUNTIFS($B$2:$B$1000,B564,$A$2:$A$1000,A564)&gt;1),"TWO ROWS SAME JOB SAME DAY; ","")&amp;IF(AND(N(A564)&gt;0,N(S564)&gt;0,N(S564)-N(A564)&gt;N('Settings'!$B$11)),"WRITTEN LATE; ",""),LEN(IF(N(A564)=0,"NO DATE; ","")&amp;IF(B564="","NO JOB; ",IF(COUNTIF('Jobs'!$A$2:$A$21,B564)=0,"JOB NOT ON JOBS SHEET; ",""))&amp;IF(AND(L564="Yes",M564=""),"DELAY - NO CAUSE; ","")&amp;IF(AND(N564&lt;&gt;"",O564&lt;&gt;"Yes",O564&lt;&gt;"Not needed"),"CLIENT INSTRUCTION - NO CHANGE ORDER; ","")&amp;IF(Q564="","NO PHOTOS LINK; ","")&amp;IF(OR(C564="",AND(D564&lt;&gt;"",E564="")),"CREW COUNT BLANK; ","")&amp;IF(G564="","NO WORK WRITTEN; ","")&amp;IF(AND(I564&lt;&gt;"",J564=""),"INSPECTION - NO RESULT; ","")&amp;IF(AND(B564&lt;&gt;"",N(A564)&gt;0,COUNTIFS($B$2:$B$1000,B564,$A$2:$A$1000,A564)&gt;1),"TWO ROWS SAME JOB SAME DAY; ","")&amp;IF(AND(N(A564)&gt;0,N(S564)&gt;0,N(S564)-N(A564)&gt;N('Settings'!$B$11)),"WRITTEN LATE; ",""))-2)))</f>
        <v/>
      </c>
    </row>
    <row r="565">
      <c r="A565" s="6" t="n"/>
      <c r="G565" s="7" t="n"/>
      <c r="H565" s="7" t="n"/>
      <c r="K565" s="7" t="n"/>
      <c r="M565" s="7" t="n"/>
      <c r="N565" s="7" t="n"/>
      <c r="P565" s="7" t="n"/>
      <c r="S565" s="6" t="n"/>
      <c r="T565">
        <f>IF(NOT(OR(A565&lt;&gt;"",B565&lt;&gt;"",G565&lt;&gt;"")),"",IF(IF(N(A565)=0,"NO DATE; ","")&amp;IF(B565="","NO JOB; ",IF(COUNTIF('Jobs'!$A$2:$A$21,B565)=0,"JOB NOT ON JOBS SHEET; ",""))&amp;IF(AND(L565="Yes",M565=""),"DELAY - NO CAUSE; ","")&amp;IF(AND(N565&lt;&gt;"",O565&lt;&gt;"Yes",O565&lt;&gt;"Not needed"),"CLIENT INSTRUCTION - NO CHANGE ORDER; ","")&amp;IF(Q565="","NO PHOTOS LINK; ","")&amp;IF(OR(C565="",AND(D565&lt;&gt;"",E565="")),"CREW COUNT BLANK; ","")&amp;IF(G565="","NO WORK WRITTEN; ","")&amp;IF(AND(I565&lt;&gt;"",J565=""),"INSPECTION - NO RESULT; ","")&amp;IF(AND(B565&lt;&gt;"",N(A565)&gt;0,COUNTIFS($B$2:$B$1000,B565,$A$2:$A$1000,A565)&gt;1),"TWO ROWS SAME JOB SAME DAY; ","")&amp;IF(AND(N(A565)&gt;0,N(S565)&gt;0,N(S565)-N(A565)&gt;N('Settings'!$B$11)),"WRITTEN LATE; ","")="","",LEFT(IF(N(A565)=0,"NO DATE; ","")&amp;IF(B565="","NO JOB; ",IF(COUNTIF('Jobs'!$A$2:$A$21,B565)=0,"JOB NOT ON JOBS SHEET; ",""))&amp;IF(AND(L565="Yes",M565=""),"DELAY - NO CAUSE; ","")&amp;IF(AND(N565&lt;&gt;"",O565&lt;&gt;"Yes",O565&lt;&gt;"Not needed"),"CLIENT INSTRUCTION - NO CHANGE ORDER; ","")&amp;IF(Q565="","NO PHOTOS LINK; ","")&amp;IF(OR(C565="",AND(D565&lt;&gt;"",E565="")),"CREW COUNT BLANK; ","")&amp;IF(G565="","NO WORK WRITTEN; ","")&amp;IF(AND(I565&lt;&gt;"",J565=""),"INSPECTION - NO RESULT; ","")&amp;IF(AND(B565&lt;&gt;"",N(A565)&gt;0,COUNTIFS($B$2:$B$1000,B565,$A$2:$A$1000,A565)&gt;1),"TWO ROWS SAME JOB SAME DAY; ","")&amp;IF(AND(N(A565)&gt;0,N(S565)&gt;0,N(S565)-N(A565)&gt;N('Settings'!$B$11)),"WRITTEN LATE; ",""),LEN(IF(N(A565)=0,"NO DATE; ","")&amp;IF(B565="","NO JOB; ",IF(COUNTIF('Jobs'!$A$2:$A$21,B565)=0,"JOB NOT ON JOBS SHEET; ",""))&amp;IF(AND(L565="Yes",M565=""),"DELAY - NO CAUSE; ","")&amp;IF(AND(N565&lt;&gt;"",O565&lt;&gt;"Yes",O565&lt;&gt;"Not needed"),"CLIENT INSTRUCTION - NO CHANGE ORDER; ","")&amp;IF(Q565="","NO PHOTOS LINK; ","")&amp;IF(OR(C565="",AND(D565&lt;&gt;"",E565="")),"CREW COUNT BLANK; ","")&amp;IF(G565="","NO WORK WRITTEN; ","")&amp;IF(AND(I565&lt;&gt;"",J565=""),"INSPECTION - NO RESULT; ","")&amp;IF(AND(B565&lt;&gt;"",N(A565)&gt;0,COUNTIFS($B$2:$B$1000,B565,$A$2:$A$1000,A565)&gt;1),"TWO ROWS SAME JOB SAME DAY; ","")&amp;IF(AND(N(A565)&gt;0,N(S565)&gt;0,N(S565)-N(A565)&gt;N('Settings'!$B$11)),"WRITTEN LATE; ",""))-2)))</f>
        <v/>
      </c>
    </row>
    <row r="566">
      <c r="A566" s="6" t="n"/>
      <c r="G566" s="7" t="n"/>
      <c r="H566" s="7" t="n"/>
      <c r="K566" s="7" t="n"/>
      <c r="M566" s="7" t="n"/>
      <c r="N566" s="7" t="n"/>
      <c r="P566" s="7" t="n"/>
      <c r="S566" s="6" t="n"/>
      <c r="T566">
        <f>IF(NOT(OR(A566&lt;&gt;"",B566&lt;&gt;"",G566&lt;&gt;"")),"",IF(IF(N(A566)=0,"NO DATE; ","")&amp;IF(B566="","NO JOB; ",IF(COUNTIF('Jobs'!$A$2:$A$21,B566)=0,"JOB NOT ON JOBS SHEET; ",""))&amp;IF(AND(L566="Yes",M566=""),"DELAY - NO CAUSE; ","")&amp;IF(AND(N566&lt;&gt;"",O566&lt;&gt;"Yes",O566&lt;&gt;"Not needed"),"CLIENT INSTRUCTION - NO CHANGE ORDER; ","")&amp;IF(Q566="","NO PHOTOS LINK; ","")&amp;IF(OR(C566="",AND(D566&lt;&gt;"",E566="")),"CREW COUNT BLANK; ","")&amp;IF(G566="","NO WORK WRITTEN; ","")&amp;IF(AND(I566&lt;&gt;"",J566=""),"INSPECTION - NO RESULT; ","")&amp;IF(AND(B566&lt;&gt;"",N(A566)&gt;0,COUNTIFS($B$2:$B$1000,B566,$A$2:$A$1000,A566)&gt;1),"TWO ROWS SAME JOB SAME DAY; ","")&amp;IF(AND(N(A566)&gt;0,N(S566)&gt;0,N(S566)-N(A566)&gt;N('Settings'!$B$11)),"WRITTEN LATE; ","")="","",LEFT(IF(N(A566)=0,"NO DATE; ","")&amp;IF(B566="","NO JOB; ",IF(COUNTIF('Jobs'!$A$2:$A$21,B566)=0,"JOB NOT ON JOBS SHEET; ",""))&amp;IF(AND(L566="Yes",M566=""),"DELAY - NO CAUSE; ","")&amp;IF(AND(N566&lt;&gt;"",O566&lt;&gt;"Yes",O566&lt;&gt;"Not needed"),"CLIENT INSTRUCTION - NO CHANGE ORDER; ","")&amp;IF(Q566="","NO PHOTOS LINK; ","")&amp;IF(OR(C566="",AND(D566&lt;&gt;"",E566="")),"CREW COUNT BLANK; ","")&amp;IF(G566="","NO WORK WRITTEN; ","")&amp;IF(AND(I566&lt;&gt;"",J566=""),"INSPECTION - NO RESULT; ","")&amp;IF(AND(B566&lt;&gt;"",N(A566)&gt;0,COUNTIFS($B$2:$B$1000,B566,$A$2:$A$1000,A566)&gt;1),"TWO ROWS SAME JOB SAME DAY; ","")&amp;IF(AND(N(A566)&gt;0,N(S566)&gt;0,N(S566)-N(A566)&gt;N('Settings'!$B$11)),"WRITTEN LATE; ",""),LEN(IF(N(A566)=0,"NO DATE; ","")&amp;IF(B566="","NO JOB; ",IF(COUNTIF('Jobs'!$A$2:$A$21,B566)=0,"JOB NOT ON JOBS SHEET; ",""))&amp;IF(AND(L566="Yes",M566=""),"DELAY - NO CAUSE; ","")&amp;IF(AND(N566&lt;&gt;"",O566&lt;&gt;"Yes",O566&lt;&gt;"Not needed"),"CLIENT INSTRUCTION - NO CHANGE ORDER; ","")&amp;IF(Q566="","NO PHOTOS LINK; ","")&amp;IF(OR(C566="",AND(D566&lt;&gt;"",E566="")),"CREW COUNT BLANK; ","")&amp;IF(G566="","NO WORK WRITTEN; ","")&amp;IF(AND(I566&lt;&gt;"",J566=""),"INSPECTION - NO RESULT; ","")&amp;IF(AND(B566&lt;&gt;"",N(A566)&gt;0,COUNTIFS($B$2:$B$1000,B566,$A$2:$A$1000,A566)&gt;1),"TWO ROWS SAME JOB SAME DAY; ","")&amp;IF(AND(N(A566)&gt;0,N(S566)&gt;0,N(S566)-N(A566)&gt;N('Settings'!$B$11)),"WRITTEN LATE; ",""))-2)))</f>
        <v/>
      </c>
    </row>
    <row r="567">
      <c r="A567" s="6" t="n"/>
      <c r="G567" s="7" t="n"/>
      <c r="H567" s="7" t="n"/>
      <c r="K567" s="7" t="n"/>
      <c r="M567" s="7" t="n"/>
      <c r="N567" s="7" t="n"/>
      <c r="P567" s="7" t="n"/>
      <c r="S567" s="6" t="n"/>
      <c r="T567">
        <f>IF(NOT(OR(A567&lt;&gt;"",B567&lt;&gt;"",G567&lt;&gt;"")),"",IF(IF(N(A567)=0,"NO DATE; ","")&amp;IF(B567="","NO JOB; ",IF(COUNTIF('Jobs'!$A$2:$A$21,B567)=0,"JOB NOT ON JOBS SHEET; ",""))&amp;IF(AND(L567="Yes",M567=""),"DELAY - NO CAUSE; ","")&amp;IF(AND(N567&lt;&gt;"",O567&lt;&gt;"Yes",O567&lt;&gt;"Not needed"),"CLIENT INSTRUCTION - NO CHANGE ORDER; ","")&amp;IF(Q567="","NO PHOTOS LINK; ","")&amp;IF(OR(C567="",AND(D567&lt;&gt;"",E567="")),"CREW COUNT BLANK; ","")&amp;IF(G567="","NO WORK WRITTEN; ","")&amp;IF(AND(I567&lt;&gt;"",J567=""),"INSPECTION - NO RESULT; ","")&amp;IF(AND(B567&lt;&gt;"",N(A567)&gt;0,COUNTIFS($B$2:$B$1000,B567,$A$2:$A$1000,A567)&gt;1),"TWO ROWS SAME JOB SAME DAY; ","")&amp;IF(AND(N(A567)&gt;0,N(S567)&gt;0,N(S567)-N(A567)&gt;N('Settings'!$B$11)),"WRITTEN LATE; ","")="","",LEFT(IF(N(A567)=0,"NO DATE; ","")&amp;IF(B567="","NO JOB; ",IF(COUNTIF('Jobs'!$A$2:$A$21,B567)=0,"JOB NOT ON JOBS SHEET; ",""))&amp;IF(AND(L567="Yes",M567=""),"DELAY - NO CAUSE; ","")&amp;IF(AND(N567&lt;&gt;"",O567&lt;&gt;"Yes",O567&lt;&gt;"Not needed"),"CLIENT INSTRUCTION - NO CHANGE ORDER; ","")&amp;IF(Q567="","NO PHOTOS LINK; ","")&amp;IF(OR(C567="",AND(D567&lt;&gt;"",E567="")),"CREW COUNT BLANK; ","")&amp;IF(G567="","NO WORK WRITTEN; ","")&amp;IF(AND(I567&lt;&gt;"",J567=""),"INSPECTION - NO RESULT; ","")&amp;IF(AND(B567&lt;&gt;"",N(A567)&gt;0,COUNTIFS($B$2:$B$1000,B567,$A$2:$A$1000,A567)&gt;1),"TWO ROWS SAME JOB SAME DAY; ","")&amp;IF(AND(N(A567)&gt;0,N(S567)&gt;0,N(S567)-N(A567)&gt;N('Settings'!$B$11)),"WRITTEN LATE; ",""),LEN(IF(N(A567)=0,"NO DATE; ","")&amp;IF(B567="","NO JOB; ",IF(COUNTIF('Jobs'!$A$2:$A$21,B567)=0,"JOB NOT ON JOBS SHEET; ",""))&amp;IF(AND(L567="Yes",M567=""),"DELAY - NO CAUSE; ","")&amp;IF(AND(N567&lt;&gt;"",O567&lt;&gt;"Yes",O567&lt;&gt;"Not needed"),"CLIENT INSTRUCTION - NO CHANGE ORDER; ","")&amp;IF(Q567="","NO PHOTOS LINK; ","")&amp;IF(OR(C567="",AND(D567&lt;&gt;"",E567="")),"CREW COUNT BLANK; ","")&amp;IF(G567="","NO WORK WRITTEN; ","")&amp;IF(AND(I567&lt;&gt;"",J567=""),"INSPECTION - NO RESULT; ","")&amp;IF(AND(B567&lt;&gt;"",N(A567)&gt;0,COUNTIFS($B$2:$B$1000,B567,$A$2:$A$1000,A567)&gt;1),"TWO ROWS SAME JOB SAME DAY; ","")&amp;IF(AND(N(A567)&gt;0,N(S567)&gt;0,N(S567)-N(A567)&gt;N('Settings'!$B$11)),"WRITTEN LATE; ",""))-2)))</f>
        <v/>
      </c>
    </row>
    <row r="568">
      <c r="A568" s="6" t="n"/>
      <c r="G568" s="7" t="n"/>
      <c r="H568" s="7" t="n"/>
      <c r="K568" s="7" t="n"/>
      <c r="M568" s="7" t="n"/>
      <c r="N568" s="7" t="n"/>
      <c r="P568" s="7" t="n"/>
      <c r="S568" s="6" t="n"/>
      <c r="T568">
        <f>IF(NOT(OR(A568&lt;&gt;"",B568&lt;&gt;"",G568&lt;&gt;"")),"",IF(IF(N(A568)=0,"NO DATE; ","")&amp;IF(B568="","NO JOB; ",IF(COUNTIF('Jobs'!$A$2:$A$21,B568)=0,"JOB NOT ON JOBS SHEET; ",""))&amp;IF(AND(L568="Yes",M568=""),"DELAY - NO CAUSE; ","")&amp;IF(AND(N568&lt;&gt;"",O568&lt;&gt;"Yes",O568&lt;&gt;"Not needed"),"CLIENT INSTRUCTION - NO CHANGE ORDER; ","")&amp;IF(Q568="","NO PHOTOS LINK; ","")&amp;IF(OR(C568="",AND(D568&lt;&gt;"",E568="")),"CREW COUNT BLANK; ","")&amp;IF(G568="","NO WORK WRITTEN; ","")&amp;IF(AND(I568&lt;&gt;"",J568=""),"INSPECTION - NO RESULT; ","")&amp;IF(AND(B568&lt;&gt;"",N(A568)&gt;0,COUNTIFS($B$2:$B$1000,B568,$A$2:$A$1000,A568)&gt;1),"TWO ROWS SAME JOB SAME DAY; ","")&amp;IF(AND(N(A568)&gt;0,N(S568)&gt;0,N(S568)-N(A568)&gt;N('Settings'!$B$11)),"WRITTEN LATE; ","")="","",LEFT(IF(N(A568)=0,"NO DATE; ","")&amp;IF(B568="","NO JOB; ",IF(COUNTIF('Jobs'!$A$2:$A$21,B568)=0,"JOB NOT ON JOBS SHEET; ",""))&amp;IF(AND(L568="Yes",M568=""),"DELAY - NO CAUSE; ","")&amp;IF(AND(N568&lt;&gt;"",O568&lt;&gt;"Yes",O568&lt;&gt;"Not needed"),"CLIENT INSTRUCTION - NO CHANGE ORDER; ","")&amp;IF(Q568="","NO PHOTOS LINK; ","")&amp;IF(OR(C568="",AND(D568&lt;&gt;"",E568="")),"CREW COUNT BLANK; ","")&amp;IF(G568="","NO WORK WRITTEN; ","")&amp;IF(AND(I568&lt;&gt;"",J568=""),"INSPECTION - NO RESULT; ","")&amp;IF(AND(B568&lt;&gt;"",N(A568)&gt;0,COUNTIFS($B$2:$B$1000,B568,$A$2:$A$1000,A568)&gt;1),"TWO ROWS SAME JOB SAME DAY; ","")&amp;IF(AND(N(A568)&gt;0,N(S568)&gt;0,N(S568)-N(A568)&gt;N('Settings'!$B$11)),"WRITTEN LATE; ",""),LEN(IF(N(A568)=0,"NO DATE; ","")&amp;IF(B568="","NO JOB; ",IF(COUNTIF('Jobs'!$A$2:$A$21,B568)=0,"JOB NOT ON JOBS SHEET; ",""))&amp;IF(AND(L568="Yes",M568=""),"DELAY - NO CAUSE; ","")&amp;IF(AND(N568&lt;&gt;"",O568&lt;&gt;"Yes",O568&lt;&gt;"Not needed"),"CLIENT INSTRUCTION - NO CHANGE ORDER; ","")&amp;IF(Q568="","NO PHOTOS LINK; ","")&amp;IF(OR(C568="",AND(D568&lt;&gt;"",E568="")),"CREW COUNT BLANK; ","")&amp;IF(G568="","NO WORK WRITTEN; ","")&amp;IF(AND(I568&lt;&gt;"",J568=""),"INSPECTION - NO RESULT; ","")&amp;IF(AND(B568&lt;&gt;"",N(A568)&gt;0,COUNTIFS($B$2:$B$1000,B568,$A$2:$A$1000,A568)&gt;1),"TWO ROWS SAME JOB SAME DAY; ","")&amp;IF(AND(N(A568)&gt;0,N(S568)&gt;0,N(S568)-N(A568)&gt;N('Settings'!$B$11)),"WRITTEN LATE; ",""))-2)))</f>
        <v/>
      </c>
    </row>
    <row r="569">
      <c r="A569" s="6" t="n"/>
      <c r="G569" s="7" t="n"/>
      <c r="H569" s="7" t="n"/>
      <c r="K569" s="7" t="n"/>
      <c r="M569" s="7" t="n"/>
      <c r="N569" s="7" t="n"/>
      <c r="P569" s="7" t="n"/>
      <c r="S569" s="6" t="n"/>
      <c r="T569">
        <f>IF(NOT(OR(A569&lt;&gt;"",B569&lt;&gt;"",G569&lt;&gt;"")),"",IF(IF(N(A569)=0,"NO DATE; ","")&amp;IF(B569="","NO JOB; ",IF(COUNTIF('Jobs'!$A$2:$A$21,B569)=0,"JOB NOT ON JOBS SHEET; ",""))&amp;IF(AND(L569="Yes",M569=""),"DELAY - NO CAUSE; ","")&amp;IF(AND(N569&lt;&gt;"",O569&lt;&gt;"Yes",O569&lt;&gt;"Not needed"),"CLIENT INSTRUCTION - NO CHANGE ORDER; ","")&amp;IF(Q569="","NO PHOTOS LINK; ","")&amp;IF(OR(C569="",AND(D569&lt;&gt;"",E569="")),"CREW COUNT BLANK; ","")&amp;IF(G569="","NO WORK WRITTEN; ","")&amp;IF(AND(I569&lt;&gt;"",J569=""),"INSPECTION - NO RESULT; ","")&amp;IF(AND(B569&lt;&gt;"",N(A569)&gt;0,COUNTIFS($B$2:$B$1000,B569,$A$2:$A$1000,A569)&gt;1),"TWO ROWS SAME JOB SAME DAY; ","")&amp;IF(AND(N(A569)&gt;0,N(S569)&gt;0,N(S569)-N(A569)&gt;N('Settings'!$B$11)),"WRITTEN LATE; ","")="","",LEFT(IF(N(A569)=0,"NO DATE; ","")&amp;IF(B569="","NO JOB; ",IF(COUNTIF('Jobs'!$A$2:$A$21,B569)=0,"JOB NOT ON JOBS SHEET; ",""))&amp;IF(AND(L569="Yes",M569=""),"DELAY - NO CAUSE; ","")&amp;IF(AND(N569&lt;&gt;"",O569&lt;&gt;"Yes",O569&lt;&gt;"Not needed"),"CLIENT INSTRUCTION - NO CHANGE ORDER; ","")&amp;IF(Q569="","NO PHOTOS LINK; ","")&amp;IF(OR(C569="",AND(D569&lt;&gt;"",E569="")),"CREW COUNT BLANK; ","")&amp;IF(G569="","NO WORK WRITTEN; ","")&amp;IF(AND(I569&lt;&gt;"",J569=""),"INSPECTION - NO RESULT; ","")&amp;IF(AND(B569&lt;&gt;"",N(A569)&gt;0,COUNTIFS($B$2:$B$1000,B569,$A$2:$A$1000,A569)&gt;1),"TWO ROWS SAME JOB SAME DAY; ","")&amp;IF(AND(N(A569)&gt;0,N(S569)&gt;0,N(S569)-N(A569)&gt;N('Settings'!$B$11)),"WRITTEN LATE; ",""),LEN(IF(N(A569)=0,"NO DATE; ","")&amp;IF(B569="","NO JOB; ",IF(COUNTIF('Jobs'!$A$2:$A$21,B569)=0,"JOB NOT ON JOBS SHEET; ",""))&amp;IF(AND(L569="Yes",M569=""),"DELAY - NO CAUSE; ","")&amp;IF(AND(N569&lt;&gt;"",O569&lt;&gt;"Yes",O569&lt;&gt;"Not needed"),"CLIENT INSTRUCTION - NO CHANGE ORDER; ","")&amp;IF(Q569="","NO PHOTOS LINK; ","")&amp;IF(OR(C569="",AND(D569&lt;&gt;"",E569="")),"CREW COUNT BLANK; ","")&amp;IF(G569="","NO WORK WRITTEN; ","")&amp;IF(AND(I569&lt;&gt;"",J569=""),"INSPECTION - NO RESULT; ","")&amp;IF(AND(B569&lt;&gt;"",N(A569)&gt;0,COUNTIFS($B$2:$B$1000,B569,$A$2:$A$1000,A569)&gt;1),"TWO ROWS SAME JOB SAME DAY; ","")&amp;IF(AND(N(A569)&gt;0,N(S569)&gt;0,N(S569)-N(A569)&gt;N('Settings'!$B$11)),"WRITTEN LATE; ",""))-2)))</f>
        <v/>
      </c>
    </row>
    <row r="570">
      <c r="A570" s="6" t="n"/>
      <c r="G570" s="7" t="n"/>
      <c r="H570" s="7" t="n"/>
      <c r="K570" s="7" t="n"/>
      <c r="M570" s="7" t="n"/>
      <c r="N570" s="7" t="n"/>
      <c r="P570" s="7" t="n"/>
      <c r="S570" s="6" t="n"/>
      <c r="T570">
        <f>IF(NOT(OR(A570&lt;&gt;"",B570&lt;&gt;"",G570&lt;&gt;"")),"",IF(IF(N(A570)=0,"NO DATE; ","")&amp;IF(B570="","NO JOB; ",IF(COUNTIF('Jobs'!$A$2:$A$21,B570)=0,"JOB NOT ON JOBS SHEET; ",""))&amp;IF(AND(L570="Yes",M570=""),"DELAY - NO CAUSE; ","")&amp;IF(AND(N570&lt;&gt;"",O570&lt;&gt;"Yes",O570&lt;&gt;"Not needed"),"CLIENT INSTRUCTION - NO CHANGE ORDER; ","")&amp;IF(Q570="","NO PHOTOS LINK; ","")&amp;IF(OR(C570="",AND(D570&lt;&gt;"",E570="")),"CREW COUNT BLANK; ","")&amp;IF(G570="","NO WORK WRITTEN; ","")&amp;IF(AND(I570&lt;&gt;"",J570=""),"INSPECTION - NO RESULT; ","")&amp;IF(AND(B570&lt;&gt;"",N(A570)&gt;0,COUNTIFS($B$2:$B$1000,B570,$A$2:$A$1000,A570)&gt;1),"TWO ROWS SAME JOB SAME DAY; ","")&amp;IF(AND(N(A570)&gt;0,N(S570)&gt;0,N(S570)-N(A570)&gt;N('Settings'!$B$11)),"WRITTEN LATE; ","")="","",LEFT(IF(N(A570)=0,"NO DATE; ","")&amp;IF(B570="","NO JOB; ",IF(COUNTIF('Jobs'!$A$2:$A$21,B570)=0,"JOB NOT ON JOBS SHEET; ",""))&amp;IF(AND(L570="Yes",M570=""),"DELAY - NO CAUSE; ","")&amp;IF(AND(N570&lt;&gt;"",O570&lt;&gt;"Yes",O570&lt;&gt;"Not needed"),"CLIENT INSTRUCTION - NO CHANGE ORDER; ","")&amp;IF(Q570="","NO PHOTOS LINK; ","")&amp;IF(OR(C570="",AND(D570&lt;&gt;"",E570="")),"CREW COUNT BLANK; ","")&amp;IF(G570="","NO WORK WRITTEN; ","")&amp;IF(AND(I570&lt;&gt;"",J570=""),"INSPECTION - NO RESULT; ","")&amp;IF(AND(B570&lt;&gt;"",N(A570)&gt;0,COUNTIFS($B$2:$B$1000,B570,$A$2:$A$1000,A570)&gt;1),"TWO ROWS SAME JOB SAME DAY; ","")&amp;IF(AND(N(A570)&gt;0,N(S570)&gt;0,N(S570)-N(A570)&gt;N('Settings'!$B$11)),"WRITTEN LATE; ",""),LEN(IF(N(A570)=0,"NO DATE; ","")&amp;IF(B570="","NO JOB; ",IF(COUNTIF('Jobs'!$A$2:$A$21,B570)=0,"JOB NOT ON JOBS SHEET; ",""))&amp;IF(AND(L570="Yes",M570=""),"DELAY - NO CAUSE; ","")&amp;IF(AND(N570&lt;&gt;"",O570&lt;&gt;"Yes",O570&lt;&gt;"Not needed"),"CLIENT INSTRUCTION - NO CHANGE ORDER; ","")&amp;IF(Q570="","NO PHOTOS LINK; ","")&amp;IF(OR(C570="",AND(D570&lt;&gt;"",E570="")),"CREW COUNT BLANK; ","")&amp;IF(G570="","NO WORK WRITTEN; ","")&amp;IF(AND(I570&lt;&gt;"",J570=""),"INSPECTION - NO RESULT; ","")&amp;IF(AND(B570&lt;&gt;"",N(A570)&gt;0,COUNTIFS($B$2:$B$1000,B570,$A$2:$A$1000,A570)&gt;1),"TWO ROWS SAME JOB SAME DAY; ","")&amp;IF(AND(N(A570)&gt;0,N(S570)&gt;0,N(S570)-N(A570)&gt;N('Settings'!$B$11)),"WRITTEN LATE; ",""))-2)))</f>
        <v/>
      </c>
    </row>
    <row r="571">
      <c r="A571" s="6" t="n"/>
      <c r="G571" s="7" t="n"/>
      <c r="H571" s="7" t="n"/>
      <c r="K571" s="7" t="n"/>
      <c r="M571" s="7" t="n"/>
      <c r="N571" s="7" t="n"/>
      <c r="P571" s="7" t="n"/>
      <c r="S571" s="6" t="n"/>
      <c r="T571">
        <f>IF(NOT(OR(A571&lt;&gt;"",B571&lt;&gt;"",G571&lt;&gt;"")),"",IF(IF(N(A571)=0,"NO DATE; ","")&amp;IF(B571="","NO JOB; ",IF(COUNTIF('Jobs'!$A$2:$A$21,B571)=0,"JOB NOT ON JOBS SHEET; ",""))&amp;IF(AND(L571="Yes",M571=""),"DELAY - NO CAUSE; ","")&amp;IF(AND(N571&lt;&gt;"",O571&lt;&gt;"Yes",O571&lt;&gt;"Not needed"),"CLIENT INSTRUCTION - NO CHANGE ORDER; ","")&amp;IF(Q571="","NO PHOTOS LINK; ","")&amp;IF(OR(C571="",AND(D571&lt;&gt;"",E571="")),"CREW COUNT BLANK; ","")&amp;IF(G571="","NO WORK WRITTEN; ","")&amp;IF(AND(I571&lt;&gt;"",J571=""),"INSPECTION - NO RESULT; ","")&amp;IF(AND(B571&lt;&gt;"",N(A571)&gt;0,COUNTIFS($B$2:$B$1000,B571,$A$2:$A$1000,A571)&gt;1),"TWO ROWS SAME JOB SAME DAY; ","")&amp;IF(AND(N(A571)&gt;0,N(S571)&gt;0,N(S571)-N(A571)&gt;N('Settings'!$B$11)),"WRITTEN LATE; ","")="","",LEFT(IF(N(A571)=0,"NO DATE; ","")&amp;IF(B571="","NO JOB; ",IF(COUNTIF('Jobs'!$A$2:$A$21,B571)=0,"JOB NOT ON JOBS SHEET; ",""))&amp;IF(AND(L571="Yes",M571=""),"DELAY - NO CAUSE; ","")&amp;IF(AND(N571&lt;&gt;"",O571&lt;&gt;"Yes",O571&lt;&gt;"Not needed"),"CLIENT INSTRUCTION - NO CHANGE ORDER; ","")&amp;IF(Q571="","NO PHOTOS LINK; ","")&amp;IF(OR(C571="",AND(D571&lt;&gt;"",E571="")),"CREW COUNT BLANK; ","")&amp;IF(G571="","NO WORK WRITTEN; ","")&amp;IF(AND(I571&lt;&gt;"",J571=""),"INSPECTION - NO RESULT; ","")&amp;IF(AND(B571&lt;&gt;"",N(A571)&gt;0,COUNTIFS($B$2:$B$1000,B571,$A$2:$A$1000,A571)&gt;1),"TWO ROWS SAME JOB SAME DAY; ","")&amp;IF(AND(N(A571)&gt;0,N(S571)&gt;0,N(S571)-N(A571)&gt;N('Settings'!$B$11)),"WRITTEN LATE; ",""),LEN(IF(N(A571)=0,"NO DATE; ","")&amp;IF(B571="","NO JOB; ",IF(COUNTIF('Jobs'!$A$2:$A$21,B571)=0,"JOB NOT ON JOBS SHEET; ",""))&amp;IF(AND(L571="Yes",M571=""),"DELAY - NO CAUSE; ","")&amp;IF(AND(N571&lt;&gt;"",O571&lt;&gt;"Yes",O571&lt;&gt;"Not needed"),"CLIENT INSTRUCTION - NO CHANGE ORDER; ","")&amp;IF(Q571="","NO PHOTOS LINK; ","")&amp;IF(OR(C571="",AND(D571&lt;&gt;"",E571="")),"CREW COUNT BLANK; ","")&amp;IF(G571="","NO WORK WRITTEN; ","")&amp;IF(AND(I571&lt;&gt;"",J571=""),"INSPECTION - NO RESULT; ","")&amp;IF(AND(B571&lt;&gt;"",N(A571)&gt;0,COUNTIFS($B$2:$B$1000,B571,$A$2:$A$1000,A571)&gt;1),"TWO ROWS SAME JOB SAME DAY; ","")&amp;IF(AND(N(A571)&gt;0,N(S571)&gt;0,N(S571)-N(A571)&gt;N('Settings'!$B$11)),"WRITTEN LATE; ",""))-2)))</f>
        <v/>
      </c>
    </row>
    <row r="572">
      <c r="A572" s="6" t="n"/>
      <c r="G572" s="7" t="n"/>
      <c r="H572" s="7" t="n"/>
      <c r="K572" s="7" t="n"/>
      <c r="M572" s="7" t="n"/>
      <c r="N572" s="7" t="n"/>
      <c r="P572" s="7" t="n"/>
      <c r="S572" s="6" t="n"/>
      <c r="T572">
        <f>IF(NOT(OR(A572&lt;&gt;"",B572&lt;&gt;"",G572&lt;&gt;"")),"",IF(IF(N(A572)=0,"NO DATE; ","")&amp;IF(B572="","NO JOB; ",IF(COUNTIF('Jobs'!$A$2:$A$21,B572)=0,"JOB NOT ON JOBS SHEET; ",""))&amp;IF(AND(L572="Yes",M572=""),"DELAY - NO CAUSE; ","")&amp;IF(AND(N572&lt;&gt;"",O572&lt;&gt;"Yes",O572&lt;&gt;"Not needed"),"CLIENT INSTRUCTION - NO CHANGE ORDER; ","")&amp;IF(Q572="","NO PHOTOS LINK; ","")&amp;IF(OR(C572="",AND(D572&lt;&gt;"",E572="")),"CREW COUNT BLANK; ","")&amp;IF(G572="","NO WORK WRITTEN; ","")&amp;IF(AND(I572&lt;&gt;"",J572=""),"INSPECTION - NO RESULT; ","")&amp;IF(AND(B572&lt;&gt;"",N(A572)&gt;0,COUNTIFS($B$2:$B$1000,B572,$A$2:$A$1000,A572)&gt;1),"TWO ROWS SAME JOB SAME DAY; ","")&amp;IF(AND(N(A572)&gt;0,N(S572)&gt;0,N(S572)-N(A572)&gt;N('Settings'!$B$11)),"WRITTEN LATE; ","")="","",LEFT(IF(N(A572)=0,"NO DATE; ","")&amp;IF(B572="","NO JOB; ",IF(COUNTIF('Jobs'!$A$2:$A$21,B572)=0,"JOB NOT ON JOBS SHEET; ",""))&amp;IF(AND(L572="Yes",M572=""),"DELAY - NO CAUSE; ","")&amp;IF(AND(N572&lt;&gt;"",O572&lt;&gt;"Yes",O572&lt;&gt;"Not needed"),"CLIENT INSTRUCTION - NO CHANGE ORDER; ","")&amp;IF(Q572="","NO PHOTOS LINK; ","")&amp;IF(OR(C572="",AND(D572&lt;&gt;"",E572="")),"CREW COUNT BLANK; ","")&amp;IF(G572="","NO WORK WRITTEN; ","")&amp;IF(AND(I572&lt;&gt;"",J572=""),"INSPECTION - NO RESULT; ","")&amp;IF(AND(B572&lt;&gt;"",N(A572)&gt;0,COUNTIFS($B$2:$B$1000,B572,$A$2:$A$1000,A572)&gt;1),"TWO ROWS SAME JOB SAME DAY; ","")&amp;IF(AND(N(A572)&gt;0,N(S572)&gt;0,N(S572)-N(A572)&gt;N('Settings'!$B$11)),"WRITTEN LATE; ",""),LEN(IF(N(A572)=0,"NO DATE; ","")&amp;IF(B572="","NO JOB; ",IF(COUNTIF('Jobs'!$A$2:$A$21,B572)=0,"JOB NOT ON JOBS SHEET; ",""))&amp;IF(AND(L572="Yes",M572=""),"DELAY - NO CAUSE; ","")&amp;IF(AND(N572&lt;&gt;"",O572&lt;&gt;"Yes",O572&lt;&gt;"Not needed"),"CLIENT INSTRUCTION - NO CHANGE ORDER; ","")&amp;IF(Q572="","NO PHOTOS LINK; ","")&amp;IF(OR(C572="",AND(D572&lt;&gt;"",E572="")),"CREW COUNT BLANK; ","")&amp;IF(G572="","NO WORK WRITTEN; ","")&amp;IF(AND(I572&lt;&gt;"",J572=""),"INSPECTION - NO RESULT; ","")&amp;IF(AND(B572&lt;&gt;"",N(A572)&gt;0,COUNTIFS($B$2:$B$1000,B572,$A$2:$A$1000,A572)&gt;1),"TWO ROWS SAME JOB SAME DAY; ","")&amp;IF(AND(N(A572)&gt;0,N(S572)&gt;0,N(S572)-N(A572)&gt;N('Settings'!$B$11)),"WRITTEN LATE; ",""))-2)))</f>
        <v/>
      </c>
    </row>
    <row r="573">
      <c r="A573" s="6" t="n"/>
      <c r="G573" s="7" t="n"/>
      <c r="H573" s="7" t="n"/>
      <c r="K573" s="7" t="n"/>
      <c r="M573" s="7" t="n"/>
      <c r="N573" s="7" t="n"/>
      <c r="P573" s="7" t="n"/>
      <c r="S573" s="6" t="n"/>
      <c r="T573">
        <f>IF(NOT(OR(A573&lt;&gt;"",B573&lt;&gt;"",G573&lt;&gt;"")),"",IF(IF(N(A573)=0,"NO DATE; ","")&amp;IF(B573="","NO JOB; ",IF(COUNTIF('Jobs'!$A$2:$A$21,B573)=0,"JOB NOT ON JOBS SHEET; ",""))&amp;IF(AND(L573="Yes",M573=""),"DELAY - NO CAUSE; ","")&amp;IF(AND(N573&lt;&gt;"",O573&lt;&gt;"Yes",O573&lt;&gt;"Not needed"),"CLIENT INSTRUCTION - NO CHANGE ORDER; ","")&amp;IF(Q573="","NO PHOTOS LINK; ","")&amp;IF(OR(C573="",AND(D573&lt;&gt;"",E573="")),"CREW COUNT BLANK; ","")&amp;IF(G573="","NO WORK WRITTEN; ","")&amp;IF(AND(I573&lt;&gt;"",J573=""),"INSPECTION - NO RESULT; ","")&amp;IF(AND(B573&lt;&gt;"",N(A573)&gt;0,COUNTIFS($B$2:$B$1000,B573,$A$2:$A$1000,A573)&gt;1),"TWO ROWS SAME JOB SAME DAY; ","")&amp;IF(AND(N(A573)&gt;0,N(S573)&gt;0,N(S573)-N(A573)&gt;N('Settings'!$B$11)),"WRITTEN LATE; ","")="","",LEFT(IF(N(A573)=0,"NO DATE; ","")&amp;IF(B573="","NO JOB; ",IF(COUNTIF('Jobs'!$A$2:$A$21,B573)=0,"JOB NOT ON JOBS SHEET; ",""))&amp;IF(AND(L573="Yes",M573=""),"DELAY - NO CAUSE; ","")&amp;IF(AND(N573&lt;&gt;"",O573&lt;&gt;"Yes",O573&lt;&gt;"Not needed"),"CLIENT INSTRUCTION - NO CHANGE ORDER; ","")&amp;IF(Q573="","NO PHOTOS LINK; ","")&amp;IF(OR(C573="",AND(D573&lt;&gt;"",E573="")),"CREW COUNT BLANK; ","")&amp;IF(G573="","NO WORK WRITTEN; ","")&amp;IF(AND(I573&lt;&gt;"",J573=""),"INSPECTION - NO RESULT; ","")&amp;IF(AND(B573&lt;&gt;"",N(A573)&gt;0,COUNTIFS($B$2:$B$1000,B573,$A$2:$A$1000,A573)&gt;1),"TWO ROWS SAME JOB SAME DAY; ","")&amp;IF(AND(N(A573)&gt;0,N(S573)&gt;0,N(S573)-N(A573)&gt;N('Settings'!$B$11)),"WRITTEN LATE; ",""),LEN(IF(N(A573)=0,"NO DATE; ","")&amp;IF(B573="","NO JOB; ",IF(COUNTIF('Jobs'!$A$2:$A$21,B573)=0,"JOB NOT ON JOBS SHEET; ",""))&amp;IF(AND(L573="Yes",M573=""),"DELAY - NO CAUSE; ","")&amp;IF(AND(N573&lt;&gt;"",O573&lt;&gt;"Yes",O573&lt;&gt;"Not needed"),"CLIENT INSTRUCTION - NO CHANGE ORDER; ","")&amp;IF(Q573="","NO PHOTOS LINK; ","")&amp;IF(OR(C573="",AND(D573&lt;&gt;"",E573="")),"CREW COUNT BLANK; ","")&amp;IF(G573="","NO WORK WRITTEN; ","")&amp;IF(AND(I573&lt;&gt;"",J573=""),"INSPECTION - NO RESULT; ","")&amp;IF(AND(B573&lt;&gt;"",N(A573)&gt;0,COUNTIFS($B$2:$B$1000,B573,$A$2:$A$1000,A573)&gt;1),"TWO ROWS SAME JOB SAME DAY; ","")&amp;IF(AND(N(A573)&gt;0,N(S573)&gt;0,N(S573)-N(A573)&gt;N('Settings'!$B$11)),"WRITTEN LATE; ",""))-2)))</f>
        <v/>
      </c>
    </row>
    <row r="574">
      <c r="A574" s="6" t="n"/>
      <c r="G574" s="7" t="n"/>
      <c r="H574" s="7" t="n"/>
      <c r="K574" s="7" t="n"/>
      <c r="M574" s="7" t="n"/>
      <c r="N574" s="7" t="n"/>
      <c r="P574" s="7" t="n"/>
      <c r="S574" s="6" t="n"/>
      <c r="T574">
        <f>IF(NOT(OR(A574&lt;&gt;"",B574&lt;&gt;"",G574&lt;&gt;"")),"",IF(IF(N(A574)=0,"NO DATE; ","")&amp;IF(B574="","NO JOB; ",IF(COUNTIF('Jobs'!$A$2:$A$21,B574)=0,"JOB NOT ON JOBS SHEET; ",""))&amp;IF(AND(L574="Yes",M574=""),"DELAY - NO CAUSE; ","")&amp;IF(AND(N574&lt;&gt;"",O574&lt;&gt;"Yes",O574&lt;&gt;"Not needed"),"CLIENT INSTRUCTION - NO CHANGE ORDER; ","")&amp;IF(Q574="","NO PHOTOS LINK; ","")&amp;IF(OR(C574="",AND(D574&lt;&gt;"",E574="")),"CREW COUNT BLANK; ","")&amp;IF(G574="","NO WORK WRITTEN; ","")&amp;IF(AND(I574&lt;&gt;"",J574=""),"INSPECTION - NO RESULT; ","")&amp;IF(AND(B574&lt;&gt;"",N(A574)&gt;0,COUNTIFS($B$2:$B$1000,B574,$A$2:$A$1000,A574)&gt;1),"TWO ROWS SAME JOB SAME DAY; ","")&amp;IF(AND(N(A574)&gt;0,N(S574)&gt;0,N(S574)-N(A574)&gt;N('Settings'!$B$11)),"WRITTEN LATE; ","")="","",LEFT(IF(N(A574)=0,"NO DATE; ","")&amp;IF(B574="","NO JOB; ",IF(COUNTIF('Jobs'!$A$2:$A$21,B574)=0,"JOB NOT ON JOBS SHEET; ",""))&amp;IF(AND(L574="Yes",M574=""),"DELAY - NO CAUSE; ","")&amp;IF(AND(N574&lt;&gt;"",O574&lt;&gt;"Yes",O574&lt;&gt;"Not needed"),"CLIENT INSTRUCTION - NO CHANGE ORDER; ","")&amp;IF(Q574="","NO PHOTOS LINK; ","")&amp;IF(OR(C574="",AND(D574&lt;&gt;"",E574="")),"CREW COUNT BLANK; ","")&amp;IF(G574="","NO WORK WRITTEN; ","")&amp;IF(AND(I574&lt;&gt;"",J574=""),"INSPECTION - NO RESULT; ","")&amp;IF(AND(B574&lt;&gt;"",N(A574)&gt;0,COUNTIFS($B$2:$B$1000,B574,$A$2:$A$1000,A574)&gt;1),"TWO ROWS SAME JOB SAME DAY; ","")&amp;IF(AND(N(A574)&gt;0,N(S574)&gt;0,N(S574)-N(A574)&gt;N('Settings'!$B$11)),"WRITTEN LATE; ",""),LEN(IF(N(A574)=0,"NO DATE; ","")&amp;IF(B574="","NO JOB; ",IF(COUNTIF('Jobs'!$A$2:$A$21,B574)=0,"JOB NOT ON JOBS SHEET; ",""))&amp;IF(AND(L574="Yes",M574=""),"DELAY - NO CAUSE; ","")&amp;IF(AND(N574&lt;&gt;"",O574&lt;&gt;"Yes",O574&lt;&gt;"Not needed"),"CLIENT INSTRUCTION - NO CHANGE ORDER; ","")&amp;IF(Q574="","NO PHOTOS LINK; ","")&amp;IF(OR(C574="",AND(D574&lt;&gt;"",E574="")),"CREW COUNT BLANK; ","")&amp;IF(G574="","NO WORK WRITTEN; ","")&amp;IF(AND(I574&lt;&gt;"",J574=""),"INSPECTION - NO RESULT; ","")&amp;IF(AND(B574&lt;&gt;"",N(A574)&gt;0,COUNTIFS($B$2:$B$1000,B574,$A$2:$A$1000,A574)&gt;1),"TWO ROWS SAME JOB SAME DAY; ","")&amp;IF(AND(N(A574)&gt;0,N(S574)&gt;0,N(S574)-N(A574)&gt;N('Settings'!$B$11)),"WRITTEN LATE; ",""))-2)))</f>
        <v/>
      </c>
    </row>
    <row r="575">
      <c r="A575" s="6" t="n"/>
      <c r="G575" s="7" t="n"/>
      <c r="H575" s="7" t="n"/>
      <c r="K575" s="7" t="n"/>
      <c r="M575" s="7" t="n"/>
      <c r="N575" s="7" t="n"/>
      <c r="P575" s="7" t="n"/>
      <c r="S575" s="6" t="n"/>
      <c r="T575">
        <f>IF(NOT(OR(A575&lt;&gt;"",B575&lt;&gt;"",G575&lt;&gt;"")),"",IF(IF(N(A575)=0,"NO DATE; ","")&amp;IF(B575="","NO JOB; ",IF(COUNTIF('Jobs'!$A$2:$A$21,B575)=0,"JOB NOT ON JOBS SHEET; ",""))&amp;IF(AND(L575="Yes",M575=""),"DELAY - NO CAUSE; ","")&amp;IF(AND(N575&lt;&gt;"",O575&lt;&gt;"Yes",O575&lt;&gt;"Not needed"),"CLIENT INSTRUCTION - NO CHANGE ORDER; ","")&amp;IF(Q575="","NO PHOTOS LINK; ","")&amp;IF(OR(C575="",AND(D575&lt;&gt;"",E575="")),"CREW COUNT BLANK; ","")&amp;IF(G575="","NO WORK WRITTEN; ","")&amp;IF(AND(I575&lt;&gt;"",J575=""),"INSPECTION - NO RESULT; ","")&amp;IF(AND(B575&lt;&gt;"",N(A575)&gt;0,COUNTIFS($B$2:$B$1000,B575,$A$2:$A$1000,A575)&gt;1),"TWO ROWS SAME JOB SAME DAY; ","")&amp;IF(AND(N(A575)&gt;0,N(S575)&gt;0,N(S575)-N(A575)&gt;N('Settings'!$B$11)),"WRITTEN LATE; ","")="","",LEFT(IF(N(A575)=0,"NO DATE; ","")&amp;IF(B575="","NO JOB; ",IF(COUNTIF('Jobs'!$A$2:$A$21,B575)=0,"JOB NOT ON JOBS SHEET; ",""))&amp;IF(AND(L575="Yes",M575=""),"DELAY - NO CAUSE; ","")&amp;IF(AND(N575&lt;&gt;"",O575&lt;&gt;"Yes",O575&lt;&gt;"Not needed"),"CLIENT INSTRUCTION - NO CHANGE ORDER; ","")&amp;IF(Q575="","NO PHOTOS LINK; ","")&amp;IF(OR(C575="",AND(D575&lt;&gt;"",E575="")),"CREW COUNT BLANK; ","")&amp;IF(G575="","NO WORK WRITTEN; ","")&amp;IF(AND(I575&lt;&gt;"",J575=""),"INSPECTION - NO RESULT; ","")&amp;IF(AND(B575&lt;&gt;"",N(A575)&gt;0,COUNTIFS($B$2:$B$1000,B575,$A$2:$A$1000,A575)&gt;1),"TWO ROWS SAME JOB SAME DAY; ","")&amp;IF(AND(N(A575)&gt;0,N(S575)&gt;0,N(S575)-N(A575)&gt;N('Settings'!$B$11)),"WRITTEN LATE; ",""),LEN(IF(N(A575)=0,"NO DATE; ","")&amp;IF(B575="","NO JOB; ",IF(COUNTIF('Jobs'!$A$2:$A$21,B575)=0,"JOB NOT ON JOBS SHEET; ",""))&amp;IF(AND(L575="Yes",M575=""),"DELAY - NO CAUSE; ","")&amp;IF(AND(N575&lt;&gt;"",O575&lt;&gt;"Yes",O575&lt;&gt;"Not needed"),"CLIENT INSTRUCTION - NO CHANGE ORDER; ","")&amp;IF(Q575="","NO PHOTOS LINK; ","")&amp;IF(OR(C575="",AND(D575&lt;&gt;"",E575="")),"CREW COUNT BLANK; ","")&amp;IF(G575="","NO WORK WRITTEN; ","")&amp;IF(AND(I575&lt;&gt;"",J575=""),"INSPECTION - NO RESULT; ","")&amp;IF(AND(B575&lt;&gt;"",N(A575)&gt;0,COUNTIFS($B$2:$B$1000,B575,$A$2:$A$1000,A575)&gt;1),"TWO ROWS SAME JOB SAME DAY; ","")&amp;IF(AND(N(A575)&gt;0,N(S575)&gt;0,N(S575)-N(A575)&gt;N('Settings'!$B$11)),"WRITTEN LATE; ",""))-2)))</f>
        <v/>
      </c>
    </row>
    <row r="576">
      <c r="A576" s="6" t="n"/>
      <c r="G576" s="7" t="n"/>
      <c r="H576" s="7" t="n"/>
      <c r="K576" s="7" t="n"/>
      <c r="M576" s="7" t="n"/>
      <c r="N576" s="7" t="n"/>
      <c r="P576" s="7" t="n"/>
      <c r="S576" s="6" t="n"/>
      <c r="T576">
        <f>IF(NOT(OR(A576&lt;&gt;"",B576&lt;&gt;"",G576&lt;&gt;"")),"",IF(IF(N(A576)=0,"NO DATE; ","")&amp;IF(B576="","NO JOB; ",IF(COUNTIF('Jobs'!$A$2:$A$21,B576)=0,"JOB NOT ON JOBS SHEET; ",""))&amp;IF(AND(L576="Yes",M576=""),"DELAY - NO CAUSE; ","")&amp;IF(AND(N576&lt;&gt;"",O576&lt;&gt;"Yes",O576&lt;&gt;"Not needed"),"CLIENT INSTRUCTION - NO CHANGE ORDER; ","")&amp;IF(Q576="","NO PHOTOS LINK; ","")&amp;IF(OR(C576="",AND(D576&lt;&gt;"",E576="")),"CREW COUNT BLANK; ","")&amp;IF(G576="","NO WORK WRITTEN; ","")&amp;IF(AND(I576&lt;&gt;"",J576=""),"INSPECTION - NO RESULT; ","")&amp;IF(AND(B576&lt;&gt;"",N(A576)&gt;0,COUNTIFS($B$2:$B$1000,B576,$A$2:$A$1000,A576)&gt;1),"TWO ROWS SAME JOB SAME DAY; ","")&amp;IF(AND(N(A576)&gt;0,N(S576)&gt;0,N(S576)-N(A576)&gt;N('Settings'!$B$11)),"WRITTEN LATE; ","")="","",LEFT(IF(N(A576)=0,"NO DATE; ","")&amp;IF(B576="","NO JOB; ",IF(COUNTIF('Jobs'!$A$2:$A$21,B576)=0,"JOB NOT ON JOBS SHEET; ",""))&amp;IF(AND(L576="Yes",M576=""),"DELAY - NO CAUSE; ","")&amp;IF(AND(N576&lt;&gt;"",O576&lt;&gt;"Yes",O576&lt;&gt;"Not needed"),"CLIENT INSTRUCTION - NO CHANGE ORDER; ","")&amp;IF(Q576="","NO PHOTOS LINK; ","")&amp;IF(OR(C576="",AND(D576&lt;&gt;"",E576="")),"CREW COUNT BLANK; ","")&amp;IF(G576="","NO WORK WRITTEN; ","")&amp;IF(AND(I576&lt;&gt;"",J576=""),"INSPECTION - NO RESULT; ","")&amp;IF(AND(B576&lt;&gt;"",N(A576)&gt;0,COUNTIFS($B$2:$B$1000,B576,$A$2:$A$1000,A576)&gt;1),"TWO ROWS SAME JOB SAME DAY; ","")&amp;IF(AND(N(A576)&gt;0,N(S576)&gt;0,N(S576)-N(A576)&gt;N('Settings'!$B$11)),"WRITTEN LATE; ",""),LEN(IF(N(A576)=0,"NO DATE; ","")&amp;IF(B576="","NO JOB; ",IF(COUNTIF('Jobs'!$A$2:$A$21,B576)=0,"JOB NOT ON JOBS SHEET; ",""))&amp;IF(AND(L576="Yes",M576=""),"DELAY - NO CAUSE; ","")&amp;IF(AND(N576&lt;&gt;"",O576&lt;&gt;"Yes",O576&lt;&gt;"Not needed"),"CLIENT INSTRUCTION - NO CHANGE ORDER; ","")&amp;IF(Q576="","NO PHOTOS LINK; ","")&amp;IF(OR(C576="",AND(D576&lt;&gt;"",E576="")),"CREW COUNT BLANK; ","")&amp;IF(G576="","NO WORK WRITTEN; ","")&amp;IF(AND(I576&lt;&gt;"",J576=""),"INSPECTION - NO RESULT; ","")&amp;IF(AND(B576&lt;&gt;"",N(A576)&gt;0,COUNTIFS($B$2:$B$1000,B576,$A$2:$A$1000,A576)&gt;1),"TWO ROWS SAME JOB SAME DAY; ","")&amp;IF(AND(N(A576)&gt;0,N(S576)&gt;0,N(S576)-N(A576)&gt;N('Settings'!$B$11)),"WRITTEN LATE; ",""))-2)))</f>
        <v/>
      </c>
    </row>
    <row r="577">
      <c r="A577" s="6" t="n"/>
      <c r="G577" s="7" t="n"/>
      <c r="H577" s="7" t="n"/>
      <c r="K577" s="7" t="n"/>
      <c r="M577" s="7" t="n"/>
      <c r="N577" s="7" t="n"/>
      <c r="P577" s="7" t="n"/>
      <c r="S577" s="6" t="n"/>
      <c r="T577">
        <f>IF(NOT(OR(A577&lt;&gt;"",B577&lt;&gt;"",G577&lt;&gt;"")),"",IF(IF(N(A577)=0,"NO DATE; ","")&amp;IF(B577="","NO JOB; ",IF(COUNTIF('Jobs'!$A$2:$A$21,B577)=0,"JOB NOT ON JOBS SHEET; ",""))&amp;IF(AND(L577="Yes",M577=""),"DELAY - NO CAUSE; ","")&amp;IF(AND(N577&lt;&gt;"",O577&lt;&gt;"Yes",O577&lt;&gt;"Not needed"),"CLIENT INSTRUCTION - NO CHANGE ORDER; ","")&amp;IF(Q577="","NO PHOTOS LINK; ","")&amp;IF(OR(C577="",AND(D577&lt;&gt;"",E577="")),"CREW COUNT BLANK; ","")&amp;IF(G577="","NO WORK WRITTEN; ","")&amp;IF(AND(I577&lt;&gt;"",J577=""),"INSPECTION - NO RESULT; ","")&amp;IF(AND(B577&lt;&gt;"",N(A577)&gt;0,COUNTIFS($B$2:$B$1000,B577,$A$2:$A$1000,A577)&gt;1),"TWO ROWS SAME JOB SAME DAY; ","")&amp;IF(AND(N(A577)&gt;0,N(S577)&gt;0,N(S577)-N(A577)&gt;N('Settings'!$B$11)),"WRITTEN LATE; ","")="","",LEFT(IF(N(A577)=0,"NO DATE; ","")&amp;IF(B577="","NO JOB; ",IF(COUNTIF('Jobs'!$A$2:$A$21,B577)=0,"JOB NOT ON JOBS SHEET; ",""))&amp;IF(AND(L577="Yes",M577=""),"DELAY - NO CAUSE; ","")&amp;IF(AND(N577&lt;&gt;"",O577&lt;&gt;"Yes",O577&lt;&gt;"Not needed"),"CLIENT INSTRUCTION - NO CHANGE ORDER; ","")&amp;IF(Q577="","NO PHOTOS LINK; ","")&amp;IF(OR(C577="",AND(D577&lt;&gt;"",E577="")),"CREW COUNT BLANK; ","")&amp;IF(G577="","NO WORK WRITTEN; ","")&amp;IF(AND(I577&lt;&gt;"",J577=""),"INSPECTION - NO RESULT; ","")&amp;IF(AND(B577&lt;&gt;"",N(A577)&gt;0,COUNTIFS($B$2:$B$1000,B577,$A$2:$A$1000,A577)&gt;1),"TWO ROWS SAME JOB SAME DAY; ","")&amp;IF(AND(N(A577)&gt;0,N(S577)&gt;0,N(S577)-N(A577)&gt;N('Settings'!$B$11)),"WRITTEN LATE; ",""),LEN(IF(N(A577)=0,"NO DATE; ","")&amp;IF(B577="","NO JOB; ",IF(COUNTIF('Jobs'!$A$2:$A$21,B577)=0,"JOB NOT ON JOBS SHEET; ",""))&amp;IF(AND(L577="Yes",M577=""),"DELAY - NO CAUSE; ","")&amp;IF(AND(N577&lt;&gt;"",O577&lt;&gt;"Yes",O577&lt;&gt;"Not needed"),"CLIENT INSTRUCTION - NO CHANGE ORDER; ","")&amp;IF(Q577="","NO PHOTOS LINK; ","")&amp;IF(OR(C577="",AND(D577&lt;&gt;"",E577="")),"CREW COUNT BLANK; ","")&amp;IF(G577="","NO WORK WRITTEN; ","")&amp;IF(AND(I577&lt;&gt;"",J577=""),"INSPECTION - NO RESULT; ","")&amp;IF(AND(B577&lt;&gt;"",N(A577)&gt;0,COUNTIFS($B$2:$B$1000,B577,$A$2:$A$1000,A577)&gt;1),"TWO ROWS SAME JOB SAME DAY; ","")&amp;IF(AND(N(A577)&gt;0,N(S577)&gt;0,N(S577)-N(A577)&gt;N('Settings'!$B$11)),"WRITTEN LATE; ",""))-2)))</f>
        <v/>
      </c>
    </row>
    <row r="578">
      <c r="A578" s="6" t="n"/>
      <c r="G578" s="7" t="n"/>
      <c r="H578" s="7" t="n"/>
      <c r="K578" s="7" t="n"/>
      <c r="M578" s="7" t="n"/>
      <c r="N578" s="7" t="n"/>
      <c r="P578" s="7" t="n"/>
      <c r="S578" s="6" t="n"/>
      <c r="T578">
        <f>IF(NOT(OR(A578&lt;&gt;"",B578&lt;&gt;"",G578&lt;&gt;"")),"",IF(IF(N(A578)=0,"NO DATE; ","")&amp;IF(B578="","NO JOB; ",IF(COUNTIF('Jobs'!$A$2:$A$21,B578)=0,"JOB NOT ON JOBS SHEET; ",""))&amp;IF(AND(L578="Yes",M578=""),"DELAY - NO CAUSE; ","")&amp;IF(AND(N578&lt;&gt;"",O578&lt;&gt;"Yes",O578&lt;&gt;"Not needed"),"CLIENT INSTRUCTION - NO CHANGE ORDER; ","")&amp;IF(Q578="","NO PHOTOS LINK; ","")&amp;IF(OR(C578="",AND(D578&lt;&gt;"",E578="")),"CREW COUNT BLANK; ","")&amp;IF(G578="","NO WORK WRITTEN; ","")&amp;IF(AND(I578&lt;&gt;"",J578=""),"INSPECTION - NO RESULT; ","")&amp;IF(AND(B578&lt;&gt;"",N(A578)&gt;0,COUNTIFS($B$2:$B$1000,B578,$A$2:$A$1000,A578)&gt;1),"TWO ROWS SAME JOB SAME DAY; ","")&amp;IF(AND(N(A578)&gt;0,N(S578)&gt;0,N(S578)-N(A578)&gt;N('Settings'!$B$11)),"WRITTEN LATE; ","")="","",LEFT(IF(N(A578)=0,"NO DATE; ","")&amp;IF(B578="","NO JOB; ",IF(COUNTIF('Jobs'!$A$2:$A$21,B578)=0,"JOB NOT ON JOBS SHEET; ",""))&amp;IF(AND(L578="Yes",M578=""),"DELAY - NO CAUSE; ","")&amp;IF(AND(N578&lt;&gt;"",O578&lt;&gt;"Yes",O578&lt;&gt;"Not needed"),"CLIENT INSTRUCTION - NO CHANGE ORDER; ","")&amp;IF(Q578="","NO PHOTOS LINK; ","")&amp;IF(OR(C578="",AND(D578&lt;&gt;"",E578="")),"CREW COUNT BLANK; ","")&amp;IF(G578="","NO WORK WRITTEN; ","")&amp;IF(AND(I578&lt;&gt;"",J578=""),"INSPECTION - NO RESULT; ","")&amp;IF(AND(B578&lt;&gt;"",N(A578)&gt;0,COUNTIFS($B$2:$B$1000,B578,$A$2:$A$1000,A578)&gt;1),"TWO ROWS SAME JOB SAME DAY; ","")&amp;IF(AND(N(A578)&gt;0,N(S578)&gt;0,N(S578)-N(A578)&gt;N('Settings'!$B$11)),"WRITTEN LATE; ",""),LEN(IF(N(A578)=0,"NO DATE; ","")&amp;IF(B578="","NO JOB; ",IF(COUNTIF('Jobs'!$A$2:$A$21,B578)=0,"JOB NOT ON JOBS SHEET; ",""))&amp;IF(AND(L578="Yes",M578=""),"DELAY - NO CAUSE; ","")&amp;IF(AND(N578&lt;&gt;"",O578&lt;&gt;"Yes",O578&lt;&gt;"Not needed"),"CLIENT INSTRUCTION - NO CHANGE ORDER; ","")&amp;IF(Q578="","NO PHOTOS LINK; ","")&amp;IF(OR(C578="",AND(D578&lt;&gt;"",E578="")),"CREW COUNT BLANK; ","")&amp;IF(G578="","NO WORK WRITTEN; ","")&amp;IF(AND(I578&lt;&gt;"",J578=""),"INSPECTION - NO RESULT; ","")&amp;IF(AND(B578&lt;&gt;"",N(A578)&gt;0,COUNTIFS($B$2:$B$1000,B578,$A$2:$A$1000,A578)&gt;1),"TWO ROWS SAME JOB SAME DAY; ","")&amp;IF(AND(N(A578)&gt;0,N(S578)&gt;0,N(S578)-N(A578)&gt;N('Settings'!$B$11)),"WRITTEN LATE; ",""))-2)))</f>
        <v/>
      </c>
    </row>
    <row r="579">
      <c r="A579" s="6" t="n"/>
      <c r="G579" s="7" t="n"/>
      <c r="H579" s="7" t="n"/>
      <c r="K579" s="7" t="n"/>
      <c r="M579" s="7" t="n"/>
      <c r="N579" s="7" t="n"/>
      <c r="P579" s="7" t="n"/>
      <c r="S579" s="6" t="n"/>
      <c r="T579">
        <f>IF(NOT(OR(A579&lt;&gt;"",B579&lt;&gt;"",G579&lt;&gt;"")),"",IF(IF(N(A579)=0,"NO DATE; ","")&amp;IF(B579="","NO JOB; ",IF(COUNTIF('Jobs'!$A$2:$A$21,B579)=0,"JOB NOT ON JOBS SHEET; ",""))&amp;IF(AND(L579="Yes",M579=""),"DELAY - NO CAUSE; ","")&amp;IF(AND(N579&lt;&gt;"",O579&lt;&gt;"Yes",O579&lt;&gt;"Not needed"),"CLIENT INSTRUCTION - NO CHANGE ORDER; ","")&amp;IF(Q579="","NO PHOTOS LINK; ","")&amp;IF(OR(C579="",AND(D579&lt;&gt;"",E579="")),"CREW COUNT BLANK; ","")&amp;IF(G579="","NO WORK WRITTEN; ","")&amp;IF(AND(I579&lt;&gt;"",J579=""),"INSPECTION - NO RESULT; ","")&amp;IF(AND(B579&lt;&gt;"",N(A579)&gt;0,COUNTIFS($B$2:$B$1000,B579,$A$2:$A$1000,A579)&gt;1),"TWO ROWS SAME JOB SAME DAY; ","")&amp;IF(AND(N(A579)&gt;0,N(S579)&gt;0,N(S579)-N(A579)&gt;N('Settings'!$B$11)),"WRITTEN LATE; ","")="","",LEFT(IF(N(A579)=0,"NO DATE; ","")&amp;IF(B579="","NO JOB; ",IF(COUNTIF('Jobs'!$A$2:$A$21,B579)=0,"JOB NOT ON JOBS SHEET; ",""))&amp;IF(AND(L579="Yes",M579=""),"DELAY - NO CAUSE; ","")&amp;IF(AND(N579&lt;&gt;"",O579&lt;&gt;"Yes",O579&lt;&gt;"Not needed"),"CLIENT INSTRUCTION - NO CHANGE ORDER; ","")&amp;IF(Q579="","NO PHOTOS LINK; ","")&amp;IF(OR(C579="",AND(D579&lt;&gt;"",E579="")),"CREW COUNT BLANK; ","")&amp;IF(G579="","NO WORK WRITTEN; ","")&amp;IF(AND(I579&lt;&gt;"",J579=""),"INSPECTION - NO RESULT; ","")&amp;IF(AND(B579&lt;&gt;"",N(A579)&gt;0,COUNTIFS($B$2:$B$1000,B579,$A$2:$A$1000,A579)&gt;1),"TWO ROWS SAME JOB SAME DAY; ","")&amp;IF(AND(N(A579)&gt;0,N(S579)&gt;0,N(S579)-N(A579)&gt;N('Settings'!$B$11)),"WRITTEN LATE; ",""),LEN(IF(N(A579)=0,"NO DATE; ","")&amp;IF(B579="","NO JOB; ",IF(COUNTIF('Jobs'!$A$2:$A$21,B579)=0,"JOB NOT ON JOBS SHEET; ",""))&amp;IF(AND(L579="Yes",M579=""),"DELAY - NO CAUSE; ","")&amp;IF(AND(N579&lt;&gt;"",O579&lt;&gt;"Yes",O579&lt;&gt;"Not needed"),"CLIENT INSTRUCTION - NO CHANGE ORDER; ","")&amp;IF(Q579="","NO PHOTOS LINK; ","")&amp;IF(OR(C579="",AND(D579&lt;&gt;"",E579="")),"CREW COUNT BLANK; ","")&amp;IF(G579="","NO WORK WRITTEN; ","")&amp;IF(AND(I579&lt;&gt;"",J579=""),"INSPECTION - NO RESULT; ","")&amp;IF(AND(B579&lt;&gt;"",N(A579)&gt;0,COUNTIFS($B$2:$B$1000,B579,$A$2:$A$1000,A579)&gt;1),"TWO ROWS SAME JOB SAME DAY; ","")&amp;IF(AND(N(A579)&gt;0,N(S579)&gt;0,N(S579)-N(A579)&gt;N('Settings'!$B$11)),"WRITTEN LATE; ",""))-2)))</f>
        <v/>
      </c>
    </row>
    <row r="580">
      <c r="A580" s="6" t="n"/>
      <c r="G580" s="7" t="n"/>
      <c r="H580" s="7" t="n"/>
      <c r="K580" s="7" t="n"/>
      <c r="M580" s="7" t="n"/>
      <c r="N580" s="7" t="n"/>
      <c r="P580" s="7" t="n"/>
      <c r="S580" s="6" t="n"/>
      <c r="T580">
        <f>IF(NOT(OR(A580&lt;&gt;"",B580&lt;&gt;"",G580&lt;&gt;"")),"",IF(IF(N(A580)=0,"NO DATE; ","")&amp;IF(B580="","NO JOB; ",IF(COUNTIF('Jobs'!$A$2:$A$21,B580)=0,"JOB NOT ON JOBS SHEET; ",""))&amp;IF(AND(L580="Yes",M580=""),"DELAY - NO CAUSE; ","")&amp;IF(AND(N580&lt;&gt;"",O580&lt;&gt;"Yes",O580&lt;&gt;"Not needed"),"CLIENT INSTRUCTION - NO CHANGE ORDER; ","")&amp;IF(Q580="","NO PHOTOS LINK; ","")&amp;IF(OR(C580="",AND(D580&lt;&gt;"",E580="")),"CREW COUNT BLANK; ","")&amp;IF(G580="","NO WORK WRITTEN; ","")&amp;IF(AND(I580&lt;&gt;"",J580=""),"INSPECTION - NO RESULT; ","")&amp;IF(AND(B580&lt;&gt;"",N(A580)&gt;0,COUNTIFS($B$2:$B$1000,B580,$A$2:$A$1000,A580)&gt;1),"TWO ROWS SAME JOB SAME DAY; ","")&amp;IF(AND(N(A580)&gt;0,N(S580)&gt;0,N(S580)-N(A580)&gt;N('Settings'!$B$11)),"WRITTEN LATE; ","")="","",LEFT(IF(N(A580)=0,"NO DATE; ","")&amp;IF(B580="","NO JOB; ",IF(COUNTIF('Jobs'!$A$2:$A$21,B580)=0,"JOB NOT ON JOBS SHEET; ",""))&amp;IF(AND(L580="Yes",M580=""),"DELAY - NO CAUSE; ","")&amp;IF(AND(N580&lt;&gt;"",O580&lt;&gt;"Yes",O580&lt;&gt;"Not needed"),"CLIENT INSTRUCTION - NO CHANGE ORDER; ","")&amp;IF(Q580="","NO PHOTOS LINK; ","")&amp;IF(OR(C580="",AND(D580&lt;&gt;"",E580="")),"CREW COUNT BLANK; ","")&amp;IF(G580="","NO WORK WRITTEN; ","")&amp;IF(AND(I580&lt;&gt;"",J580=""),"INSPECTION - NO RESULT; ","")&amp;IF(AND(B580&lt;&gt;"",N(A580)&gt;0,COUNTIFS($B$2:$B$1000,B580,$A$2:$A$1000,A580)&gt;1),"TWO ROWS SAME JOB SAME DAY; ","")&amp;IF(AND(N(A580)&gt;0,N(S580)&gt;0,N(S580)-N(A580)&gt;N('Settings'!$B$11)),"WRITTEN LATE; ",""),LEN(IF(N(A580)=0,"NO DATE; ","")&amp;IF(B580="","NO JOB; ",IF(COUNTIF('Jobs'!$A$2:$A$21,B580)=0,"JOB NOT ON JOBS SHEET; ",""))&amp;IF(AND(L580="Yes",M580=""),"DELAY - NO CAUSE; ","")&amp;IF(AND(N580&lt;&gt;"",O580&lt;&gt;"Yes",O580&lt;&gt;"Not needed"),"CLIENT INSTRUCTION - NO CHANGE ORDER; ","")&amp;IF(Q580="","NO PHOTOS LINK; ","")&amp;IF(OR(C580="",AND(D580&lt;&gt;"",E580="")),"CREW COUNT BLANK; ","")&amp;IF(G580="","NO WORK WRITTEN; ","")&amp;IF(AND(I580&lt;&gt;"",J580=""),"INSPECTION - NO RESULT; ","")&amp;IF(AND(B580&lt;&gt;"",N(A580)&gt;0,COUNTIFS($B$2:$B$1000,B580,$A$2:$A$1000,A580)&gt;1),"TWO ROWS SAME JOB SAME DAY; ","")&amp;IF(AND(N(A580)&gt;0,N(S580)&gt;0,N(S580)-N(A580)&gt;N('Settings'!$B$11)),"WRITTEN LATE; ",""))-2)))</f>
        <v/>
      </c>
    </row>
    <row r="581">
      <c r="A581" s="6" t="n"/>
      <c r="G581" s="7" t="n"/>
      <c r="H581" s="7" t="n"/>
      <c r="K581" s="7" t="n"/>
      <c r="M581" s="7" t="n"/>
      <c r="N581" s="7" t="n"/>
      <c r="P581" s="7" t="n"/>
      <c r="S581" s="6" t="n"/>
      <c r="T581">
        <f>IF(NOT(OR(A581&lt;&gt;"",B581&lt;&gt;"",G581&lt;&gt;"")),"",IF(IF(N(A581)=0,"NO DATE; ","")&amp;IF(B581="","NO JOB; ",IF(COUNTIF('Jobs'!$A$2:$A$21,B581)=0,"JOB NOT ON JOBS SHEET; ",""))&amp;IF(AND(L581="Yes",M581=""),"DELAY - NO CAUSE; ","")&amp;IF(AND(N581&lt;&gt;"",O581&lt;&gt;"Yes",O581&lt;&gt;"Not needed"),"CLIENT INSTRUCTION - NO CHANGE ORDER; ","")&amp;IF(Q581="","NO PHOTOS LINK; ","")&amp;IF(OR(C581="",AND(D581&lt;&gt;"",E581="")),"CREW COUNT BLANK; ","")&amp;IF(G581="","NO WORK WRITTEN; ","")&amp;IF(AND(I581&lt;&gt;"",J581=""),"INSPECTION - NO RESULT; ","")&amp;IF(AND(B581&lt;&gt;"",N(A581)&gt;0,COUNTIFS($B$2:$B$1000,B581,$A$2:$A$1000,A581)&gt;1),"TWO ROWS SAME JOB SAME DAY; ","")&amp;IF(AND(N(A581)&gt;0,N(S581)&gt;0,N(S581)-N(A581)&gt;N('Settings'!$B$11)),"WRITTEN LATE; ","")="","",LEFT(IF(N(A581)=0,"NO DATE; ","")&amp;IF(B581="","NO JOB; ",IF(COUNTIF('Jobs'!$A$2:$A$21,B581)=0,"JOB NOT ON JOBS SHEET; ",""))&amp;IF(AND(L581="Yes",M581=""),"DELAY - NO CAUSE; ","")&amp;IF(AND(N581&lt;&gt;"",O581&lt;&gt;"Yes",O581&lt;&gt;"Not needed"),"CLIENT INSTRUCTION - NO CHANGE ORDER; ","")&amp;IF(Q581="","NO PHOTOS LINK; ","")&amp;IF(OR(C581="",AND(D581&lt;&gt;"",E581="")),"CREW COUNT BLANK; ","")&amp;IF(G581="","NO WORK WRITTEN; ","")&amp;IF(AND(I581&lt;&gt;"",J581=""),"INSPECTION - NO RESULT; ","")&amp;IF(AND(B581&lt;&gt;"",N(A581)&gt;0,COUNTIFS($B$2:$B$1000,B581,$A$2:$A$1000,A581)&gt;1),"TWO ROWS SAME JOB SAME DAY; ","")&amp;IF(AND(N(A581)&gt;0,N(S581)&gt;0,N(S581)-N(A581)&gt;N('Settings'!$B$11)),"WRITTEN LATE; ",""),LEN(IF(N(A581)=0,"NO DATE; ","")&amp;IF(B581="","NO JOB; ",IF(COUNTIF('Jobs'!$A$2:$A$21,B581)=0,"JOB NOT ON JOBS SHEET; ",""))&amp;IF(AND(L581="Yes",M581=""),"DELAY - NO CAUSE; ","")&amp;IF(AND(N581&lt;&gt;"",O581&lt;&gt;"Yes",O581&lt;&gt;"Not needed"),"CLIENT INSTRUCTION - NO CHANGE ORDER; ","")&amp;IF(Q581="","NO PHOTOS LINK; ","")&amp;IF(OR(C581="",AND(D581&lt;&gt;"",E581="")),"CREW COUNT BLANK; ","")&amp;IF(G581="","NO WORK WRITTEN; ","")&amp;IF(AND(I581&lt;&gt;"",J581=""),"INSPECTION - NO RESULT; ","")&amp;IF(AND(B581&lt;&gt;"",N(A581)&gt;0,COUNTIFS($B$2:$B$1000,B581,$A$2:$A$1000,A581)&gt;1),"TWO ROWS SAME JOB SAME DAY; ","")&amp;IF(AND(N(A581)&gt;0,N(S581)&gt;0,N(S581)-N(A581)&gt;N('Settings'!$B$11)),"WRITTEN LATE; ",""))-2)))</f>
        <v/>
      </c>
    </row>
    <row r="582">
      <c r="A582" s="6" t="n"/>
      <c r="G582" s="7" t="n"/>
      <c r="H582" s="7" t="n"/>
      <c r="K582" s="7" t="n"/>
      <c r="M582" s="7" t="n"/>
      <c r="N582" s="7" t="n"/>
      <c r="P582" s="7" t="n"/>
      <c r="S582" s="6" t="n"/>
      <c r="T582">
        <f>IF(NOT(OR(A582&lt;&gt;"",B582&lt;&gt;"",G582&lt;&gt;"")),"",IF(IF(N(A582)=0,"NO DATE; ","")&amp;IF(B582="","NO JOB; ",IF(COUNTIF('Jobs'!$A$2:$A$21,B582)=0,"JOB NOT ON JOBS SHEET; ",""))&amp;IF(AND(L582="Yes",M582=""),"DELAY - NO CAUSE; ","")&amp;IF(AND(N582&lt;&gt;"",O582&lt;&gt;"Yes",O582&lt;&gt;"Not needed"),"CLIENT INSTRUCTION - NO CHANGE ORDER; ","")&amp;IF(Q582="","NO PHOTOS LINK; ","")&amp;IF(OR(C582="",AND(D582&lt;&gt;"",E582="")),"CREW COUNT BLANK; ","")&amp;IF(G582="","NO WORK WRITTEN; ","")&amp;IF(AND(I582&lt;&gt;"",J582=""),"INSPECTION - NO RESULT; ","")&amp;IF(AND(B582&lt;&gt;"",N(A582)&gt;0,COUNTIFS($B$2:$B$1000,B582,$A$2:$A$1000,A582)&gt;1),"TWO ROWS SAME JOB SAME DAY; ","")&amp;IF(AND(N(A582)&gt;0,N(S582)&gt;0,N(S582)-N(A582)&gt;N('Settings'!$B$11)),"WRITTEN LATE; ","")="","",LEFT(IF(N(A582)=0,"NO DATE; ","")&amp;IF(B582="","NO JOB; ",IF(COUNTIF('Jobs'!$A$2:$A$21,B582)=0,"JOB NOT ON JOBS SHEET; ",""))&amp;IF(AND(L582="Yes",M582=""),"DELAY - NO CAUSE; ","")&amp;IF(AND(N582&lt;&gt;"",O582&lt;&gt;"Yes",O582&lt;&gt;"Not needed"),"CLIENT INSTRUCTION - NO CHANGE ORDER; ","")&amp;IF(Q582="","NO PHOTOS LINK; ","")&amp;IF(OR(C582="",AND(D582&lt;&gt;"",E582="")),"CREW COUNT BLANK; ","")&amp;IF(G582="","NO WORK WRITTEN; ","")&amp;IF(AND(I582&lt;&gt;"",J582=""),"INSPECTION - NO RESULT; ","")&amp;IF(AND(B582&lt;&gt;"",N(A582)&gt;0,COUNTIFS($B$2:$B$1000,B582,$A$2:$A$1000,A582)&gt;1),"TWO ROWS SAME JOB SAME DAY; ","")&amp;IF(AND(N(A582)&gt;0,N(S582)&gt;0,N(S582)-N(A582)&gt;N('Settings'!$B$11)),"WRITTEN LATE; ",""),LEN(IF(N(A582)=0,"NO DATE; ","")&amp;IF(B582="","NO JOB; ",IF(COUNTIF('Jobs'!$A$2:$A$21,B582)=0,"JOB NOT ON JOBS SHEET; ",""))&amp;IF(AND(L582="Yes",M582=""),"DELAY - NO CAUSE; ","")&amp;IF(AND(N582&lt;&gt;"",O582&lt;&gt;"Yes",O582&lt;&gt;"Not needed"),"CLIENT INSTRUCTION - NO CHANGE ORDER; ","")&amp;IF(Q582="","NO PHOTOS LINK; ","")&amp;IF(OR(C582="",AND(D582&lt;&gt;"",E582="")),"CREW COUNT BLANK; ","")&amp;IF(G582="","NO WORK WRITTEN; ","")&amp;IF(AND(I582&lt;&gt;"",J582=""),"INSPECTION - NO RESULT; ","")&amp;IF(AND(B582&lt;&gt;"",N(A582)&gt;0,COUNTIFS($B$2:$B$1000,B582,$A$2:$A$1000,A582)&gt;1),"TWO ROWS SAME JOB SAME DAY; ","")&amp;IF(AND(N(A582)&gt;0,N(S582)&gt;0,N(S582)-N(A582)&gt;N('Settings'!$B$11)),"WRITTEN LATE; ",""))-2)))</f>
        <v/>
      </c>
    </row>
    <row r="583">
      <c r="A583" s="6" t="n"/>
      <c r="G583" s="7" t="n"/>
      <c r="H583" s="7" t="n"/>
      <c r="K583" s="7" t="n"/>
      <c r="M583" s="7" t="n"/>
      <c r="N583" s="7" t="n"/>
      <c r="P583" s="7" t="n"/>
      <c r="S583" s="6" t="n"/>
      <c r="T583">
        <f>IF(NOT(OR(A583&lt;&gt;"",B583&lt;&gt;"",G583&lt;&gt;"")),"",IF(IF(N(A583)=0,"NO DATE; ","")&amp;IF(B583="","NO JOB; ",IF(COUNTIF('Jobs'!$A$2:$A$21,B583)=0,"JOB NOT ON JOBS SHEET; ",""))&amp;IF(AND(L583="Yes",M583=""),"DELAY - NO CAUSE; ","")&amp;IF(AND(N583&lt;&gt;"",O583&lt;&gt;"Yes",O583&lt;&gt;"Not needed"),"CLIENT INSTRUCTION - NO CHANGE ORDER; ","")&amp;IF(Q583="","NO PHOTOS LINK; ","")&amp;IF(OR(C583="",AND(D583&lt;&gt;"",E583="")),"CREW COUNT BLANK; ","")&amp;IF(G583="","NO WORK WRITTEN; ","")&amp;IF(AND(I583&lt;&gt;"",J583=""),"INSPECTION - NO RESULT; ","")&amp;IF(AND(B583&lt;&gt;"",N(A583)&gt;0,COUNTIFS($B$2:$B$1000,B583,$A$2:$A$1000,A583)&gt;1),"TWO ROWS SAME JOB SAME DAY; ","")&amp;IF(AND(N(A583)&gt;0,N(S583)&gt;0,N(S583)-N(A583)&gt;N('Settings'!$B$11)),"WRITTEN LATE; ","")="","",LEFT(IF(N(A583)=0,"NO DATE; ","")&amp;IF(B583="","NO JOB; ",IF(COUNTIF('Jobs'!$A$2:$A$21,B583)=0,"JOB NOT ON JOBS SHEET; ",""))&amp;IF(AND(L583="Yes",M583=""),"DELAY - NO CAUSE; ","")&amp;IF(AND(N583&lt;&gt;"",O583&lt;&gt;"Yes",O583&lt;&gt;"Not needed"),"CLIENT INSTRUCTION - NO CHANGE ORDER; ","")&amp;IF(Q583="","NO PHOTOS LINK; ","")&amp;IF(OR(C583="",AND(D583&lt;&gt;"",E583="")),"CREW COUNT BLANK; ","")&amp;IF(G583="","NO WORK WRITTEN; ","")&amp;IF(AND(I583&lt;&gt;"",J583=""),"INSPECTION - NO RESULT; ","")&amp;IF(AND(B583&lt;&gt;"",N(A583)&gt;0,COUNTIFS($B$2:$B$1000,B583,$A$2:$A$1000,A583)&gt;1),"TWO ROWS SAME JOB SAME DAY; ","")&amp;IF(AND(N(A583)&gt;0,N(S583)&gt;0,N(S583)-N(A583)&gt;N('Settings'!$B$11)),"WRITTEN LATE; ",""),LEN(IF(N(A583)=0,"NO DATE; ","")&amp;IF(B583="","NO JOB; ",IF(COUNTIF('Jobs'!$A$2:$A$21,B583)=0,"JOB NOT ON JOBS SHEET; ",""))&amp;IF(AND(L583="Yes",M583=""),"DELAY - NO CAUSE; ","")&amp;IF(AND(N583&lt;&gt;"",O583&lt;&gt;"Yes",O583&lt;&gt;"Not needed"),"CLIENT INSTRUCTION - NO CHANGE ORDER; ","")&amp;IF(Q583="","NO PHOTOS LINK; ","")&amp;IF(OR(C583="",AND(D583&lt;&gt;"",E583="")),"CREW COUNT BLANK; ","")&amp;IF(G583="","NO WORK WRITTEN; ","")&amp;IF(AND(I583&lt;&gt;"",J583=""),"INSPECTION - NO RESULT; ","")&amp;IF(AND(B583&lt;&gt;"",N(A583)&gt;0,COUNTIFS($B$2:$B$1000,B583,$A$2:$A$1000,A583)&gt;1),"TWO ROWS SAME JOB SAME DAY; ","")&amp;IF(AND(N(A583)&gt;0,N(S583)&gt;0,N(S583)-N(A583)&gt;N('Settings'!$B$11)),"WRITTEN LATE; ",""))-2)))</f>
        <v/>
      </c>
    </row>
    <row r="584">
      <c r="A584" s="6" t="n"/>
      <c r="G584" s="7" t="n"/>
      <c r="H584" s="7" t="n"/>
      <c r="K584" s="7" t="n"/>
      <c r="M584" s="7" t="n"/>
      <c r="N584" s="7" t="n"/>
      <c r="P584" s="7" t="n"/>
      <c r="S584" s="6" t="n"/>
      <c r="T584">
        <f>IF(NOT(OR(A584&lt;&gt;"",B584&lt;&gt;"",G584&lt;&gt;"")),"",IF(IF(N(A584)=0,"NO DATE; ","")&amp;IF(B584="","NO JOB; ",IF(COUNTIF('Jobs'!$A$2:$A$21,B584)=0,"JOB NOT ON JOBS SHEET; ",""))&amp;IF(AND(L584="Yes",M584=""),"DELAY - NO CAUSE; ","")&amp;IF(AND(N584&lt;&gt;"",O584&lt;&gt;"Yes",O584&lt;&gt;"Not needed"),"CLIENT INSTRUCTION - NO CHANGE ORDER; ","")&amp;IF(Q584="","NO PHOTOS LINK; ","")&amp;IF(OR(C584="",AND(D584&lt;&gt;"",E584="")),"CREW COUNT BLANK; ","")&amp;IF(G584="","NO WORK WRITTEN; ","")&amp;IF(AND(I584&lt;&gt;"",J584=""),"INSPECTION - NO RESULT; ","")&amp;IF(AND(B584&lt;&gt;"",N(A584)&gt;0,COUNTIFS($B$2:$B$1000,B584,$A$2:$A$1000,A584)&gt;1),"TWO ROWS SAME JOB SAME DAY; ","")&amp;IF(AND(N(A584)&gt;0,N(S584)&gt;0,N(S584)-N(A584)&gt;N('Settings'!$B$11)),"WRITTEN LATE; ","")="","",LEFT(IF(N(A584)=0,"NO DATE; ","")&amp;IF(B584="","NO JOB; ",IF(COUNTIF('Jobs'!$A$2:$A$21,B584)=0,"JOB NOT ON JOBS SHEET; ",""))&amp;IF(AND(L584="Yes",M584=""),"DELAY - NO CAUSE; ","")&amp;IF(AND(N584&lt;&gt;"",O584&lt;&gt;"Yes",O584&lt;&gt;"Not needed"),"CLIENT INSTRUCTION - NO CHANGE ORDER; ","")&amp;IF(Q584="","NO PHOTOS LINK; ","")&amp;IF(OR(C584="",AND(D584&lt;&gt;"",E584="")),"CREW COUNT BLANK; ","")&amp;IF(G584="","NO WORK WRITTEN; ","")&amp;IF(AND(I584&lt;&gt;"",J584=""),"INSPECTION - NO RESULT; ","")&amp;IF(AND(B584&lt;&gt;"",N(A584)&gt;0,COUNTIFS($B$2:$B$1000,B584,$A$2:$A$1000,A584)&gt;1),"TWO ROWS SAME JOB SAME DAY; ","")&amp;IF(AND(N(A584)&gt;0,N(S584)&gt;0,N(S584)-N(A584)&gt;N('Settings'!$B$11)),"WRITTEN LATE; ",""),LEN(IF(N(A584)=0,"NO DATE; ","")&amp;IF(B584="","NO JOB; ",IF(COUNTIF('Jobs'!$A$2:$A$21,B584)=0,"JOB NOT ON JOBS SHEET; ",""))&amp;IF(AND(L584="Yes",M584=""),"DELAY - NO CAUSE; ","")&amp;IF(AND(N584&lt;&gt;"",O584&lt;&gt;"Yes",O584&lt;&gt;"Not needed"),"CLIENT INSTRUCTION - NO CHANGE ORDER; ","")&amp;IF(Q584="","NO PHOTOS LINK; ","")&amp;IF(OR(C584="",AND(D584&lt;&gt;"",E584="")),"CREW COUNT BLANK; ","")&amp;IF(G584="","NO WORK WRITTEN; ","")&amp;IF(AND(I584&lt;&gt;"",J584=""),"INSPECTION - NO RESULT; ","")&amp;IF(AND(B584&lt;&gt;"",N(A584)&gt;0,COUNTIFS($B$2:$B$1000,B584,$A$2:$A$1000,A584)&gt;1),"TWO ROWS SAME JOB SAME DAY; ","")&amp;IF(AND(N(A584)&gt;0,N(S584)&gt;0,N(S584)-N(A584)&gt;N('Settings'!$B$11)),"WRITTEN LATE; ",""))-2)))</f>
        <v/>
      </c>
    </row>
    <row r="585">
      <c r="A585" s="6" t="n"/>
      <c r="G585" s="7" t="n"/>
      <c r="H585" s="7" t="n"/>
      <c r="K585" s="7" t="n"/>
      <c r="M585" s="7" t="n"/>
      <c r="N585" s="7" t="n"/>
      <c r="P585" s="7" t="n"/>
      <c r="S585" s="6" t="n"/>
      <c r="T585">
        <f>IF(NOT(OR(A585&lt;&gt;"",B585&lt;&gt;"",G585&lt;&gt;"")),"",IF(IF(N(A585)=0,"NO DATE; ","")&amp;IF(B585="","NO JOB; ",IF(COUNTIF('Jobs'!$A$2:$A$21,B585)=0,"JOB NOT ON JOBS SHEET; ",""))&amp;IF(AND(L585="Yes",M585=""),"DELAY - NO CAUSE; ","")&amp;IF(AND(N585&lt;&gt;"",O585&lt;&gt;"Yes",O585&lt;&gt;"Not needed"),"CLIENT INSTRUCTION - NO CHANGE ORDER; ","")&amp;IF(Q585="","NO PHOTOS LINK; ","")&amp;IF(OR(C585="",AND(D585&lt;&gt;"",E585="")),"CREW COUNT BLANK; ","")&amp;IF(G585="","NO WORK WRITTEN; ","")&amp;IF(AND(I585&lt;&gt;"",J585=""),"INSPECTION - NO RESULT; ","")&amp;IF(AND(B585&lt;&gt;"",N(A585)&gt;0,COUNTIFS($B$2:$B$1000,B585,$A$2:$A$1000,A585)&gt;1),"TWO ROWS SAME JOB SAME DAY; ","")&amp;IF(AND(N(A585)&gt;0,N(S585)&gt;0,N(S585)-N(A585)&gt;N('Settings'!$B$11)),"WRITTEN LATE; ","")="","",LEFT(IF(N(A585)=0,"NO DATE; ","")&amp;IF(B585="","NO JOB; ",IF(COUNTIF('Jobs'!$A$2:$A$21,B585)=0,"JOB NOT ON JOBS SHEET; ",""))&amp;IF(AND(L585="Yes",M585=""),"DELAY - NO CAUSE; ","")&amp;IF(AND(N585&lt;&gt;"",O585&lt;&gt;"Yes",O585&lt;&gt;"Not needed"),"CLIENT INSTRUCTION - NO CHANGE ORDER; ","")&amp;IF(Q585="","NO PHOTOS LINK; ","")&amp;IF(OR(C585="",AND(D585&lt;&gt;"",E585="")),"CREW COUNT BLANK; ","")&amp;IF(G585="","NO WORK WRITTEN; ","")&amp;IF(AND(I585&lt;&gt;"",J585=""),"INSPECTION - NO RESULT; ","")&amp;IF(AND(B585&lt;&gt;"",N(A585)&gt;0,COUNTIFS($B$2:$B$1000,B585,$A$2:$A$1000,A585)&gt;1),"TWO ROWS SAME JOB SAME DAY; ","")&amp;IF(AND(N(A585)&gt;0,N(S585)&gt;0,N(S585)-N(A585)&gt;N('Settings'!$B$11)),"WRITTEN LATE; ",""),LEN(IF(N(A585)=0,"NO DATE; ","")&amp;IF(B585="","NO JOB; ",IF(COUNTIF('Jobs'!$A$2:$A$21,B585)=0,"JOB NOT ON JOBS SHEET; ",""))&amp;IF(AND(L585="Yes",M585=""),"DELAY - NO CAUSE; ","")&amp;IF(AND(N585&lt;&gt;"",O585&lt;&gt;"Yes",O585&lt;&gt;"Not needed"),"CLIENT INSTRUCTION - NO CHANGE ORDER; ","")&amp;IF(Q585="","NO PHOTOS LINK; ","")&amp;IF(OR(C585="",AND(D585&lt;&gt;"",E585="")),"CREW COUNT BLANK; ","")&amp;IF(G585="","NO WORK WRITTEN; ","")&amp;IF(AND(I585&lt;&gt;"",J585=""),"INSPECTION - NO RESULT; ","")&amp;IF(AND(B585&lt;&gt;"",N(A585)&gt;0,COUNTIFS($B$2:$B$1000,B585,$A$2:$A$1000,A585)&gt;1),"TWO ROWS SAME JOB SAME DAY; ","")&amp;IF(AND(N(A585)&gt;0,N(S585)&gt;0,N(S585)-N(A585)&gt;N('Settings'!$B$11)),"WRITTEN LATE; ",""))-2)))</f>
        <v/>
      </c>
    </row>
    <row r="586">
      <c r="A586" s="6" t="n"/>
      <c r="G586" s="7" t="n"/>
      <c r="H586" s="7" t="n"/>
      <c r="K586" s="7" t="n"/>
      <c r="M586" s="7" t="n"/>
      <c r="N586" s="7" t="n"/>
      <c r="P586" s="7" t="n"/>
      <c r="S586" s="6" t="n"/>
      <c r="T586">
        <f>IF(NOT(OR(A586&lt;&gt;"",B586&lt;&gt;"",G586&lt;&gt;"")),"",IF(IF(N(A586)=0,"NO DATE; ","")&amp;IF(B586="","NO JOB; ",IF(COUNTIF('Jobs'!$A$2:$A$21,B586)=0,"JOB NOT ON JOBS SHEET; ",""))&amp;IF(AND(L586="Yes",M586=""),"DELAY - NO CAUSE; ","")&amp;IF(AND(N586&lt;&gt;"",O586&lt;&gt;"Yes",O586&lt;&gt;"Not needed"),"CLIENT INSTRUCTION - NO CHANGE ORDER; ","")&amp;IF(Q586="","NO PHOTOS LINK; ","")&amp;IF(OR(C586="",AND(D586&lt;&gt;"",E586="")),"CREW COUNT BLANK; ","")&amp;IF(G586="","NO WORK WRITTEN; ","")&amp;IF(AND(I586&lt;&gt;"",J586=""),"INSPECTION - NO RESULT; ","")&amp;IF(AND(B586&lt;&gt;"",N(A586)&gt;0,COUNTIFS($B$2:$B$1000,B586,$A$2:$A$1000,A586)&gt;1),"TWO ROWS SAME JOB SAME DAY; ","")&amp;IF(AND(N(A586)&gt;0,N(S586)&gt;0,N(S586)-N(A586)&gt;N('Settings'!$B$11)),"WRITTEN LATE; ","")="","",LEFT(IF(N(A586)=0,"NO DATE; ","")&amp;IF(B586="","NO JOB; ",IF(COUNTIF('Jobs'!$A$2:$A$21,B586)=0,"JOB NOT ON JOBS SHEET; ",""))&amp;IF(AND(L586="Yes",M586=""),"DELAY - NO CAUSE; ","")&amp;IF(AND(N586&lt;&gt;"",O586&lt;&gt;"Yes",O586&lt;&gt;"Not needed"),"CLIENT INSTRUCTION - NO CHANGE ORDER; ","")&amp;IF(Q586="","NO PHOTOS LINK; ","")&amp;IF(OR(C586="",AND(D586&lt;&gt;"",E586="")),"CREW COUNT BLANK; ","")&amp;IF(G586="","NO WORK WRITTEN; ","")&amp;IF(AND(I586&lt;&gt;"",J586=""),"INSPECTION - NO RESULT; ","")&amp;IF(AND(B586&lt;&gt;"",N(A586)&gt;0,COUNTIFS($B$2:$B$1000,B586,$A$2:$A$1000,A586)&gt;1),"TWO ROWS SAME JOB SAME DAY; ","")&amp;IF(AND(N(A586)&gt;0,N(S586)&gt;0,N(S586)-N(A586)&gt;N('Settings'!$B$11)),"WRITTEN LATE; ",""),LEN(IF(N(A586)=0,"NO DATE; ","")&amp;IF(B586="","NO JOB; ",IF(COUNTIF('Jobs'!$A$2:$A$21,B586)=0,"JOB NOT ON JOBS SHEET; ",""))&amp;IF(AND(L586="Yes",M586=""),"DELAY - NO CAUSE; ","")&amp;IF(AND(N586&lt;&gt;"",O586&lt;&gt;"Yes",O586&lt;&gt;"Not needed"),"CLIENT INSTRUCTION - NO CHANGE ORDER; ","")&amp;IF(Q586="","NO PHOTOS LINK; ","")&amp;IF(OR(C586="",AND(D586&lt;&gt;"",E586="")),"CREW COUNT BLANK; ","")&amp;IF(G586="","NO WORK WRITTEN; ","")&amp;IF(AND(I586&lt;&gt;"",J586=""),"INSPECTION - NO RESULT; ","")&amp;IF(AND(B586&lt;&gt;"",N(A586)&gt;0,COUNTIFS($B$2:$B$1000,B586,$A$2:$A$1000,A586)&gt;1),"TWO ROWS SAME JOB SAME DAY; ","")&amp;IF(AND(N(A586)&gt;0,N(S586)&gt;0,N(S586)-N(A586)&gt;N('Settings'!$B$11)),"WRITTEN LATE; ",""))-2)))</f>
        <v/>
      </c>
    </row>
    <row r="587">
      <c r="A587" s="6" t="n"/>
      <c r="G587" s="7" t="n"/>
      <c r="H587" s="7" t="n"/>
      <c r="K587" s="7" t="n"/>
      <c r="M587" s="7" t="n"/>
      <c r="N587" s="7" t="n"/>
      <c r="P587" s="7" t="n"/>
      <c r="S587" s="6" t="n"/>
      <c r="T587">
        <f>IF(NOT(OR(A587&lt;&gt;"",B587&lt;&gt;"",G587&lt;&gt;"")),"",IF(IF(N(A587)=0,"NO DATE; ","")&amp;IF(B587="","NO JOB; ",IF(COUNTIF('Jobs'!$A$2:$A$21,B587)=0,"JOB NOT ON JOBS SHEET; ",""))&amp;IF(AND(L587="Yes",M587=""),"DELAY - NO CAUSE; ","")&amp;IF(AND(N587&lt;&gt;"",O587&lt;&gt;"Yes",O587&lt;&gt;"Not needed"),"CLIENT INSTRUCTION - NO CHANGE ORDER; ","")&amp;IF(Q587="","NO PHOTOS LINK; ","")&amp;IF(OR(C587="",AND(D587&lt;&gt;"",E587="")),"CREW COUNT BLANK; ","")&amp;IF(G587="","NO WORK WRITTEN; ","")&amp;IF(AND(I587&lt;&gt;"",J587=""),"INSPECTION - NO RESULT; ","")&amp;IF(AND(B587&lt;&gt;"",N(A587)&gt;0,COUNTIFS($B$2:$B$1000,B587,$A$2:$A$1000,A587)&gt;1),"TWO ROWS SAME JOB SAME DAY; ","")&amp;IF(AND(N(A587)&gt;0,N(S587)&gt;0,N(S587)-N(A587)&gt;N('Settings'!$B$11)),"WRITTEN LATE; ","")="","",LEFT(IF(N(A587)=0,"NO DATE; ","")&amp;IF(B587="","NO JOB; ",IF(COUNTIF('Jobs'!$A$2:$A$21,B587)=0,"JOB NOT ON JOBS SHEET; ",""))&amp;IF(AND(L587="Yes",M587=""),"DELAY - NO CAUSE; ","")&amp;IF(AND(N587&lt;&gt;"",O587&lt;&gt;"Yes",O587&lt;&gt;"Not needed"),"CLIENT INSTRUCTION - NO CHANGE ORDER; ","")&amp;IF(Q587="","NO PHOTOS LINK; ","")&amp;IF(OR(C587="",AND(D587&lt;&gt;"",E587="")),"CREW COUNT BLANK; ","")&amp;IF(G587="","NO WORK WRITTEN; ","")&amp;IF(AND(I587&lt;&gt;"",J587=""),"INSPECTION - NO RESULT; ","")&amp;IF(AND(B587&lt;&gt;"",N(A587)&gt;0,COUNTIFS($B$2:$B$1000,B587,$A$2:$A$1000,A587)&gt;1),"TWO ROWS SAME JOB SAME DAY; ","")&amp;IF(AND(N(A587)&gt;0,N(S587)&gt;0,N(S587)-N(A587)&gt;N('Settings'!$B$11)),"WRITTEN LATE; ",""),LEN(IF(N(A587)=0,"NO DATE; ","")&amp;IF(B587="","NO JOB; ",IF(COUNTIF('Jobs'!$A$2:$A$21,B587)=0,"JOB NOT ON JOBS SHEET; ",""))&amp;IF(AND(L587="Yes",M587=""),"DELAY - NO CAUSE; ","")&amp;IF(AND(N587&lt;&gt;"",O587&lt;&gt;"Yes",O587&lt;&gt;"Not needed"),"CLIENT INSTRUCTION - NO CHANGE ORDER; ","")&amp;IF(Q587="","NO PHOTOS LINK; ","")&amp;IF(OR(C587="",AND(D587&lt;&gt;"",E587="")),"CREW COUNT BLANK; ","")&amp;IF(G587="","NO WORK WRITTEN; ","")&amp;IF(AND(I587&lt;&gt;"",J587=""),"INSPECTION - NO RESULT; ","")&amp;IF(AND(B587&lt;&gt;"",N(A587)&gt;0,COUNTIFS($B$2:$B$1000,B587,$A$2:$A$1000,A587)&gt;1),"TWO ROWS SAME JOB SAME DAY; ","")&amp;IF(AND(N(A587)&gt;0,N(S587)&gt;0,N(S587)-N(A587)&gt;N('Settings'!$B$11)),"WRITTEN LATE; ",""))-2)))</f>
        <v/>
      </c>
    </row>
    <row r="588">
      <c r="A588" s="6" t="n"/>
      <c r="G588" s="7" t="n"/>
      <c r="H588" s="7" t="n"/>
      <c r="K588" s="7" t="n"/>
      <c r="M588" s="7" t="n"/>
      <c r="N588" s="7" t="n"/>
      <c r="P588" s="7" t="n"/>
      <c r="S588" s="6" t="n"/>
      <c r="T588">
        <f>IF(NOT(OR(A588&lt;&gt;"",B588&lt;&gt;"",G588&lt;&gt;"")),"",IF(IF(N(A588)=0,"NO DATE; ","")&amp;IF(B588="","NO JOB; ",IF(COUNTIF('Jobs'!$A$2:$A$21,B588)=0,"JOB NOT ON JOBS SHEET; ",""))&amp;IF(AND(L588="Yes",M588=""),"DELAY - NO CAUSE; ","")&amp;IF(AND(N588&lt;&gt;"",O588&lt;&gt;"Yes",O588&lt;&gt;"Not needed"),"CLIENT INSTRUCTION - NO CHANGE ORDER; ","")&amp;IF(Q588="","NO PHOTOS LINK; ","")&amp;IF(OR(C588="",AND(D588&lt;&gt;"",E588="")),"CREW COUNT BLANK; ","")&amp;IF(G588="","NO WORK WRITTEN; ","")&amp;IF(AND(I588&lt;&gt;"",J588=""),"INSPECTION - NO RESULT; ","")&amp;IF(AND(B588&lt;&gt;"",N(A588)&gt;0,COUNTIFS($B$2:$B$1000,B588,$A$2:$A$1000,A588)&gt;1),"TWO ROWS SAME JOB SAME DAY; ","")&amp;IF(AND(N(A588)&gt;0,N(S588)&gt;0,N(S588)-N(A588)&gt;N('Settings'!$B$11)),"WRITTEN LATE; ","")="","",LEFT(IF(N(A588)=0,"NO DATE; ","")&amp;IF(B588="","NO JOB; ",IF(COUNTIF('Jobs'!$A$2:$A$21,B588)=0,"JOB NOT ON JOBS SHEET; ",""))&amp;IF(AND(L588="Yes",M588=""),"DELAY - NO CAUSE; ","")&amp;IF(AND(N588&lt;&gt;"",O588&lt;&gt;"Yes",O588&lt;&gt;"Not needed"),"CLIENT INSTRUCTION - NO CHANGE ORDER; ","")&amp;IF(Q588="","NO PHOTOS LINK; ","")&amp;IF(OR(C588="",AND(D588&lt;&gt;"",E588="")),"CREW COUNT BLANK; ","")&amp;IF(G588="","NO WORK WRITTEN; ","")&amp;IF(AND(I588&lt;&gt;"",J588=""),"INSPECTION - NO RESULT; ","")&amp;IF(AND(B588&lt;&gt;"",N(A588)&gt;0,COUNTIFS($B$2:$B$1000,B588,$A$2:$A$1000,A588)&gt;1),"TWO ROWS SAME JOB SAME DAY; ","")&amp;IF(AND(N(A588)&gt;0,N(S588)&gt;0,N(S588)-N(A588)&gt;N('Settings'!$B$11)),"WRITTEN LATE; ",""),LEN(IF(N(A588)=0,"NO DATE; ","")&amp;IF(B588="","NO JOB; ",IF(COUNTIF('Jobs'!$A$2:$A$21,B588)=0,"JOB NOT ON JOBS SHEET; ",""))&amp;IF(AND(L588="Yes",M588=""),"DELAY - NO CAUSE; ","")&amp;IF(AND(N588&lt;&gt;"",O588&lt;&gt;"Yes",O588&lt;&gt;"Not needed"),"CLIENT INSTRUCTION - NO CHANGE ORDER; ","")&amp;IF(Q588="","NO PHOTOS LINK; ","")&amp;IF(OR(C588="",AND(D588&lt;&gt;"",E588="")),"CREW COUNT BLANK; ","")&amp;IF(G588="","NO WORK WRITTEN; ","")&amp;IF(AND(I588&lt;&gt;"",J588=""),"INSPECTION - NO RESULT; ","")&amp;IF(AND(B588&lt;&gt;"",N(A588)&gt;0,COUNTIFS($B$2:$B$1000,B588,$A$2:$A$1000,A588)&gt;1),"TWO ROWS SAME JOB SAME DAY; ","")&amp;IF(AND(N(A588)&gt;0,N(S588)&gt;0,N(S588)-N(A588)&gt;N('Settings'!$B$11)),"WRITTEN LATE; ",""))-2)))</f>
        <v/>
      </c>
    </row>
    <row r="589">
      <c r="A589" s="6" t="n"/>
      <c r="G589" s="7" t="n"/>
      <c r="H589" s="7" t="n"/>
      <c r="K589" s="7" t="n"/>
      <c r="M589" s="7" t="n"/>
      <c r="N589" s="7" t="n"/>
      <c r="P589" s="7" t="n"/>
      <c r="S589" s="6" t="n"/>
      <c r="T589">
        <f>IF(NOT(OR(A589&lt;&gt;"",B589&lt;&gt;"",G589&lt;&gt;"")),"",IF(IF(N(A589)=0,"NO DATE; ","")&amp;IF(B589="","NO JOB; ",IF(COUNTIF('Jobs'!$A$2:$A$21,B589)=0,"JOB NOT ON JOBS SHEET; ",""))&amp;IF(AND(L589="Yes",M589=""),"DELAY - NO CAUSE; ","")&amp;IF(AND(N589&lt;&gt;"",O589&lt;&gt;"Yes",O589&lt;&gt;"Not needed"),"CLIENT INSTRUCTION - NO CHANGE ORDER; ","")&amp;IF(Q589="","NO PHOTOS LINK; ","")&amp;IF(OR(C589="",AND(D589&lt;&gt;"",E589="")),"CREW COUNT BLANK; ","")&amp;IF(G589="","NO WORK WRITTEN; ","")&amp;IF(AND(I589&lt;&gt;"",J589=""),"INSPECTION - NO RESULT; ","")&amp;IF(AND(B589&lt;&gt;"",N(A589)&gt;0,COUNTIFS($B$2:$B$1000,B589,$A$2:$A$1000,A589)&gt;1),"TWO ROWS SAME JOB SAME DAY; ","")&amp;IF(AND(N(A589)&gt;0,N(S589)&gt;0,N(S589)-N(A589)&gt;N('Settings'!$B$11)),"WRITTEN LATE; ","")="","",LEFT(IF(N(A589)=0,"NO DATE; ","")&amp;IF(B589="","NO JOB; ",IF(COUNTIF('Jobs'!$A$2:$A$21,B589)=0,"JOB NOT ON JOBS SHEET; ",""))&amp;IF(AND(L589="Yes",M589=""),"DELAY - NO CAUSE; ","")&amp;IF(AND(N589&lt;&gt;"",O589&lt;&gt;"Yes",O589&lt;&gt;"Not needed"),"CLIENT INSTRUCTION - NO CHANGE ORDER; ","")&amp;IF(Q589="","NO PHOTOS LINK; ","")&amp;IF(OR(C589="",AND(D589&lt;&gt;"",E589="")),"CREW COUNT BLANK; ","")&amp;IF(G589="","NO WORK WRITTEN; ","")&amp;IF(AND(I589&lt;&gt;"",J589=""),"INSPECTION - NO RESULT; ","")&amp;IF(AND(B589&lt;&gt;"",N(A589)&gt;0,COUNTIFS($B$2:$B$1000,B589,$A$2:$A$1000,A589)&gt;1),"TWO ROWS SAME JOB SAME DAY; ","")&amp;IF(AND(N(A589)&gt;0,N(S589)&gt;0,N(S589)-N(A589)&gt;N('Settings'!$B$11)),"WRITTEN LATE; ",""),LEN(IF(N(A589)=0,"NO DATE; ","")&amp;IF(B589="","NO JOB; ",IF(COUNTIF('Jobs'!$A$2:$A$21,B589)=0,"JOB NOT ON JOBS SHEET; ",""))&amp;IF(AND(L589="Yes",M589=""),"DELAY - NO CAUSE; ","")&amp;IF(AND(N589&lt;&gt;"",O589&lt;&gt;"Yes",O589&lt;&gt;"Not needed"),"CLIENT INSTRUCTION - NO CHANGE ORDER; ","")&amp;IF(Q589="","NO PHOTOS LINK; ","")&amp;IF(OR(C589="",AND(D589&lt;&gt;"",E589="")),"CREW COUNT BLANK; ","")&amp;IF(G589="","NO WORK WRITTEN; ","")&amp;IF(AND(I589&lt;&gt;"",J589=""),"INSPECTION - NO RESULT; ","")&amp;IF(AND(B589&lt;&gt;"",N(A589)&gt;0,COUNTIFS($B$2:$B$1000,B589,$A$2:$A$1000,A589)&gt;1),"TWO ROWS SAME JOB SAME DAY; ","")&amp;IF(AND(N(A589)&gt;0,N(S589)&gt;0,N(S589)-N(A589)&gt;N('Settings'!$B$11)),"WRITTEN LATE; ",""))-2)))</f>
        <v/>
      </c>
    </row>
    <row r="590">
      <c r="A590" s="6" t="n"/>
      <c r="G590" s="7" t="n"/>
      <c r="H590" s="7" t="n"/>
      <c r="K590" s="7" t="n"/>
      <c r="M590" s="7" t="n"/>
      <c r="N590" s="7" t="n"/>
      <c r="P590" s="7" t="n"/>
      <c r="S590" s="6" t="n"/>
      <c r="T590">
        <f>IF(NOT(OR(A590&lt;&gt;"",B590&lt;&gt;"",G590&lt;&gt;"")),"",IF(IF(N(A590)=0,"NO DATE; ","")&amp;IF(B590="","NO JOB; ",IF(COUNTIF('Jobs'!$A$2:$A$21,B590)=0,"JOB NOT ON JOBS SHEET; ",""))&amp;IF(AND(L590="Yes",M590=""),"DELAY - NO CAUSE; ","")&amp;IF(AND(N590&lt;&gt;"",O590&lt;&gt;"Yes",O590&lt;&gt;"Not needed"),"CLIENT INSTRUCTION - NO CHANGE ORDER; ","")&amp;IF(Q590="","NO PHOTOS LINK; ","")&amp;IF(OR(C590="",AND(D590&lt;&gt;"",E590="")),"CREW COUNT BLANK; ","")&amp;IF(G590="","NO WORK WRITTEN; ","")&amp;IF(AND(I590&lt;&gt;"",J590=""),"INSPECTION - NO RESULT; ","")&amp;IF(AND(B590&lt;&gt;"",N(A590)&gt;0,COUNTIFS($B$2:$B$1000,B590,$A$2:$A$1000,A590)&gt;1),"TWO ROWS SAME JOB SAME DAY; ","")&amp;IF(AND(N(A590)&gt;0,N(S590)&gt;0,N(S590)-N(A590)&gt;N('Settings'!$B$11)),"WRITTEN LATE; ","")="","",LEFT(IF(N(A590)=0,"NO DATE; ","")&amp;IF(B590="","NO JOB; ",IF(COUNTIF('Jobs'!$A$2:$A$21,B590)=0,"JOB NOT ON JOBS SHEET; ",""))&amp;IF(AND(L590="Yes",M590=""),"DELAY - NO CAUSE; ","")&amp;IF(AND(N590&lt;&gt;"",O590&lt;&gt;"Yes",O590&lt;&gt;"Not needed"),"CLIENT INSTRUCTION - NO CHANGE ORDER; ","")&amp;IF(Q590="","NO PHOTOS LINK; ","")&amp;IF(OR(C590="",AND(D590&lt;&gt;"",E590="")),"CREW COUNT BLANK; ","")&amp;IF(G590="","NO WORK WRITTEN; ","")&amp;IF(AND(I590&lt;&gt;"",J590=""),"INSPECTION - NO RESULT; ","")&amp;IF(AND(B590&lt;&gt;"",N(A590)&gt;0,COUNTIFS($B$2:$B$1000,B590,$A$2:$A$1000,A590)&gt;1),"TWO ROWS SAME JOB SAME DAY; ","")&amp;IF(AND(N(A590)&gt;0,N(S590)&gt;0,N(S590)-N(A590)&gt;N('Settings'!$B$11)),"WRITTEN LATE; ",""),LEN(IF(N(A590)=0,"NO DATE; ","")&amp;IF(B590="","NO JOB; ",IF(COUNTIF('Jobs'!$A$2:$A$21,B590)=0,"JOB NOT ON JOBS SHEET; ",""))&amp;IF(AND(L590="Yes",M590=""),"DELAY - NO CAUSE; ","")&amp;IF(AND(N590&lt;&gt;"",O590&lt;&gt;"Yes",O590&lt;&gt;"Not needed"),"CLIENT INSTRUCTION - NO CHANGE ORDER; ","")&amp;IF(Q590="","NO PHOTOS LINK; ","")&amp;IF(OR(C590="",AND(D590&lt;&gt;"",E590="")),"CREW COUNT BLANK; ","")&amp;IF(G590="","NO WORK WRITTEN; ","")&amp;IF(AND(I590&lt;&gt;"",J590=""),"INSPECTION - NO RESULT; ","")&amp;IF(AND(B590&lt;&gt;"",N(A590)&gt;0,COUNTIFS($B$2:$B$1000,B590,$A$2:$A$1000,A590)&gt;1),"TWO ROWS SAME JOB SAME DAY; ","")&amp;IF(AND(N(A590)&gt;0,N(S590)&gt;0,N(S590)-N(A590)&gt;N('Settings'!$B$11)),"WRITTEN LATE; ",""))-2)))</f>
        <v/>
      </c>
    </row>
    <row r="591">
      <c r="A591" s="6" t="n"/>
      <c r="G591" s="7" t="n"/>
      <c r="H591" s="7" t="n"/>
      <c r="K591" s="7" t="n"/>
      <c r="M591" s="7" t="n"/>
      <c r="N591" s="7" t="n"/>
      <c r="P591" s="7" t="n"/>
      <c r="S591" s="6" t="n"/>
      <c r="T591">
        <f>IF(NOT(OR(A591&lt;&gt;"",B591&lt;&gt;"",G591&lt;&gt;"")),"",IF(IF(N(A591)=0,"NO DATE; ","")&amp;IF(B591="","NO JOB; ",IF(COUNTIF('Jobs'!$A$2:$A$21,B591)=0,"JOB NOT ON JOBS SHEET; ",""))&amp;IF(AND(L591="Yes",M591=""),"DELAY - NO CAUSE; ","")&amp;IF(AND(N591&lt;&gt;"",O591&lt;&gt;"Yes",O591&lt;&gt;"Not needed"),"CLIENT INSTRUCTION - NO CHANGE ORDER; ","")&amp;IF(Q591="","NO PHOTOS LINK; ","")&amp;IF(OR(C591="",AND(D591&lt;&gt;"",E591="")),"CREW COUNT BLANK; ","")&amp;IF(G591="","NO WORK WRITTEN; ","")&amp;IF(AND(I591&lt;&gt;"",J591=""),"INSPECTION - NO RESULT; ","")&amp;IF(AND(B591&lt;&gt;"",N(A591)&gt;0,COUNTIFS($B$2:$B$1000,B591,$A$2:$A$1000,A591)&gt;1),"TWO ROWS SAME JOB SAME DAY; ","")&amp;IF(AND(N(A591)&gt;0,N(S591)&gt;0,N(S591)-N(A591)&gt;N('Settings'!$B$11)),"WRITTEN LATE; ","")="","",LEFT(IF(N(A591)=0,"NO DATE; ","")&amp;IF(B591="","NO JOB; ",IF(COUNTIF('Jobs'!$A$2:$A$21,B591)=0,"JOB NOT ON JOBS SHEET; ",""))&amp;IF(AND(L591="Yes",M591=""),"DELAY - NO CAUSE; ","")&amp;IF(AND(N591&lt;&gt;"",O591&lt;&gt;"Yes",O591&lt;&gt;"Not needed"),"CLIENT INSTRUCTION - NO CHANGE ORDER; ","")&amp;IF(Q591="","NO PHOTOS LINK; ","")&amp;IF(OR(C591="",AND(D591&lt;&gt;"",E591="")),"CREW COUNT BLANK; ","")&amp;IF(G591="","NO WORK WRITTEN; ","")&amp;IF(AND(I591&lt;&gt;"",J591=""),"INSPECTION - NO RESULT; ","")&amp;IF(AND(B591&lt;&gt;"",N(A591)&gt;0,COUNTIFS($B$2:$B$1000,B591,$A$2:$A$1000,A591)&gt;1),"TWO ROWS SAME JOB SAME DAY; ","")&amp;IF(AND(N(A591)&gt;0,N(S591)&gt;0,N(S591)-N(A591)&gt;N('Settings'!$B$11)),"WRITTEN LATE; ",""),LEN(IF(N(A591)=0,"NO DATE; ","")&amp;IF(B591="","NO JOB; ",IF(COUNTIF('Jobs'!$A$2:$A$21,B591)=0,"JOB NOT ON JOBS SHEET; ",""))&amp;IF(AND(L591="Yes",M591=""),"DELAY - NO CAUSE; ","")&amp;IF(AND(N591&lt;&gt;"",O591&lt;&gt;"Yes",O591&lt;&gt;"Not needed"),"CLIENT INSTRUCTION - NO CHANGE ORDER; ","")&amp;IF(Q591="","NO PHOTOS LINK; ","")&amp;IF(OR(C591="",AND(D591&lt;&gt;"",E591="")),"CREW COUNT BLANK; ","")&amp;IF(G591="","NO WORK WRITTEN; ","")&amp;IF(AND(I591&lt;&gt;"",J591=""),"INSPECTION - NO RESULT; ","")&amp;IF(AND(B591&lt;&gt;"",N(A591)&gt;0,COUNTIFS($B$2:$B$1000,B591,$A$2:$A$1000,A591)&gt;1),"TWO ROWS SAME JOB SAME DAY; ","")&amp;IF(AND(N(A591)&gt;0,N(S591)&gt;0,N(S591)-N(A591)&gt;N('Settings'!$B$11)),"WRITTEN LATE; ",""))-2)))</f>
        <v/>
      </c>
    </row>
    <row r="592">
      <c r="A592" s="6" t="n"/>
      <c r="G592" s="7" t="n"/>
      <c r="H592" s="7" t="n"/>
      <c r="K592" s="7" t="n"/>
      <c r="M592" s="7" t="n"/>
      <c r="N592" s="7" t="n"/>
      <c r="P592" s="7" t="n"/>
      <c r="S592" s="6" t="n"/>
      <c r="T592">
        <f>IF(NOT(OR(A592&lt;&gt;"",B592&lt;&gt;"",G592&lt;&gt;"")),"",IF(IF(N(A592)=0,"NO DATE; ","")&amp;IF(B592="","NO JOB; ",IF(COUNTIF('Jobs'!$A$2:$A$21,B592)=0,"JOB NOT ON JOBS SHEET; ",""))&amp;IF(AND(L592="Yes",M592=""),"DELAY - NO CAUSE; ","")&amp;IF(AND(N592&lt;&gt;"",O592&lt;&gt;"Yes",O592&lt;&gt;"Not needed"),"CLIENT INSTRUCTION - NO CHANGE ORDER; ","")&amp;IF(Q592="","NO PHOTOS LINK; ","")&amp;IF(OR(C592="",AND(D592&lt;&gt;"",E592="")),"CREW COUNT BLANK; ","")&amp;IF(G592="","NO WORK WRITTEN; ","")&amp;IF(AND(I592&lt;&gt;"",J592=""),"INSPECTION - NO RESULT; ","")&amp;IF(AND(B592&lt;&gt;"",N(A592)&gt;0,COUNTIFS($B$2:$B$1000,B592,$A$2:$A$1000,A592)&gt;1),"TWO ROWS SAME JOB SAME DAY; ","")&amp;IF(AND(N(A592)&gt;0,N(S592)&gt;0,N(S592)-N(A592)&gt;N('Settings'!$B$11)),"WRITTEN LATE; ","")="","",LEFT(IF(N(A592)=0,"NO DATE; ","")&amp;IF(B592="","NO JOB; ",IF(COUNTIF('Jobs'!$A$2:$A$21,B592)=0,"JOB NOT ON JOBS SHEET; ",""))&amp;IF(AND(L592="Yes",M592=""),"DELAY - NO CAUSE; ","")&amp;IF(AND(N592&lt;&gt;"",O592&lt;&gt;"Yes",O592&lt;&gt;"Not needed"),"CLIENT INSTRUCTION - NO CHANGE ORDER; ","")&amp;IF(Q592="","NO PHOTOS LINK; ","")&amp;IF(OR(C592="",AND(D592&lt;&gt;"",E592="")),"CREW COUNT BLANK; ","")&amp;IF(G592="","NO WORK WRITTEN; ","")&amp;IF(AND(I592&lt;&gt;"",J592=""),"INSPECTION - NO RESULT; ","")&amp;IF(AND(B592&lt;&gt;"",N(A592)&gt;0,COUNTIFS($B$2:$B$1000,B592,$A$2:$A$1000,A592)&gt;1),"TWO ROWS SAME JOB SAME DAY; ","")&amp;IF(AND(N(A592)&gt;0,N(S592)&gt;0,N(S592)-N(A592)&gt;N('Settings'!$B$11)),"WRITTEN LATE; ",""),LEN(IF(N(A592)=0,"NO DATE; ","")&amp;IF(B592="","NO JOB; ",IF(COUNTIF('Jobs'!$A$2:$A$21,B592)=0,"JOB NOT ON JOBS SHEET; ",""))&amp;IF(AND(L592="Yes",M592=""),"DELAY - NO CAUSE; ","")&amp;IF(AND(N592&lt;&gt;"",O592&lt;&gt;"Yes",O592&lt;&gt;"Not needed"),"CLIENT INSTRUCTION - NO CHANGE ORDER; ","")&amp;IF(Q592="","NO PHOTOS LINK; ","")&amp;IF(OR(C592="",AND(D592&lt;&gt;"",E592="")),"CREW COUNT BLANK; ","")&amp;IF(G592="","NO WORK WRITTEN; ","")&amp;IF(AND(I592&lt;&gt;"",J592=""),"INSPECTION - NO RESULT; ","")&amp;IF(AND(B592&lt;&gt;"",N(A592)&gt;0,COUNTIFS($B$2:$B$1000,B592,$A$2:$A$1000,A592)&gt;1),"TWO ROWS SAME JOB SAME DAY; ","")&amp;IF(AND(N(A592)&gt;0,N(S592)&gt;0,N(S592)-N(A592)&gt;N('Settings'!$B$11)),"WRITTEN LATE; ",""))-2)))</f>
        <v/>
      </c>
    </row>
    <row r="593">
      <c r="A593" s="6" t="n"/>
      <c r="G593" s="7" t="n"/>
      <c r="H593" s="7" t="n"/>
      <c r="K593" s="7" t="n"/>
      <c r="M593" s="7" t="n"/>
      <c r="N593" s="7" t="n"/>
      <c r="P593" s="7" t="n"/>
      <c r="S593" s="6" t="n"/>
      <c r="T593">
        <f>IF(NOT(OR(A593&lt;&gt;"",B593&lt;&gt;"",G593&lt;&gt;"")),"",IF(IF(N(A593)=0,"NO DATE; ","")&amp;IF(B593="","NO JOB; ",IF(COUNTIF('Jobs'!$A$2:$A$21,B593)=0,"JOB NOT ON JOBS SHEET; ",""))&amp;IF(AND(L593="Yes",M593=""),"DELAY - NO CAUSE; ","")&amp;IF(AND(N593&lt;&gt;"",O593&lt;&gt;"Yes",O593&lt;&gt;"Not needed"),"CLIENT INSTRUCTION - NO CHANGE ORDER; ","")&amp;IF(Q593="","NO PHOTOS LINK; ","")&amp;IF(OR(C593="",AND(D593&lt;&gt;"",E593="")),"CREW COUNT BLANK; ","")&amp;IF(G593="","NO WORK WRITTEN; ","")&amp;IF(AND(I593&lt;&gt;"",J593=""),"INSPECTION - NO RESULT; ","")&amp;IF(AND(B593&lt;&gt;"",N(A593)&gt;0,COUNTIFS($B$2:$B$1000,B593,$A$2:$A$1000,A593)&gt;1),"TWO ROWS SAME JOB SAME DAY; ","")&amp;IF(AND(N(A593)&gt;0,N(S593)&gt;0,N(S593)-N(A593)&gt;N('Settings'!$B$11)),"WRITTEN LATE; ","")="","",LEFT(IF(N(A593)=0,"NO DATE; ","")&amp;IF(B593="","NO JOB; ",IF(COUNTIF('Jobs'!$A$2:$A$21,B593)=0,"JOB NOT ON JOBS SHEET; ",""))&amp;IF(AND(L593="Yes",M593=""),"DELAY - NO CAUSE; ","")&amp;IF(AND(N593&lt;&gt;"",O593&lt;&gt;"Yes",O593&lt;&gt;"Not needed"),"CLIENT INSTRUCTION - NO CHANGE ORDER; ","")&amp;IF(Q593="","NO PHOTOS LINK; ","")&amp;IF(OR(C593="",AND(D593&lt;&gt;"",E593="")),"CREW COUNT BLANK; ","")&amp;IF(G593="","NO WORK WRITTEN; ","")&amp;IF(AND(I593&lt;&gt;"",J593=""),"INSPECTION - NO RESULT; ","")&amp;IF(AND(B593&lt;&gt;"",N(A593)&gt;0,COUNTIFS($B$2:$B$1000,B593,$A$2:$A$1000,A593)&gt;1),"TWO ROWS SAME JOB SAME DAY; ","")&amp;IF(AND(N(A593)&gt;0,N(S593)&gt;0,N(S593)-N(A593)&gt;N('Settings'!$B$11)),"WRITTEN LATE; ",""),LEN(IF(N(A593)=0,"NO DATE; ","")&amp;IF(B593="","NO JOB; ",IF(COUNTIF('Jobs'!$A$2:$A$21,B593)=0,"JOB NOT ON JOBS SHEET; ",""))&amp;IF(AND(L593="Yes",M593=""),"DELAY - NO CAUSE; ","")&amp;IF(AND(N593&lt;&gt;"",O593&lt;&gt;"Yes",O593&lt;&gt;"Not needed"),"CLIENT INSTRUCTION - NO CHANGE ORDER; ","")&amp;IF(Q593="","NO PHOTOS LINK; ","")&amp;IF(OR(C593="",AND(D593&lt;&gt;"",E593="")),"CREW COUNT BLANK; ","")&amp;IF(G593="","NO WORK WRITTEN; ","")&amp;IF(AND(I593&lt;&gt;"",J593=""),"INSPECTION - NO RESULT; ","")&amp;IF(AND(B593&lt;&gt;"",N(A593)&gt;0,COUNTIFS($B$2:$B$1000,B593,$A$2:$A$1000,A593)&gt;1),"TWO ROWS SAME JOB SAME DAY; ","")&amp;IF(AND(N(A593)&gt;0,N(S593)&gt;0,N(S593)-N(A593)&gt;N('Settings'!$B$11)),"WRITTEN LATE; ",""))-2)))</f>
        <v/>
      </c>
    </row>
    <row r="594">
      <c r="A594" s="6" t="n"/>
      <c r="G594" s="7" t="n"/>
      <c r="H594" s="7" t="n"/>
      <c r="K594" s="7" t="n"/>
      <c r="M594" s="7" t="n"/>
      <c r="N594" s="7" t="n"/>
      <c r="P594" s="7" t="n"/>
      <c r="S594" s="6" t="n"/>
      <c r="T594">
        <f>IF(NOT(OR(A594&lt;&gt;"",B594&lt;&gt;"",G594&lt;&gt;"")),"",IF(IF(N(A594)=0,"NO DATE; ","")&amp;IF(B594="","NO JOB; ",IF(COUNTIF('Jobs'!$A$2:$A$21,B594)=0,"JOB NOT ON JOBS SHEET; ",""))&amp;IF(AND(L594="Yes",M594=""),"DELAY - NO CAUSE; ","")&amp;IF(AND(N594&lt;&gt;"",O594&lt;&gt;"Yes",O594&lt;&gt;"Not needed"),"CLIENT INSTRUCTION - NO CHANGE ORDER; ","")&amp;IF(Q594="","NO PHOTOS LINK; ","")&amp;IF(OR(C594="",AND(D594&lt;&gt;"",E594="")),"CREW COUNT BLANK; ","")&amp;IF(G594="","NO WORK WRITTEN; ","")&amp;IF(AND(I594&lt;&gt;"",J594=""),"INSPECTION - NO RESULT; ","")&amp;IF(AND(B594&lt;&gt;"",N(A594)&gt;0,COUNTIFS($B$2:$B$1000,B594,$A$2:$A$1000,A594)&gt;1),"TWO ROWS SAME JOB SAME DAY; ","")&amp;IF(AND(N(A594)&gt;0,N(S594)&gt;0,N(S594)-N(A594)&gt;N('Settings'!$B$11)),"WRITTEN LATE; ","")="","",LEFT(IF(N(A594)=0,"NO DATE; ","")&amp;IF(B594="","NO JOB; ",IF(COUNTIF('Jobs'!$A$2:$A$21,B594)=0,"JOB NOT ON JOBS SHEET; ",""))&amp;IF(AND(L594="Yes",M594=""),"DELAY - NO CAUSE; ","")&amp;IF(AND(N594&lt;&gt;"",O594&lt;&gt;"Yes",O594&lt;&gt;"Not needed"),"CLIENT INSTRUCTION - NO CHANGE ORDER; ","")&amp;IF(Q594="","NO PHOTOS LINK; ","")&amp;IF(OR(C594="",AND(D594&lt;&gt;"",E594="")),"CREW COUNT BLANK; ","")&amp;IF(G594="","NO WORK WRITTEN; ","")&amp;IF(AND(I594&lt;&gt;"",J594=""),"INSPECTION - NO RESULT; ","")&amp;IF(AND(B594&lt;&gt;"",N(A594)&gt;0,COUNTIFS($B$2:$B$1000,B594,$A$2:$A$1000,A594)&gt;1),"TWO ROWS SAME JOB SAME DAY; ","")&amp;IF(AND(N(A594)&gt;0,N(S594)&gt;0,N(S594)-N(A594)&gt;N('Settings'!$B$11)),"WRITTEN LATE; ",""),LEN(IF(N(A594)=0,"NO DATE; ","")&amp;IF(B594="","NO JOB; ",IF(COUNTIF('Jobs'!$A$2:$A$21,B594)=0,"JOB NOT ON JOBS SHEET; ",""))&amp;IF(AND(L594="Yes",M594=""),"DELAY - NO CAUSE; ","")&amp;IF(AND(N594&lt;&gt;"",O594&lt;&gt;"Yes",O594&lt;&gt;"Not needed"),"CLIENT INSTRUCTION - NO CHANGE ORDER; ","")&amp;IF(Q594="","NO PHOTOS LINK; ","")&amp;IF(OR(C594="",AND(D594&lt;&gt;"",E594="")),"CREW COUNT BLANK; ","")&amp;IF(G594="","NO WORK WRITTEN; ","")&amp;IF(AND(I594&lt;&gt;"",J594=""),"INSPECTION - NO RESULT; ","")&amp;IF(AND(B594&lt;&gt;"",N(A594)&gt;0,COUNTIFS($B$2:$B$1000,B594,$A$2:$A$1000,A594)&gt;1),"TWO ROWS SAME JOB SAME DAY; ","")&amp;IF(AND(N(A594)&gt;0,N(S594)&gt;0,N(S594)-N(A594)&gt;N('Settings'!$B$11)),"WRITTEN LATE; ",""))-2)))</f>
        <v/>
      </c>
    </row>
    <row r="595">
      <c r="A595" s="6" t="n"/>
      <c r="G595" s="7" t="n"/>
      <c r="H595" s="7" t="n"/>
      <c r="K595" s="7" t="n"/>
      <c r="M595" s="7" t="n"/>
      <c r="N595" s="7" t="n"/>
      <c r="P595" s="7" t="n"/>
      <c r="S595" s="6" t="n"/>
      <c r="T595">
        <f>IF(NOT(OR(A595&lt;&gt;"",B595&lt;&gt;"",G595&lt;&gt;"")),"",IF(IF(N(A595)=0,"NO DATE; ","")&amp;IF(B595="","NO JOB; ",IF(COUNTIF('Jobs'!$A$2:$A$21,B595)=0,"JOB NOT ON JOBS SHEET; ",""))&amp;IF(AND(L595="Yes",M595=""),"DELAY - NO CAUSE; ","")&amp;IF(AND(N595&lt;&gt;"",O595&lt;&gt;"Yes",O595&lt;&gt;"Not needed"),"CLIENT INSTRUCTION - NO CHANGE ORDER; ","")&amp;IF(Q595="","NO PHOTOS LINK; ","")&amp;IF(OR(C595="",AND(D595&lt;&gt;"",E595="")),"CREW COUNT BLANK; ","")&amp;IF(G595="","NO WORK WRITTEN; ","")&amp;IF(AND(I595&lt;&gt;"",J595=""),"INSPECTION - NO RESULT; ","")&amp;IF(AND(B595&lt;&gt;"",N(A595)&gt;0,COUNTIFS($B$2:$B$1000,B595,$A$2:$A$1000,A595)&gt;1),"TWO ROWS SAME JOB SAME DAY; ","")&amp;IF(AND(N(A595)&gt;0,N(S595)&gt;0,N(S595)-N(A595)&gt;N('Settings'!$B$11)),"WRITTEN LATE; ","")="","",LEFT(IF(N(A595)=0,"NO DATE; ","")&amp;IF(B595="","NO JOB; ",IF(COUNTIF('Jobs'!$A$2:$A$21,B595)=0,"JOB NOT ON JOBS SHEET; ",""))&amp;IF(AND(L595="Yes",M595=""),"DELAY - NO CAUSE; ","")&amp;IF(AND(N595&lt;&gt;"",O595&lt;&gt;"Yes",O595&lt;&gt;"Not needed"),"CLIENT INSTRUCTION - NO CHANGE ORDER; ","")&amp;IF(Q595="","NO PHOTOS LINK; ","")&amp;IF(OR(C595="",AND(D595&lt;&gt;"",E595="")),"CREW COUNT BLANK; ","")&amp;IF(G595="","NO WORK WRITTEN; ","")&amp;IF(AND(I595&lt;&gt;"",J595=""),"INSPECTION - NO RESULT; ","")&amp;IF(AND(B595&lt;&gt;"",N(A595)&gt;0,COUNTIFS($B$2:$B$1000,B595,$A$2:$A$1000,A595)&gt;1),"TWO ROWS SAME JOB SAME DAY; ","")&amp;IF(AND(N(A595)&gt;0,N(S595)&gt;0,N(S595)-N(A595)&gt;N('Settings'!$B$11)),"WRITTEN LATE; ",""),LEN(IF(N(A595)=0,"NO DATE; ","")&amp;IF(B595="","NO JOB; ",IF(COUNTIF('Jobs'!$A$2:$A$21,B595)=0,"JOB NOT ON JOBS SHEET; ",""))&amp;IF(AND(L595="Yes",M595=""),"DELAY - NO CAUSE; ","")&amp;IF(AND(N595&lt;&gt;"",O595&lt;&gt;"Yes",O595&lt;&gt;"Not needed"),"CLIENT INSTRUCTION - NO CHANGE ORDER; ","")&amp;IF(Q595="","NO PHOTOS LINK; ","")&amp;IF(OR(C595="",AND(D595&lt;&gt;"",E595="")),"CREW COUNT BLANK; ","")&amp;IF(G595="","NO WORK WRITTEN; ","")&amp;IF(AND(I595&lt;&gt;"",J595=""),"INSPECTION - NO RESULT; ","")&amp;IF(AND(B595&lt;&gt;"",N(A595)&gt;0,COUNTIFS($B$2:$B$1000,B595,$A$2:$A$1000,A595)&gt;1),"TWO ROWS SAME JOB SAME DAY; ","")&amp;IF(AND(N(A595)&gt;0,N(S595)&gt;0,N(S595)-N(A595)&gt;N('Settings'!$B$11)),"WRITTEN LATE; ",""))-2)))</f>
        <v/>
      </c>
    </row>
    <row r="596">
      <c r="A596" s="6" t="n"/>
      <c r="G596" s="7" t="n"/>
      <c r="H596" s="7" t="n"/>
      <c r="K596" s="7" t="n"/>
      <c r="M596" s="7" t="n"/>
      <c r="N596" s="7" t="n"/>
      <c r="P596" s="7" t="n"/>
      <c r="S596" s="6" t="n"/>
      <c r="T596">
        <f>IF(NOT(OR(A596&lt;&gt;"",B596&lt;&gt;"",G596&lt;&gt;"")),"",IF(IF(N(A596)=0,"NO DATE; ","")&amp;IF(B596="","NO JOB; ",IF(COUNTIF('Jobs'!$A$2:$A$21,B596)=0,"JOB NOT ON JOBS SHEET; ",""))&amp;IF(AND(L596="Yes",M596=""),"DELAY - NO CAUSE; ","")&amp;IF(AND(N596&lt;&gt;"",O596&lt;&gt;"Yes",O596&lt;&gt;"Not needed"),"CLIENT INSTRUCTION - NO CHANGE ORDER; ","")&amp;IF(Q596="","NO PHOTOS LINK; ","")&amp;IF(OR(C596="",AND(D596&lt;&gt;"",E596="")),"CREW COUNT BLANK; ","")&amp;IF(G596="","NO WORK WRITTEN; ","")&amp;IF(AND(I596&lt;&gt;"",J596=""),"INSPECTION - NO RESULT; ","")&amp;IF(AND(B596&lt;&gt;"",N(A596)&gt;0,COUNTIFS($B$2:$B$1000,B596,$A$2:$A$1000,A596)&gt;1),"TWO ROWS SAME JOB SAME DAY; ","")&amp;IF(AND(N(A596)&gt;0,N(S596)&gt;0,N(S596)-N(A596)&gt;N('Settings'!$B$11)),"WRITTEN LATE; ","")="","",LEFT(IF(N(A596)=0,"NO DATE; ","")&amp;IF(B596="","NO JOB; ",IF(COUNTIF('Jobs'!$A$2:$A$21,B596)=0,"JOB NOT ON JOBS SHEET; ",""))&amp;IF(AND(L596="Yes",M596=""),"DELAY - NO CAUSE; ","")&amp;IF(AND(N596&lt;&gt;"",O596&lt;&gt;"Yes",O596&lt;&gt;"Not needed"),"CLIENT INSTRUCTION - NO CHANGE ORDER; ","")&amp;IF(Q596="","NO PHOTOS LINK; ","")&amp;IF(OR(C596="",AND(D596&lt;&gt;"",E596="")),"CREW COUNT BLANK; ","")&amp;IF(G596="","NO WORK WRITTEN; ","")&amp;IF(AND(I596&lt;&gt;"",J596=""),"INSPECTION - NO RESULT; ","")&amp;IF(AND(B596&lt;&gt;"",N(A596)&gt;0,COUNTIFS($B$2:$B$1000,B596,$A$2:$A$1000,A596)&gt;1),"TWO ROWS SAME JOB SAME DAY; ","")&amp;IF(AND(N(A596)&gt;0,N(S596)&gt;0,N(S596)-N(A596)&gt;N('Settings'!$B$11)),"WRITTEN LATE; ",""),LEN(IF(N(A596)=0,"NO DATE; ","")&amp;IF(B596="","NO JOB; ",IF(COUNTIF('Jobs'!$A$2:$A$21,B596)=0,"JOB NOT ON JOBS SHEET; ",""))&amp;IF(AND(L596="Yes",M596=""),"DELAY - NO CAUSE; ","")&amp;IF(AND(N596&lt;&gt;"",O596&lt;&gt;"Yes",O596&lt;&gt;"Not needed"),"CLIENT INSTRUCTION - NO CHANGE ORDER; ","")&amp;IF(Q596="","NO PHOTOS LINK; ","")&amp;IF(OR(C596="",AND(D596&lt;&gt;"",E596="")),"CREW COUNT BLANK; ","")&amp;IF(G596="","NO WORK WRITTEN; ","")&amp;IF(AND(I596&lt;&gt;"",J596=""),"INSPECTION - NO RESULT; ","")&amp;IF(AND(B596&lt;&gt;"",N(A596)&gt;0,COUNTIFS($B$2:$B$1000,B596,$A$2:$A$1000,A596)&gt;1),"TWO ROWS SAME JOB SAME DAY; ","")&amp;IF(AND(N(A596)&gt;0,N(S596)&gt;0,N(S596)-N(A596)&gt;N('Settings'!$B$11)),"WRITTEN LATE; ",""))-2)))</f>
        <v/>
      </c>
    </row>
    <row r="597">
      <c r="A597" s="6" t="n"/>
      <c r="G597" s="7" t="n"/>
      <c r="H597" s="7" t="n"/>
      <c r="K597" s="7" t="n"/>
      <c r="M597" s="7" t="n"/>
      <c r="N597" s="7" t="n"/>
      <c r="P597" s="7" t="n"/>
      <c r="S597" s="6" t="n"/>
      <c r="T597">
        <f>IF(NOT(OR(A597&lt;&gt;"",B597&lt;&gt;"",G597&lt;&gt;"")),"",IF(IF(N(A597)=0,"NO DATE; ","")&amp;IF(B597="","NO JOB; ",IF(COUNTIF('Jobs'!$A$2:$A$21,B597)=0,"JOB NOT ON JOBS SHEET; ",""))&amp;IF(AND(L597="Yes",M597=""),"DELAY - NO CAUSE; ","")&amp;IF(AND(N597&lt;&gt;"",O597&lt;&gt;"Yes",O597&lt;&gt;"Not needed"),"CLIENT INSTRUCTION - NO CHANGE ORDER; ","")&amp;IF(Q597="","NO PHOTOS LINK; ","")&amp;IF(OR(C597="",AND(D597&lt;&gt;"",E597="")),"CREW COUNT BLANK; ","")&amp;IF(G597="","NO WORK WRITTEN; ","")&amp;IF(AND(I597&lt;&gt;"",J597=""),"INSPECTION - NO RESULT; ","")&amp;IF(AND(B597&lt;&gt;"",N(A597)&gt;0,COUNTIFS($B$2:$B$1000,B597,$A$2:$A$1000,A597)&gt;1),"TWO ROWS SAME JOB SAME DAY; ","")&amp;IF(AND(N(A597)&gt;0,N(S597)&gt;0,N(S597)-N(A597)&gt;N('Settings'!$B$11)),"WRITTEN LATE; ","")="","",LEFT(IF(N(A597)=0,"NO DATE; ","")&amp;IF(B597="","NO JOB; ",IF(COUNTIF('Jobs'!$A$2:$A$21,B597)=0,"JOB NOT ON JOBS SHEET; ",""))&amp;IF(AND(L597="Yes",M597=""),"DELAY - NO CAUSE; ","")&amp;IF(AND(N597&lt;&gt;"",O597&lt;&gt;"Yes",O597&lt;&gt;"Not needed"),"CLIENT INSTRUCTION - NO CHANGE ORDER; ","")&amp;IF(Q597="","NO PHOTOS LINK; ","")&amp;IF(OR(C597="",AND(D597&lt;&gt;"",E597="")),"CREW COUNT BLANK; ","")&amp;IF(G597="","NO WORK WRITTEN; ","")&amp;IF(AND(I597&lt;&gt;"",J597=""),"INSPECTION - NO RESULT; ","")&amp;IF(AND(B597&lt;&gt;"",N(A597)&gt;0,COUNTIFS($B$2:$B$1000,B597,$A$2:$A$1000,A597)&gt;1),"TWO ROWS SAME JOB SAME DAY; ","")&amp;IF(AND(N(A597)&gt;0,N(S597)&gt;0,N(S597)-N(A597)&gt;N('Settings'!$B$11)),"WRITTEN LATE; ",""),LEN(IF(N(A597)=0,"NO DATE; ","")&amp;IF(B597="","NO JOB; ",IF(COUNTIF('Jobs'!$A$2:$A$21,B597)=0,"JOB NOT ON JOBS SHEET; ",""))&amp;IF(AND(L597="Yes",M597=""),"DELAY - NO CAUSE; ","")&amp;IF(AND(N597&lt;&gt;"",O597&lt;&gt;"Yes",O597&lt;&gt;"Not needed"),"CLIENT INSTRUCTION - NO CHANGE ORDER; ","")&amp;IF(Q597="","NO PHOTOS LINK; ","")&amp;IF(OR(C597="",AND(D597&lt;&gt;"",E597="")),"CREW COUNT BLANK; ","")&amp;IF(G597="","NO WORK WRITTEN; ","")&amp;IF(AND(I597&lt;&gt;"",J597=""),"INSPECTION - NO RESULT; ","")&amp;IF(AND(B597&lt;&gt;"",N(A597)&gt;0,COUNTIFS($B$2:$B$1000,B597,$A$2:$A$1000,A597)&gt;1),"TWO ROWS SAME JOB SAME DAY; ","")&amp;IF(AND(N(A597)&gt;0,N(S597)&gt;0,N(S597)-N(A597)&gt;N('Settings'!$B$11)),"WRITTEN LATE; ",""))-2)))</f>
        <v/>
      </c>
    </row>
    <row r="598">
      <c r="A598" s="6" t="n"/>
      <c r="G598" s="7" t="n"/>
      <c r="H598" s="7" t="n"/>
      <c r="K598" s="7" t="n"/>
      <c r="M598" s="7" t="n"/>
      <c r="N598" s="7" t="n"/>
      <c r="P598" s="7" t="n"/>
      <c r="S598" s="6" t="n"/>
      <c r="T598">
        <f>IF(NOT(OR(A598&lt;&gt;"",B598&lt;&gt;"",G598&lt;&gt;"")),"",IF(IF(N(A598)=0,"NO DATE; ","")&amp;IF(B598="","NO JOB; ",IF(COUNTIF('Jobs'!$A$2:$A$21,B598)=0,"JOB NOT ON JOBS SHEET; ",""))&amp;IF(AND(L598="Yes",M598=""),"DELAY - NO CAUSE; ","")&amp;IF(AND(N598&lt;&gt;"",O598&lt;&gt;"Yes",O598&lt;&gt;"Not needed"),"CLIENT INSTRUCTION - NO CHANGE ORDER; ","")&amp;IF(Q598="","NO PHOTOS LINK; ","")&amp;IF(OR(C598="",AND(D598&lt;&gt;"",E598="")),"CREW COUNT BLANK; ","")&amp;IF(G598="","NO WORK WRITTEN; ","")&amp;IF(AND(I598&lt;&gt;"",J598=""),"INSPECTION - NO RESULT; ","")&amp;IF(AND(B598&lt;&gt;"",N(A598)&gt;0,COUNTIFS($B$2:$B$1000,B598,$A$2:$A$1000,A598)&gt;1),"TWO ROWS SAME JOB SAME DAY; ","")&amp;IF(AND(N(A598)&gt;0,N(S598)&gt;0,N(S598)-N(A598)&gt;N('Settings'!$B$11)),"WRITTEN LATE; ","")="","",LEFT(IF(N(A598)=0,"NO DATE; ","")&amp;IF(B598="","NO JOB; ",IF(COUNTIF('Jobs'!$A$2:$A$21,B598)=0,"JOB NOT ON JOBS SHEET; ",""))&amp;IF(AND(L598="Yes",M598=""),"DELAY - NO CAUSE; ","")&amp;IF(AND(N598&lt;&gt;"",O598&lt;&gt;"Yes",O598&lt;&gt;"Not needed"),"CLIENT INSTRUCTION - NO CHANGE ORDER; ","")&amp;IF(Q598="","NO PHOTOS LINK; ","")&amp;IF(OR(C598="",AND(D598&lt;&gt;"",E598="")),"CREW COUNT BLANK; ","")&amp;IF(G598="","NO WORK WRITTEN; ","")&amp;IF(AND(I598&lt;&gt;"",J598=""),"INSPECTION - NO RESULT; ","")&amp;IF(AND(B598&lt;&gt;"",N(A598)&gt;0,COUNTIFS($B$2:$B$1000,B598,$A$2:$A$1000,A598)&gt;1),"TWO ROWS SAME JOB SAME DAY; ","")&amp;IF(AND(N(A598)&gt;0,N(S598)&gt;0,N(S598)-N(A598)&gt;N('Settings'!$B$11)),"WRITTEN LATE; ",""),LEN(IF(N(A598)=0,"NO DATE; ","")&amp;IF(B598="","NO JOB; ",IF(COUNTIF('Jobs'!$A$2:$A$21,B598)=0,"JOB NOT ON JOBS SHEET; ",""))&amp;IF(AND(L598="Yes",M598=""),"DELAY - NO CAUSE; ","")&amp;IF(AND(N598&lt;&gt;"",O598&lt;&gt;"Yes",O598&lt;&gt;"Not needed"),"CLIENT INSTRUCTION - NO CHANGE ORDER; ","")&amp;IF(Q598="","NO PHOTOS LINK; ","")&amp;IF(OR(C598="",AND(D598&lt;&gt;"",E598="")),"CREW COUNT BLANK; ","")&amp;IF(G598="","NO WORK WRITTEN; ","")&amp;IF(AND(I598&lt;&gt;"",J598=""),"INSPECTION - NO RESULT; ","")&amp;IF(AND(B598&lt;&gt;"",N(A598)&gt;0,COUNTIFS($B$2:$B$1000,B598,$A$2:$A$1000,A598)&gt;1),"TWO ROWS SAME JOB SAME DAY; ","")&amp;IF(AND(N(A598)&gt;0,N(S598)&gt;0,N(S598)-N(A598)&gt;N('Settings'!$B$11)),"WRITTEN LATE; ",""))-2)))</f>
        <v/>
      </c>
    </row>
    <row r="599">
      <c r="A599" s="6" t="n"/>
      <c r="G599" s="7" t="n"/>
      <c r="H599" s="7" t="n"/>
      <c r="K599" s="7" t="n"/>
      <c r="M599" s="7" t="n"/>
      <c r="N599" s="7" t="n"/>
      <c r="P599" s="7" t="n"/>
      <c r="S599" s="6" t="n"/>
      <c r="T599">
        <f>IF(NOT(OR(A599&lt;&gt;"",B599&lt;&gt;"",G599&lt;&gt;"")),"",IF(IF(N(A599)=0,"NO DATE; ","")&amp;IF(B599="","NO JOB; ",IF(COUNTIF('Jobs'!$A$2:$A$21,B599)=0,"JOB NOT ON JOBS SHEET; ",""))&amp;IF(AND(L599="Yes",M599=""),"DELAY - NO CAUSE; ","")&amp;IF(AND(N599&lt;&gt;"",O599&lt;&gt;"Yes",O599&lt;&gt;"Not needed"),"CLIENT INSTRUCTION - NO CHANGE ORDER; ","")&amp;IF(Q599="","NO PHOTOS LINK; ","")&amp;IF(OR(C599="",AND(D599&lt;&gt;"",E599="")),"CREW COUNT BLANK; ","")&amp;IF(G599="","NO WORK WRITTEN; ","")&amp;IF(AND(I599&lt;&gt;"",J599=""),"INSPECTION - NO RESULT; ","")&amp;IF(AND(B599&lt;&gt;"",N(A599)&gt;0,COUNTIFS($B$2:$B$1000,B599,$A$2:$A$1000,A599)&gt;1),"TWO ROWS SAME JOB SAME DAY; ","")&amp;IF(AND(N(A599)&gt;0,N(S599)&gt;0,N(S599)-N(A599)&gt;N('Settings'!$B$11)),"WRITTEN LATE; ","")="","",LEFT(IF(N(A599)=0,"NO DATE; ","")&amp;IF(B599="","NO JOB; ",IF(COUNTIF('Jobs'!$A$2:$A$21,B599)=0,"JOB NOT ON JOBS SHEET; ",""))&amp;IF(AND(L599="Yes",M599=""),"DELAY - NO CAUSE; ","")&amp;IF(AND(N599&lt;&gt;"",O599&lt;&gt;"Yes",O599&lt;&gt;"Not needed"),"CLIENT INSTRUCTION - NO CHANGE ORDER; ","")&amp;IF(Q599="","NO PHOTOS LINK; ","")&amp;IF(OR(C599="",AND(D599&lt;&gt;"",E599="")),"CREW COUNT BLANK; ","")&amp;IF(G599="","NO WORK WRITTEN; ","")&amp;IF(AND(I599&lt;&gt;"",J599=""),"INSPECTION - NO RESULT; ","")&amp;IF(AND(B599&lt;&gt;"",N(A599)&gt;0,COUNTIFS($B$2:$B$1000,B599,$A$2:$A$1000,A599)&gt;1),"TWO ROWS SAME JOB SAME DAY; ","")&amp;IF(AND(N(A599)&gt;0,N(S599)&gt;0,N(S599)-N(A599)&gt;N('Settings'!$B$11)),"WRITTEN LATE; ",""),LEN(IF(N(A599)=0,"NO DATE; ","")&amp;IF(B599="","NO JOB; ",IF(COUNTIF('Jobs'!$A$2:$A$21,B599)=0,"JOB NOT ON JOBS SHEET; ",""))&amp;IF(AND(L599="Yes",M599=""),"DELAY - NO CAUSE; ","")&amp;IF(AND(N599&lt;&gt;"",O599&lt;&gt;"Yes",O599&lt;&gt;"Not needed"),"CLIENT INSTRUCTION - NO CHANGE ORDER; ","")&amp;IF(Q599="","NO PHOTOS LINK; ","")&amp;IF(OR(C599="",AND(D599&lt;&gt;"",E599="")),"CREW COUNT BLANK; ","")&amp;IF(G599="","NO WORK WRITTEN; ","")&amp;IF(AND(I599&lt;&gt;"",J599=""),"INSPECTION - NO RESULT; ","")&amp;IF(AND(B599&lt;&gt;"",N(A599)&gt;0,COUNTIFS($B$2:$B$1000,B599,$A$2:$A$1000,A599)&gt;1),"TWO ROWS SAME JOB SAME DAY; ","")&amp;IF(AND(N(A599)&gt;0,N(S599)&gt;0,N(S599)-N(A599)&gt;N('Settings'!$B$11)),"WRITTEN LATE; ",""))-2)))</f>
        <v/>
      </c>
    </row>
    <row r="600">
      <c r="A600" s="6" t="n"/>
      <c r="G600" s="7" t="n"/>
      <c r="H600" s="7" t="n"/>
      <c r="K600" s="7" t="n"/>
      <c r="M600" s="7" t="n"/>
      <c r="N600" s="7" t="n"/>
      <c r="P600" s="7" t="n"/>
      <c r="S600" s="6" t="n"/>
      <c r="T600">
        <f>IF(NOT(OR(A600&lt;&gt;"",B600&lt;&gt;"",G600&lt;&gt;"")),"",IF(IF(N(A600)=0,"NO DATE; ","")&amp;IF(B600="","NO JOB; ",IF(COUNTIF('Jobs'!$A$2:$A$21,B600)=0,"JOB NOT ON JOBS SHEET; ",""))&amp;IF(AND(L600="Yes",M600=""),"DELAY - NO CAUSE; ","")&amp;IF(AND(N600&lt;&gt;"",O600&lt;&gt;"Yes",O600&lt;&gt;"Not needed"),"CLIENT INSTRUCTION - NO CHANGE ORDER; ","")&amp;IF(Q600="","NO PHOTOS LINK; ","")&amp;IF(OR(C600="",AND(D600&lt;&gt;"",E600="")),"CREW COUNT BLANK; ","")&amp;IF(G600="","NO WORK WRITTEN; ","")&amp;IF(AND(I600&lt;&gt;"",J600=""),"INSPECTION - NO RESULT; ","")&amp;IF(AND(B600&lt;&gt;"",N(A600)&gt;0,COUNTIFS($B$2:$B$1000,B600,$A$2:$A$1000,A600)&gt;1),"TWO ROWS SAME JOB SAME DAY; ","")&amp;IF(AND(N(A600)&gt;0,N(S600)&gt;0,N(S600)-N(A600)&gt;N('Settings'!$B$11)),"WRITTEN LATE; ","")="","",LEFT(IF(N(A600)=0,"NO DATE; ","")&amp;IF(B600="","NO JOB; ",IF(COUNTIF('Jobs'!$A$2:$A$21,B600)=0,"JOB NOT ON JOBS SHEET; ",""))&amp;IF(AND(L600="Yes",M600=""),"DELAY - NO CAUSE; ","")&amp;IF(AND(N600&lt;&gt;"",O600&lt;&gt;"Yes",O600&lt;&gt;"Not needed"),"CLIENT INSTRUCTION - NO CHANGE ORDER; ","")&amp;IF(Q600="","NO PHOTOS LINK; ","")&amp;IF(OR(C600="",AND(D600&lt;&gt;"",E600="")),"CREW COUNT BLANK; ","")&amp;IF(G600="","NO WORK WRITTEN; ","")&amp;IF(AND(I600&lt;&gt;"",J600=""),"INSPECTION - NO RESULT; ","")&amp;IF(AND(B600&lt;&gt;"",N(A600)&gt;0,COUNTIFS($B$2:$B$1000,B600,$A$2:$A$1000,A600)&gt;1),"TWO ROWS SAME JOB SAME DAY; ","")&amp;IF(AND(N(A600)&gt;0,N(S600)&gt;0,N(S600)-N(A600)&gt;N('Settings'!$B$11)),"WRITTEN LATE; ",""),LEN(IF(N(A600)=0,"NO DATE; ","")&amp;IF(B600="","NO JOB; ",IF(COUNTIF('Jobs'!$A$2:$A$21,B600)=0,"JOB NOT ON JOBS SHEET; ",""))&amp;IF(AND(L600="Yes",M600=""),"DELAY - NO CAUSE; ","")&amp;IF(AND(N600&lt;&gt;"",O600&lt;&gt;"Yes",O600&lt;&gt;"Not needed"),"CLIENT INSTRUCTION - NO CHANGE ORDER; ","")&amp;IF(Q600="","NO PHOTOS LINK; ","")&amp;IF(OR(C600="",AND(D600&lt;&gt;"",E600="")),"CREW COUNT BLANK; ","")&amp;IF(G600="","NO WORK WRITTEN; ","")&amp;IF(AND(I600&lt;&gt;"",J600=""),"INSPECTION - NO RESULT; ","")&amp;IF(AND(B600&lt;&gt;"",N(A600)&gt;0,COUNTIFS($B$2:$B$1000,B600,$A$2:$A$1000,A600)&gt;1),"TWO ROWS SAME JOB SAME DAY; ","")&amp;IF(AND(N(A600)&gt;0,N(S600)&gt;0,N(S600)-N(A600)&gt;N('Settings'!$B$11)),"WRITTEN LATE; ",""))-2)))</f>
        <v/>
      </c>
    </row>
    <row r="601">
      <c r="A601" s="6" t="n"/>
      <c r="G601" s="7" t="n"/>
      <c r="H601" s="7" t="n"/>
      <c r="K601" s="7" t="n"/>
      <c r="M601" s="7" t="n"/>
      <c r="N601" s="7" t="n"/>
      <c r="P601" s="7" t="n"/>
      <c r="S601" s="6" t="n"/>
      <c r="T601">
        <f>IF(NOT(OR(A601&lt;&gt;"",B601&lt;&gt;"",G601&lt;&gt;"")),"",IF(IF(N(A601)=0,"NO DATE; ","")&amp;IF(B601="","NO JOB; ",IF(COUNTIF('Jobs'!$A$2:$A$21,B601)=0,"JOB NOT ON JOBS SHEET; ",""))&amp;IF(AND(L601="Yes",M601=""),"DELAY - NO CAUSE; ","")&amp;IF(AND(N601&lt;&gt;"",O601&lt;&gt;"Yes",O601&lt;&gt;"Not needed"),"CLIENT INSTRUCTION - NO CHANGE ORDER; ","")&amp;IF(Q601="","NO PHOTOS LINK; ","")&amp;IF(OR(C601="",AND(D601&lt;&gt;"",E601="")),"CREW COUNT BLANK; ","")&amp;IF(G601="","NO WORK WRITTEN; ","")&amp;IF(AND(I601&lt;&gt;"",J601=""),"INSPECTION - NO RESULT; ","")&amp;IF(AND(B601&lt;&gt;"",N(A601)&gt;0,COUNTIFS($B$2:$B$1000,B601,$A$2:$A$1000,A601)&gt;1),"TWO ROWS SAME JOB SAME DAY; ","")&amp;IF(AND(N(A601)&gt;0,N(S601)&gt;0,N(S601)-N(A601)&gt;N('Settings'!$B$11)),"WRITTEN LATE; ","")="","",LEFT(IF(N(A601)=0,"NO DATE; ","")&amp;IF(B601="","NO JOB; ",IF(COUNTIF('Jobs'!$A$2:$A$21,B601)=0,"JOB NOT ON JOBS SHEET; ",""))&amp;IF(AND(L601="Yes",M601=""),"DELAY - NO CAUSE; ","")&amp;IF(AND(N601&lt;&gt;"",O601&lt;&gt;"Yes",O601&lt;&gt;"Not needed"),"CLIENT INSTRUCTION - NO CHANGE ORDER; ","")&amp;IF(Q601="","NO PHOTOS LINK; ","")&amp;IF(OR(C601="",AND(D601&lt;&gt;"",E601="")),"CREW COUNT BLANK; ","")&amp;IF(G601="","NO WORK WRITTEN; ","")&amp;IF(AND(I601&lt;&gt;"",J601=""),"INSPECTION - NO RESULT; ","")&amp;IF(AND(B601&lt;&gt;"",N(A601)&gt;0,COUNTIFS($B$2:$B$1000,B601,$A$2:$A$1000,A601)&gt;1),"TWO ROWS SAME JOB SAME DAY; ","")&amp;IF(AND(N(A601)&gt;0,N(S601)&gt;0,N(S601)-N(A601)&gt;N('Settings'!$B$11)),"WRITTEN LATE; ",""),LEN(IF(N(A601)=0,"NO DATE; ","")&amp;IF(B601="","NO JOB; ",IF(COUNTIF('Jobs'!$A$2:$A$21,B601)=0,"JOB NOT ON JOBS SHEET; ",""))&amp;IF(AND(L601="Yes",M601=""),"DELAY - NO CAUSE; ","")&amp;IF(AND(N601&lt;&gt;"",O601&lt;&gt;"Yes",O601&lt;&gt;"Not needed"),"CLIENT INSTRUCTION - NO CHANGE ORDER; ","")&amp;IF(Q601="","NO PHOTOS LINK; ","")&amp;IF(OR(C601="",AND(D601&lt;&gt;"",E601="")),"CREW COUNT BLANK; ","")&amp;IF(G601="","NO WORK WRITTEN; ","")&amp;IF(AND(I601&lt;&gt;"",J601=""),"INSPECTION - NO RESULT; ","")&amp;IF(AND(B601&lt;&gt;"",N(A601)&gt;0,COUNTIFS($B$2:$B$1000,B601,$A$2:$A$1000,A601)&gt;1),"TWO ROWS SAME JOB SAME DAY; ","")&amp;IF(AND(N(A601)&gt;0,N(S601)&gt;0,N(S601)-N(A601)&gt;N('Settings'!$B$11)),"WRITTEN LATE; ",""))-2)))</f>
        <v/>
      </c>
    </row>
    <row r="602">
      <c r="A602" s="6" t="n"/>
      <c r="G602" s="7" t="n"/>
      <c r="H602" s="7" t="n"/>
      <c r="K602" s="7" t="n"/>
      <c r="M602" s="7" t="n"/>
      <c r="N602" s="7" t="n"/>
      <c r="P602" s="7" t="n"/>
      <c r="S602" s="6" t="n"/>
      <c r="T602">
        <f>IF(NOT(OR(A602&lt;&gt;"",B602&lt;&gt;"",G602&lt;&gt;"")),"",IF(IF(N(A602)=0,"NO DATE; ","")&amp;IF(B602="","NO JOB; ",IF(COUNTIF('Jobs'!$A$2:$A$21,B602)=0,"JOB NOT ON JOBS SHEET; ",""))&amp;IF(AND(L602="Yes",M602=""),"DELAY - NO CAUSE; ","")&amp;IF(AND(N602&lt;&gt;"",O602&lt;&gt;"Yes",O602&lt;&gt;"Not needed"),"CLIENT INSTRUCTION - NO CHANGE ORDER; ","")&amp;IF(Q602="","NO PHOTOS LINK; ","")&amp;IF(OR(C602="",AND(D602&lt;&gt;"",E602="")),"CREW COUNT BLANK; ","")&amp;IF(G602="","NO WORK WRITTEN; ","")&amp;IF(AND(I602&lt;&gt;"",J602=""),"INSPECTION - NO RESULT; ","")&amp;IF(AND(B602&lt;&gt;"",N(A602)&gt;0,COUNTIFS($B$2:$B$1000,B602,$A$2:$A$1000,A602)&gt;1),"TWO ROWS SAME JOB SAME DAY; ","")&amp;IF(AND(N(A602)&gt;0,N(S602)&gt;0,N(S602)-N(A602)&gt;N('Settings'!$B$11)),"WRITTEN LATE; ","")="","",LEFT(IF(N(A602)=0,"NO DATE; ","")&amp;IF(B602="","NO JOB; ",IF(COUNTIF('Jobs'!$A$2:$A$21,B602)=0,"JOB NOT ON JOBS SHEET; ",""))&amp;IF(AND(L602="Yes",M602=""),"DELAY - NO CAUSE; ","")&amp;IF(AND(N602&lt;&gt;"",O602&lt;&gt;"Yes",O602&lt;&gt;"Not needed"),"CLIENT INSTRUCTION - NO CHANGE ORDER; ","")&amp;IF(Q602="","NO PHOTOS LINK; ","")&amp;IF(OR(C602="",AND(D602&lt;&gt;"",E602="")),"CREW COUNT BLANK; ","")&amp;IF(G602="","NO WORK WRITTEN; ","")&amp;IF(AND(I602&lt;&gt;"",J602=""),"INSPECTION - NO RESULT; ","")&amp;IF(AND(B602&lt;&gt;"",N(A602)&gt;0,COUNTIFS($B$2:$B$1000,B602,$A$2:$A$1000,A602)&gt;1),"TWO ROWS SAME JOB SAME DAY; ","")&amp;IF(AND(N(A602)&gt;0,N(S602)&gt;0,N(S602)-N(A602)&gt;N('Settings'!$B$11)),"WRITTEN LATE; ",""),LEN(IF(N(A602)=0,"NO DATE; ","")&amp;IF(B602="","NO JOB; ",IF(COUNTIF('Jobs'!$A$2:$A$21,B602)=0,"JOB NOT ON JOBS SHEET; ",""))&amp;IF(AND(L602="Yes",M602=""),"DELAY - NO CAUSE; ","")&amp;IF(AND(N602&lt;&gt;"",O602&lt;&gt;"Yes",O602&lt;&gt;"Not needed"),"CLIENT INSTRUCTION - NO CHANGE ORDER; ","")&amp;IF(Q602="","NO PHOTOS LINK; ","")&amp;IF(OR(C602="",AND(D602&lt;&gt;"",E602="")),"CREW COUNT BLANK; ","")&amp;IF(G602="","NO WORK WRITTEN; ","")&amp;IF(AND(I602&lt;&gt;"",J602=""),"INSPECTION - NO RESULT; ","")&amp;IF(AND(B602&lt;&gt;"",N(A602)&gt;0,COUNTIFS($B$2:$B$1000,B602,$A$2:$A$1000,A602)&gt;1),"TWO ROWS SAME JOB SAME DAY; ","")&amp;IF(AND(N(A602)&gt;0,N(S602)&gt;0,N(S602)-N(A602)&gt;N('Settings'!$B$11)),"WRITTEN LATE; ",""))-2)))</f>
        <v/>
      </c>
    </row>
    <row r="603">
      <c r="A603" s="6" t="n"/>
      <c r="G603" s="7" t="n"/>
      <c r="H603" s="7" t="n"/>
      <c r="K603" s="7" t="n"/>
      <c r="M603" s="7" t="n"/>
      <c r="N603" s="7" t="n"/>
      <c r="P603" s="7" t="n"/>
      <c r="S603" s="6" t="n"/>
      <c r="T603">
        <f>IF(NOT(OR(A603&lt;&gt;"",B603&lt;&gt;"",G603&lt;&gt;"")),"",IF(IF(N(A603)=0,"NO DATE; ","")&amp;IF(B603="","NO JOB; ",IF(COUNTIF('Jobs'!$A$2:$A$21,B603)=0,"JOB NOT ON JOBS SHEET; ",""))&amp;IF(AND(L603="Yes",M603=""),"DELAY - NO CAUSE; ","")&amp;IF(AND(N603&lt;&gt;"",O603&lt;&gt;"Yes",O603&lt;&gt;"Not needed"),"CLIENT INSTRUCTION - NO CHANGE ORDER; ","")&amp;IF(Q603="","NO PHOTOS LINK; ","")&amp;IF(OR(C603="",AND(D603&lt;&gt;"",E603="")),"CREW COUNT BLANK; ","")&amp;IF(G603="","NO WORK WRITTEN; ","")&amp;IF(AND(I603&lt;&gt;"",J603=""),"INSPECTION - NO RESULT; ","")&amp;IF(AND(B603&lt;&gt;"",N(A603)&gt;0,COUNTIFS($B$2:$B$1000,B603,$A$2:$A$1000,A603)&gt;1),"TWO ROWS SAME JOB SAME DAY; ","")&amp;IF(AND(N(A603)&gt;0,N(S603)&gt;0,N(S603)-N(A603)&gt;N('Settings'!$B$11)),"WRITTEN LATE; ","")="","",LEFT(IF(N(A603)=0,"NO DATE; ","")&amp;IF(B603="","NO JOB; ",IF(COUNTIF('Jobs'!$A$2:$A$21,B603)=0,"JOB NOT ON JOBS SHEET; ",""))&amp;IF(AND(L603="Yes",M603=""),"DELAY - NO CAUSE; ","")&amp;IF(AND(N603&lt;&gt;"",O603&lt;&gt;"Yes",O603&lt;&gt;"Not needed"),"CLIENT INSTRUCTION - NO CHANGE ORDER; ","")&amp;IF(Q603="","NO PHOTOS LINK; ","")&amp;IF(OR(C603="",AND(D603&lt;&gt;"",E603="")),"CREW COUNT BLANK; ","")&amp;IF(G603="","NO WORK WRITTEN; ","")&amp;IF(AND(I603&lt;&gt;"",J603=""),"INSPECTION - NO RESULT; ","")&amp;IF(AND(B603&lt;&gt;"",N(A603)&gt;0,COUNTIFS($B$2:$B$1000,B603,$A$2:$A$1000,A603)&gt;1),"TWO ROWS SAME JOB SAME DAY; ","")&amp;IF(AND(N(A603)&gt;0,N(S603)&gt;0,N(S603)-N(A603)&gt;N('Settings'!$B$11)),"WRITTEN LATE; ",""),LEN(IF(N(A603)=0,"NO DATE; ","")&amp;IF(B603="","NO JOB; ",IF(COUNTIF('Jobs'!$A$2:$A$21,B603)=0,"JOB NOT ON JOBS SHEET; ",""))&amp;IF(AND(L603="Yes",M603=""),"DELAY - NO CAUSE; ","")&amp;IF(AND(N603&lt;&gt;"",O603&lt;&gt;"Yes",O603&lt;&gt;"Not needed"),"CLIENT INSTRUCTION - NO CHANGE ORDER; ","")&amp;IF(Q603="","NO PHOTOS LINK; ","")&amp;IF(OR(C603="",AND(D603&lt;&gt;"",E603="")),"CREW COUNT BLANK; ","")&amp;IF(G603="","NO WORK WRITTEN; ","")&amp;IF(AND(I603&lt;&gt;"",J603=""),"INSPECTION - NO RESULT; ","")&amp;IF(AND(B603&lt;&gt;"",N(A603)&gt;0,COUNTIFS($B$2:$B$1000,B603,$A$2:$A$1000,A603)&gt;1),"TWO ROWS SAME JOB SAME DAY; ","")&amp;IF(AND(N(A603)&gt;0,N(S603)&gt;0,N(S603)-N(A603)&gt;N('Settings'!$B$11)),"WRITTEN LATE; ",""))-2)))</f>
        <v/>
      </c>
    </row>
    <row r="604">
      <c r="A604" s="6" t="n"/>
      <c r="G604" s="7" t="n"/>
      <c r="H604" s="7" t="n"/>
      <c r="K604" s="7" t="n"/>
      <c r="M604" s="7" t="n"/>
      <c r="N604" s="7" t="n"/>
      <c r="P604" s="7" t="n"/>
      <c r="S604" s="6" t="n"/>
      <c r="T604">
        <f>IF(NOT(OR(A604&lt;&gt;"",B604&lt;&gt;"",G604&lt;&gt;"")),"",IF(IF(N(A604)=0,"NO DATE; ","")&amp;IF(B604="","NO JOB; ",IF(COUNTIF('Jobs'!$A$2:$A$21,B604)=0,"JOB NOT ON JOBS SHEET; ",""))&amp;IF(AND(L604="Yes",M604=""),"DELAY - NO CAUSE; ","")&amp;IF(AND(N604&lt;&gt;"",O604&lt;&gt;"Yes",O604&lt;&gt;"Not needed"),"CLIENT INSTRUCTION - NO CHANGE ORDER; ","")&amp;IF(Q604="","NO PHOTOS LINK; ","")&amp;IF(OR(C604="",AND(D604&lt;&gt;"",E604="")),"CREW COUNT BLANK; ","")&amp;IF(G604="","NO WORK WRITTEN; ","")&amp;IF(AND(I604&lt;&gt;"",J604=""),"INSPECTION - NO RESULT; ","")&amp;IF(AND(B604&lt;&gt;"",N(A604)&gt;0,COUNTIFS($B$2:$B$1000,B604,$A$2:$A$1000,A604)&gt;1),"TWO ROWS SAME JOB SAME DAY; ","")&amp;IF(AND(N(A604)&gt;0,N(S604)&gt;0,N(S604)-N(A604)&gt;N('Settings'!$B$11)),"WRITTEN LATE; ","")="","",LEFT(IF(N(A604)=0,"NO DATE; ","")&amp;IF(B604="","NO JOB; ",IF(COUNTIF('Jobs'!$A$2:$A$21,B604)=0,"JOB NOT ON JOBS SHEET; ",""))&amp;IF(AND(L604="Yes",M604=""),"DELAY - NO CAUSE; ","")&amp;IF(AND(N604&lt;&gt;"",O604&lt;&gt;"Yes",O604&lt;&gt;"Not needed"),"CLIENT INSTRUCTION - NO CHANGE ORDER; ","")&amp;IF(Q604="","NO PHOTOS LINK; ","")&amp;IF(OR(C604="",AND(D604&lt;&gt;"",E604="")),"CREW COUNT BLANK; ","")&amp;IF(G604="","NO WORK WRITTEN; ","")&amp;IF(AND(I604&lt;&gt;"",J604=""),"INSPECTION - NO RESULT; ","")&amp;IF(AND(B604&lt;&gt;"",N(A604)&gt;0,COUNTIFS($B$2:$B$1000,B604,$A$2:$A$1000,A604)&gt;1),"TWO ROWS SAME JOB SAME DAY; ","")&amp;IF(AND(N(A604)&gt;0,N(S604)&gt;0,N(S604)-N(A604)&gt;N('Settings'!$B$11)),"WRITTEN LATE; ",""),LEN(IF(N(A604)=0,"NO DATE; ","")&amp;IF(B604="","NO JOB; ",IF(COUNTIF('Jobs'!$A$2:$A$21,B604)=0,"JOB NOT ON JOBS SHEET; ",""))&amp;IF(AND(L604="Yes",M604=""),"DELAY - NO CAUSE; ","")&amp;IF(AND(N604&lt;&gt;"",O604&lt;&gt;"Yes",O604&lt;&gt;"Not needed"),"CLIENT INSTRUCTION - NO CHANGE ORDER; ","")&amp;IF(Q604="","NO PHOTOS LINK; ","")&amp;IF(OR(C604="",AND(D604&lt;&gt;"",E604="")),"CREW COUNT BLANK; ","")&amp;IF(G604="","NO WORK WRITTEN; ","")&amp;IF(AND(I604&lt;&gt;"",J604=""),"INSPECTION - NO RESULT; ","")&amp;IF(AND(B604&lt;&gt;"",N(A604)&gt;0,COUNTIFS($B$2:$B$1000,B604,$A$2:$A$1000,A604)&gt;1),"TWO ROWS SAME JOB SAME DAY; ","")&amp;IF(AND(N(A604)&gt;0,N(S604)&gt;0,N(S604)-N(A604)&gt;N('Settings'!$B$11)),"WRITTEN LATE; ",""))-2)))</f>
        <v/>
      </c>
    </row>
    <row r="605">
      <c r="A605" s="6" t="n"/>
      <c r="G605" s="7" t="n"/>
      <c r="H605" s="7" t="n"/>
      <c r="K605" s="7" t="n"/>
      <c r="M605" s="7" t="n"/>
      <c r="N605" s="7" t="n"/>
      <c r="P605" s="7" t="n"/>
      <c r="S605" s="6" t="n"/>
      <c r="T605">
        <f>IF(NOT(OR(A605&lt;&gt;"",B605&lt;&gt;"",G605&lt;&gt;"")),"",IF(IF(N(A605)=0,"NO DATE; ","")&amp;IF(B605="","NO JOB; ",IF(COUNTIF('Jobs'!$A$2:$A$21,B605)=0,"JOB NOT ON JOBS SHEET; ",""))&amp;IF(AND(L605="Yes",M605=""),"DELAY - NO CAUSE; ","")&amp;IF(AND(N605&lt;&gt;"",O605&lt;&gt;"Yes",O605&lt;&gt;"Not needed"),"CLIENT INSTRUCTION - NO CHANGE ORDER; ","")&amp;IF(Q605="","NO PHOTOS LINK; ","")&amp;IF(OR(C605="",AND(D605&lt;&gt;"",E605="")),"CREW COUNT BLANK; ","")&amp;IF(G605="","NO WORK WRITTEN; ","")&amp;IF(AND(I605&lt;&gt;"",J605=""),"INSPECTION - NO RESULT; ","")&amp;IF(AND(B605&lt;&gt;"",N(A605)&gt;0,COUNTIFS($B$2:$B$1000,B605,$A$2:$A$1000,A605)&gt;1),"TWO ROWS SAME JOB SAME DAY; ","")&amp;IF(AND(N(A605)&gt;0,N(S605)&gt;0,N(S605)-N(A605)&gt;N('Settings'!$B$11)),"WRITTEN LATE; ","")="","",LEFT(IF(N(A605)=0,"NO DATE; ","")&amp;IF(B605="","NO JOB; ",IF(COUNTIF('Jobs'!$A$2:$A$21,B605)=0,"JOB NOT ON JOBS SHEET; ",""))&amp;IF(AND(L605="Yes",M605=""),"DELAY - NO CAUSE; ","")&amp;IF(AND(N605&lt;&gt;"",O605&lt;&gt;"Yes",O605&lt;&gt;"Not needed"),"CLIENT INSTRUCTION - NO CHANGE ORDER; ","")&amp;IF(Q605="","NO PHOTOS LINK; ","")&amp;IF(OR(C605="",AND(D605&lt;&gt;"",E605="")),"CREW COUNT BLANK; ","")&amp;IF(G605="","NO WORK WRITTEN; ","")&amp;IF(AND(I605&lt;&gt;"",J605=""),"INSPECTION - NO RESULT; ","")&amp;IF(AND(B605&lt;&gt;"",N(A605)&gt;0,COUNTIFS($B$2:$B$1000,B605,$A$2:$A$1000,A605)&gt;1),"TWO ROWS SAME JOB SAME DAY; ","")&amp;IF(AND(N(A605)&gt;0,N(S605)&gt;0,N(S605)-N(A605)&gt;N('Settings'!$B$11)),"WRITTEN LATE; ",""),LEN(IF(N(A605)=0,"NO DATE; ","")&amp;IF(B605="","NO JOB; ",IF(COUNTIF('Jobs'!$A$2:$A$21,B605)=0,"JOB NOT ON JOBS SHEET; ",""))&amp;IF(AND(L605="Yes",M605=""),"DELAY - NO CAUSE; ","")&amp;IF(AND(N605&lt;&gt;"",O605&lt;&gt;"Yes",O605&lt;&gt;"Not needed"),"CLIENT INSTRUCTION - NO CHANGE ORDER; ","")&amp;IF(Q605="","NO PHOTOS LINK; ","")&amp;IF(OR(C605="",AND(D605&lt;&gt;"",E605="")),"CREW COUNT BLANK; ","")&amp;IF(G605="","NO WORK WRITTEN; ","")&amp;IF(AND(I605&lt;&gt;"",J605=""),"INSPECTION - NO RESULT; ","")&amp;IF(AND(B605&lt;&gt;"",N(A605)&gt;0,COUNTIFS($B$2:$B$1000,B605,$A$2:$A$1000,A605)&gt;1),"TWO ROWS SAME JOB SAME DAY; ","")&amp;IF(AND(N(A605)&gt;0,N(S605)&gt;0,N(S605)-N(A605)&gt;N('Settings'!$B$11)),"WRITTEN LATE; ",""))-2)))</f>
        <v/>
      </c>
    </row>
    <row r="606">
      <c r="A606" s="6" t="n"/>
      <c r="G606" s="7" t="n"/>
      <c r="H606" s="7" t="n"/>
      <c r="K606" s="7" t="n"/>
      <c r="M606" s="7" t="n"/>
      <c r="N606" s="7" t="n"/>
      <c r="P606" s="7" t="n"/>
      <c r="S606" s="6" t="n"/>
      <c r="T606">
        <f>IF(NOT(OR(A606&lt;&gt;"",B606&lt;&gt;"",G606&lt;&gt;"")),"",IF(IF(N(A606)=0,"NO DATE; ","")&amp;IF(B606="","NO JOB; ",IF(COUNTIF('Jobs'!$A$2:$A$21,B606)=0,"JOB NOT ON JOBS SHEET; ",""))&amp;IF(AND(L606="Yes",M606=""),"DELAY - NO CAUSE; ","")&amp;IF(AND(N606&lt;&gt;"",O606&lt;&gt;"Yes",O606&lt;&gt;"Not needed"),"CLIENT INSTRUCTION - NO CHANGE ORDER; ","")&amp;IF(Q606="","NO PHOTOS LINK; ","")&amp;IF(OR(C606="",AND(D606&lt;&gt;"",E606="")),"CREW COUNT BLANK; ","")&amp;IF(G606="","NO WORK WRITTEN; ","")&amp;IF(AND(I606&lt;&gt;"",J606=""),"INSPECTION - NO RESULT; ","")&amp;IF(AND(B606&lt;&gt;"",N(A606)&gt;0,COUNTIFS($B$2:$B$1000,B606,$A$2:$A$1000,A606)&gt;1),"TWO ROWS SAME JOB SAME DAY; ","")&amp;IF(AND(N(A606)&gt;0,N(S606)&gt;0,N(S606)-N(A606)&gt;N('Settings'!$B$11)),"WRITTEN LATE; ","")="","",LEFT(IF(N(A606)=0,"NO DATE; ","")&amp;IF(B606="","NO JOB; ",IF(COUNTIF('Jobs'!$A$2:$A$21,B606)=0,"JOB NOT ON JOBS SHEET; ",""))&amp;IF(AND(L606="Yes",M606=""),"DELAY - NO CAUSE; ","")&amp;IF(AND(N606&lt;&gt;"",O606&lt;&gt;"Yes",O606&lt;&gt;"Not needed"),"CLIENT INSTRUCTION - NO CHANGE ORDER; ","")&amp;IF(Q606="","NO PHOTOS LINK; ","")&amp;IF(OR(C606="",AND(D606&lt;&gt;"",E606="")),"CREW COUNT BLANK; ","")&amp;IF(G606="","NO WORK WRITTEN; ","")&amp;IF(AND(I606&lt;&gt;"",J606=""),"INSPECTION - NO RESULT; ","")&amp;IF(AND(B606&lt;&gt;"",N(A606)&gt;0,COUNTIFS($B$2:$B$1000,B606,$A$2:$A$1000,A606)&gt;1),"TWO ROWS SAME JOB SAME DAY; ","")&amp;IF(AND(N(A606)&gt;0,N(S606)&gt;0,N(S606)-N(A606)&gt;N('Settings'!$B$11)),"WRITTEN LATE; ",""),LEN(IF(N(A606)=0,"NO DATE; ","")&amp;IF(B606="","NO JOB; ",IF(COUNTIF('Jobs'!$A$2:$A$21,B606)=0,"JOB NOT ON JOBS SHEET; ",""))&amp;IF(AND(L606="Yes",M606=""),"DELAY - NO CAUSE; ","")&amp;IF(AND(N606&lt;&gt;"",O606&lt;&gt;"Yes",O606&lt;&gt;"Not needed"),"CLIENT INSTRUCTION - NO CHANGE ORDER; ","")&amp;IF(Q606="","NO PHOTOS LINK; ","")&amp;IF(OR(C606="",AND(D606&lt;&gt;"",E606="")),"CREW COUNT BLANK; ","")&amp;IF(G606="","NO WORK WRITTEN; ","")&amp;IF(AND(I606&lt;&gt;"",J606=""),"INSPECTION - NO RESULT; ","")&amp;IF(AND(B606&lt;&gt;"",N(A606)&gt;0,COUNTIFS($B$2:$B$1000,B606,$A$2:$A$1000,A606)&gt;1),"TWO ROWS SAME JOB SAME DAY; ","")&amp;IF(AND(N(A606)&gt;0,N(S606)&gt;0,N(S606)-N(A606)&gt;N('Settings'!$B$11)),"WRITTEN LATE; ",""))-2)))</f>
        <v/>
      </c>
    </row>
    <row r="607">
      <c r="A607" s="6" t="n"/>
      <c r="G607" s="7" t="n"/>
      <c r="H607" s="7" t="n"/>
      <c r="K607" s="7" t="n"/>
      <c r="M607" s="7" t="n"/>
      <c r="N607" s="7" t="n"/>
      <c r="P607" s="7" t="n"/>
      <c r="S607" s="6" t="n"/>
      <c r="T607">
        <f>IF(NOT(OR(A607&lt;&gt;"",B607&lt;&gt;"",G607&lt;&gt;"")),"",IF(IF(N(A607)=0,"NO DATE; ","")&amp;IF(B607="","NO JOB; ",IF(COUNTIF('Jobs'!$A$2:$A$21,B607)=0,"JOB NOT ON JOBS SHEET; ",""))&amp;IF(AND(L607="Yes",M607=""),"DELAY - NO CAUSE; ","")&amp;IF(AND(N607&lt;&gt;"",O607&lt;&gt;"Yes",O607&lt;&gt;"Not needed"),"CLIENT INSTRUCTION - NO CHANGE ORDER; ","")&amp;IF(Q607="","NO PHOTOS LINK; ","")&amp;IF(OR(C607="",AND(D607&lt;&gt;"",E607="")),"CREW COUNT BLANK; ","")&amp;IF(G607="","NO WORK WRITTEN; ","")&amp;IF(AND(I607&lt;&gt;"",J607=""),"INSPECTION - NO RESULT; ","")&amp;IF(AND(B607&lt;&gt;"",N(A607)&gt;0,COUNTIFS($B$2:$B$1000,B607,$A$2:$A$1000,A607)&gt;1),"TWO ROWS SAME JOB SAME DAY; ","")&amp;IF(AND(N(A607)&gt;0,N(S607)&gt;0,N(S607)-N(A607)&gt;N('Settings'!$B$11)),"WRITTEN LATE; ","")="","",LEFT(IF(N(A607)=0,"NO DATE; ","")&amp;IF(B607="","NO JOB; ",IF(COUNTIF('Jobs'!$A$2:$A$21,B607)=0,"JOB NOT ON JOBS SHEET; ",""))&amp;IF(AND(L607="Yes",M607=""),"DELAY - NO CAUSE; ","")&amp;IF(AND(N607&lt;&gt;"",O607&lt;&gt;"Yes",O607&lt;&gt;"Not needed"),"CLIENT INSTRUCTION - NO CHANGE ORDER; ","")&amp;IF(Q607="","NO PHOTOS LINK; ","")&amp;IF(OR(C607="",AND(D607&lt;&gt;"",E607="")),"CREW COUNT BLANK; ","")&amp;IF(G607="","NO WORK WRITTEN; ","")&amp;IF(AND(I607&lt;&gt;"",J607=""),"INSPECTION - NO RESULT; ","")&amp;IF(AND(B607&lt;&gt;"",N(A607)&gt;0,COUNTIFS($B$2:$B$1000,B607,$A$2:$A$1000,A607)&gt;1),"TWO ROWS SAME JOB SAME DAY; ","")&amp;IF(AND(N(A607)&gt;0,N(S607)&gt;0,N(S607)-N(A607)&gt;N('Settings'!$B$11)),"WRITTEN LATE; ",""),LEN(IF(N(A607)=0,"NO DATE; ","")&amp;IF(B607="","NO JOB; ",IF(COUNTIF('Jobs'!$A$2:$A$21,B607)=0,"JOB NOT ON JOBS SHEET; ",""))&amp;IF(AND(L607="Yes",M607=""),"DELAY - NO CAUSE; ","")&amp;IF(AND(N607&lt;&gt;"",O607&lt;&gt;"Yes",O607&lt;&gt;"Not needed"),"CLIENT INSTRUCTION - NO CHANGE ORDER; ","")&amp;IF(Q607="","NO PHOTOS LINK; ","")&amp;IF(OR(C607="",AND(D607&lt;&gt;"",E607="")),"CREW COUNT BLANK; ","")&amp;IF(G607="","NO WORK WRITTEN; ","")&amp;IF(AND(I607&lt;&gt;"",J607=""),"INSPECTION - NO RESULT; ","")&amp;IF(AND(B607&lt;&gt;"",N(A607)&gt;0,COUNTIFS($B$2:$B$1000,B607,$A$2:$A$1000,A607)&gt;1),"TWO ROWS SAME JOB SAME DAY; ","")&amp;IF(AND(N(A607)&gt;0,N(S607)&gt;0,N(S607)-N(A607)&gt;N('Settings'!$B$11)),"WRITTEN LATE; ",""))-2)))</f>
        <v/>
      </c>
    </row>
    <row r="608">
      <c r="A608" s="6" t="n"/>
      <c r="G608" s="7" t="n"/>
      <c r="H608" s="7" t="n"/>
      <c r="K608" s="7" t="n"/>
      <c r="M608" s="7" t="n"/>
      <c r="N608" s="7" t="n"/>
      <c r="P608" s="7" t="n"/>
      <c r="S608" s="6" t="n"/>
      <c r="T608">
        <f>IF(NOT(OR(A608&lt;&gt;"",B608&lt;&gt;"",G608&lt;&gt;"")),"",IF(IF(N(A608)=0,"NO DATE; ","")&amp;IF(B608="","NO JOB; ",IF(COUNTIF('Jobs'!$A$2:$A$21,B608)=0,"JOB NOT ON JOBS SHEET; ",""))&amp;IF(AND(L608="Yes",M608=""),"DELAY - NO CAUSE; ","")&amp;IF(AND(N608&lt;&gt;"",O608&lt;&gt;"Yes",O608&lt;&gt;"Not needed"),"CLIENT INSTRUCTION - NO CHANGE ORDER; ","")&amp;IF(Q608="","NO PHOTOS LINK; ","")&amp;IF(OR(C608="",AND(D608&lt;&gt;"",E608="")),"CREW COUNT BLANK; ","")&amp;IF(G608="","NO WORK WRITTEN; ","")&amp;IF(AND(I608&lt;&gt;"",J608=""),"INSPECTION - NO RESULT; ","")&amp;IF(AND(B608&lt;&gt;"",N(A608)&gt;0,COUNTIFS($B$2:$B$1000,B608,$A$2:$A$1000,A608)&gt;1),"TWO ROWS SAME JOB SAME DAY; ","")&amp;IF(AND(N(A608)&gt;0,N(S608)&gt;0,N(S608)-N(A608)&gt;N('Settings'!$B$11)),"WRITTEN LATE; ","")="","",LEFT(IF(N(A608)=0,"NO DATE; ","")&amp;IF(B608="","NO JOB; ",IF(COUNTIF('Jobs'!$A$2:$A$21,B608)=0,"JOB NOT ON JOBS SHEET; ",""))&amp;IF(AND(L608="Yes",M608=""),"DELAY - NO CAUSE; ","")&amp;IF(AND(N608&lt;&gt;"",O608&lt;&gt;"Yes",O608&lt;&gt;"Not needed"),"CLIENT INSTRUCTION - NO CHANGE ORDER; ","")&amp;IF(Q608="","NO PHOTOS LINK; ","")&amp;IF(OR(C608="",AND(D608&lt;&gt;"",E608="")),"CREW COUNT BLANK; ","")&amp;IF(G608="","NO WORK WRITTEN; ","")&amp;IF(AND(I608&lt;&gt;"",J608=""),"INSPECTION - NO RESULT; ","")&amp;IF(AND(B608&lt;&gt;"",N(A608)&gt;0,COUNTIFS($B$2:$B$1000,B608,$A$2:$A$1000,A608)&gt;1),"TWO ROWS SAME JOB SAME DAY; ","")&amp;IF(AND(N(A608)&gt;0,N(S608)&gt;0,N(S608)-N(A608)&gt;N('Settings'!$B$11)),"WRITTEN LATE; ",""),LEN(IF(N(A608)=0,"NO DATE; ","")&amp;IF(B608="","NO JOB; ",IF(COUNTIF('Jobs'!$A$2:$A$21,B608)=0,"JOB NOT ON JOBS SHEET; ",""))&amp;IF(AND(L608="Yes",M608=""),"DELAY - NO CAUSE; ","")&amp;IF(AND(N608&lt;&gt;"",O608&lt;&gt;"Yes",O608&lt;&gt;"Not needed"),"CLIENT INSTRUCTION - NO CHANGE ORDER; ","")&amp;IF(Q608="","NO PHOTOS LINK; ","")&amp;IF(OR(C608="",AND(D608&lt;&gt;"",E608="")),"CREW COUNT BLANK; ","")&amp;IF(G608="","NO WORK WRITTEN; ","")&amp;IF(AND(I608&lt;&gt;"",J608=""),"INSPECTION - NO RESULT; ","")&amp;IF(AND(B608&lt;&gt;"",N(A608)&gt;0,COUNTIFS($B$2:$B$1000,B608,$A$2:$A$1000,A608)&gt;1),"TWO ROWS SAME JOB SAME DAY; ","")&amp;IF(AND(N(A608)&gt;0,N(S608)&gt;0,N(S608)-N(A608)&gt;N('Settings'!$B$11)),"WRITTEN LATE; ",""))-2)))</f>
        <v/>
      </c>
    </row>
    <row r="609">
      <c r="A609" s="6" t="n"/>
      <c r="G609" s="7" t="n"/>
      <c r="H609" s="7" t="n"/>
      <c r="K609" s="7" t="n"/>
      <c r="M609" s="7" t="n"/>
      <c r="N609" s="7" t="n"/>
      <c r="P609" s="7" t="n"/>
      <c r="S609" s="6" t="n"/>
      <c r="T609">
        <f>IF(NOT(OR(A609&lt;&gt;"",B609&lt;&gt;"",G609&lt;&gt;"")),"",IF(IF(N(A609)=0,"NO DATE; ","")&amp;IF(B609="","NO JOB; ",IF(COUNTIF('Jobs'!$A$2:$A$21,B609)=0,"JOB NOT ON JOBS SHEET; ",""))&amp;IF(AND(L609="Yes",M609=""),"DELAY - NO CAUSE; ","")&amp;IF(AND(N609&lt;&gt;"",O609&lt;&gt;"Yes",O609&lt;&gt;"Not needed"),"CLIENT INSTRUCTION - NO CHANGE ORDER; ","")&amp;IF(Q609="","NO PHOTOS LINK; ","")&amp;IF(OR(C609="",AND(D609&lt;&gt;"",E609="")),"CREW COUNT BLANK; ","")&amp;IF(G609="","NO WORK WRITTEN; ","")&amp;IF(AND(I609&lt;&gt;"",J609=""),"INSPECTION - NO RESULT; ","")&amp;IF(AND(B609&lt;&gt;"",N(A609)&gt;0,COUNTIFS($B$2:$B$1000,B609,$A$2:$A$1000,A609)&gt;1),"TWO ROWS SAME JOB SAME DAY; ","")&amp;IF(AND(N(A609)&gt;0,N(S609)&gt;0,N(S609)-N(A609)&gt;N('Settings'!$B$11)),"WRITTEN LATE; ","")="","",LEFT(IF(N(A609)=0,"NO DATE; ","")&amp;IF(B609="","NO JOB; ",IF(COUNTIF('Jobs'!$A$2:$A$21,B609)=0,"JOB NOT ON JOBS SHEET; ",""))&amp;IF(AND(L609="Yes",M609=""),"DELAY - NO CAUSE; ","")&amp;IF(AND(N609&lt;&gt;"",O609&lt;&gt;"Yes",O609&lt;&gt;"Not needed"),"CLIENT INSTRUCTION - NO CHANGE ORDER; ","")&amp;IF(Q609="","NO PHOTOS LINK; ","")&amp;IF(OR(C609="",AND(D609&lt;&gt;"",E609="")),"CREW COUNT BLANK; ","")&amp;IF(G609="","NO WORK WRITTEN; ","")&amp;IF(AND(I609&lt;&gt;"",J609=""),"INSPECTION - NO RESULT; ","")&amp;IF(AND(B609&lt;&gt;"",N(A609)&gt;0,COUNTIFS($B$2:$B$1000,B609,$A$2:$A$1000,A609)&gt;1),"TWO ROWS SAME JOB SAME DAY; ","")&amp;IF(AND(N(A609)&gt;0,N(S609)&gt;0,N(S609)-N(A609)&gt;N('Settings'!$B$11)),"WRITTEN LATE; ",""),LEN(IF(N(A609)=0,"NO DATE; ","")&amp;IF(B609="","NO JOB; ",IF(COUNTIF('Jobs'!$A$2:$A$21,B609)=0,"JOB NOT ON JOBS SHEET; ",""))&amp;IF(AND(L609="Yes",M609=""),"DELAY - NO CAUSE; ","")&amp;IF(AND(N609&lt;&gt;"",O609&lt;&gt;"Yes",O609&lt;&gt;"Not needed"),"CLIENT INSTRUCTION - NO CHANGE ORDER; ","")&amp;IF(Q609="","NO PHOTOS LINK; ","")&amp;IF(OR(C609="",AND(D609&lt;&gt;"",E609="")),"CREW COUNT BLANK; ","")&amp;IF(G609="","NO WORK WRITTEN; ","")&amp;IF(AND(I609&lt;&gt;"",J609=""),"INSPECTION - NO RESULT; ","")&amp;IF(AND(B609&lt;&gt;"",N(A609)&gt;0,COUNTIFS($B$2:$B$1000,B609,$A$2:$A$1000,A609)&gt;1),"TWO ROWS SAME JOB SAME DAY; ","")&amp;IF(AND(N(A609)&gt;0,N(S609)&gt;0,N(S609)-N(A609)&gt;N('Settings'!$B$11)),"WRITTEN LATE; ",""))-2)))</f>
        <v/>
      </c>
    </row>
    <row r="610">
      <c r="A610" s="6" t="n"/>
      <c r="G610" s="7" t="n"/>
      <c r="H610" s="7" t="n"/>
      <c r="K610" s="7" t="n"/>
      <c r="M610" s="7" t="n"/>
      <c r="N610" s="7" t="n"/>
      <c r="P610" s="7" t="n"/>
      <c r="S610" s="6" t="n"/>
      <c r="T610">
        <f>IF(NOT(OR(A610&lt;&gt;"",B610&lt;&gt;"",G610&lt;&gt;"")),"",IF(IF(N(A610)=0,"NO DATE; ","")&amp;IF(B610="","NO JOB; ",IF(COUNTIF('Jobs'!$A$2:$A$21,B610)=0,"JOB NOT ON JOBS SHEET; ",""))&amp;IF(AND(L610="Yes",M610=""),"DELAY - NO CAUSE; ","")&amp;IF(AND(N610&lt;&gt;"",O610&lt;&gt;"Yes",O610&lt;&gt;"Not needed"),"CLIENT INSTRUCTION - NO CHANGE ORDER; ","")&amp;IF(Q610="","NO PHOTOS LINK; ","")&amp;IF(OR(C610="",AND(D610&lt;&gt;"",E610="")),"CREW COUNT BLANK; ","")&amp;IF(G610="","NO WORK WRITTEN; ","")&amp;IF(AND(I610&lt;&gt;"",J610=""),"INSPECTION - NO RESULT; ","")&amp;IF(AND(B610&lt;&gt;"",N(A610)&gt;0,COUNTIFS($B$2:$B$1000,B610,$A$2:$A$1000,A610)&gt;1),"TWO ROWS SAME JOB SAME DAY; ","")&amp;IF(AND(N(A610)&gt;0,N(S610)&gt;0,N(S610)-N(A610)&gt;N('Settings'!$B$11)),"WRITTEN LATE; ","")="","",LEFT(IF(N(A610)=0,"NO DATE; ","")&amp;IF(B610="","NO JOB; ",IF(COUNTIF('Jobs'!$A$2:$A$21,B610)=0,"JOB NOT ON JOBS SHEET; ",""))&amp;IF(AND(L610="Yes",M610=""),"DELAY - NO CAUSE; ","")&amp;IF(AND(N610&lt;&gt;"",O610&lt;&gt;"Yes",O610&lt;&gt;"Not needed"),"CLIENT INSTRUCTION - NO CHANGE ORDER; ","")&amp;IF(Q610="","NO PHOTOS LINK; ","")&amp;IF(OR(C610="",AND(D610&lt;&gt;"",E610="")),"CREW COUNT BLANK; ","")&amp;IF(G610="","NO WORK WRITTEN; ","")&amp;IF(AND(I610&lt;&gt;"",J610=""),"INSPECTION - NO RESULT; ","")&amp;IF(AND(B610&lt;&gt;"",N(A610)&gt;0,COUNTIFS($B$2:$B$1000,B610,$A$2:$A$1000,A610)&gt;1),"TWO ROWS SAME JOB SAME DAY; ","")&amp;IF(AND(N(A610)&gt;0,N(S610)&gt;0,N(S610)-N(A610)&gt;N('Settings'!$B$11)),"WRITTEN LATE; ",""),LEN(IF(N(A610)=0,"NO DATE; ","")&amp;IF(B610="","NO JOB; ",IF(COUNTIF('Jobs'!$A$2:$A$21,B610)=0,"JOB NOT ON JOBS SHEET; ",""))&amp;IF(AND(L610="Yes",M610=""),"DELAY - NO CAUSE; ","")&amp;IF(AND(N610&lt;&gt;"",O610&lt;&gt;"Yes",O610&lt;&gt;"Not needed"),"CLIENT INSTRUCTION - NO CHANGE ORDER; ","")&amp;IF(Q610="","NO PHOTOS LINK; ","")&amp;IF(OR(C610="",AND(D610&lt;&gt;"",E610="")),"CREW COUNT BLANK; ","")&amp;IF(G610="","NO WORK WRITTEN; ","")&amp;IF(AND(I610&lt;&gt;"",J610=""),"INSPECTION - NO RESULT; ","")&amp;IF(AND(B610&lt;&gt;"",N(A610)&gt;0,COUNTIFS($B$2:$B$1000,B610,$A$2:$A$1000,A610)&gt;1),"TWO ROWS SAME JOB SAME DAY; ","")&amp;IF(AND(N(A610)&gt;0,N(S610)&gt;0,N(S610)-N(A610)&gt;N('Settings'!$B$11)),"WRITTEN LATE; ",""))-2)))</f>
        <v/>
      </c>
    </row>
    <row r="611">
      <c r="A611" s="6" t="n"/>
      <c r="G611" s="7" t="n"/>
      <c r="H611" s="7" t="n"/>
      <c r="K611" s="7" t="n"/>
      <c r="M611" s="7" t="n"/>
      <c r="N611" s="7" t="n"/>
      <c r="P611" s="7" t="n"/>
      <c r="S611" s="6" t="n"/>
      <c r="T611">
        <f>IF(NOT(OR(A611&lt;&gt;"",B611&lt;&gt;"",G611&lt;&gt;"")),"",IF(IF(N(A611)=0,"NO DATE; ","")&amp;IF(B611="","NO JOB; ",IF(COUNTIF('Jobs'!$A$2:$A$21,B611)=0,"JOB NOT ON JOBS SHEET; ",""))&amp;IF(AND(L611="Yes",M611=""),"DELAY - NO CAUSE; ","")&amp;IF(AND(N611&lt;&gt;"",O611&lt;&gt;"Yes",O611&lt;&gt;"Not needed"),"CLIENT INSTRUCTION - NO CHANGE ORDER; ","")&amp;IF(Q611="","NO PHOTOS LINK; ","")&amp;IF(OR(C611="",AND(D611&lt;&gt;"",E611="")),"CREW COUNT BLANK; ","")&amp;IF(G611="","NO WORK WRITTEN; ","")&amp;IF(AND(I611&lt;&gt;"",J611=""),"INSPECTION - NO RESULT; ","")&amp;IF(AND(B611&lt;&gt;"",N(A611)&gt;0,COUNTIFS($B$2:$B$1000,B611,$A$2:$A$1000,A611)&gt;1),"TWO ROWS SAME JOB SAME DAY; ","")&amp;IF(AND(N(A611)&gt;0,N(S611)&gt;0,N(S611)-N(A611)&gt;N('Settings'!$B$11)),"WRITTEN LATE; ","")="","",LEFT(IF(N(A611)=0,"NO DATE; ","")&amp;IF(B611="","NO JOB; ",IF(COUNTIF('Jobs'!$A$2:$A$21,B611)=0,"JOB NOT ON JOBS SHEET; ",""))&amp;IF(AND(L611="Yes",M611=""),"DELAY - NO CAUSE; ","")&amp;IF(AND(N611&lt;&gt;"",O611&lt;&gt;"Yes",O611&lt;&gt;"Not needed"),"CLIENT INSTRUCTION - NO CHANGE ORDER; ","")&amp;IF(Q611="","NO PHOTOS LINK; ","")&amp;IF(OR(C611="",AND(D611&lt;&gt;"",E611="")),"CREW COUNT BLANK; ","")&amp;IF(G611="","NO WORK WRITTEN; ","")&amp;IF(AND(I611&lt;&gt;"",J611=""),"INSPECTION - NO RESULT; ","")&amp;IF(AND(B611&lt;&gt;"",N(A611)&gt;0,COUNTIFS($B$2:$B$1000,B611,$A$2:$A$1000,A611)&gt;1),"TWO ROWS SAME JOB SAME DAY; ","")&amp;IF(AND(N(A611)&gt;0,N(S611)&gt;0,N(S611)-N(A611)&gt;N('Settings'!$B$11)),"WRITTEN LATE; ",""),LEN(IF(N(A611)=0,"NO DATE; ","")&amp;IF(B611="","NO JOB; ",IF(COUNTIF('Jobs'!$A$2:$A$21,B611)=0,"JOB NOT ON JOBS SHEET; ",""))&amp;IF(AND(L611="Yes",M611=""),"DELAY - NO CAUSE; ","")&amp;IF(AND(N611&lt;&gt;"",O611&lt;&gt;"Yes",O611&lt;&gt;"Not needed"),"CLIENT INSTRUCTION - NO CHANGE ORDER; ","")&amp;IF(Q611="","NO PHOTOS LINK; ","")&amp;IF(OR(C611="",AND(D611&lt;&gt;"",E611="")),"CREW COUNT BLANK; ","")&amp;IF(G611="","NO WORK WRITTEN; ","")&amp;IF(AND(I611&lt;&gt;"",J611=""),"INSPECTION - NO RESULT; ","")&amp;IF(AND(B611&lt;&gt;"",N(A611)&gt;0,COUNTIFS($B$2:$B$1000,B611,$A$2:$A$1000,A611)&gt;1),"TWO ROWS SAME JOB SAME DAY; ","")&amp;IF(AND(N(A611)&gt;0,N(S611)&gt;0,N(S611)-N(A611)&gt;N('Settings'!$B$11)),"WRITTEN LATE; ",""))-2)))</f>
        <v/>
      </c>
    </row>
    <row r="612">
      <c r="A612" s="6" t="n"/>
      <c r="G612" s="7" t="n"/>
      <c r="H612" s="7" t="n"/>
      <c r="K612" s="7" t="n"/>
      <c r="M612" s="7" t="n"/>
      <c r="N612" s="7" t="n"/>
      <c r="P612" s="7" t="n"/>
      <c r="S612" s="6" t="n"/>
      <c r="T612">
        <f>IF(NOT(OR(A612&lt;&gt;"",B612&lt;&gt;"",G612&lt;&gt;"")),"",IF(IF(N(A612)=0,"NO DATE; ","")&amp;IF(B612="","NO JOB; ",IF(COUNTIF('Jobs'!$A$2:$A$21,B612)=0,"JOB NOT ON JOBS SHEET; ",""))&amp;IF(AND(L612="Yes",M612=""),"DELAY - NO CAUSE; ","")&amp;IF(AND(N612&lt;&gt;"",O612&lt;&gt;"Yes",O612&lt;&gt;"Not needed"),"CLIENT INSTRUCTION - NO CHANGE ORDER; ","")&amp;IF(Q612="","NO PHOTOS LINK; ","")&amp;IF(OR(C612="",AND(D612&lt;&gt;"",E612="")),"CREW COUNT BLANK; ","")&amp;IF(G612="","NO WORK WRITTEN; ","")&amp;IF(AND(I612&lt;&gt;"",J612=""),"INSPECTION - NO RESULT; ","")&amp;IF(AND(B612&lt;&gt;"",N(A612)&gt;0,COUNTIFS($B$2:$B$1000,B612,$A$2:$A$1000,A612)&gt;1),"TWO ROWS SAME JOB SAME DAY; ","")&amp;IF(AND(N(A612)&gt;0,N(S612)&gt;0,N(S612)-N(A612)&gt;N('Settings'!$B$11)),"WRITTEN LATE; ","")="","",LEFT(IF(N(A612)=0,"NO DATE; ","")&amp;IF(B612="","NO JOB; ",IF(COUNTIF('Jobs'!$A$2:$A$21,B612)=0,"JOB NOT ON JOBS SHEET; ",""))&amp;IF(AND(L612="Yes",M612=""),"DELAY - NO CAUSE; ","")&amp;IF(AND(N612&lt;&gt;"",O612&lt;&gt;"Yes",O612&lt;&gt;"Not needed"),"CLIENT INSTRUCTION - NO CHANGE ORDER; ","")&amp;IF(Q612="","NO PHOTOS LINK; ","")&amp;IF(OR(C612="",AND(D612&lt;&gt;"",E612="")),"CREW COUNT BLANK; ","")&amp;IF(G612="","NO WORK WRITTEN; ","")&amp;IF(AND(I612&lt;&gt;"",J612=""),"INSPECTION - NO RESULT; ","")&amp;IF(AND(B612&lt;&gt;"",N(A612)&gt;0,COUNTIFS($B$2:$B$1000,B612,$A$2:$A$1000,A612)&gt;1),"TWO ROWS SAME JOB SAME DAY; ","")&amp;IF(AND(N(A612)&gt;0,N(S612)&gt;0,N(S612)-N(A612)&gt;N('Settings'!$B$11)),"WRITTEN LATE; ",""),LEN(IF(N(A612)=0,"NO DATE; ","")&amp;IF(B612="","NO JOB; ",IF(COUNTIF('Jobs'!$A$2:$A$21,B612)=0,"JOB NOT ON JOBS SHEET; ",""))&amp;IF(AND(L612="Yes",M612=""),"DELAY - NO CAUSE; ","")&amp;IF(AND(N612&lt;&gt;"",O612&lt;&gt;"Yes",O612&lt;&gt;"Not needed"),"CLIENT INSTRUCTION - NO CHANGE ORDER; ","")&amp;IF(Q612="","NO PHOTOS LINK; ","")&amp;IF(OR(C612="",AND(D612&lt;&gt;"",E612="")),"CREW COUNT BLANK; ","")&amp;IF(G612="","NO WORK WRITTEN; ","")&amp;IF(AND(I612&lt;&gt;"",J612=""),"INSPECTION - NO RESULT; ","")&amp;IF(AND(B612&lt;&gt;"",N(A612)&gt;0,COUNTIFS($B$2:$B$1000,B612,$A$2:$A$1000,A612)&gt;1),"TWO ROWS SAME JOB SAME DAY; ","")&amp;IF(AND(N(A612)&gt;0,N(S612)&gt;0,N(S612)-N(A612)&gt;N('Settings'!$B$11)),"WRITTEN LATE; ",""))-2)))</f>
        <v/>
      </c>
    </row>
    <row r="613">
      <c r="A613" s="6" t="n"/>
      <c r="G613" s="7" t="n"/>
      <c r="H613" s="7" t="n"/>
      <c r="K613" s="7" t="n"/>
      <c r="M613" s="7" t="n"/>
      <c r="N613" s="7" t="n"/>
      <c r="P613" s="7" t="n"/>
      <c r="S613" s="6" t="n"/>
      <c r="T613">
        <f>IF(NOT(OR(A613&lt;&gt;"",B613&lt;&gt;"",G613&lt;&gt;"")),"",IF(IF(N(A613)=0,"NO DATE; ","")&amp;IF(B613="","NO JOB; ",IF(COUNTIF('Jobs'!$A$2:$A$21,B613)=0,"JOB NOT ON JOBS SHEET; ",""))&amp;IF(AND(L613="Yes",M613=""),"DELAY - NO CAUSE; ","")&amp;IF(AND(N613&lt;&gt;"",O613&lt;&gt;"Yes",O613&lt;&gt;"Not needed"),"CLIENT INSTRUCTION - NO CHANGE ORDER; ","")&amp;IF(Q613="","NO PHOTOS LINK; ","")&amp;IF(OR(C613="",AND(D613&lt;&gt;"",E613="")),"CREW COUNT BLANK; ","")&amp;IF(G613="","NO WORK WRITTEN; ","")&amp;IF(AND(I613&lt;&gt;"",J613=""),"INSPECTION - NO RESULT; ","")&amp;IF(AND(B613&lt;&gt;"",N(A613)&gt;0,COUNTIFS($B$2:$B$1000,B613,$A$2:$A$1000,A613)&gt;1),"TWO ROWS SAME JOB SAME DAY; ","")&amp;IF(AND(N(A613)&gt;0,N(S613)&gt;0,N(S613)-N(A613)&gt;N('Settings'!$B$11)),"WRITTEN LATE; ","")="","",LEFT(IF(N(A613)=0,"NO DATE; ","")&amp;IF(B613="","NO JOB; ",IF(COUNTIF('Jobs'!$A$2:$A$21,B613)=0,"JOB NOT ON JOBS SHEET; ",""))&amp;IF(AND(L613="Yes",M613=""),"DELAY - NO CAUSE; ","")&amp;IF(AND(N613&lt;&gt;"",O613&lt;&gt;"Yes",O613&lt;&gt;"Not needed"),"CLIENT INSTRUCTION - NO CHANGE ORDER; ","")&amp;IF(Q613="","NO PHOTOS LINK; ","")&amp;IF(OR(C613="",AND(D613&lt;&gt;"",E613="")),"CREW COUNT BLANK; ","")&amp;IF(G613="","NO WORK WRITTEN; ","")&amp;IF(AND(I613&lt;&gt;"",J613=""),"INSPECTION - NO RESULT; ","")&amp;IF(AND(B613&lt;&gt;"",N(A613)&gt;0,COUNTIFS($B$2:$B$1000,B613,$A$2:$A$1000,A613)&gt;1),"TWO ROWS SAME JOB SAME DAY; ","")&amp;IF(AND(N(A613)&gt;0,N(S613)&gt;0,N(S613)-N(A613)&gt;N('Settings'!$B$11)),"WRITTEN LATE; ",""),LEN(IF(N(A613)=0,"NO DATE; ","")&amp;IF(B613="","NO JOB; ",IF(COUNTIF('Jobs'!$A$2:$A$21,B613)=0,"JOB NOT ON JOBS SHEET; ",""))&amp;IF(AND(L613="Yes",M613=""),"DELAY - NO CAUSE; ","")&amp;IF(AND(N613&lt;&gt;"",O613&lt;&gt;"Yes",O613&lt;&gt;"Not needed"),"CLIENT INSTRUCTION - NO CHANGE ORDER; ","")&amp;IF(Q613="","NO PHOTOS LINK; ","")&amp;IF(OR(C613="",AND(D613&lt;&gt;"",E613="")),"CREW COUNT BLANK; ","")&amp;IF(G613="","NO WORK WRITTEN; ","")&amp;IF(AND(I613&lt;&gt;"",J613=""),"INSPECTION - NO RESULT; ","")&amp;IF(AND(B613&lt;&gt;"",N(A613)&gt;0,COUNTIFS($B$2:$B$1000,B613,$A$2:$A$1000,A613)&gt;1),"TWO ROWS SAME JOB SAME DAY; ","")&amp;IF(AND(N(A613)&gt;0,N(S613)&gt;0,N(S613)-N(A613)&gt;N('Settings'!$B$11)),"WRITTEN LATE; ",""))-2)))</f>
        <v/>
      </c>
    </row>
    <row r="614">
      <c r="A614" s="6" t="n"/>
      <c r="G614" s="7" t="n"/>
      <c r="H614" s="7" t="n"/>
      <c r="K614" s="7" t="n"/>
      <c r="M614" s="7" t="n"/>
      <c r="N614" s="7" t="n"/>
      <c r="P614" s="7" t="n"/>
      <c r="S614" s="6" t="n"/>
      <c r="T614">
        <f>IF(NOT(OR(A614&lt;&gt;"",B614&lt;&gt;"",G614&lt;&gt;"")),"",IF(IF(N(A614)=0,"NO DATE; ","")&amp;IF(B614="","NO JOB; ",IF(COUNTIF('Jobs'!$A$2:$A$21,B614)=0,"JOB NOT ON JOBS SHEET; ",""))&amp;IF(AND(L614="Yes",M614=""),"DELAY - NO CAUSE; ","")&amp;IF(AND(N614&lt;&gt;"",O614&lt;&gt;"Yes",O614&lt;&gt;"Not needed"),"CLIENT INSTRUCTION - NO CHANGE ORDER; ","")&amp;IF(Q614="","NO PHOTOS LINK; ","")&amp;IF(OR(C614="",AND(D614&lt;&gt;"",E614="")),"CREW COUNT BLANK; ","")&amp;IF(G614="","NO WORK WRITTEN; ","")&amp;IF(AND(I614&lt;&gt;"",J614=""),"INSPECTION - NO RESULT; ","")&amp;IF(AND(B614&lt;&gt;"",N(A614)&gt;0,COUNTIFS($B$2:$B$1000,B614,$A$2:$A$1000,A614)&gt;1),"TWO ROWS SAME JOB SAME DAY; ","")&amp;IF(AND(N(A614)&gt;0,N(S614)&gt;0,N(S614)-N(A614)&gt;N('Settings'!$B$11)),"WRITTEN LATE; ","")="","",LEFT(IF(N(A614)=0,"NO DATE; ","")&amp;IF(B614="","NO JOB; ",IF(COUNTIF('Jobs'!$A$2:$A$21,B614)=0,"JOB NOT ON JOBS SHEET; ",""))&amp;IF(AND(L614="Yes",M614=""),"DELAY - NO CAUSE; ","")&amp;IF(AND(N614&lt;&gt;"",O614&lt;&gt;"Yes",O614&lt;&gt;"Not needed"),"CLIENT INSTRUCTION - NO CHANGE ORDER; ","")&amp;IF(Q614="","NO PHOTOS LINK; ","")&amp;IF(OR(C614="",AND(D614&lt;&gt;"",E614="")),"CREW COUNT BLANK; ","")&amp;IF(G614="","NO WORK WRITTEN; ","")&amp;IF(AND(I614&lt;&gt;"",J614=""),"INSPECTION - NO RESULT; ","")&amp;IF(AND(B614&lt;&gt;"",N(A614)&gt;0,COUNTIFS($B$2:$B$1000,B614,$A$2:$A$1000,A614)&gt;1),"TWO ROWS SAME JOB SAME DAY; ","")&amp;IF(AND(N(A614)&gt;0,N(S614)&gt;0,N(S614)-N(A614)&gt;N('Settings'!$B$11)),"WRITTEN LATE; ",""),LEN(IF(N(A614)=0,"NO DATE; ","")&amp;IF(B614="","NO JOB; ",IF(COUNTIF('Jobs'!$A$2:$A$21,B614)=0,"JOB NOT ON JOBS SHEET; ",""))&amp;IF(AND(L614="Yes",M614=""),"DELAY - NO CAUSE; ","")&amp;IF(AND(N614&lt;&gt;"",O614&lt;&gt;"Yes",O614&lt;&gt;"Not needed"),"CLIENT INSTRUCTION - NO CHANGE ORDER; ","")&amp;IF(Q614="","NO PHOTOS LINK; ","")&amp;IF(OR(C614="",AND(D614&lt;&gt;"",E614="")),"CREW COUNT BLANK; ","")&amp;IF(G614="","NO WORK WRITTEN; ","")&amp;IF(AND(I614&lt;&gt;"",J614=""),"INSPECTION - NO RESULT; ","")&amp;IF(AND(B614&lt;&gt;"",N(A614)&gt;0,COUNTIFS($B$2:$B$1000,B614,$A$2:$A$1000,A614)&gt;1),"TWO ROWS SAME JOB SAME DAY; ","")&amp;IF(AND(N(A614)&gt;0,N(S614)&gt;0,N(S614)-N(A614)&gt;N('Settings'!$B$11)),"WRITTEN LATE; ",""))-2)))</f>
        <v/>
      </c>
    </row>
    <row r="615">
      <c r="A615" s="6" t="n"/>
      <c r="G615" s="7" t="n"/>
      <c r="H615" s="7" t="n"/>
      <c r="K615" s="7" t="n"/>
      <c r="M615" s="7" t="n"/>
      <c r="N615" s="7" t="n"/>
      <c r="P615" s="7" t="n"/>
      <c r="S615" s="6" t="n"/>
      <c r="T615">
        <f>IF(NOT(OR(A615&lt;&gt;"",B615&lt;&gt;"",G615&lt;&gt;"")),"",IF(IF(N(A615)=0,"NO DATE; ","")&amp;IF(B615="","NO JOB; ",IF(COUNTIF('Jobs'!$A$2:$A$21,B615)=0,"JOB NOT ON JOBS SHEET; ",""))&amp;IF(AND(L615="Yes",M615=""),"DELAY - NO CAUSE; ","")&amp;IF(AND(N615&lt;&gt;"",O615&lt;&gt;"Yes",O615&lt;&gt;"Not needed"),"CLIENT INSTRUCTION - NO CHANGE ORDER; ","")&amp;IF(Q615="","NO PHOTOS LINK; ","")&amp;IF(OR(C615="",AND(D615&lt;&gt;"",E615="")),"CREW COUNT BLANK; ","")&amp;IF(G615="","NO WORK WRITTEN; ","")&amp;IF(AND(I615&lt;&gt;"",J615=""),"INSPECTION - NO RESULT; ","")&amp;IF(AND(B615&lt;&gt;"",N(A615)&gt;0,COUNTIFS($B$2:$B$1000,B615,$A$2:$A$1000,A615)&gt;1),"TWO ROWS SAME JOB SAME DAY; ","")&amp;IF(AND(N(A615)&gt;0,N(S615)&gt;0,N(S615)-N(A615)&gt;N('Settings'!$B$11)),"WRITTEN LATE; ","")="","",LEFT(IF(N(A615)=0,"NO DATE; ","")&amp;IF(B615="","NO JOB; ",IF(COUNTIF('Jobs'!$A$2:$A$21,B615)=0,"JOB NOT ON JOBS SHEET; ",""))&amp;IF(AND(L615="Yes",M615=""),"DELAY - NO CAUSE; ","")&amp;IF(AND(N615&lt;&gt;"",O615&lt;&gt;"Yes",O615&lt;&gt;"Not needed"),"CLIENT INSTRUCTION - NO CHANGE ORDER; ","")&amp;IF(Q615="","NO PHOTOS LINK; ","")&amp;IF(OR(C615="",AND(D615&lt;&gt;"",E615="")),"CREW COUNT BLANK; ","")&amp;IF(G615="","NO WORK WRITTEN; ","")&amp;IF(AND(I615&lt;&gt;"",J615=""),"INSPECTION - NO RESULT; ","")&amp;IF(AND(B615&lt;&gt;"",N(A615)&gt;0,COUNTIFS($B$2:$B$1000,B615,$A$2:$A$1000,A615)&gt;1),"TWO ROWS SAME JOB SAME DAY; ","")&amp;IF(AND(N(A615)&gt;0,N(S615)&gt;0,N(S615)-N(A615)&gt;N('Settings'!$B$11)),"WRITTEN LATE; ",""),LEN(IF(N(A615)=0,"NO DATE; ","")&amp;IF(B615="","NO JOB; ",IF(COUNTIF('Jobs'!$A$2:$A$21,B615)=0,"JOB NOT ON JOBS SHEET; ",""))&amp;IF(AND(L615="Yes",M615=""),"DELAY - NO CAUSE; ","")&amp;IF(AND(N615&lt;&gt;"",O615&lt;&gt;"Yes",O615&lt;&gt;"Not needed"),"CLIENT INSTRUCTION - NO CHANGE ORDER; ","")&amp;IF(Q615="","NO PHOTOS LINK; ","")&amp;IF(OR(C615="",AND(D615&lt;&gt;"",E615="")),"CREW COUNT BLANK; ","")&amp;IF(G615="","NO WORK WRITTEN; ","")&amp;IF(AND(I615&lt;&gt;"",J615=""),"INSPECTION - NO RESULT; ","")&amp;IF(AND(B615&lt;&gt;"",N(A615)&gt;0,COUNTIFS($B$2:$B$1000,B615,$A$2:$A$1000,A615)&gt;1),"TWO ROWS SAME JOB SAME DAY; ","")&amp;IF(AND(N(A615)&gt;0,N(S615)&gt;0,N(S615)-N(A615)&gt;N('Settings'!$B$11)),"WRITTEN LATE; ",""))-2)))</f>
        <v/>
      </c>
    </row>
    <row r="616">
      <c r="A616" s="6" t="n"/>
      <c r="G616" s="7" t="n"/>
      <c r="H616" s="7" t="n"/>
      <c r="K616" s="7" t="n"/>
      <c r="M616" s="7" t="n"/>
      <c r="N616" s="7" t="n"/>
      <c r="P616" s="7" t="n"/>
      <c r="S616" s="6" t="n"/>
      <c r="T616">
        <f>IF(NOT(OR(A616&lt;&gt;"",B616&lt;&gt;"",G616&lt;&gt;"")),"",IF(IF(N(A616)=0,"NO DATE; ","")&amp;IF(B616="","NO JOB; ",IF(COUNTIF('Jobs'!$A$2:$A$21,B616)=0,"JOB NOT ON JOBS SHEET; ",""))&amp;IF(AND(L616="Yes",M616=""),"DELAY - NO CAUSE; ","")&amp;IF(AND(N616&lt;&gt;"",O616&lt;&gt;"Yes",O616&lt;&gt;"Not needed"),"CLIENT INSTRUCTION - NO CHANGE ORDER; ","")&amp;IF(Q616="","NO PHOTOS LINK; ","")&amp;IF(OR(C616="",AND(D616&lt;&gt;"",E616="")),"CREW COUNT BLANK; ","")&amp;IF(G616="","NO WORK WRITTEN; ","")&amp;IF(AND(I616&lt;&gt;"",J616=""),"INSPECTION - NO RESULT; ","")&amp;IF(AND(B616&lt;&gt;"",N(A616)&gt;0,COUNTIFS($B$2:$B$1000,B616,$A$2:$A$1000,A616)&gt;1),"TWO ROWS SAME JOB SAME DAY; ","")&amp;IF(AND(N(A616)&gt;0,N(S616)&gt;0,N(S616)-N(A616)&gt;N('Settings'!$B$11)),"WRITTEN LATE; ","")="","",LEFT(IF(N(A616)=0,"NO DATE; ","")&amp;IF(B616="","NO JOB; ",IF(COUNTIF('Jobs'!$A$2:$A$21,B616)=0,"JOB NOT ON JOBS SHEET; ",""))&amp;IF(AND(L616="Yes",M616=""),"DELAY - NO CAUSE; ","")&amp;IF(AND(N616&lt;&gt;"",O616&lt;&gt;"Yes",O616&lt;&gt;"Not needed"),"CLIENT INSTRUCTION - NO CHANGE ORDER; ","")&amp;IF(Q616="","NO PHOTOS LINK; ","")&amp;IF(OR(C616="",AND(D616&lt;&gt;"",E616="")),"CREW COUNT BLANK; ","")&amp;IF(G616="","NO WORK WRITTEN; ","")&amp;IF(AND(I616&lt;&gt;"",J616=""),"INSPECTION - NO RESULT; ","")&amp;IF(AND(B616&lt;&gt;"",N(A616)&gt;0,COUNTIFS($B$2:$B$1000,B616,$A$2:$A$1000,A616)&gt;1),"TWO ROWS SAME JOB SAME DAY; ","")&amp;IF(AND(N(A616)&gt;0,N(S616)&gt;0,N(S616)-N(A616)&gt;N('Settings'!$B$11)),"WRITTEN LATE; ",""),LEN(IF(N(A616)=0,"NO DATE; ","")&amp;IF(B616="","NO JOB; ",IF(COUNTIF('Jobs'!$A$2:$A$21,B616)=0,"JOB NOT ON JOBS SHEET; ",""))&amp;IF(AND(L616="Yes",M616=""),"DELAY - NO CAUSE; ","")&amp;IF(AND(N616&lt;&gt;"",O616&lt;&gt;"Yes",O616&lt;&gt;"Not needed"),"CLIENT INSTRUCTION - NO CHANGE ORDER; ","")&amp;IF(Q616="","NO PHOTOS LINK; ","")&amp;IF(OR(C616="",AND(D616&lt;&gt;"",E616="")),"CREW COUNT BLANK; ","")&amp;IF(G616="","NO WORK WRITTEN; ","")&amp;IF(AND(I616&lt;&gt;"",J616=""),"INSPECTION - NO RESULT; ","")&amp;IF(AND(B616&lt;&gt;"",N(A616)&gt;0,COUNTIFS($B$2:$B$1000,B616,$A$2:$A$1000,A616)&gt;1),"TWO ROWS SAME JOB SAME DAY; ","")&amp;IF(AND(N(A616)&gt;0,N(S616)&gt;0,N(S616)-N(A616)&gt;N('Settings'!$B$11)),"WRITTEN LATE; ",""))-2)))</f>
        <v/>
      </c>
    </row>
    <row r="617">
      <c r="A617" s="6" t="n"/>
      <c r="G617" s="7" t="n"/>
      <c r="H617" s="7" t="n"/>
      <c r="K617" s="7" t="n"/>
      <c r="M617" s="7" t="n"/>
      <c r="N617" s="7" t="n"/>
      <c r="P617" s="7" t="n"/>
      <c r="S617" s="6" t="n"/>
      <c r="T617">
        <f>IF(NOT(OR(A617&lt;&gt;"",B617&lt;&gt;"",G617&lt;&gt;"")),"",IF(IF(N(A617)=0,"NO DATE; ","")&amp;IF(B617="","NO JOB; ",IF(COUNTIF('Jobs'!$A$2:$A$21,B617)=0,"JOB NOT ON JOBS SHEET; ",""))&amp;IF(AND(L617="Yes",M617=""),"DELAY - NO CAUSE; ","")&amp;IF(AND(N617&lt;&gt;"",O617&lt;&gt;"Yes",O617&lt;&gt;"Not needed"),"CLIENT INSTRUCTION - NO CHANGE ORDER; ","")&amp;IF(Q617="","NO PHOTOS LINK; ","")&amp;IF(OR(C617="",AND(D617&lt;&gt;"",E617="")),"CREW COUNT BLANK; ","")&amp;IF(G617="","NO WORK WRITTEN; ","")&amp;IF(AND(I617&lt;&gt;"",J617=""),"INSPECTION - NO RESULT; ","")&amp;IF(AND(B617&lt;&gt;"",N(A617)&gt;0,COUNTIFS($B$2:$B$1000,B617,$A$2:$A$1000,A617)&gt;1),"TWO ROWS SAME JOB SAME DAY; ","")&amp;IF(AND(N(A617)&gt;0,N(S617)&gt;0,N(S617)-N(A617)&gt;N('Settings'!$B$11)),"WRITTEN LATE; ","")="","",LEFT(IF(N(A617)=0,"NO DATE; ","")&amp;IF(B617="","NO JOB; ",IF(COUNTIF('Jobs'!$A$2:$A$21,B617)=0,"JOB NOT ON JOBS SHEET; ",""))&amp;IF(AND(L617="Yes",M617=""),"DELAY - NO CAUSE; ","")&amp;IF(AND(N617&lt;&gt;"",O617&lt;&gt;"Yes",O617&lt;&gt;"Not needed"),"CLIENT INSTRUCTION - NO CHANGE ORDER; ","")&amp;IF(Q617="","NO PHOTOS LINK; ","")&amp;IF(OR(C617="",AND(D617&lt;&gt;"",E617="")),"CREW COUNT BLANK; ","")&amp;IF(G617="","NO WORK WRITTEN; ","")&amp;IF(AND(I617&lt;&gt;"",J617=""),"INSPECTION - NO RESULT; ","")&amp;IF(AND(B617&lt;&gt;"",N(A617)&gt;0,COUNTIFS($B$2:$B$1000,B617,$A$2:$A$1000,A617)&gt;1),"TWO ROWS SAME JOB SAME DAY; ","")&amp;IF(AND(N(A617)&gt;0,N(S617)&gt;0,N(S617)-N(A617)&gt;N('Settings'!$B$11)),"WRITTEN LATE; ",""),LEN(IF(N(A617)=0,"NO DATE; ","")&amp;IF(B617="","NO JOB; ",IF(COUNTIF('Jobs'!$A$2:$A$21,B617)=0,"JOB NOT ON JOBS SHEET; ",""))&amp;IF(AND(L617="Yes",M617=""),"DELAY - NO CAUSE; ","")&amp;IF(AND(N617&lt;&gt;"",O617&lt;&gt;"Yes",O617&lt;&gt;"Not needed"),"CLIENT INSTRUCTION - NO CHANGE ORDER; ","")&amp;IF(Q617="","NO PHOTOS LINK; ","")&amp;IF(OR(C617="",AND(D617&lt;&gt;"",E617="")),"CREW COUNT BLANK; ","")&amp;IF(G617="","NO WORK WRITTEN; ","")&amp;IF(AND(I617&lt;&gt;"",J617=""),"INSPECTION - NO RESULT; ","")&amp;IF(AND(B617&lt;&gt;"",N(A617)&gt;0,COUNTIFS($B$2:$B$1000,B617,$A$2:$A$1000,A617)&gt;1),"TWO ROWS SAME JOB SAME DAY; ","")&amp;IF(AND(N(A617)&gt;0,N(S617)&gt;0,N(S617)-N(A617)&gt;N('Settings'!$B$11)),"WRITTEN LATE; ",""))-2)))</f>
        <v/>
      </c>
    </row>
    <row r="618">
      <c r="A618" s="6" t="n"/>
      <c r="G618" s="7" t="n"/>
      <c r="H618" s="7" t="n"/>
      <c r="K618" s="7" t="n"/>
      <c r="M618" s="7" t="n"/>
      <c r="N618" s="7" t="n"/>
      <c r="P618" s="7" t="n"/>
      <c r="S618" s="6" t="n"/>
      <c r="T618">
        <f>IF(NOT(OR(A618&lt;&gt;"",B618&lt;&gt;"",G618&lt;&gt;"")),"",IF(IF(N(A618)=0,"NO DATE; ","")&amp;IF(B618="","NO JOB; ",IF(COUNTIF('Jobs'!$A$2:$A$21,B618)=0,"JOB NOT ON JOBS SHEET; ",""))&amp;IF(AND(L618="Yes",M618=""),"DELAY - NO CAUSE; ","")&amp;IF(AND(N618&lt;&gt;"",O618&lt;&gt;"Yes",O618&lt;&gt;"Not needed"),"CLIENT INSTRUCTION - NO CHANGE ORDER; ","")&amp;IF(Q618="","NO PHOTOS LINK; ","")&amp;IF(OR(C618="",AND(D618&lt;&gt;"",E618="")),"CREW COUNT BLANK; ","")&amp;IF(G618="","NO WORK WRITTEN; ","")&amp;IF(AND(I618&lt;&gt;"",J618=""),"INSPECTION - NO RESULT; ","")&amp;IF(AND(B618&lt;&gt;"",N(A618)&gt;0,COUNTIFS($B$2:$B$1000,B618,$A$2:$A$1000,A618)&gt;1),"TWO ROWS SAME JOB SAME DAY; ","")&amp;IF(AND(N(A618)&gt;0,N(S618)&gt;0,N(S618)-N(A618)&gt;N('Settings'!$B$11)),"WRITTEN LATE; ","")="","",LEFT(IF(N(A618)=0,"NO DATE; ","")&amp;IF(B618="","NO JOB; ",IF(COUNTIF('Jobs'!$A$2:$A$21,B618)=0,"JOB NOT ON JOBS SHEET; ",""))&amp;IF(AND(L618="Yes",M618=""),"DELAY - NO CAUSE; ","")&amp;IF(AND(N618&lt;&gt;"",O618&lt;&gt;"Yes",O618&lt;&gt;"Not needed"),"CLIENT INSTRUCTION - NO CHANGE ORDER; ","")&amp;IF(Q618="","NO PHOTOS LINK; ","")&amp;IF(OR(C618="",AND(D618&lt;&gt;"",E618="")),"CREW COUNT BLANK; ","")&amp;IF(G618="","NO WORK WRITTEN; ","")&amp;IF(AND(I618&lt;&gt;"",J618=""),"INSPECTION - NO RESULT; ","")&amp;IF(AND(B618&lt;&gt;"",N(A618)&gt;0,COUNTIFS($B$2:$B$1000,B618,$A$2:$A$1000,A618)&gt;1),"TWO ROWS SAME JOB SAME DAY; ","")&amp;IF(AND(N(A618)&gt;0,N(S618)&gt;0,N(S618)-N(A618)&gt;N('Settings'!$B$11)),"WRITTEN LATE; ",""),LEN(IF(N(A618)=0,"NO DATE; ","")&amp;IF(B618="","NO JOB; ",IF(COUNTIF('Jobs'!$A$2:$A$21,B618)=0,"JOB NOT ON JOBS SHEET; ",""))&amp;IF(AND(L618="Yes",M618=""),"DELAY - NO CAUSE; ","")&amp;IF(AND(N618&lt;&gt;"",O618&lt;&gt;"Yes",O618&lt;&gt;"Not needed"),"CLIENT INSTRUCTION - NO CHANGE ORDER; ","")&amp;IF(Q618="","NO PHOTOS LINK; ","")&amp;IF(OR(C618="",AND(D618&lt;&gt;"",E618="")),"CREW COUNT BLANK; ","")&amp;IF(G618="","NO WORK WRITTEN; ","")&amp;IF(AND(I618&lt;&gt;"",J618=""),"INSPECTION - NO RESULT; ","")&amp;IF(AND(B618&lt;&gt;"",N(A618)&gt;0,COUNTIFS($B$2:$B$1000,B618,$A$2:$A$1000,A618)&gt;1),"TWO ROWS SAME JOB SAME DAY; ","")&amp;IF(AND(N(A618)&gt;0,N(S618)&gt;0,N(S618)-N(A618)&gt;N('Settings'!$B$11)),"WRITTEN LATE; ",""))-2)))</f>
        <v/>
      </c>
    </row>
    <row r="619">
      <c r="A619" s="6" t="n"/>
      <c r="G619" s="7" t="n"/>
      <c r="H619" s="7" t="n"/>
      <c r="K619" s="7" t="n"/>
      <c r="M619" s="7" t="n"/>
      <c r="N619" s="7" t="n"/>
      <c r="P619" s="7" t="n"/>
      <c r="S619" s="6" t="n"/>
      <c r="T619">
        <f>IF(NOT(OR(A619&lt;&gt;"",B619&lt;&gt;"",G619&lt;&gt;"")),"",IF(IF(N(A619)=0,"NO DATE; ","")&amp;IF(B619="","NO JOB; ",IF(COUNTIF('Jobs'!$A$2:$A$21,B619)=0,"JOB NOT ON JOBS SHEET; ",""))&amp;IF(AND(L619="Yes",M619=""),"DELAY - NO CAUSE; ","")&amp;IF(AND(N619&lt;&gt;"",O619&lt;&gt;"Yes",O619&lt;&gt;"Not needed"),"CLIENT INSTRUCTION - NO CHANGE ORDER; ","")&amp;IF(Q619="","NO PHOTOS LINK; ","")&amp;IF(OR(C619="",AND(D619&lt;&gt;"",E619="")),"CREW COUNT BLANK; ","")&amp;IF(G619="","NO WORK WRITTEN; ","")&amp;IF(AND(I619&lt;&gt;"",J619=""),"INSPECTION - NO RESULT; ","")&amp;IF(AND(B619&lt;&gt;"",N(A619)&gt;0,COUNTIFS($B$2:$B$1000,B619,$A$2:$A$1000,A619)&gt;1),"TWO ROWS SAME JOB SAME DAY; ","")&amp;IF(AND(N(A619)&gt;0,N(S619)&gt;0,N(S619)-N(A619)&gt;N('Settings'!$B$11)),"WRITTEN LATE; ","")="","",LEFT(IF(N(A619)=0,"NO DATE; ","")&amp;IF(B619="","NO JOB; ",IF(COUNTIF('Jobs'!$A$2:$A$21,B619)=0,"JOB NOT ON JOBS SHEET; ",""))&amp;IF(AND(L619="Yes",M619=""),"DELAY - NO CAUSE; ","")&amp;IF(AND(N619&lt;&gt;"",O619&lt;&gt;"Yes",O619&lt;&gt;"Not needed"),"CLIENT INSTRUCTION - NO CHANGE ORDER; ","")&amp;IF(Q619="","NO PHOTOS LINK; ","")&amp;IF(OR(C619="",AND(D619&lt;&gt;"",E619="")),"CREW COUNT BLANK; ","")&amp;IF(G619="","NO WORK WRITTEN; ","")&amp;IF(AND(I619&lt;&gt;"",J619=""),"INSPECTION - NO RESULT; ","")&amp;IF(AND(B619&lt;&gt;"",N(A619)&gt;0,COUNTIFS($B$2:$B$1000,B619,$A$2:$A$1000,A619)&gt;1),"TWO ROWS SAME JOB SAME DAY; ","")&amp;IF(AND(N(A619)&gt;0,N(S619)&gt;0,N(S619)-N(A619)&gt;N('Settings'!$B$11)),"WRITTEN LATE; ",""),LEN(IF(N(A619)=0,"NO DATE; ","")&amp;IF(B619="","NO JOB; ",IF(COUNTIF('Jobs'!$A$2:$A$21,B619)=0,"JOB NOT ON JOBS SHEET; ",""))&amp;IF(AND(L619="Yes",M619=""),"DELAY - NO CAUSE; ","")&amp;IF(AND(N619&lt;&gt;"",O619&lt;&gt;"Yes",O619&lt;&gt;"Not needed"),"CLIENT INSTRUCTION - NO CHANGE ORDER; ","")&amp;IF(Q619="","NO PHOTOS LINK; ","")&amp;IF(OR(C619="",AND(D619&lt;&gt;"",E619="")),"CREW COUNT BLANK; ","")&amp;IF(G619="","NO WORK WRITTEN; ","")&amp;IF(AND(I619&lt;&gt;"",J619=""),"INSPECTION - NO RESULT; ","")&amp;IF(AND(B619&lt;&gt;"",N(A619)&gt;0,COUNTIFS($B$2:$B$1000,B619,$A$2:$A$1000,A619)&gt;1),"TWO ROWS SAME JOB SAME DAY; ","")&amp;IF(AND(N(A619)&gt;0,N(S619)&gt;0,N(S619)-N(A619)&gt;N('Settings'!$B$11)),"WRITTEN LATE; ",""))-2)))</f>
        <v/>
      </c>
    </row>
    <row r="620">
      <c r="A620" s="6" t="n"/>
      <c r="G620" s="7" t="n"/>
      <c r="H620" s="7" t="n"/>
      <c r="K620" s="7" t="n"/>
      <c r="M620" s="7" t="n"/>
      <c r="N620" s="7" t="n"/>
      <c r="P620" s="7" t="n"/>
      <c r="S620" s="6" t="n"/>
      <c r="T620">
        <f>IF(NOT(OR(A620&lt;&gt;"",B620&lt;&gt;"",G620&lt;&gt;"")),"",IF(IF(N(A620)=0,"NO DATE; ","")&amp;IF(B620="","NO JOB; ",IF(COUNTIF('Jobs'!$A$2:$A$21,B620)=0,"JOB NOT ON JOBS SHEET; ",""))&amp;IF(AND(L620="Yes",M620=""),"DELAY - NO CAUSE; ","")&amp;IF(AND(N620&lt;&gt;"",O620&lt;&gt;"Yes",O620&lt;&gt;"Not needed"),"CLIENT INSTRUCTION - NO CHANGE ORDER; ","")&amp;IF(Q620="","NO PHOTOS LINK; ","")&amp;IF(OR(C620="",AND(D620&lt;&gt;"",E620="")),"CREW COUNT BLANK; ","")&amp;IF(G620="","NO WORK WRITTEN; ","")&amp;IF(AND(I620&lt;&gt;"",J620=""),"INSPECTION - NO RESULT; ","")&amp;IF(AND(B620&lt;&gt;"",N(A620)&gt;0,COUNTIFS($B$2:$B$1000,B620,$A$2:$A$1000,A620)&gt;1),"TWO ROWS SAME JOB SAME DAY; ","")&amp;IF(AND(N(A620)&gt;0,N(S620)&gt;0,N(S620)-N(A620)&gt;N('Settings'!$B$11)),"WRITTEN LATE; ","")="","",LEFT(IF(N(A620)=0,"NO DATE; ","")&amp;IF(B620="","NO JOB; ",IF(COUNTIF('Jobs'!$A$2:$A$21,B620)=0,"JOB NOT ON JOBS SHEET; ",""))&amp;IF(AND(L620="Yes",M620=""),"DELAY - NO CAUSE; ","")&amp;IF(AND(N620&lt;&gt;"",O620&lt;&gt;"Yes",O620&lt;&gt;"Not needed"),"CLIENT INSTRUCTION - NO CHANGE ORDER; ","")&amp;IF(Q620="","NO PHOTOS LINK; ","")&amp;IF(OR(C620="",AND(D620&lt;&gt;"",E620="")),"CREW COUNT BLANK; ","")&amp;IF(G620="","NO WORK WRITTEN; ","")&amp;IF(AND(I620&lt;&gt;"",J620=""),"INSPECTION - NO RESULT; ","")&amp;IF(AND(B620&lt;&gt;"",N(A620)&gt;0,COUNTIFS($B$2:$B$1000,B620,$A$2:$A$1000,A620)&gt;1),"TWO ROWS SAME JOB SAME DAY; ","")&amp;IF(AND(N(A620)&gt;0,N(S620)&gt;0,N(S620)-N(A620)&gt;N('Settings'!$B$11)),"WRITTEN LATE; ",""),LEN(IF(N(A620)=0,"NO DATE; ","")&amp;IF(B620="","NO JOB; ",IF(COUNTIF('Jobs'!$A$2:$A$21,B620)=0,"JOB NOT ON JOBS SHEET; ",""))&amp;IF(AND(L620="Yes",M620=""),"DELAY - NO CAUSE; ","")&amp;IF(AND(N620&lt;&gt;"",O620&lt;&gt;"Yes",O620&lt;&gt;"Not needed"),"CLIENT INSTRUCTION - NO CHANGE ORDER; ","")&amp;IF(Q620="","NO PHOTOS LINK; ","")&amp;IF(OR(C620="",AND(D620&lt;&gt;"",E620="")),"CREW COUNT BLANK; ","")&amp;IF(G620="","NO WORK WRITTEN; ","")&amp;IF(AND(I620&lt;&gt;"",J620=""),"INSPECTION - NO RESULT; ","")&amp;IF(AND(B620&lt;&gt;"",N(A620)&gt;0,COUNTIFS($B$2:$B$1000,B620,$A$2:$A$1000,A620)&gt;1),"TWO ROWS SAME JOB SAME DAY; ","")&amp;IF(AND(N(A620)&gt;0,N(S620)&gt;0,N(S620)-N(A620)&gt;N('Settings'!$B$11)),"WRITTEN LATE; ",""))-2)))</f>
        <v/>
      </c>
    </row>
    <row r="621">
      <c r="A621" s="6" t="n"/>
      <c r="G621" s="7" t="n"/>
      <c r="H621" s="7" t="n"/>
      <c r="K621" s="7" t="n"/>
      <c r="M621" s="7" t="n"/>
      <c r="N621" s="7" t="n"/>
      <c r="P621" s="7" t="n"/>
      <c r="S621" s="6" t="n"/>
      <c r="T621">
        <f>IF(NOT(OR(A621&lt;&gt;"",B621&lt;&gt;"",G621&lt;&gt;"")),"",IF(IF(N(A621)=0,"NO DATE; ","")&amp;IF(B621="","NO JOB; ",IF(COUNTIF('Jobs'!$A$2:$A$21,B621)=0,"JOB NOT ON JOBS SHEET; ",""))&amp;IF(AND(L621="Yes",M621=""),"DELAY - NO CAUSE; ","")&amp;IF(AND(N621&lt;&gt;"",O621&lt;&gt;"Yes",O621&lt;&gt;"Not needed"),"CLIENT INSTRUCTION - NO CHANGE ORDER; ","")&amp;IF(Q621="","NO PHOTOS LINK; ","")&amp;IF(OR(C621="",AND(D621&lt;&gt;"",E621="")),"CREW COUNT BLANK; ","")&amp;IF(G621="","NO WORK WRITTEN; ","")&amp;IF(AND(I621&lt;&gt;"",J621=""),"INSPECTION - NO RESULT; ","")&amp;IF(AND(B621&lt;&gt;"",N(A621)&gt;0,COUNTIFS($B$2:$B$1000,B621,$A$2:$A$1000,A621)&gt;1),"TWO ROWS SAME JOB SAME DAY; ","")&amp;IF(AND(N(A621)&gt;0,N(S621)&gt;0,N(S621)-N(A621)&gt;N('Settings'!$B$11)),"WRITTEN LATE; ","")="","",LEFT(IF(N(A621)=0,"NO DATE; ","")&amp;IF(B621="","NO JOB; ",IF(COUNTIF('Jobs'!$A$2:$A$21,B621)=0,"JOB NOT ON JOBS SHEET; ",""))&amp;IF(AND(L621="Yes",M621=""),"DELAY - NO CAUSE; ","")&amp;IF(AND(N621&lt;&gt;"",O621&lt;&gt;"Yes",O621&lt;&gt;"Not needed"),"CLIENT INSTRUCTION - NO CHANGE ORDER; ","")&amp;IF(Q621="","NO PHOTOS LINK; ","")&amp;IF(OR(C621="",AND(D621&lt;&gt;"",E621="")),"CREW COUNT BLANK; ","")&amp;IF(G621="","NO WORK WRITTEN; ","")&amp;IF(AND(I621&lt;&gt;"",J621=""),"INSPECTION - NO RESULT; ","")&amp;IF(AND(B621&lt;&gt;"",N(A621)&gt;0,COUNTIFS($B$2:$B$1000,B621,$A$2:$A$1000,A621)&gt;1),"TWO ROWS SAME JOB SAME DAY; ","")&amp;IF(AND(N(A621)&gt;0,N(S621)&gt;0,N(S621)-N(A621)&gt;N('Settings'!$B$11)),"WRITTEN LATE; ",""),LEN(IF(N(A621)=0,"NO DATE; ","")&amp;IF(B621="","NO JOB; ",IF(COUNTIF('Jobs'!$A$2:$A$21,B621)=0,"JOB NOT ON JOBS SHEET; ",""))&amp;IF(AND(L621="Yes",M621=""),"DELAY - NO CAUSE; ","")&amp;IF(AND(N621&lt;&gt;"",O621&lt;&gt;"Yes",O621&lt;&gt;"Not needed"),"CLIENT INSTRUCTION - NO CHANGE ORDER; ","")&amp;IF(Q621="","NO PHOTOS LINK; ","")&amp;IF(OR(C621="",AND(D621&lt;&gt;"",E621="")),"CREW COUNT BLANK; ","")&amp;IF(G621="","NO WORK WRITTEN; ","")&amp;IF(AND(I621&lt;&gt;"",J621=""),"INSPECTION - NO RESULT; ","")&amp;IF(AND(B621&lt;&gt;"",N(A621)&gt;0,COUNTIFS($B$2:$B$1000,B621,$A$2:$A$1000,A621)&gt;1),"TWO ROWS SAME JOB SAME DAY; ","")&amp;IF(AND(N(A621)&gt;0,N(S621)&gt;0,N(S621)-N(A621)&gt;N('Settings'!$B$11)),"WRITTEN LATE; ",""))-2)))</f>
        <v/>
      </c>
    </row>
    <row r="622">
      <c r="A622" s="6" t="n"/>
      <c r="G622" s="7" t="n"/>
      <c r="H622" s="7" t="n"/>
      <c r="K622" s="7" t="n"/>
      <c r="M622" s="7" t="n"/>
      <c r="N622" s="7" t="n"/>
      <c r="P622" s="7" t="n"/>
      <c r="S622" s="6" t="n"/>
      <c r="T622">
        <f>IF(NOT(OR(A622&lt;&gt;"",B622&lt;&gt;"",G622&lt;&gt;"")),"",IF(IF(N(A622)=0,"NO DATE; ","")&amp;IF(B622="","NO JOB; ",IF(COUNTIF('Jobs'!$A$2:$A$21,B622)=0,"JOB NOT ON JOBS SHEET; ",""))&amp;IF(AND(L622="Yes",M622=""),"DELAY - NO CAUSE; ","")&amp;IF(AND(N622&lt;&gt;"",O622&lt;&gt;"Yes",O622&lt;&gt;"Not needed"),"CLIENT INSTRUCTION - NO CHANGE ORDER; ","")&amp;IF(Q622="","NO PHOTOS LINK; ","")&amp;IF(OR(C622="",AND(D622&lt;&gt;"",E622="")),"CREW COUNT BLANK; ","")&amp;IF(G622="","NO WORK WRITTEN; ","")&amp;IF(AND(I622&lt;&gt;"",J622=""),"INSPECTION - NO RESULT; ","")&amp;IF(AND(B622&lt;&gt;"",N(A622)&gt;0,COUNTIFS($B$2:$B$1000,B622,$A$2:$A$1000,A622)&gt;1),"TWO ROWS SAME JOB SAME DAY; ","")&amp;IF(AND(N(A622)&gt;0,N(S622)&gt;0,N(S622)-N(A622)&gt;N('Settings'!$B$11)),"WRITTEN LATE; ","")="","",LEFT(IF(N(A622)=0,"NO DATE; ","")&amp;IF(B622="","NO JOB; ",IF(COUNTIF('Jobs'!$A$2:$A$21,B622)=0,"JOB NOT ON JOBS SHEET; ",""))&amp;IF(AND(L622="Yes",M622=""),"DELAY - NO CAUSE; ","")&amp;IF(AND(N622&lt;&gt;"",O622&lt;&gt;"Yes",O622&lt;&gt;"Not needed"),"CLIENT INSTRUCTION - NO CHANGE ORDER; ","")&amp;IF(Q622="","NO PHOTOS LINK; ","")&amp;IF(OR(C622="",AND(D622&lt;&gt;"",E622="")),"CREW COUNT BLANK; ","")&amp;IF(G622="","NO WORK WRITTEN; ","")&amp;IF(AND(I622&lt;&gt;"",J622=""),"INSPECTION - NO RESULT; ","")&amp;IF(AND(B622&lt;&gt;"",N(A622)&gt;0,COUNTIFS($B$2:$B$1000,B622,$A$2:$A$1000,A622)&gt;1),"TWO ROWS SAME JOB SAME DAY; ","")&amp;IF(AND(N(A622)&gt;0,N(S622)&gt;0,N(S622)-N(A622)&gt;N('Settings'!$B$11)),"WRITTEN LATE; ",""),LEN(IF(N(A622)=0,"NO DATE; ","")&amp;IF(B622="","NO JOB; ",IF(COUNTIF('Jobs'!$A$2:$A$21,B622)=0,"JOB NOT ON JOBS SHEET; ",""))&amp;IF(AND(L622="Yes",M622=""),"DELAY - NO CAUSE; ","")&amp;IF(AND(N622&lt;&gt;"",O622&lt;&gt;"Yes",O622&lt;&gt;"Not needed"),"CLIENT INSTRUCTION - NO CHANGE ORDER; ","")&amp;IF(Q622="","NO PHOTOS LINK; ","")&amp;IF(OR(C622="",AND(D622&lt;&gt;"",E622="")),"CREW COUNT BLANK; ","")&amp;IF(G622="","NO WORK WRITTEN; ","")&amp;IF(AND(I622&lt;&gt;"",J622=""),"INSPECTION - NO RESULT; ","")&amp;IF(AND(B622&lt;&gt;"",N(A622)&gt;0,COUNTIFS($B$2:$B$1000,B622,$A$2:$A$1000,A622)&gt;1),"TWO ROWS SAME JOB SAME DAY; ","")&amp;IF(AND(N(A622)&gt;0,N(S622)&gt;0,N(S622)-N(A622)&gt;N('Settings'!$B$11)),"WRITTEN LATE; ",""))-2)))</f>
        <v/>
      </c>
    </row>
    <row r="623">
      <c r="A623" s="6" t="n"/>
      <c r="G623" s="7" t="n"/>
      <c r="H623" s="7" t="n"/>
      <c r="K623" s="7" t="n"/>
      <c r="M623" s="7" t="n"/>
      <c r="N623" s="7" t="n"/>
      <c r="P623" s="7" t="n"/>
      <c r="S623" s="6" t="n"/>
      <c r="T623">
        <f>IF(NOT(OR(A623&lt;&gt;"",B623&lt;&gt;"",G623&lt;&gt;"")),"",IF(IF(N(A623)=0,"NO DATE; ","")&amp;IF(B623="","NO JOB; ",IF(COUNTIF('Jobs'!$A$2:$A$21,B623)=0,"JOB NOT ON JOBS SHEET; ",""))&amp;IF(AND(L623="Yes",M623=""),"DELAY - NO CAUSE; ","")&amp;IF(AND(N623&lt;&gt;"",O623&lt;&gt;"Yes",O623&lt;&gt;"Not needed"),"CLIENT INSTRUCTION - NO CHANGE ORDER; ","")&amp;IF(Q623="","NO PHOTOS LINK; ","")&amp;IF(OR(C623="",AND(D623&lt;&gt;"",E623="")),"CREW COUNT BLANK; ","")&amp;IF(G623="","NO WORK WRITTEN; ","")&amp;IF(AND(I623&lt;&gt;"",J623=""),"INSPECTION - NO RESULT; ","")&amp;IF(AND(B623&lt;&gt;"",N(A623)&gt;0,COUNTIFS($B$2:$B$1000,B623,$A$2:$A$1000,A623)&gt;1),"TWO ROWS SAME JOB SAME DAY; ","")&amp;IF(AND(N(A623)&gt;0,N(S623)&gt;0,N(S623)-N(A623)&gt;N('Settings'!$B$11)),"WRITTEN LATE; ","")="","",LEFT(IF(N(A623)=0,"NO DATE; ","")&amp;IF(B623="","NO JOB; ",IF(COUNTIF('Jobs'!$A$2:$A$21,B623)=0,"JOB NOT ON JOBS SHEET; ",""))&amp;IF(AND(L623="Yes",M623=""),"DELAY - NO CAUSE; ","")&amp;IF(AND(N623&lt;&gt;"",O623&lt;&gt;"Yes",O623&lt;&gt;"Not needed"),"CLIENT INSTRUCTION - NO CHANGE ORDER; ","")&amp;IF(Q623="","NO PHOTOS LINK; ","")&amp;IF(OR(C623="",AND(D623&lt;&gt;"",E623="")),"CREW COUNT BLANK; ","")&amp;IF(G623="","NO WORK WRITTEN; ","")&amp;IF(AND(I623&lt;&gt;"",J623=""),"INSPECTION - NO RESULT; ","")&amp;IF(AND(B623&lt;&gt;"",N(A623)&gt;0,COUNTIFS($B$2:$B$1000,B623,$A$2:$A$1000,A623)&gt;1),"TWO ROWS SAME JOB SAME DAY; ","")&amp;IF(AND(N(A623)&gt;0,N(S623)&gt;0,N(S623)-N(A623)&gt;N('Settings'!$B$11)),"WRITTEN LATE; ",""),LEN(IF(N(A623)=0,"NO DATE; ","")&amp;IF(B623="","NO JOB; ",IF(COUNTIF('Jobs'!$A$2:$A$21,B623)=0,"JOB NOT ON JOBS SHEET; ",""))&amp;IF(AND(L623="Yes",M623=""),"DELAY - NO CAUSE; ","")&amp;IF(AND(N623&lt;&gt;"",O623&lt;&gt;"Yes",O623&lt;&gt;"Not needed"),"CLIENT INSTRUCTION - NO CHANGE ORDER; ","")&amp;IF(Q623="","NO PHOTOS LINK; ","")&amp;IF(OR(C623="",AND(D623&lt;&gt;"",E623="")),"CREW COUNT BLANK; ","")&amp;IF(G623="","NO WORK WRITTEN; ","")&amp;IF(AND(I623&lt;&gt;"",J623=""),"INSPECTION - NO RESULT; ","")&amp;IF(AND(B623&lt;&gt;"",N(A623)&gt;0,COUNTIFS($B$2:$B$1000,B623,$A$2:$A$1000,A623)&gt;1),"TWO ROWS SAME JOB SAME DAY; ","")&amp;IF(AND(N(A623)&gt;0,N(S623)&gt;0,N(S623)-N(A623)&gt;N('Settings'!$B$11)),"WRITTEN LATE; ",""))-2)))</f>
        <v/>
      </c>
    </row>
    <row r="624">
      <c r="A624" s="6" t="n"/>
      <c r="G624" s="7" t="n"/>
      <c r="H624" s="7" t="n"/>
      <c r="K624" s="7" t="n"/>
      <c r="M624" s="7" t="n"/>
      <c r="N624" s="7" t="n"/>
      <c r="P624" s="7" t="n"/>
      <c r="S624" s="6" t="n"/>
      <c r="T624">
        <f>IF(NOT(OR(A624&lt;&gt;"",B624&lt;&gt;"",G624&lt;&gt;"")),"",IF(IF(N(A624)=0,"NO DATE; ","")&amp;IF(B624="","NO JOB; ",IF(COUNTIF('Jobs'!$A$2:$A$21,B624)=0,"JOB NOT ON JOBS SHEET; ",""))&amp;IF(AND(L624="Yes",M624=""),"DELAY - NO CAUSE; ","")&amp;IF(AND(N624&lt;&gt;"",O624&lt;&gt;"Yes",O624&lt;&gt;"Not needed"),"CLIENT INSTRUCTION - NO CHANGE ORDER; ","")&amp;IF(Q624="","NO PHOTOS LINK; ","")&amp;IF(OR(C624="",AND(D624&lt;&gt;"",E624="")),"CREW COUNT BLANK; ","")&amp;IF(G624="","NO WORK WRITTEN; ","")&amp;IF(AND(I624&lt;&gt;"",J624=""),"INSPECTION - NO RESULT; ","")&amp;IF(AND(B624&lt;&gt;"",N(A624)&gt;0,COUNTIFS($B$2:$B$1000,B624,$A$2:$A$1000,A624)&gt;1),"TWO ROWS SAME JOB SAME DAY; ","")&amp;IF(AND(N(A624)&gt;0,N(S624)&gt;0,N(S624)-N(A624)&gt;N('Settings'!$B$11)),"WRITTEN LATE; ","")="","",LEFT(IF(N(A624)=0,"NO DATE; ","")&amp;IF(B624="","NO JOB; ",IF(COUNTIF('Jobs'!$A$2:$A$21,B624)=0,"JOB NOT ON JOBS SHEET; ",""))&amp;IF(AND(L624="Yes",M624=""),"DELAY - NO CAUSE; ","")&amp;IF(AND(N624&lt;&gt;"",O624&lt;&gt;"Yes",O624&lt;&gt;"Not needed"),"CLIENT INSTRUCTION - NO CHANGE ORDER; ","")&amp;IF(Q624="","NO PHOTOS LINK; ","")&amp;IF(OR(C624="",AND(D624&lt;&gt;"",E624="")),"CREW COUNT BLANK; ","")&amp;IF(G624="","NO WORK WRITTEN; ","")&amp;IF(AND(I624&lt;&gt;"",J624=""),"INSPECTION - NO RESULT; ","")&amp;IF(AND(B624&lt;&gt;"",N(A624)&gt;0,COUNTIFS($B$2:$B$1000,B624,$A$2:$A$1000,A624)&gt;1),"TWO ROWS SAME JOB SAME DAY; ","")&amp;IF(AND(N(A624)&gt;0,N(S624)&gt;0,N(S624)-N(A624)&gt;N('Settings'!$B$11)),"WRITTEN LATE; ",""),LEN(IF(N(A624)=0,"NO DATE; ","")&amp;IF(B624="","NO JOB; ",IF(COUNTIF('Jobs'!$A$2:$A$21,B624)=0,"JOB NOT ON JOBS SHEET; ",""))&amp;IF(AND(L624="Yes",M624=""),"DELAY - NO CAUSE; ","")&amp;IF(AND(N624&lt;&gt;"",O624&lt;&gt;"Yes",O624&lt;&gt;"Not needed"),"CLIENT INSTRUCTION - NO CHANGE ORDER; ","")&amp;IF(Q624="","NO PHOTOS LINK; ","")&amp;IF(OR(C624="",AND(D624&lt;&gt;"",E624="")),"CREW COUNT BLANK; ","")&amp;IF(G624="","NO WORK WRITTEN; ","")&amp;IF(AND(I624&lt;&gt;"",J624=""),"INSPECTION - NO RESULT; ","")&amp;IF(AND(B624&lt;&gt;"",N(A624)&gt;0,COUNTIFS($B$2:$B$1000,B624,$A$2:$A$1000,A624)&gt;1),"TWO ROWS SAME JOB SAME DAY; ","")&amp;IF(AND(N(A624)&gt;0,N(S624)&gt;0,N(S624)-N(A624)&gt;N('Settings'!$B$11)),"WRITTEN LATE; ",""))-2)))</f>
        <v/>
      </c>
    </row>
    <row r="625">
      <c r="A625" s="6" t="n"/>
      <c r="G625" s="7" t="n"/>
      <c r="H625" s="7" t="n"/>
      <c r="K625" s="7" t="n"/>
      <c r="M625" s="7" t="n"/>
      <c r="N625" s="7" t="n"/>
      <c r="P625" s="7" t="n"/>
      <c r="S625" s="6" t="n"/>
      <c r="T625">
        <f>IF(NOT(OR(A625&lt;&gt;"",B625&lt;&gt;"",G625&lt;&gt;"")),"",IF(IF(N(A625)=0,"NO DATE; ","")&amp;IF(B625="","NO JOB; ",IF(COUNTIF('Jobs'!$A$2:$A$21,B625)=0,"JOB NOT ON JOBS SHEET; ",""))&amp;IF(AND(L625="Yes",M625=""),"DELAY - NO CAUSE; ","")&amp;IF(AND(N625&lt;&gt;"",O625&lt;&gt;"Yes",O625&lt;&gt;"Not needed"),"CLIENT INSTRUCTION - NO CHANGE ORDER; ","")&amp;IF(Q625="","NO PHOTOS LINK; ","")&amp;IF(OR(C625="",AND(D625&lt;&gt;"",E625="")),"CREW COUNT BLANK; ","")&amp;IF(G625="","NO WORK WRITTEN; ","")&amp;IF(AND(I625&lt;&gt;"",J625=""),"INSPECTION - NO RESULT; ","")&amp;IF(AND(B625&lt;&gt;"",N(A625)&gt;0,COUNTIFS($B$2:$B$1000,B625,$A$2:$A$1000,A625)&gt;1),"TWO ROWS SAME JOB SAME DAY; ","")&amp;IF(AND(N(A625)&gt;0,N(S625)&gt;0,N(S625)-N(A625)&gt;N('Settings'!$B$11)),"WRITTEN LATE; ","")="","",LEFT(IF(N(A625)=0,"NO DATE; ","")&amp;IF(B625="","NO JOB; ",IF(COUNTIF('Jobs'!$A$2:$A$21,B625)=0,"JOB NOT ON JOBS SHEET; ",""))&amp;IF(AND(L625="Yes",M625=""),"DELAY - NO CAUSE; ","")&amp;IF(AND(N625&lt;&gt;"",O625&lt;&gt;"Yes",O625&lt;&gt;"Not needed"),"CLIENT INSTRUCTION - NO CHANGE ORDER; ","")&amp;IF(Q625="","NO PHOTOS LINK; ","")&amp;IF(OR(C625="",AND(D625&lt;&gt;"",E625="")),"CREW COUNT BLANK; ","")&amp;IF(G625="","NO WORK WRITTEN; ","")&amp;IF(AND(I625&lt;&gt;"",J625=""),"INSPECTION - NO RESULT; ","")&amp;IF(AND(B625&lt;&gt;"",N(A625)&gt;0,COUNTIFS($B$2:$B$1000,B625,$A$2:$A$1000,A625)&gt;1),"TWO ROWS SAME JOB SAME DAY; ","")&amp;IF(AND(N(A625)&gt;0,N(S625)&gt;0,N(S625)-N(A625)&gt;N('Settings'!$B$11)),"WRITTEN LATE; ",""),LEN(IF(N(A625)=0,"NO DATE; ","")&amp;IF(B625="","NO JOB; ",IF(COUNTIF('Jobs'!$A$2:$A$21,B625)=0,"JOB NOT ON JOBS SHEET; ",""))&amp;IF(AND(L625="Yes",M625=""),"DELAY - NO CAUSE; ","")&amp;IF(AND(N625&lt;&gt;"",O625&lt;&gt;"Yes",O625&lt;&gt;"Not needed"),"CLIENT INSTRUCTION - NO CHANGE ORDER; ","")&amp;IF(Q625="","NO PHOTOS LINK; ","")&amp;IF(OR(C625="",AND(D625&lt;&gt;"",E625="")),"CREW COUNT BLANK; ","")&amp;IF(G625="","NO WORK WRITTEN; ","")&amp;IF(AND(I625&lt;&gt;"",J625=""),"INSPECTION - NO RESULT; ","")&amp;IF(AND(B625&lt;&gt;"",N(A625)&gt;0,COUNTIFS($B$2:$B$1000,B625,$A$2:$A$1000,A625)&gt;1),"TWO ROWS SAME JOB SAME DAY; ","")&amp;IF(AND(N(A625)&gt;0,N(S625)&gt;0,N(S625)-N(A625)&gt;N('Settings'!$B$11)),"WRITTEN LATE; ",""))-2)))</f>
        <v/>
      </c>
    </row>
    <row r="626">
      <c r="A626" s="6" t="n"/>
      <c r="G626" s="7" t="n"/>
      <c r="H626" s="7" t="n"/>
      <c r="K626" s="7" t="n"/>
      <c r="M626" s="7" t="n"/>
      <c r="N626" s="7" t="n"/>
      <c r="P626" s="7" t="n"/>
      <c r="S626" s="6" t="n"/>
      <c r="T626">
        <f>IF(NOT(OR(A626&lt;&gt;"",B626&lt;&gt;"",G626&lt;&gt;"")),"",IF(IF(N(A626)=0,"NO DATE; ","")&amp;IF(B626="","NO JOB; ",IF(COUNTIF('Jobs'!$A$2:$A$21,B626)=0,"JOB NOT ON JOBS SHEET; ",""))&amp;IF(AND(L626="Yes",M626=""),"DELAY - NO CAUSE; ","")&amp;IF(AND(N626&lt;&gt;"",O626&lt;&gt;"Yes",O626&lt;&gt;"Not needed"),"CLIENT INSTRUCTION - NO CHANGE ORDER; ","")&amp;IF(Q626="","NO PHOTOS LINK; ","")&amp;IF(OR(C626="",AND(D626&lt;&gt;"",E626="")),"CREW COUNT BLANK; ","")&amp;IF(G626="","NO WORK WRITTEN; ","")&amp;IF(AND(I626&lt;&gt;"",J626=""),"INSPECTION - NO RESULT; ","")&amp;IF(AND(B626&lt;&gt;"",N(A626)&gt;0,COUNTIFS($B$2:$B$1000,B626,$A$2:$A$1000,A626)&gt;1),"TWO ROWS SAME JOB SAME DAY; ","")&amp;IF(AND(N(A626)&gt;0,N(S626)&gt;0,N(S626)-N(A626)&gt;N('Settings'!$B$11)),"WRITTEN LATE; ","")="","",LEFT(IF(N(A626)=0,"NO DATE; ","")&amp;IF(B626="","NO JOB; ",IF(COUNTIF('Jobs'!$A$2:$A$21,B626)=0,"JOB NOT ON JOBS SHEET; ",""))&amp;IF(AND(L626="Yes",M626=""),"DELAY - NO CAUSE; ","")&amp;IF(AND(N626&lt;&gt;"",O626&lt;&gt;"Yes",O626&lt;&gt;"Not needed"),"CLIENT INSTRUCTION - NO CHANGE ORDER; ","")&amp;IF(Q626="","NO PHOTOS LINK; ","")&amp;IF(OR(C626="",AND(D626&lt;&gt;"",E626="")),"CREW COUNT BLANK; ","")&amp;IF(G626="","NO WORK WRITTEN; ","")&amp;IF(AND(I626&lt;&gt;"",J626=""),"INSPECTION - NO RESULT; ","")&amp;IF(AND(B626&lt;&gt;"",N(A626)&gt;0,COUNTIFS($B$2:$B$1000,B626,$A$2:$A$1000,A626)&gt;1),"TWO ROWS SAME JOB SAME DAY; ","")&amp;IF(AND(N(A626)&gt;0,N(S626)&gt;0,N(S626)-N(A626)&gt;N('Settings'!$B$11)),"WRITTEN LATE; ",""),LEN(IF(N(A626)=0,"NO DATE; ","")&amp;IF(B626="","NO JOB; ",IF(COUNTIF('Jobs'!$A$2:$A$21,B626)=0,"JOB NOT ON JOBS SHEET; ",""))&amp;IF(AND(L626="Yes",M626=""),"DELAY - NO CAUSE; ","")&amp;IF(AND(N626&lt;&gt;"",O626&lt;&gt;"Yes",O626&lt;&gt;"Not needed"),"CLIENT INSTRUCTION - NO CHANGE ORDER; ","")&amp;IF(Q626="","NO PHOTOS LINK; ","")&amp;IF(OR(C626="",AND(D626&lt;&gt;"",E626="")),"CREW COUNT BLANK; ","")&amp;IF(G626="","NO WORK WRITTEN; ","")&amp;IF(AND(I626&lt;&gt;"",J626=""),"INSPECTION - NO RESULT; ","")&amp;IF(AND(B626&lt;&gt;"",N(A626)&gt;0,COUNTIFS($B$2:$B$1000,B626,$A$2:$A$1000,A626)&gt;1),"TWO ROWS SAME JOB SAME DAY; ","")&amp;IF(AND(N(A626)&gt;0,N(S626)&gt;0,N(S626)-N(A626)&gt;N('Settings'!$B$11)),"WRITTEN LATE; ",""))-2)))</f>
        <v/>
      </c>
    </row>
    <row r="627">
      <c r="A627" s="6" t="n"/>
      <c r="G627" s="7" t="n"/>
      <c r="H627" s="7" t="n"/>
      <c r="K627" s="7" t="n"/>
      <c r="M627" s="7" t="n"/>
      <c r="N627" s="7" t="n"/>
      <c r="P627" s="7" t="n"/>
      <c r="S627" s="6" t="n"/>
      <c r="T627">
        <f>IF(NOT(OR(A627&lt;&gt;"",B627&lt;&gt;"",G627&lt;&gt;"")),"",IF(IF(N(A627)=0,"NO DATE; ","")&amp;IF(B627="","NO JOB; ",IF(COUNTIF('Jobs'!$A$2:$A$21,B627)=0,"JOB NOT ON JOBS SHEET; ",""))&amp;IF(AND(L627="Yes",M627=""),"DELAY - NO CAUSE; ","")&amp;IF(AND(N627&lt;&gt;"",O627&lt;&gt;"Yes",O627&lt;&gt;"Not needed"),"CLIENT INSTRUCTION - NO CHANGE ORDER; ","")&amp;IF(Q627="","NO PHOTOS LINK; ","")&amp;IF(OR(C627="",AND(D627&lt;&gt;"",E627="")),"CREW COUNT BLANK; ","")&amp;IF(G627="","NO WORK WRITTEN; ","")&amp;IF(AND(I627&lt;&gt;"",J627=""),"INSPECTION - NO RESULT; ","")&amp;IF(AND(B627&lt;&gt;"",N(A627)&gt;0,COUNTIFS($B$2:$B$1000,B627,$A$2:$A$1000,A627)&gt;1),"TWO ROWS SAME JOB SAME DAY; ","")&amp;IF(AND(N(A627)&gt;0,N(S627)&gt;0,N(S627)-N(A627)&gt;N('Settings'!$B$11)),"WRITTEN LATE; ","")="","",LEFT(IF(N(A627)=0,"NO DATE; ","")&amp;IF(B627="","NO JOB; ",IF(COUNTIF('Jobs'!$A$2:$A$21,B627)=0,"JOB NOT ON JOBS SHEET; ",""))&amp;IF(AND(L627="Yes",M627=""),"DELAY - NO CAUSE; ","")&amp;IF(AND(N627&lt;&gt;"",O627&lt;&gt;"Yes",O627&lt;&gt;"Not needed"),"CLIENT INSTRUCTION - NO CHANGE ORDER; ","")&amp;IF(Q627="","NO PHOTOS LINK; ","")&amp;IF(OR(C627="",AND(D627&lt;&gt;"",E627="")),"CREW COUNT BLANK; ","")&amp;IF(G627="","NO WORK WRITTEN; ","")&amp;IF(AND(I627&lt;&gt;"",J627=""),"INSPECTION - NO RESULT; ","")&amp;IF(AND(B627&lt;&gt;"",N(A627)&gt;0,COUNTIFS($B$2:$B$1000,B627,$A$2:$A$1000,A627)&gt;1),"TWO ROWS SAME JOB SAME DAY; ","")&amp;IF(AND(N(A627)&gt;0,N(S627)&gt;0,N(S627)-N(A627)&gt;N('Settings'!$B$11)),"WRITTEN LATE; ",""),LEN(IF(N(A627)=0,"NO DATE; ","")&amp;IF(B627="","NO JOB; ",IF(COUNTIF('Jobs'!$A$2:$A$21,B627)=0,"JOB NOT ON JOBS SHEET; ",""))&amp;IF(AND(L627="Yes",M627=""),"DELAY - NO CAUSE; ","")&amp;IF(AND(N627&lt;&gt;"",O627&lt;&gt;"Yes",O627&lt;&gt;"Not needed"),"CLIENT INSTRUCTION - NO CHANGE ORDER; ","")&amp;IF(Q627="","NO PHOTOS LINK; ","")&amp;IF(OR(C627="",AND(D627&lt;&gt;"",E627="")),"CREW COUNT BLANK; ","")&amp;IF(G627="","NO WORK WRITTEN; ","")&amp;IF(AND(I627&lt;&gt;"",J627=""),"INSPECTION - NO RESULT; ","")&amp;IF(AND(B627&lt;&gt;"",N(A627)&gt;0,COUNTIFS($B$2:$B$1000,B627,$A$2:$A$1000,A627)&gt;1),"TWO ROWS SAME JOB SAME DAY; ","")&amp;IF(AND(N(A627)&gt;0,N(S627)&gt;0,N(S627)-N(A627)&gt;N('Settings'!$B$11)),"WRITTEN LATE; ",""))-2)))</f>
        <v/>
      </c>
    </row>
    <row r="628">
      <c r="A628" s="6" t="n"/>
      <c r="G628" s="7" t="n"/>
      <c r="H628" s="7" t="n"/>
      <c r="K628" s="7" t="n"/>
      <c r="M628" s="7" t="n"/>
      <c r="N628" s="7" t="n"/>
      <c r="P628" s="7" t="n"/>
      <c r="S628" s="6" t="n"/>
      <c r="T628">
        <f>IF(NOT(OR(A628&lt;&gt;"",B628&lt;&gt;"",G628&lt;&gt;"")),"",IF(IF(N(A628)=0,"NO DATE; ","")&amp;IF(B628="","NO JOB; ",IF(COUNTIF('Jobs'!$A$2:$A$21,B628)=0,"JOB NOT ON JOBS SHEET; ",""))&amp;IF(AND(L628="Yes",M628=""),"DELAY - NO CAUSE; ","")&amp;IF(AND(N628&lt;&gt;"",O628&lt;&gt;"Yes",O628&lt;&gt;"Not needed"),"CLIENT INSTRUCTION - NO CHANGE ORDER; ","")&amp;IF(Q628="","NO PHOTOS LINK; ","")&amp;IF(OR(C628="",AND(D628&lt;&gt;"",E628="")),"CREW COUNT BLANK; ","")&amp;IF(G628="","NO WORK WRITTEN; ","")&amp;IF(AND(I628&lt;&gt;"",J628=""),"INSPECTION - NO RESULT; ","")&amp;IF(AND(B628&lt;&gt;"",N(A628)&gt;0,COUNTIFS($B$2:$B$1000,B628,$A$2:$A$1000,A628)&gt;1),"TWO ROWS SAME JOB SAME DAY; ","")&amp;IF(AND(N(A628)&gt;0,N(S628)&gt;0,N(S628)-N(A628)&gt;N('Settings'!$B$11)),"WRITTEN LATE; ","")="","",LEFT(IF(N(A628)=0,"NO DATE; ","")&amp;IF(B628="","NO JOB; ",IF(COUNTIF('Jobs'!$A$2:$A$21,B628)=0,"JOB NOT ON JOBS SHEET; ",""))&amp;IF(AND(L628="Yes",M628=""),"DELAY - NO CAUSE; ","")&amp;IF(AND(N628&lt;&gt;"",O628&lt;&gt;"Yes",O628&lt;&gt;"Not needed"),"CLIENT INSTRUCTION - NO CHANGE ORDER; ","")&amp;IF(Q628="","NO PHOTOS LINK; ","")&amp;IF(OR(C628="",AND(D628&lt;&gt;"",E628="")),"CREW COUNT BLANK; ","")&amp;IF(G628="","NO WORK WRITTEN; ","")&amp;IF(AND(I628&lt;&gt;"",J628=""),"INSPECTION - NO RESULT; ","")&amp;IF(AND(B628&lt;&gt;"",N(A628)&gt;0,COUNTIFS($B$2:$B$1000,B628,$A$2:$A$1000,A628)&gt;1),"TWO ROWS SAME JOB SAME DAY; ","")&amp;IF(AND(N(A628)&gt;0,N(S628)&gt;0,N(S628)-N(A628)&gt;N('Settings'!$B$11)),"WRITTEN LATE; ",""),LEN(IF(N(A628)=0,"NO DATE; ","")&amp;IF(B628="","NO JOB; ",IF(COUNTIF('Jobs'!$A$2:$A$21,B628)=0,"JOB NOT ON JOBS SHEET; ",""))&amp;IF(AND(L628="Yes",M628=""),"DELAY - NO CAUSE; ","")&amp;IF(AND(N628&lt;&gt;"",O628&lt;&gt;"Yes",O628&lt;&gt;"Not needed"),"CLIENT INSTRUCTION - NO CHANGE ORDER; ","")&amp;IF(Q628="","NO PHOTOS LINK; ","")&amp;IF(OR(C628="",AND(D628&lt;&gt;"",E628="")),"CREW COUNT BLANK; ","")&amp;IF(G628="","NO WORK WRITTEN; ","")&amp;IF(AND(I628&lt;&gt;"",J628=""),"INSPECTION - NO RESULT; ","")&amp;IF(AND(B628&lt;&gt;"",N(A628)&gt;0,COUNTIFS($B$2:$B$1000,B628,$A$2:$A$1000,A628)&gt;1),"TWO ROWS SAME JOB SAME DAY; ","")&amp;IF(AND(N(A628)&gt;0,N(S628)&gt;0,N(S628)-N(A628)&gt;N('Settings'!$B$11)),"WRITTEN LATE; ",""))-2)))</f>
        <v/>
      </c>
    </row>
    <row r="629">
      <c r="A629" s="6" t="n"/>
      <c r="G629" s="7" t="n"/>
      <c r="H629" s="7" t="n"/>
      <c r="K629" s="7" t="n"/>
      <c r="M629" s="7" t="n"/>
      <c r="N629" s="7" t="n"/>
      <c r="P629" s="7" t="n"/>
      <c r="S629" s="6" t="n"/>
      <c r="T629">
        <f>IF(NOT(OR(A629&lt;&gt;"",B629&lt;&gt;"",G629&lt;&gt;"")),"",IF(IF(N(A629)=0,"NO DATE; ","")&amp;IF(B629="","NO JOB; ",IF(COUNTIF('Jobs'!$A$2:$A$21,B629)=0,"JOB NOT ON JOBS SHEET; ",""))&amp;IF(AND(L629="Yes",M629=""),"DELAY - NO CAUSE; ","")&amp;IF(AND(N629&lt;&gt;"",O629&lt;&gt;"Yes",O629&lt;&gt;"Not needed"),"CLIENT INSTRUCTION - NO CHANGE ORDER; ","")&amp;IF(Q629="","NO PHOTOS LINK; ","")&amp;IF(OR(C629="",AND(D629&lt;&gt;"",E629="")),"CREW COUNT BLANK; ","")&amp;IF(G629="","NO WORK WRITTEN; ","")&amp;IF(AND(I629&lt;&gt;"",J629=""),"INSPECTION - NO RESULT; ","")&amp;IF(AND(B629&lt;&gt;"",N(A629)&gt;0,COUNTIFS($B$2:$B$1000,B629,$A$2:$A$1000,A629)&gt;1),"TWO ROWS SAME JOB SAME DAY; ","")&amp;IF(AND(N(A629)&gt;0,N(S629)&gt;0,N(S629)-N(A629)&gt;N('Settings'!$B$11)),"WRITTEN LATE; ","")="","",LEFT(IF(N(A629)=0,"NO DATE; ","")&amp;IF(B629="","NO JOB; ",IF(COUNTIF('Jobs'!$A$2:$A$21,B629)=0,"JOB NOT ON JOBS SHEET; ",""))&amp;IF(AND(L629="Yes",M629=""),"DELAY - NO CAUSE; ","")&amp;IF(AND(N629&lt;&gt;"",O629&lt;&gt;"Yes",O629&lt;&gt;"Not needed"),"CLIENT INSTRUCTION - NO CHANGE ORDER; ","")&amp;IF(Q629="","NO PHOTOS LINK; ","")&amp;IF(OR(C629="",AND(D629&lt;&gt;"",E629="")),"CREW COUNT BLANK; ","")&amp;IF(G629="","NO WORK WRITTEN; ","")&amp;IF(AND(I629&lt;&gt;"",J629=""),"INSPECTION - NO RESULT; ","")&amp;IF(AND(B629&lt;&gt;"",N(A629)&gt;0,COUNTIFS($B$2:$B$1000,B629,$A$2:$A$1000,A629)&gt;1),"TWO ROWS SAME JOB SAME DAY; ","")&amp;IF(AND(N(A629)&gt;0,N(S629)&gt;0,N(S629)-N(A629)&gt;N('Settings'!$B$11)),"WRITTEN LATE; ",""),LEN(IF(N(A629)=0,"NO DATE; ","")&amp;IF(B629="","NO JOB; ",IF(COUNTIF('Jobs'!$A$2:$A$21,B629)=0,"JOB NOT ON JOBS SHEET; ",""))&amp;IF(AND(L629="Yes",M629=""),"DELAY - NO CAUSE; ","")&amp;IF(AND(N629&lt;&gt;"",O629&lt;&gt;"Yes",O629&lt;&gt;"Not needed"),"CLIENT INSTRUCTION - NO CHANGE ORDER; ","")&amp;IF(Q629="","NO PHOTOS LINK; ","")&amp;IF(OR(C629="",AND(D629&lt;&gt;"",E629="")),"CREW COUNT BLANK; ","")&amp;IF(G629="","NO WORK WRITTEN; ","")&amp;IF(AND(I629&lt;&gt;"",J629=""),"INSPECTION - NO RESULT; ","")&amp;IF(AND(B629&lt;&gt;"",N(A629)&gt;0,COUNTIFS($B$2:$B$1000,B629,$A$2:$A$1000,A629)&gt;1),"TWO ROWS SAME JOB SAME DAY; ","")&amp;IF(AND(N(A629)&gt;0,N(S629)&gt;0,N(S629)-N(A629)&gt;N('Settings'!$B$11)),"WRITTEN LATE; ",""))-2)))</f>
        <v/>
      </c>
    </row>
    <row r="630">
      <c r="A630" s="6" t="n"/>
      <c r="G630" s="7" t="n"/>
      <c r="H630" s="7" t="n"/>
      <c r="K630" s="7" t="n"/>
      <c r="M630" s="7" t="n"/>
      <c r="N630" s="7" t="n"/>
      <c r="P630" s="7" t="n"/>
      <c r="S630" s="6" t="n"/>
      <c r="T630">
        <f>IF(NOT(OR(A630&lt;&gt;"",B630&lt;&gt;"",G630&lt;&gt;"")),"",IF(IF(N(A630)=0,"NO DATE; ","")&amp;IF(B630="","NO JOB; ",IF(COUNTIF('Jobs'!$A$2:$A$21,B630)=0,"JOB NOT ON JOBS SHEET; ",""))&amp;IF(AND(L630="Yes",M630=""),"DELAY - NO CAUSE; ","")&amp;IF(AND(N630&lt;&gt;"",O630&lt;&gt;"Yes",O630&lt;&gt;"Not needed"),"CLIENT INSTRUCTION - NO CHANGE ORDER; ","")&amp;IF(Q630="","NO PHOTOS LINK; ","")&amp;IF(OR(C630="",AND(D630&lt;&gt;"",E630="")),"CREW COUNT BLANK; ","")&amp;IF(G630="","NO WORK WRITTEN; ","")&amp;IF(AND(I630&lt;&gt;"",J630=""),"INSPECTION - NO RESULT; ","")&amp;IF(AND(B630&lt;&gt;"",N(A630)&gt;0,COUNTIFS($B$2:$B$1000,B630,$A$2:$A$1000,A630)&gt;1),"TWO ROWS SAME JOB SAME DAY; ","")&amp;IF(AND(N(A630)&gt;0,N(S630)&gt;0,N(S630)-N(A630)&gt;N('Settings'!$B$11)),"WRITTEN LATE; ","")="","",LEFT(IF(N(A630)=0,"NO DATE; ","")&amp;IF(B630="","NO JOB; ",IF(COUNTIF('Jobs'!$A$2:$A$21,B630)=0,"JOB NOT ON JOBS SHEET; ",""))&amp;IF(AND(L630="Yes",M630=""),"DELAY - NO CAUSE; ","")&amp;IF(AND(N630&lt;&gt;"",O630&lt;&gt;"Yes",O630&lt;&gt;"Not needed"),"CLIENT INSTRUCTION - NO CHANGE ORDER; ","")&amp;IF(Q630="","NO PHOTOS LINK; ","")&amp;IF(OR(C630="",AND(D630&lt;&gt;"",E630="")),"CREW COUNT BLANK; ","")&amp;IF(G630="","NO WORK WRITTEN; ","")&amp;IF(AND(I630&lt;&gt;"",J630=""),"INSPECTION - NO RESULT; ","")&amp;IF(AND(B630&lt;&gt;"",N(A630)&gt;0,COUNTIFS($B$2:$B$1000,B630,$A$2:$A$1000,A630)&gt;1),"TWO ROWS SAME JOB SAME DAY; ","")&amp;IF(AND(N(A630)&gt;0,N(S630)&gt;0,N(S630)-N(A630)&gt;N('Settings'!$B$11)),"WRITTEN LATE; ",""),LEN(IF(N(A630)=0,"NO DATE; ","")&amp;IF(B630="","NO JOB; ",IF(COUNTIF('Jobs'!$A$2:$A$21,B630)=0,"JOB NOT ON JOBS SHEET; ",""))&amp;IF(AND(L630="Yes",M630=""),"DELAY - NO CAUSE; ","")&amp;IF(AND(N630&lt;&gt;"",O630&lt;&gt;"Yes",O630&lt;&gt;"Not needed"),"CLIENT INSTRUCTION - NO CHANGE ORDER; ","")&amp;IF(Q630="","NO PHOTOS LINK; ","")&amp;IF(OR(C630="",AND(D630&lt;&gt;"",E630="")),"CREW COUNT BLANK; ","")&amp;IF(G630="","NO WORK WRITTEN; ","")&amp;IF(AND(I630&lt;&gt;"",J630=""),"INSPECTION - NO RESULT; ","")&amp;IF(AND(B630&lt;&gt;"",N(A630)&gt;0,COUNTIFS($B$2:$B$1000,B630,$A$2:$A$1000,A630)&gt;1),"TWO ROWS SAME JOB SAME DAY; ","")&amp;IF(AND(N(A630)&gt;0,N(S630)&gt;0,N(S630)-N(A630)&gt;N('Settings'!$B$11)),"WRITTEN LATE; ",""))-2)))</f>
        <v/>
      </c>
    </row>
    <row r="631">
      <c r="A631" s="6" t="n"/>
      <c r="G631" s="7" t="n"/>
      <c r="H631" s="7" t="n"/>
      <c r="K631" s="7" t="n"/>
      <c r="M631" s="7" t="n"/>
      <c r="N631" s="7" t="n"/>
      <c r="P631" s="7" t="n"/>
      <c r="S631" s="6" t="n"/>
      <c r="T631">
        <f>IF(NOT(OR(A631&lt;&gt;"",B631&lt;&gt;"",G631&lt;&gt;"")),"",IF(IF(N(A631)=0,"NO DATE; ","")&amp;IF(B631="","NO JOB; ",IF(COUNTIF('Jobs'!$A$2:$A$21,B631)=0,"JOB NOT ON JOBS SHEET; ",""))&amp;IF(AND(L631="Yes",M631=""),"DELAY - NO CAUSE; ","")&amp;IF(AND(N631&lt;&gt;"",O631&lt;&gt;"Yes",O631&lt;&gt;"Not needed"),"CLIENT INSTRUCTION - NO CHANGE ORDER; ","")&amp;IF(Q631="","NO PHOTOS LINK; ","")&amp;IF(OR(C631="",AND(D631&lt;&gt;"",E631="")),"CREW COUNT BLANK; ","")&amp;IF(G631="","NO WORK WRITTEN; ","")&amp;IF(AND(I631&lt;&gt;"",J631=""),"INSPECTION - NO RESULT; ","")&amp;IF(AND(B631&lt;&gt;"",N(A631)&gt;0,COUNTIFS($B$2:$B$1000,B631,$A$2:$A$1000,A631)&gt;1),"TWO ROWS SAME JOB SAME DAY; ","")&amp;IF(AND(N(A631)&gt;0,N(S631)&gt;0,N(S631)-N(A631)&gt;N('Settings'!$B$11)),"WRITTEN LATE; ","")="","",LEFT(IF(N(A631)=0,"NO DATE; ","")&amp;IF(B631="","NO JOB; ",IF(COUNTIF('Jobs'!$A$2:$A$21,B631)=0,"JOB NOT ON JOBS SHEET; ",""))&amp;IF(AND(L631="Yes",M631=""),"DELAY - NO CAUSE; ","")&amp;IF(AND(N631&lt;&gt;"",O631&lt;&gt;"Yes",O631&lt;&gt;"Not needed"),"CLIENT INSTRUCTION - NO CHANGE ORDER; ","")&amp;IF(Q631="","NO PHOTOS LINK; ","")&amp;IF(OR(C631="",AND(D631&lt;&gt;"",E631="")),"CREW COUNT BLANK; ","")&amp;IF(G631="","NO WORK WRITTEN; ","")&amp;IF(AND(I631&lt;&gt;"",J631=""),"INSPECTION - NO RESULT; ","")&amp;IF(AND(B631&lt;&gt;"",N(A631)&gt;0,COUNTIFS($B$2:$B$1000,B631,$A$2:$A$1000,A631)&gt;1),"TWO ROWS SAME JOB SAME DAY; ","")&amp;IF(AND(N(A631)&gt;0,N(S631)&gt;0,N(S631)-N(A631)&gt;N('Settings'!$B$11)),"WRITTEN LATE; ",""),LEN(IF(N(A631)=0,"NO DATE; ","")&amp;IF(B631="","NO JOB; ",IF(COUNTIF('Jobs'!$A$2:$A$21,B631)=0,"JOB NOT ON JOBS SHEET; ",""))&amp;IF(AND(L631="Yes",M631=""),"DELAY - NO CAUSE; ","")&amp;IF(AND(N631&lt;&gt;"",O631&lt;&gt;"Yes",O631&lt;&gt;"Not needed"),"CLIENT INSTRUCTION - NO CHANGE ORDER; ","")&amp;IF(Q631="","NO PHOTOS LINK; ","")&amp;IF(OR(C631="",AND(D631&lt;&gt;"",E631="")),"CREW COUNT BLANK; ","")&amp;IF(G631="","NO WORK WRITTEN; ","")&amp;IF(AND(I631&lt;&gt;"",J631=""),"INSPECTION - NO RESULT; ","")&amp;IF(AND(B631&lt;&gt;"",N(A631)&gt;0,COUNTIFS($B$2:$B$1000,B631,$A$2:$A$1000,A631)&gt;1),"TWO ROWS SAME JOB SAME DAY; ","")&amp;IF(AND(N(A631)&gt;0,N(S631)&gt;0,N(S631)-N(A631)&gt;N('Settings'!$B$11)),"WRITTEN LATE; ",""))-2)))</f>
        <v/>
      </c>
    </row>
    <row r="632">
      <c r="A632" s="6" t="n"/>
      <c r="G632" s="7" t="n"/>
      <c r="H632" s="7" t="n"/>
      <c r="K632" s="7" t="n"/>
      <c r="M632" s="7" t="n"/>
      <c r="N632" s="7" t="n"/>
      <c r="P632" s="7" t="n"/>
      <c r="S632" s="6" t="n"/>
      <c r="T632">
        <f>IF(NOT(OR(A632&lt;&gt;"",B632&lt;&gt;"",G632&lt;&gt;"")),"",IF(IF(N(A632)=0,"NO DATE; ","")&amp;IF(B632="","NO JOB; ",IF(COUNTIF('Jobs'!$A$2:$A$21,B632)=0,"JOB NOT ON JOBS SHEET; ",""))&amp;IF(AND(L632="Yes",M632=""),"DELAY - NO CAUSE; ","")&amp;IF(AND(N632&lt;&gt;"",O632&lt;&gt;"Yes",O632&lt;&gt;"Not needed"),"CLIENT INSTRUCTION - NO CHANGE ORDER; ","")&amp;IF(Q632="","NO PHOTOS LINK; ","")&amp;IF(OR(C632="",AND(D632&lt;&gt;"",E632="")),"CREW COUNT BLANK; ","")&amp;IF(G632="","NO WORK WRITTEN; ","")&amp;IF(AND(I632&lt;&gt;"",J632=""),"INSPECTION - NO RESULT; ","")&amp;IF(AND(B632&lt;&gt;"",N(A632)&gt;0,COUNTIFS($B$2:$B$1000,B632,$A$2:$A$1000,A632)&gt;1),"TWO ROWS SAME JOB SAME DAY; ","")&amp;IF(AND(N(A632)&gt;0,N(S632)&gt;0,N(S632)-N(A632)&gt;N('Settings'!$B$11)),"WRITTEN LATE; ","")="","",LEFT(IF(N(A632)=0,"NO DATE; ","")&amp;IF(B632="","NO JOB; ",IF(COUNTIF('Jobs'!$A$2:$A$21,B632)=0,"JOB NOT ON JOBS SHEET; ",""))&amp;IF(AND(L632="Yes",M632=""),"DELAY - NO CAUSE; ","")&amp;IF(AND(N632&lt;&gt;"",O632&lt;&gt;"Yes",O632&lt;&gt;"Not needed"),"CLIENT INSTRUCTION - NO CHANGE ORDER; ","")&amp;IF(Q632="","NO PHOTOS LINK; ","")&amp;IF(OR(C632="",AND(D632&lt;&gt;"",E632="")),"CREW COUNT BLANK; ","")&amp;IF(G632="","NO WORK WRITTEN; ","")&amp;IF(AND(I632&lt;&gt;"",J632=""),"INSPECTION - NO RESULT; ","")&amp;IF(AND(B632&lt;&gt;"",N(A632)&gt;0,COUNTIFS($B$2:$B$1000,B632,$A$2:$A$1000,A632)&gt;1),"TWO ROWS SAME JOB SAME DAY; ","")&amp;IF(AND(N(A632)&gt;0,N(S632)&gt;0,N(S632)-N(A632)&gt;N('Settings'!$B$11)),"WRITTEN LATE; ",""),LEN(IF(N(A632)=0,"NO DATE; ","")&amp;IF(B632="","NO JOB; ",IF(COUNTIF('Jobs'!$A$2:$A$21,B632)=0,"JOB NOT ON JOBS SHEET; ",""))&amp;IF(AND(L632="Yes",M632=""),"DELAY - NO CAUSE; ","")&amp;IF(AND(N632&lt;&gt;"",O632&lt;&gt;"Yes",O632&lt;&gt;"Not needed"),"CLIENT INSTRUCTION - NO CHANGE ORDER; ","")&amp;IF(Q632="","NO PHOTOS LINK; ","")&amp;IF(OR(C632="",AND(D632&lt;&gt;"",E632="")),"CREW COUNT BLANK; ","")&amp;IF(G632="","NO WORK WRITTEN; ","")&amp;IF(AND(I632&lt;&gt;"",J632=""),"INSPECTION - NO RESULT; ","")&amp;IF(AND(B632&lt;&gt;"",N(A632)&gt;0,COUNTIFS($B$2:$B$1000,B632,$A$2:$A$1000,A632)&gt;1),"TWO ROWS SAME JOB SAME DAY; ","")&amp;IF(AND(N(A632)&gt;0,N(S632)&gt;0,N(S632)-N(A632)&gt;N('Settings'!$B$11)),"WRITTEN LATE; ",""))-2)))</f>
        <v/>
      </c>
    </row>
    <row r="633">
      <c r="A633" s="6" t="n"/>
      <c r="G633" s="7" t="n"/>
      <c r="H633" s="7" t="n"/>
      <c r="K633" s="7" t="n"/>
      <c r="M633" s="7" t="n"/>
      <c r="N633" s="7" t="n"/>
      <c r="P633" s="7" t="n"/>
      <c r="S633" s="6" t="n"/>
      <c r="T633">
        <f>IF(NOT(OR(A633&lt;&gt;"",B633&lt;&gt;"",G633&lt;&gt;"")),"",IF(IF(N(A633)=0,"NO DATE; ","")&amp;IF(B633="","NO JOB; ",IF(COUNTIF('Jobs'!$A$2:$A$21,B633)=0,"JOB NOT ON JOBS SHEET; ",""))&amp;IF(AND(L633="Yes",M633=""),"DELAY - NO CAUSE; ","")&amp;IF(AND(N633&lt;&gt;"",O633&lt;&gt;"Yes",O633&lt;&gt;"Not needed"),"CLIENT INSTRUCTION - NO CHANGE ORDER; ","")&amp;IF(Q633="","NO PHOTOS LINK; ","")&amp;IF(OR(C633="",AND(D633&lt;&gt;"",E633="")),"CREW COUNT BLANK; ","")&amp;IF(G633="","NO WORK WRITTEN; ","")&amp;IF(AND(I633&lt;&gt;"",J633=""),"INSPECTION - NO RESULT; ","")&amp;IF(AND(B633&lt;&gt;"",N(A633)&gt;0,COUNTIFS($B$2:$B$1000,B633,$A$2:$A$1000,A633)&gt;1),"TWO ROWS SAME JOB SAME DAY; ","")&amp;IF(AND(N(A633)&gt;0,N(S633)&gt;0,N(S633)-N(A633)&gt;N('Settings'!$B$11)),"WRITTEN LATE; ","")="","",LEFT(IF(N(A633)=0,"NO DATE; ","")&amp;IF(B633="","NO JOB; ",IF(COUNTIF('Jobs'!$A$2:$A$21,B633)=0,"JOB NOT ON JOBS SHEET; ",""))&amp;IF(AND(L633="Yes",M633=""),"DELAY - NO CAUSE; ","")&amp;IF(AND(N633&lt;&gt;"",O633&lt;&gt;"Yes",O633&lt;&gt;"Not needed"),"CLIENT INSTRUCTION - NO CHANGE ORDER; ","")&amp;IF(Q633="","NO PHOTOS LINK; ","")&amp;IF(OR(C633="",AND(D633&lt;&gt;"",E633="")),"CREW COUNT BLANK; ","")&amp;IF(G633="","NO WORK WRITTEN; ","")&amp;IF(AND(I633&lt;&gt;"",J633=""),"INSPECTION - NO RESULT; ","")&amp;IF(AND(B633&lt;&gt;"",N(A633)&gt;0,COUNTIFS($B$2:$B$1000,B633,$A$2:$A$1000,A633)&gt;1),"TWO ROWS SAME JOB SAME DAY; ","")&amp;IF(AND(N(A633)&gt;0,N(S633)&gt;0,N(S633)-N(A633)&gt;N('Settings'!$B$11)),"WRITTEN LATE; ",""),LEN(IF(N(A633)=0,"NO DATE; ","")&amp;IF(B633="","NO JOB; ",IF(COUNTIF('Jobs'!$A$2:$A$21,B633)=0,"JOB NOT ON JOBS SHEET; ",""))&amp;IF(AND(L633="Yes",M633=""),"DELAY - NO CAUSE; ","")&amp;IF(AND(N633&lt;&gt;"",O633&lt;&gt;"Yes",O633&lt;&gt;"Not needed"),"CLIENT INSTRUCTION - NO CHANGE ORDER; ","")&amp;IF(Q633="","NO PHOTOS LINK; ","")&amp;IF(OR(C633="",AND(D633&lt;&gt;"",E633="")),"CREW COUNT BLANK; ","")&amp;IF(G633="","NO WORK WRITTEN; ","")&amp;IF(AND(I633&lt;&gt;"",J633=""),"INSPECTION - NO RESULT; ","")&amp;IF(AND(B633&lt;&gt;"",N(A633)&gt;0,COUNTIFS($B$2:$B$1000,B633,$A$2:$A$1000,A633)&gt;1),"TWO ROWS SAME JOB SAME DAY; ","")&amp;IF(AND(N(A633)&gt;0,N(S633)&gt;0,N(S633)-N(A633)&gt;N('Settings'!$B$11)),"WRITTEN LATE; ",""))-2)))</f>
        <v/>
      </c>
    </row>
    <row r="634">
      <c r="A634" s="6" t="n"/>
      <c r="G634" s="7" t="n"/>
      <c r="H634" s="7" t="n"/>
      <c r="K634" s="7" t="n"/>
      <c r="M634" s="7" t="n"/>
      <c r="N634" s="7" t="n"/>
      <c r="P634" s="7" t="n"/>
      <c r="S634" s="6" t="n"/>
      <c r="T634">
        <f>IF(NOT(OR(A634&lt;&gt;"",B634&lt;&gt;"",G634&lt;&gt;"")),"",IF(IF(N(A634)=0,"NO DATE; ","")&amp;IF(B634="","NO JOB; ",IF(COUNTIF('Jobs'!$A$2:$A$21,B634)=0,"JOB NOT ON JOBS SHEET; ",""))&amp;IF(AND(L634="Yes",M634=""),"DELAY - NO CAUSE; ","")&amp;IF(AND(N634&lt;&gt;"",O634&lt;&gt;"Yes",O634&lt;&gt;"Not needed"),"CLIENT INSTRUCTION - NO CHANGE ORDER; ","")&amp;IF(Q634="","NO PHOTOS LINK; ","")&amp;IF(OR(C634="",AND(D634&lt;&gt;"",E634="")),"CREW COUNT BLANK; ","")&amp;IF(G634="","NO WORK WRITTEN; ","")&amp;IF(AND(I634&lt;&gt;"",J634=""),"INSPECTION - NO RESULT; ","")&amp;IF(AND(B634&lt;&gt;"",N(A634)&gt;0,COUNTIFS($B$2:$B$1000,B634,$A$2:$A$1000,A634)&gt;1),"TWO ROWS SAME JOB SAME DAY; ","")&amp;IF(AND(N(A634)&gt;0,N(S634)&gt;0,N(S634)-N(A634)&gt;N('Settings'!$B$11)),"WRITTEN LATE; ","")="","",LEFT(IF(N(A634)=0,"NO DATE; ","")&amp;IF(B634="","NO JOB; ",IF(COUNTIF('Jobs'!$A$2:$A$21,B634)=0,"JOB NOT ON JOBS SHEET; ",""))&amp;IF(AND(L634="Yes",M634=""),"DELAY - NO CAUSE; ","")&amp;IF(AND(N634&lt;&gt;"",O634&lt;&gt;"Yes",O634&lt;&gt;"Not needed"),"CLIENT INSTRUCTION - NO CHANGE ORDER; ","")&amp;IF(Q634="","NO PHOTOS LINK; ","")&amp;IF(OR(C634="",AND(D634&lt;&gt;"",E634="")),"CREW COUNT BLANK; ","")&amp;IF(G634="","NO WORK WRITTEN; ","")&amp;IF(AND(I634&lt;&gt;"",J634=""),"INSPECTION - NO RESULT; ","")&amp;IF(AND(B634&lt;&gt;"",N(A634)&gt;0,COUNTIFS($B$2:$B$1000,B634,$A$2:$A$1000,A634)&gt;1),"TWO ROWS SAME JOB SAME DAY; ","")&amp;IF(AND(N(A634)&gt;0,N(S634)&gt;0,N(S634)-N(A634)&gt;N('Settings'!$B$11)),"WRITTEN LATE; ",""),LEN(IF(N(A634)=0,"NO DATE; ","")&amp;IF(B634="","NO JOB; ",IF(COUNTIF('Jobs'!$A$2:$A$21,B634)=0,"JOB NOT ON JOBS SHEET; ",""))&amp;IF(AND(L634="Yes",M634=""),"DELAY - NO CAUSE; ","")&amp;IF(AND(N634&lt;&gt;"",O634&lt;&gt;"Yes",O634&lt;&gt;"Not needed"),"CLIENT INSTRUCTION - NO CHANGE ORDER; ","")&amp;IF(Q634="","NO PHOTOS LINK; ","")&amp;IF(OR(C634="",AND(D634&lt;&gt;"",E634="")),"CREW COUNT BLANK; ","")&amp;IF(G634="","NO WORK WRITTEN; ","")&amp;IF(AND(I634&lt;&gt;"",J634=""),"INSPECTION - NO RESULT; ","")&amp;IF(AND(B634&lt;&gt;"",N(A634)&gt;0,COUNTIFS($B$2:$B$1000,B634,$A$2:$A$1000,A634)&gt;1),"TWO ROWS SAME JOB SAME DAY; ","")&amp;IF(AND(N(A634)&gt;0,N(S634)&gt;0,N(S634)-N(A634)&gt;N('Settings'!$B$11)),"WRITTEN LATE; ",""))-2)))</f>
        <v/>
      </c>
    </row>
    <row r="635">
      <c r="A635" s="6" t="n"/>
      <c r="G635" s="7" t="n"/>
      <c r="H635" s="7" t="n"/>
      <c r="K635" s="7" t="n"/>
      <c r="M635" s="7" t="n"/>
      <c r="N635" s="7" t="n"/>
      <c r="P635" s="7" t="n"/>
      <c r="S635" s="6" t="n"/>
      <c r="T635">
        <f>IF(NOT(OR(A635&lt;&gt;"",B635&lt;&gt;"",G635&lt;&gt;"")),"",IF(IF(N(A635)=0,"NO DATE; ","")&amp;IF(B635="","NO JOB; ",IF(COUNTIF('Jobs'!$A$2:$A$21,B635)=0,"JOB NOT ON JOBS SHEET; ",""))&amp;IF(AND(L635="Yes",M635=""),"DELAY - NO CAUSE; ","")&amp;IF(AND(N635&lt;&gt;"",O635&lt;&gt;"Yes",O635&lt;&gt;"Not needed"),"CLIENT INSTRUCTION - NO CHANGE ORDER; ","")&amp;IF(Q635="","NO PHOTOS LINK; ","")&amp;IF(OR(C635="",AND(D635&lt;&gt;"",E635="")),"CREW COUNT BLANK; ","")&amp;IF(G635="","NO WORK WRITTEN; ","")&amp;IF(AND(I635&lt;&gt;"",J635=""),"INSPECTION - NO RESULT; ","")&amp;IF(AND(B635&lt;&gt;"",N(A635)&gt;0,COUNTIFS($B$2:$B$1000,B635,$A$2:$A$1000,A635)&gt;1),"TWO ROWS SAME JOB SAME DAY; ","")&amp;IF(AND(N(A635)&gt;0,N(S635)&gt;0,N(S635)-N(A635)&gt;N('Settings'!$B$11)),"WRITTEN LATE; ","")="","",LEFT(IF(N(A635)=0,"NO DATE; ","")&amp;IF(B635="","NO JOB; ",IF(COUNTIF('Jobs'!$A$2:$A$21,B635)=0,"JOB NOT ON JOBS SHEET; ",""))&amp;IF(AND(L635="Yes",M635=""),"DELAY - NO CAUSE; ","")&amp;IF(AND(N635&lt;&gt;"",O635&lt;&gt;"Yes",O635&lt;&gt;"Not needed"),"CLIENT INSTRUCTION - NO CHANGE ORDER; ","")&amp;IF(Q635="","NO PHOTOS LINK; ","")&amp;IF(OR(C635="",AND(D635&lt;&gt;"",E635="")),"CREW COUNT BLANK; ","")&amp;IF(G635="","NO WORK WRITTEN; ","")&amp;IF(AND(I635&lt;&gt;"",J635=""),"INSPECTION - NO RESULT; ","")&amp;IF(AND(B635&lt;&gt;"",N(A635)&gt;0,COUNTIFS($B$2:$B$1000,B635,$A$2:$A$1000,A635)&gt;1),"TWO ROWS SAME JOB SAME DAY; ","")&amp;IF(AND(N(A635)&gt;0,N(S635)&gt;0,N(S635)-N(A635)&gt;N('Settings'!$B$11)),"WRITTEN LATE; ",""),LEN(IF(N(A635)=0,"NO DATE; ","")&amp;IF(B635="","NO JOB; ",IF(COUNTIF('Jobs'!$A$2:$A$21,B635)=0,"JOB NOT ON JOBS SHEET; ",""))&amp;IF(AND(L635="Yes",M635=""),"DELAY - NO CAUSE; ","")&amp;IF(AND(N635&lt;&gt;"",O635&lt;&gt;"Yes",O635&lt;&gt;"Not needed"),"CLIENT INSTRUCTION - NO CHANGE ORDER; ","")&amp;IF(Q635="","NO PHOTOS LINK; ","")&amp;IF(OR(C635="",AND(D635&lt;&gt;"",E635="")),"CREW COUNT BLANK; ","")&amp;IF(G635="","NO WORK WRITTEN; ","")&amp;IF(AND(I635&lt;&gt;"",J635=""),"INSPECTION - NO RESULT; ","")&amp;IF(AND(B635&lt;&gt;"",N(A635)&gt;0,COUNTIFS($B$2:$B$1000,B635,$A$2:$A$1000,A635)&gt;1),"TWO ROWS SAME JOB SAME DAY; ","")&amp;IF(AND(N(A635)&gt;0,N(S635)&gt;0,N(S635)-N(A635)&gt;N('Settings'!$B$11)),"WRITTEN LATE; ",""))-2)))</f>
        <v/>
      </c>
    </row>
    <row r="636">
      <c r="A636" s="6" t="n"/>
      <c r="G636" s="7" t="n"/>
      <c r="H636" s="7" t="n"/>
      <c r="K636" s="7" t="n"/>
      <c r="M636" s="7" t="n"/>
      <c r="N636" s="7" t="n"/>
      <c r="P636" s="7" t="n"/>
      <c r="S636" s="6" t="n"/>
      <c r="T636">
        <f>IF(NOT(OR(A636&lt;&gt;"",B636&lt;&gt;"",G636&lt;&gt;"")),"",IF(IF(N(A636)=0,"NO DATE; ","")&amp;IF(B636="","NO JOB; ",IF(COUNTIF('Jobs'!$A$2:$A$21,B636)=0,"JOB NOT ON JOBS SHEET; ",""))&amp;IF(AND(L636="Yes",M636=""),"DELAY - NO CAUSE; ","")&amp;IF(AND(N636&lt;&gt;"",O636&lt;&gt;"Yes",O636&lt;&gt;"Not needed"),"CLIENT INSTRUCTION - NO CHANGE ORDER; ","")&amp;IF(Q636="","NO PHOTOS LINK; ","")&amp;IF(OR(C636="",AND(D636&lt;&gt;"",E636="")),"CREW COUNT BLANK; ","")&amp;IF(G636="","NO WORK WRITTEN; ","")&amp;IF(AND(I636&lt;&gt;"",J636=""),"INSPECTION - NO RESULT; ","")&amp;IF(AND(B636&lt;&gt;"",N(A636)&gt;0,COUNTIFS($B$2:$B$1000,B636,$A$2:$A$1000,A636)&gt;1),"TWO ROWS SAME JOB SAME DAY; ","")&amp;IF(AND(N(A636)&gt;0,N(S636)&gt;0,N(S636)-N(A636)&gt;N('Settings'!$B$11)),"WRITTEN LATE; ","")="","",LEFT(IF(N(A636)=0,"NO DATE; ","")&amp;IF(B636="","NO JOB; ",IF(COUNTIF('Jobs'!$A$2:$A$21,B636)=0,"JOB NOT ON JOBS SHEET; ",""))&amp;IF(AND(L636="Yes",M636=""),"DELAY - NO CAUSE; ","")&amp;IF(AND(N636&lt;&gt;"",O636&lt;&gt;"Yes",O636&lt;&gt;"Not needed"),"CLIENT INSTRUCTION - NO CHANGE ORDER; ","")&amp;IF(Q636="","NO PHOTOS LINK; ","")&amp;IF(OR(C636="",AND(D636&lt;&gt;"",E636="")),"CREW COUNT BLANK; ","")&amp;IF(G636="","NO WORK WRITTEN; ","")&amp;IF(AND(I636&lt;&gt;"",J636=""),"INSPECTION - NO RESULT; ","")&amp;IF(AND(B636&lt;&gt;"",N(A636)&gt;0,COUNTIFS($B$2:$B$1000,B636,$A$2:$A$1000,A636)&gt;1),"TWO ROWS SAME JOB SAME DAY; ","")&amp;IF(AND(N(A636)&gt;0,N(S636)&gt;0,N(S636)-N(A636)&gt;N('Settings'!$B$11)),"WRITTEN LATE; ",""),LEN(IF(N(A636)=0,"NO DATE; ","")&amp;IF(B636="","NO JOB; ",IF(COUNTIF('Jobs'!$A$2:$A$21,B636)=0,"JOB NOT ON JOBS SHEET; ",""))&amp;IF(AND(L636="Yes",M636=""),"DELAY - NO CAUSE; ","")&amp;IF(AND(N636&lt;&gt;"",O636&lt;&gt;"Yes",O636&lt;&gt;"Not needed"),"CLIENT INSTRUCTION - NO CHANGE ORDER; ","")&amp;IF(Q636="","NO PHOTOS LINK; ","")&amp;IF(OR(C636="",AND(D636&lt;&gt;"",E636="")),"CREW COUNT BLANK; ","")&amp;IF(G636="","NO WORK WRITTEN; ","")&amp;IF(AND(I636&lt;&gt;"",J636=""),"INSPECTION - NO RESULT; ","")&amp;IF(AND(B636&lt;&gt;"",N(A636)&gt;0,COUNTIFS($B$2:$B$1000,B636,$A$2:$A$1000,A636)&gt;1),"TWO ROWS SAME JOB SAME DAY; ","")&amp;IF(AND(N(A636)&gt;0,N(S636)&gt;0,N(S636)-N(A636)&gt;N('Settings'!$B$11)),"WRITTEN LATE; ",""))-2)))</f>
        <v/>
      </c>
    </row>
    <row r="637">
      <c r="A637" s="6" t="n"/>
      <c r="G637" s="7" t="n"/>
      <c r="H637" s="7" t="n"/>
      <c r="K637" s="7" t="n"/>
      <c r="M637" s="7" t="n"/>
      <c r="N637" s="7" t="n"/>
      <c r="P637" s="7" t="n"/>
      <c r="S637" s="6" t="n"/>
      <c r="T637">
        <f>IF(NOT(OR(A637&lt;&gt;"",B637&lt;&gt;"",G637&lt;&gt;"")),"",IF(IF(N(A637)=0,"NO DATE; ","")&amp;IF(B637="","NO JOB; ",IF(COUNTIF('Jobs'!$A$2:$A$21,B637)=0,"JOB NOT ON JOBS SHEET; ",""))&amp;IF(AND(L637="Yes",M637=""),"DELAY - NO CAUSE; ","")&amp;IF(AND(N637&lt;&gt;"",O637&lt;&gt;"Yes",O637&lt;&gt;"Not needed"),"CLIENT INSTRUCTION - NO CHANGE ORDER; ","")&amp;IF(Q637="","NO PHOTOS LINK; ","")&amp;IF(OR(C637="",AND(D637&lt;&gt;"",E637="")),"CREW COUNT BLANK; ","")&amp;IF(G637="","NO WORK WRITTEN; ","")&amp;IF(AND(I637&lt;&gt;"",J637=""),"INSPECTION - NO RESULT; ","")&amp;IF(AND(B637&lt;&gt;"",N(A637)&gt;0,COUNTIFS($B$2:$B$1000,B637,$A$2:$A$1000,A637)&gt;1),"TWO ROWS SAME JOB SAME DAY; ","")&amp;IF(AND(N(A637)&gt;0,N(S637)&gt;0,N(S637)-N(A637)&gt;N('Settings'!$B$11)),"WRITTEN LATE; ","")="","",LEFT(IF(N(A637)=0,"NO DATE; ","")&amp;IF(B637="","NO JOB; ",IF(COUNTIF('Jobs'!$A$2:$A$21,B637)=0,"JOB NOT ON JOBS SHEET; ",""))&amp;IF(AND(L637="Yes",M637=""),"DELAY - NO CAUSE; ","")&amp;IF(AND(N637&lt;&gt;"",O637&lt;&gt;"Yes",O637&lt;&gt;"Not needed"),"CLIENT INSTRUCTION - NO CHANGE ORDER; ","")&amp;IF(Q637="","NO PHOTOS LINK; ","")&amp;IF(OR(C637="",AND(D637&lt;&gt;"",E637="")),"CREW COUNT BLANK; ","")&amp;IF(G637="","NO WORK WRITTEN; ","")&amp;IF(AND(I637&lt;&gt;"",J637=""),"INSPECTION - NO RESULT; ","")&amp;IF(AND(B637&lt;&gt;"",N(A637)&gt;0,COUNTIFS($B$2:$B$1000,B637,$A$2:$A$1000,A637)&gt;1),"TWO ROWS SAME JOB SAME DAY; ","")&amp;IF(AND(N(A637)&gt;0,N(S637)&gt;0,N(S637)-N(A637)&gt;N('Settings'!$B$11)),"WRITTEN LATE; ",""),LEN(IF(N(A637)=0,"NO DATE; ","")&amp;IF(B637="","NO JOB; ",IF(COUNTIF('Jobs'!$A$2:$A$21,B637)=0,"JOB NOT ON JOBS SHEET; ",""))&amp;IF(AND(L637="Yes",M637=""),"DELAY - NO CAUSE; ","")&amp;IF(AND(N637&lt;&gt;"",O637&lt;&gt;"Yes",O637&lt;&gt;"Not needed"),"CLIENT INSTRUCTION - NO CHANGE ORDER; ","")&amp;IF(Q637="","NO PHOTOS LINK; ","")&amp;IF(OR(C637="",AND(D637&lt;&gt;"",E637="")),"CREW COUNT BLANK; ","")&amp;IF(G637="","NO WORK WRITTEN; ","")&amp;IF(AND(I637&lt;&gt;"",J637=""),"INSPECTION - NO RESULT; ","")&amp;IF(AND(B637&lt;&gt;"",N(A637)&gt;0,COUNTIFS($B$2:$B$1000,B637,$A$2:$A$1000,A637)&gt;1),"TWO ROWS SAME JOB SAME DAY; ","")&amp;IF(AND(N(A637)&gt;0,N(S637)&gt;0,N(S637)-N(A637)&gt;N('Settings'!$B$11)),"WRITTEN LATE; ",""))-2)))</f>
        <v/>
      </c>
    </row>
    <row r="638">
      <c r="A638" s="6" t="n"/>
      <c r="G638" s="7" t="n"/>
      <c r="H638" s="7" t="n"/>
      <c r="K638" s="7" t="n"/>
      <c r="M638" s="7" t="n"/>
      <c r="N638" s="7" t="n"/>
      <c r="P638" s="7" t="n"/>
      <c r="S638" s="6" t="n"/>
      <c r="T638">
        <f>IF(NOT(OR(A638&lt;&gt;"",B638&lt;&gt;"",G638&lt;&gt;"")),"",IF(IF(N(A638)=0,"NO DATE; ","")&amp;IF(B638="","NO JOB; ",IF(COUNTIF('Jobs'!$A$2:$A$21,B638)=0,"JOB NOT ON JOBS SHEET; ",""))&amp;IF(AND(L638="Yes",M638=""),"DELAY - NO CAUSE; ","")&amp;IF(AND(N638&lt;&gt;"",O638&lt;&gt;"Yes",O638&lt;&gt;"Not needed"),"CLIENT INSTRUCTION - NO CHANGE ORDER; ","")&amp;IF(Q638="","NO PHOTOS LINK; ","")&amp;IF(OR(C638="",AND(D638&lt;&gt;"",E638="")),"CREW COUNT BLANK; ","")&amp;IF(G638="","NO WORK WRITTEN; ","")&amp;IF(AND(I638&lt;&gt;"",J638=""),"INSPECTION - NO RESULT; ","")&amp;IF(AND(B638&lt;&gt;"",N(A638)&gt;0,COUNTIFS($B$2:$B$1000,B638,$A$2:$A$1000,A638)&gt;1),"TWO ROWS SAME JOB SAME DAY; ","")&amp;IF(AND(N(A638)&gt;0,N(S638)&gt;0,N(S638)-N(A638)&gt;N('Settings'!$B$11)),"WRITTEN LATE; ","")="","",LEFT(IF(N(A638)=0,"NO DATE; ","")&amp;IF(B638="","NO JOB; ",IF(COUNTIF('Jobs'!$A$2:$A$21,B638)=0,"JOB NOT ON JOBS SHEET; ",""))&amp;IF(AND(L638="Yes",M638=""),"DELAY - NO CAUSE; ","")&amp;IF(AND(N638&lt;&gt;"",O638&lt;&gt;"Yes",O638&lt;&gt;"Not needed"),"CLIENT INSTRUCTION - NO CHANGE ORDER; ","")&amp;IF(Q638="","NO PHOTOS LINK; ","")&amp;IF(OR(C638="",AND(D638&lt;&gt;"",E638="")),"CREW COUNT BLANK; ","")&amp;IF(G638="","NO WORK WRITTEN; ","")&amp;IF(AND(I638&lt;&gt;"",J638=""),"INSPECTION - NO RESULT; ","")&amp;IF(AND(B638&lt;&gt;"",N(A638)&gt;0,COUNTIFS($B$2:$B$1000,B638,$A$2:$A$1000,A638)&gt;1),"TWO ROWS SAME JOB SAME DAY; ","")&amp;IF(AND(N(A638)&gt;0,N(S638)&gt;0,N(S638)-N(A638)&gt;N('Settings'!$B$11)),"WRITTEN LATE; ",""),LEN(IF(N(A638)=0,"NO DATE; ","")&amp;IF(B638="","NO JOB; ",IF(COUNTIF('Jobs'!$A$2:$A$21,B638)=0,"JOB NOT ON JOBS SHEET; ",""))&amp;IF(AND(L638="Yes",M638=""),"DELAY - NO CAUSE; ","")&amp;IF(AND(N638&lt;&gt;"",O638&lt;&gt;"Yes",O638&lt;&gt;"Not needed"),"CLIENT INSTRUCTION - NO CHANGE ORDER; ","")&amp;IF(Q638="","NO PHOTOS LINK; ","")&amp;IF(OR(C638="",AND(D638&lt;&gt;"",E638="")),"CREW COUNT BLANK; ","")&amp;IF(G638="","NO WORK WRITTEN; ","")&amp;IF(AND(I638&lt;&gt;"",J638=""),"INSPECTION - NO RESULT; ","")&amp;IF(AND(B638&lt;&gt;"",N(A638)&gt;0,COUNTIFS($B$2:$B$1000,B638,$A$2:$A$1000,A638)&gt;1),"TWO ROWS SAME JOB SAME DAY; ","")&amp;IF(AND(N(A638)&gt;0,N(S638)&gt;0,N(S638)-N(A638)&gt;N('Settings'!$B$11)),"WRITTEN LATE; ",""))-2)))</f>
        <v/>
      </c>
    </row>
    <row r="639">
      <c r="A639" s="6" t="n"/>
      <c r="G639" s="7" t="n"/>
      <c r="H639" s="7" t="n"/>
      <c r="K639" s="7" t="n"/>
      <c r="M639" s="7" t="n"/>
      <c r="N639" s="7" t="n"/>
      <c r="P639" s="7" t="n"/>
      <c r="S639" s="6" t="n"/>
      <c r="T639">
        <f>IF(NOT(OR(A639&lt;&gt;"",B639&lt;&gt;"",G639&lt;&gt;"")),"",IF(IF(N(A639)=0,"NO DATE; ","")&amp;IF(B639="","NO JOB; ",IF(COUNTIF('Jobs'!$A$2:$A$21,B639)=0,"JOB NOT ON JOBS SHEET; ",""))&amp;IF(AND(L639="Yes",M639=""),"DELAY - NO CAUSE; ","")&amp;IF(AND(N639&lt;&gt;"",O639&lt;&gt;"Yes",O639&lt;&gt;"Not needed"),"CLIENT INSTRUCTION - NO CHANGE ORDER; ","")&amp;IF(Q639="","NO PHOTOS LINK; ","")&amp;IF(OR(C639="",AND(D639&lt;&gt;"",E639="")),"CREW COUNT BLANK; ","")&amp;IF(G639="","NO WORK WRITTEN; ","")&amp;IF(AND(I639&lt;&gt;"",J639=""),"INSPECTION - NO RESULT; ","")&amp;IF(AND(B639&lt;&gt;"",N(A639)&gt;0,COUNTIFS($B$2:$B$1000,B639,$A$2:$A$1000,A639)&gt;1),"TWO ROWS SAME JOB SAME DAY; ","")&amp;IF(AND(N(A639)&gt;0,N(S639)&gt;0,N(S639)-N(A639)&gt;N('Settings'!$B$11)),"WRITTEN LATE; ","")="","",LEFT(IF(N(A639)=0,"NO DATE; ","")&amp;IF(B639="","NO JOB; ",IF(COUNTIF('Jobs'!$A$2:$A$21,B639)=0,"JOB NOT ON JOBS SHEET; ",""))&amp;IF(AND(L639="Yes",M639=""),"DELAY - NO CAUSE; ","")&amp;IF(AND(N639&lt;&gt;"",O639&lt;&gt;"Yes",O639&lt;&gt;"Not needed"),"CLIENT INSTRUCTION - NO CHANGE ORDER; ","")&amp;IF(Q639="","NO PHOTOS LINK; ","")&amp;IF(OR(C639="",AND(D639&lt;&gt;"",E639="")),"CREW COUNT BLANK; ","")&amp;IF(G639="","NO WORK WRITTEN; ","")&amp;IF(AND(I639&lt;&gt;"",J639=""),"INSPECTION - NO RESULT; ","")&amp;IF(AND(B639&lt;&gt;"",N(A639)&gt;0,COUNTIFS($B$2:$B$1000,B639,$A$2:$A$1000,A639)&gt;1),"TWO ROWS SAME JOB SAME DAY; ","")&amp;IF(AND(N(A639)&gt;0,N(S639)&gt;0,N(S639)-N(A639)&gt;N('Settings'!$B$11)),"WRITTEN LATE; ",""),LEN(IF(N(A639)=0,"NO DATE; ","")&amp;IF(B639="","NO JOB; ",IF(COUNTIF('Jobs'!$A$2:$A$21,B639)=0,"JOB NOT ON JOBS SHEET; ",""))&amp;IF(AND(L639="Yes",M639=""),"DELAY - NO CAUSE; ","")&amp;IF(AND(N639&lt;&gt;"",O639&lt;&gt;"Yes",O639&lt;&gt;"Not needed"),"CLIENT INSTRUCTION - NO CHANGE ORDER; ","")&amp;IF(Q639="","NO PHOTOS LINK; ","")&amp;IF(OR(C639="",AND(D639&lt;&gt;"",E639="")),"CREW COUNT BLANK; ","")&amp;IF(G639="","NO WORK WRITTEN; ","")&amp;IF(AND(I639&lt;&gt;"",J639=""),"INSPECTION - NO RESULT; ","")&amp;IF(AND(B639&lt;&gt;"",N(A639)&gt;0,COUNTIFS($B$2:$B$1000,B639,$A$2:$A$1000,A639)&gt;1),"TWO ROWS SAME JOB SAME DAY; ","")&amp;IF(AND(N(A639)&gt;0,N(S639)&gt;0,N(S639)-N(A639)&gt;N('Settings'!$B$11)),"WRITTEN LATE; ",""))-2)))</f>
        <v/>
      </c>
    </row>
    <row r="640">
      <c r="A640" s="6" t="n"/>
      <c r="G640" s="7" t="n"/>
      <c r="H640" s="7" t="n"/>
      <c r="K640" s="7" t="n"/>
      <c r="M640" s="7" t="n"/>
      <c r="N640" s="7" t="n"/>
      <c r="P640" s="7" t="n"/>
      <c r="S640" s="6" t="n"/>
      <c r="T640">
        <f>IF(NOT(OR(A640&lt;&gt;"",B640&lt;&gt;"",G640&lt;&gt;"")),"",IF(IF(N(A640)=0,"NO DATE; ","")&amp;IF(B640="","NO JOB; ",IF(COUNTIF('Jobs'!$A$2:$A$21,B640)=0,"JOB NOT ON JOBS SHEET; ",""))&amp;IF(AND(L640="Yes",M640=""),"DELAY - NO CAUSE; ","")&amp;IF(AND(N640&lt;&gt;"",O640&lt;&gt;"Yes",O640&lt;&gt;"Not needed"),"CLIENT INSTRUCTION - NO CHANGE ORDER; ","")&amp;IF(Q640="","NO PHOTOS LINK; ","")&amp;IF(OR(C640="",AND(D640&lt;&gt;"",E640="")),"CREW COUNT BLANK; ","")&amp;IF(G640="","NO WORK WRITTEN; ","")&amp;IF(AND(I640&lt;&gt;"",J640=""),"INSPECTION - NO RESULT; ","")&amp;IF(AND(B640&lt;&gt;"",N(A640)&gt;0,COUNTIFS($B$2:$B$1000,B640,$A$2:$A$1000,A640)&gt;1),"TWO ROWS SAME JOB SAME DAY; ","")&amp;IF(AND(N(A640)&gt;0,N(S640)&gt;0,N(S640)-N(A640)&gt;N('Settings'!$B$11)),"WRITTEN LATE; ","")="","",LEFT(IF(N(A640)=0,"NO DATE; ","")&amp;IF(B640="","NO JOB; ",IF(COUNTIF('Jobs'!$A$2:$A$21,B640)=0,"JOB NOT ON JOBS SHEET; ",""))&amp;IF(AND(L640="Yes",M640=""),"DELAY - NO CAUSE; ","")&amp;IF(AND(N640&lt;&gt;"",O640&lt;&gt;"Yes",O640&lt;&gt;"Not needed"),"CLIENT INSTRUCTION - NO CHANGE ORDER; ","")&amp;IF(Q640="","NO PHOTOS LINK; ","")&amp;IF(OR(C640="",AND(D640&lt;&gt;"",E640="")),"CREW COUNT BLANK; ","")&amp;IF(G640="","NO WORK WRITTEN; ","")&amp;IF(AND(I640&lt;&gt;"",J640=""),"INSPECTION - NO RESULT; ","")&amp;IF(AND(B640&lt;&gt;"",N(A640)&gt;0,COUNTIFS($B$2:$B$1000,B640,$A$2:$A$1000,A640)&gt;1),"TWO ROWS SAME JOB SAME DAY; ","")&amp;IF(AND(N(A640)&gt;0,N(S640)&gt;0,N(S640)-N(A640)&gt;N('Settings'!$B$11)),"WRITTEN LATE; ",""),LEN(IF(N(A640)=0,"NO DATE; ","")&amp;IF(B640="","NO JOB; ",IF(COUNTIF('Jobs'!$A$2:$A$21,B640)=0,"JOB NOT ON JOBS SHEET; ",""))&amp;IF(AND(L640="Yes",M640=""),"DELAY - NO CAUSE; ","")&amp;IF(AND(N640&lt;&gt;"",O640&lt;&gt;"Yes",O640&lt;&gt;"Not needed"),"CLIENT INSTRUCTION - NO CHANGE ORDER; ","")&amp;IF(Q640="","NO PHOTOS LINK; ","")&amp;IF(OR(C640="",AND(D640&lt;&gt;"",E640="")),"CREW COUNT BLANK; ","")&amp;IF(G640="","NO WORK WRITTEN; ","")&amp;IF(AND(I640&lt;&gt;"",J640=""),"INSPECTION - NO RESULT; ","")&amp;IF(AND(B640&lt;&gt;"",N(A640)&gt;0,COUNTIFS($B$2:$B$1000,B640,$A$2:$A$1000,A640)&gt;1),"TWO ROWS SAME JOB SAME DAY; ","")&amp;IF(AND(N(A640)&gt;0,N(S640)&gt;0,N(S640)-N(A640)&gt;N('Settings'!$B$11)),"WRITTEN LATE; ",""))-2)))</f>
        <v/>
      </c>
    </row>
    <row r="641">
      <c r="A641" s="6" t="n"/>
      <c r="G641" s="7" t="n"/>
      <c r="H641" s="7" t="n"/>
      <c r="K641" s="7" t="n"/>
      <c r="M641" s="7" t="n"/>
      <c r="N641" s="7" t="n"/>
      <c r="P641" s="7" t="n"/>
      <c r="S641" s="6" t="n"/>
      <c r="T641">
        <f>IF(NOT(OR(A641&lt;&gt;"",B641&lt;&gt;"",G641&lt;&gt;"")),"",IF(IF(N(A641)=0,"NO DATE; ","")&amp;IF(B641="","NO JOB; ",IF(COUNTIF('Jobs'!$A$2:$A$21,B641)=0,"JOB NOT ON JOBS SHEET; ",""))&amp;IF(AND(L641="Yes",M641=""),"DELAY - NO CAUSE; ","")&amp;IF(AND(N641&lt;&gt;"",O641&lt;&gt;"Yes",O641&lt;&gt;"Not needed"),"CLIENT INSTRUCTION - NO CHANGE ORDER; ","")&amp;IF(Q641="","NO PHOTOS LINK; ","")&amp;IF(OR(C641="",AND(D641&lt;&gt;"",E641="")),"CREW COUNT BLANK; ","")&amp;IF(G641="","NO WORK WRITTEN; ","")&amp;IF(AND(I641&lt;&gt;"",J641=""),"INSPECTION - NO RESULT; ","")&amp;IF(AND(B641&lt;&gt;"",N(A641)&gt;0,COUNTIFS($B$2:$B$1000,B641,$A$2:$A$1000,A641)&gt;1),"TWO ROWS SAME JOB SAME DAY; ","")&amp;IF(AND(N(A641)&gt;0,N(S641)&gt;0,N(S641)-N(A641)&gt;N('Settings'!$B$11)),"WRITTEN LATE; ","")="","",LEFT(IF(N(A641)=0,"NO DATE; ","")&amp;IF(B641="","NO JOB; ",IF(COUNTIF('Jobs'!$A$2:$A$21,B641)=0,"JOB NOT ON JOBS SHEET; ",""))&amp;IF(AND(L641="Yes",M641=""),"DELAY - NO CAUSE; ","")&amp;IF(AND(N641&lt;&gt;"",O641&lt;&gt;"Yes",O641&lt;&gt;"Not needed"),"CLIENT INSTRUCTION - NO CHANGE ORDER; ","")&amp;IF(Q641="","NO PHOTOS LINK; ","")&amp;IF(OR(C641="",AND(D641&lt;&gt;"",E641="")),"CREW COUNT BLANK; ","")&amp;IF(G641="","NO WORK WRITTEN; ","")&amp;IF(AND(I641&lt;&gt;"",J641=""),"INSPECTION - NO RESULT; ","")&amp;IF(AND(B641&lt;&gt;"",N(A641)&gt;0,COUNTIFS($B$2:$B$1000,B641,$A$2:$A$1000,A641)&gt;1),"TWO ROWS SAME JOB SAME DAY; ","")&amp;IF(AND(N(A641)&gt;0,N(S641)&gt;0,N(S641)-N(A641)&gt;N('Settings'!$B$11)),"WRITTEN LATE; ",""),LEN(IF(N(A641)=0,"NO DATE; ","")&amp;IF(B641="","NO JOB; ",IF(COUNTIF('Jobs'!$A$2:$A$21,B641)=0,"JOB NOT ON JOBS SHEET; ",""))&amp;IF(AND(L641="Yes",M641=""),"DELAY - NO CAUSE; ","")&amp;IF(AND(N641&lt;&gt;"",O641&lt;&gt;"Yes",O641&lt;&gt;"Not needed"),"CLIENT INSTRUCTION - NO CHANGE ORDER; ","")&amp;IF(Q641="","NO PHOTOS LINK; ","")&amp;IF(OR(C641="",AND(D641&lt;&gt;"",E641="")),"CREW COUNT BLANK; ","")&amp;IF(G641="","NO WORK WRITTEN; ","")&amp;IF(AND(I641&lt;&gt;"",J641=""),"INSPECTION - NO RESULT; ","")&amp;IF(AND(B641&lt;&gt;"",N(A641)&gt;0,COUNTIFS($B$2:$B$1000,B641,$A$2:$A$1000,A641)&gt;1),"TWO ROWS SAME JOB SAME DAY; ","")&amp;IF(AND(N(A641)&gt;0,N(S641)&gt;0,N(S641)-N(A641)&gt;N('Settings'!$B$11)),"WRITTEN LATE; ",""))-2)))</f>
        <v/>
      </c>
    </row>
    <row r="642">
      <c r="A642" s="6" t="n"/>
      <c r="G642" s="7" t="n"/>
      <c r="H642" s="7" t="n"/>
      <c r="K642" s="7" t="n"/>
      <c r="M642" s="7" t="n"/>
      <c r="N642" s="7" t="n"/>
      <c r="P642" s="7" t="n"/>
      <c r="S642" s="6" t="n"/>
      <c r="T642">
        <f>IF(NOT(OR(A642&lt;&gt;"",B642&lt;&gt;"",G642&lt;&gt;"")),"",IF(IF(N(A642)=0,"NO DATE; ","")&amp;IF(B642="","NO JOB; ",IF(COUNTIF('Jobs'!$A$2:$A$21,B642)=0,"JOB NOT ON JOBS SHEET; ",""))&amp;IF(AND(L642="Yes",M642=""),"DELAY - NO CAUSE; ","")&amp;IF(AND(N642&lt;&gt;"",O642&lt;&gt;"Yes",O642&lt;&gt;"Not needed"),"CLIENT INSTRUCTION - NO CHANGE ORDER; ","")&amp;IF(Q642="","NO PHOTOS LINK; ","")&amp;IF(OR(C642="",AND(D642&lt;&gt;"",E642="")),"CREW COUNT BLANK; ","")&amp;IF(G642="","NO WORK WRITTEN; ","")&amp;IF(AND(I642&lt;&gt;"",J642=""),"INSPECTION - NO RESULT; ","")&amp;IF(AND(B642&lt;&gt;"",N(A642)&gt;0,COUNTIFS($B$2:$B$1000,B642,$A$2:$A$1000,A642)&gt;1),"TWO ROWS SAME JOB SAME DAY; ","")&amp;IF(AND(N(A642)&gt;0,N(S642)&gt;0,N(S642)-N(A642)&gt;N('Settings'!$B$11)),"WRITTEN LATE; ","")="","",LEFT(IF(N(A642)=0,"NO DATE; ","")&amp;IF(B642="","NO JOB; ",IF(COUNTIF('Jobs'!$A$2:$A$21,B642)=0,"JOB NOT ON JOBS SHEET; ",""))&amp;IF(AND(L642="Yes",M642=""),"DELAY - NO CAUSE; ","")&amp;IF(AND(N642&lt;&gt;"",O642&lt;&gt;"Yes",O642&lt;&gt;"Not needed"),"CLIENT INSTRUCTION - NO CHANGE ORDER; ","")&amp;IF(Q642="","NO PHOTOS LINK; ","")&amp;IF(OR(C642="",AND(D642&lt;&gt;"",E642="")),"CREW COUNT BLANK; ","")&amp;IF(G642="","NO WORK WRITTEN; ","")&amp;IF(AND(I642&lt;&gt;"",J642=""),"INSPECTION - NO RESULT; ","")&amp;IF(AND(B642&lt;&gt;"",N(A642)&gt;0,COUNTIFS($B$2:$B$1000,B642,$A$2:$A$1000,A642)&gt;1),"TWO ROWS SAME JOB SAME DAY; ","")&amp;IF(AND(N(A642)&gt;0,N(S642)&gt;0,N(S642)-N(A642)&gt;N('Settings'!$B$11)),"WRITTEN LATE; ",""),LEN(IF(N(A642)=0,"NO DATE; ","")&amp;IF(B642="","NO JOB; ",IF(COUNTIF('Jobs'!$A$2:$A$21,B642)=0,"JOB NOT ON JOBS SHEET; ",""))&amp;IF(AND(L642="Yes",M642=""),"DELAY - NO CAUSE; ","")&amp;IF(AND(N642&lt;&gt;"",O642&lt;&gt;"Yes",O642&lt;&gt;"Not needed"),"CLIENT INSTRUCTION - NO CHANGE ORDER; ","")&amp;IF(Q642="","NO PHOTOS LINK; ","")&amp;IF(OR(C642="",AND(D642&lt;&gt;"",E642="")),"CREW COUNT BLANK; ","")&amp;IF(G642="","NO WORK WRITTEN; ","")&amp;IF(AND(I642&lt;&gt;"",J642=""),"INSPECTION - NO RESULT; ","")&amp;IF(AND(B642&lt;&gt;"",N(A642)&gt;0,COUNTIFS($B$2:$B$1000,B642,$A$2:$A$1000,A642)&gt;1),"TWO ROWS SAME JOB SAME DAY; ","")&amp;IF(AND(N(A642)&gt;0,N(S642)&gt;0,N(S642)-N(A642)&gt;N('Settings'!$B$11)),"WRITTEN LATE; ",""))-2)))</f>
        <v/>
      </c>
    </row>
    <row r="643">
      <c r="A643" s="6" t="n"/>
      <c r="G643" s="7" t="n"/>
      <c r="H643" s="7" t="n"/>
      <c r="K643" s="7" t="n"/>
      <c r="M643" s="7" t="n"/>
      <c r="N643" s="7" t="n"/>
      <c r="P643" s="7" t="n"/>
      <c r="S643" s="6" t="n"/>
      <c r="T643">
        <f>IF(NOT(OR(A643&lt;&gt;"",B643&lt;&gt;"",G643&lt;&gt;"")),"",IF(IF(N(A643)=0,"NO DATE; ","")&amp;IF(B643="","NO JOB; ",IF(COUNTIF('Jobs'!$A$2:$A$21,B643)=0,"JOB NOT ON JOBS SHEET; ",""))&amp;IF(AND(L643="Yes",M643=""),"DELAY - NO CAUSE; ","")&amp;IF(AND(N643&lt;&gt;"",O643&lt;&gt;"Yes",O643&lt;&gt;"Not needed"),"CLIENT INSTRUCTION - NO CHANGE ORDER; ","")&amp;IF(Q643="","NO PHOTOS LINK; ","")&amp;IF(OR(C643="",AND(D643&lt;&gt;"",E643="")),"CREW COUNT BLANK; ","")&amp;IF(G643="","NO WORK WRITTEN; ","")&amp;IF(AND(I643&lt;&gt;"",J643=""),"INSPECTION - NO RESULT; ","")&amp;IF(AND(B643&lt;&gt;"",N(A643)&gt;0,COUNTIFS($B$2:$B$1000,B643,$A$2:$A$1000,A643)&gt;1),"TWO ROWS SAME JOB SAME DAY; ","")&amp;IF(AND(N(A643)&gt;0,N(S643)&gt;0,N(S643)-N(A643)&gt;N('Settings'!$B$11)),"WRITTEN LATE; ","")="","",LEFT(IF(N(A643)=0,"NO DATE; ","")&amp;IF(B643="","NO JOB; ",IF(COUNTIF('Jobs'!$A$2:$A$21,B643)=0,"JOB NOT ON JOBS SHEET; ",""))&amp;IF(AND(L643="Yes",M643=""),"DELAY - NO CAUSE; ","")&amp;IF(AND(N643&lt;&gt;"",O643&lt;&gt;"Yes",O643&lt;&gt;"Not needed"),"CLIENT INSTRUCTION - NO CHANGE ORDER; ","")&amp;IF(Q643="","NO PHOTOS LINK; ","")&amp;IF(OR(C643="",AND(D643&lt;&gt;"",E643="")),"CREW COUNT BLANK; ","")&amp;IF(G643="","NO WORK WRITTEN; ","")&amp;IF(AND(I643&lt;&gt;"",J643=""),"INSPECTION - NO RESULT; ","")&amp;IF(AND(B643&lt;&gt;"",N(A643)&gt;0,COUNTIFS($B$2:$B$1000,B643,$A$2:$A$1000,A643)&gt;1),"TWO ROWS SAME JOB SAME DAY; ","")&amp;IF(AND(N(A643)&gt;0,N(S643)&gt;0,N(S643)-N(A643)&gt;N('Settings'!$B$11)),"WRITTEN LATE; ",""),LEN(IF(N(A643)=0,"NO DATE; ","")&amp;IF(B643="","NO JOB; ",IF(COUNTIF('Jobs'!$A$2:$A$21,B643)=0,"JOB NOT ON JOBS SHEET; ",""))&amp;IF(AND(L643="Yes",M643=""),"DELAY - NO CAUSE; ","")&amp;IF(AND(N643&lt;&gt;"",O643&lt;&gt;"Yes",O643&lt;&gt;"Not needed"),"CLIENT INSTRUCTION - NO CHANGE ORDER; ","")&amp;IF(Q643="","NO PHOTOS LINK; ","")&amp;IF(OR(C643="",AND(D643&lt;&gt;"",E643="")),"CREW COUNT BLANK; ","")&amp;IF(G643="","NO WORK WRITTEN; ","")&amp;IF(AND(I643&lt;&gt;"",J643=""),"INSPECTION - NO RESULT; ","")&amp;IF(AND(B643&lt;&gt;"",N(A643)&gt;0,COUNTIFS($B$2:$B$1000,B643,$A$2:$A$1000,A643)&gt;1),"TWO ROWS SAME JOB SAME DAY; ","")&amp;IF(AND(N(A643)&gt;0,N(S643)&gt;0,N(S643)-N(A643)&gt;N('Settings'!$B$11)),"WRITTEN LATE; ",""))-2)))</f>
        <v/>
      </c>
    </row>
    <row r="644">
      <c r="A644" s="6" t="n"/>
      <c r="G644" s="7" t="n"/>
      <c r="H644" s="7" t="n"/>
      <c r="K644" s="7" t="n"/>
      <c r="M644" s="7" t="n"/>
      <c r="N644" s="7" t="n"/>
      <c r="P644" s="7" t="n"/>
      <c r="S644" s="6" t="n"/>
      <c r="T644">
        <f>IF(NOT(OR(A644&lt;&gt;"",B644&lt;&gt;"",G644&lt;&gt;"")),"",IF(IF(N(A644)=0,"NO DATE; ","")&amp;IF(B644="","NO JOB; ",IF(COUNTIF('Jobs'!$A$2:$A$21,B644)=0,"JOB NOT ON JOBS SHEET; ",""))&amp;IF(AND(L644="Yes",M644=""),"DELAY - NO CAUSE; ","")&amp;IF(AND(N644&lt;&gt;"",O644&lt;&gt;"Yes",O644&lt;&gt;"Not needed"),"CLIENT INSTRUCTION - NO CHANGE ORDER; ","")&amp;IF(Q644="","NO PHOTOS LINK; ","")&amp;IF(OR(C644="",AND(D644&lt;&gt;"",E644="")),"CREW COUNT BLANK; ","")&amp;IF(G644="","NO WORK WRITTEN; ","")&amp;IF(AND(I644&lt;&gt;"",J644=""),"INSPECTION - NO RESULT; ","")&amp;IF(AND(B644&lt;&gt;"",N(A644)&gt;0,COUNTIFS($B$2:$B$1000,B644,$A$2:$A$1000,A644)&gt;1),"TWO ROWS SAME JOB SAME DAY; ","")&amp;IF(AND(N(A644)&gt;0,N(S644)&gt;0,N(S644)-N(A644)&gt;N('Settings'!$B$11)),"WRITTEN LATE; ","")="","",LEFT(IF(N(A644)=0,"NO DATE; ","")&amp;IF(B644="","NO JOB; ",IF(COUNTIF('Jobs'!$A$2:$A$21,B644)=0,"JOB NOT ON JOBS SHEET; ",""))&amp;IF(AND(L644="Yes",M644=""),"DELAY - NO CAUSE; ","")&amp;IF(AND(N644&lt;&gt;"",O644&lt;&gt;"Yes",O644&lt;&gt;"Not needed"),"CLIENT INSTRUCTION - NO CHANGE ORDER; ","")&amp;IF(Q644="","NO PHOTOS LINK; ","")&amp;IF(OR(C644="",AND(D644&lt;&gt;"",E644="")),"CREW COUNT BLANK; ","")&amp;IF(G644="","NO WORK WRITTEN; ","")&amp;IF(AND(I644&lt;&gt;"",J644=""),"INSPECTION - NO RESULT; ","")&amp;IF(AND(B644&lt;&gt;"",N(A644)&gt;0,COUNTIFS($B$2:$B$1000,B644,$A$2:$A$1000,A644)&gt;1),"TWO ROWS SAME JOB SAME DAY; ","")&amp;IF(AND(N(A644)&gt;0,N(S644)&gt;0,N(S644)-N(A644)&gt;N('Settings'!$B$11)),"WRITTEN LATE; ",""),LEN(IF(N(A644)=0,"NO DATE; ","")&amp;IF(B644="","NO JOB; ",IF(COUNTIF('Jobs'!$A$2:$A$21,B644)=0,"JOB NOT ON JOBS SHEET; ",""))&amp;IF(AND(L644="Yes",M644=""),"DELAY - NO CAUSE; ","")&amp;IF(AND(N644&lt;&gt;"",O644&lt;&gt;"Yes",O644&lt;&gt;"Not needed"),"CLIENT INSTRUCTION - NO CHANGE ORDER; ","")&amp;IF(Q644="","NO PHOTOS LINK; ","")&amp;IF(OR(C644="",AND(D644&lt;&gt;"",E644="")),"CREW COUNT BLANK; ","")&amp;IF(G644="","NO WORK WRITTEN; ","")&amp;IF(AND(I644&lt;&gt;"",J644=""),"INSPECTION - NO RESULT; ","")&amp;IF(AND(B644&lt;&gt;"",N(A644)&gt;0,COUNTIFS($B$2:$B$1000,B644,$A$2:$A$1000,A644)&gt;1),"TWO ROWS SAME JOB SAME DAY; ","")&amp;IF(AND(N(A644)&gt;0,N(S644)&gt;0,N(S644)-N(A644)&gt;N('Settings'!$B$11)),"WRITTEN LATE; ",""))-2)))</f>
        <v/>
      </c>
    </row>
    <row r="645">
      <c r="A645" s="6" t="n"/>
      <c r="G645" s="7" t="n"/>
      <c r="H645" s="7" t="n"/>
      <c r="K645" s="7" t="n"/>
      <c r="M645" s="7" t="n"/>
      <c r="N645" s="7" t="n"/>
      <c r="P645" s="7" t="n"/>
      <c r="S645" s="6" t="n"/>
      <c r="T645">
        <f>IF(NOT(OR(A645&lt;&gt;"",B645&lt;&gt;"",G645&lt;&gt;"")),"",IF(IF(N(A645)=0,"NO DATE; ","")&amp;IF(B645="","NO JOB; ",IF(COUNTIF('Jobs'!$A$2:$A$21,B645)=0,"JOB NOT ON JOBS SHEET; ",""))&amp;IF(AND(L645="Yes",M645=""),"DELAY - NO CAUSE; ","")&amp;IF(AND(N645&lt;&gt;"",O645&lt;&gt;"Yes",O645&lt;&gt;"Not needed"),"CLIENT INSTRUCTION - NO CHANGE ORDER; ","")&amp;IF(Q645="","NO PHOTOS LINK; ","")&amp;IF(OR(C645="",AND(D645&lt;&gt;"",E645="")),"CREW COUNT BLANK; ","")&amp;IF(G645="","NO WORK WRITTEN; ","")&amp;IF(AND(I645&lt;&gt;"",J645=""),"INSPECTION - NO RESULT; ","")&amp;IF(AND(B645&lt;&gt;"",N(A645)&gt;0,COUNTIFS($B$2:$B$1000,B645,$A$2:$A$1000,A645)&gt;1),"TWO ROWS SAME JOB SAME DAY; ","")&amp;IF(AND(N(A645)&gt;0,N(S645)&gt;0,N(S645)-N(A645)&gt;N('Settings'!$B$11)),"WRITTEN LATE; ","")="","",LEFT(IF(N(A645)=0,"NO DATE; ","")&amp;IF(B645="","NO JOB; ",IF(COUNTIF('Jobs'!$A$2:$A$21,B645)=0,"JOB NOT ON JOBS SHEET; ",""))&amp;IF(AND(L645="Yes",M645=""),"DELAY - NO CAUSE; ","")&amp;IF(AND(N645&lt;&gt;"",O645&lt;&gt;"Yes",O645&lt;&gt;"Not needed"),"CLIENT INSTRUCTION - NO CHANGE ORDER; ","")&amp;IF(Q645="","NO PHOTOS LINK; ","")&amp;IF(OR(C645="",AND(D645&lt;&gt;"",E645="")),"CREW COUNT BLANK; ","")&amp;IF(G645="","NO WORK WRITTEN; ","")&amp;IF(AND(I645&lt;&gt;"",J645=""),"INSPECTION - NO RESULT; ","")&amp;IF(AND(B645&lt;&gt;"",N(A645)&gt;0,COUNTIFS($B$2:$B$1000,B645,$A$2:$A$1000,A645)&gt;1),"TWO ROWS SAME JOB SAME DAY; ","")&amp;IF(AND(N(A645)&gt;0,N(S645)&gt;0,N(S645)-N(A645)&gt;N('Settings'!$B$11)),"WRITTEN LATE; ",""),LEN(IF(N(A645)=0,"NO DATE; ","")&amp;IF(B645="","NO JOB; ",IF(COUNTIF('Jobs'!$A$2:$A$21,B645)=0,"JOB NOT ON JOBS SHEET; ",""))&amp;IF(AND(L645="Yes",M645=""),"DELAY - NO CAUSE; ","")&amp;IF(AND(N645&lt;&gt;"",O645&lt;&gt;"Yes",O645&lt;&gt;"Not needed"),"CLIENT INSTRUCTION - NO CHANGE ORDER; ","")&amp;IF(Q645="","NO PHOTOS LINK; ","")&amp;IF(OR(C645="",AND(D645&lt;&gt;"",E645="")),"CREW COUNT BLANK; ","")&amp;IF(G645="","NO WORK WRITTEN; ","")&amp;IF(AND(I645&lt;&gt;"",J645=""),"INSPECTION - NO RESULT; ","")&amp;IF(AND(B645&lt;&gt;"",N(A645)&gt;0,COUNTIFS($B$2:$B$1000,B645,$A$2:$A$1000,A645)&gt;1),"TWO ROWS SAME JOB SAME DAY; ","")&amp;IF(AND(N(A645)&gt;0,N(S645)&gt;0,N(S645)-N(A645)&gt;N('Settings'!$B$11)),"WRITTEN LATE; ",""))-2)))</f>
        <v/>
      </c>
    </row>
    <row r="646">
      <c r="A646" s="6" t="n"/>
      <c r="G646" s="7" t="n"/>
      <c r="H646" s="7" t="n"/>
      <c r="K646" s="7" t="n"/>
      <c r="M646" s="7" t="n"/>
      <c r="N646" s="7" t="n"/>
      <c r="P646" s="7" t="n"/>
      <c r="S646" s="6" t="n"/>
      <c r="T646">
        <f>IF(NOT(OR(A646&lt;&gt;"",B646&lt;&gt;"",G646&lt;&gt;"")),"",IF(IF(N(A646)=0,"NO DATE; ","")&amp;IF(B646="","NO JOB; ",IF(COUNTIF('Jobs'!$A$2:$A$21,B646)=0,"JOB NOT ON JOBS SHEET; ",""))&amp;IF(AND(L646="Yes",M646=""),"DELAY - NO CAUSE; ","")&amp;IF(AND(N646&lt;&gt;"",O646&lt;&gt;"Yes",O646&lt;&gt;"Not needed"),"CLIENT INSTRUCTION - NO CHANGE ORDER; ","")&amp;IF(Q646="","NO PHOTOS LINK; ","")&amp;IF(OR(C646="",AND(D646&lt;&gt;"",E646="")),"CREW COUNT BLANK; ","")&amp;IF(G646="","NO WORK WRITTEN; ","")&amp;IF(AND(I646&lt;&gt;"",J646=""),"INSPECTION - NO RESULT; ","")&amp;IF(AND(B646&lt;&gt;"",N(A646)&gt;0,COUNTIFS($B$2:$B$1000,B646,$A$2:$A$1000,A646)&gt;1),"TWO ROWS SAME JOB SAME DAY; ","")&amp;IF(AND(N(A646)&gt;0,N(S646)&gt;0,N(S646)-N(A646)&gt;N('Settings'!$B$11)),"WRITTEN LATE; ","")="","",LEFT(IF(N(A646)=0,"NO DATE; ","")&amp;IF(B646="","NO JOB; ",IF(COUNTIF('Jobs'!$A$2:$A$21,B646)=0,"JOB NOT ON JOBS SHEET; ",""))&amp;IF(AND(L646="Yes",M646=""),"DELAY - NO CAUSE; ","")&amp;IF(AND(N646&lt;&gt;"",O646&lt;&gt;"Yes",O646&lt;&gt;"Not needed"),"CLIENT INSTRUCTION - NO CHANGE ORDER; ","")&amp;IF(Q646="","NO PHOTOS LINK; ","")&amp;IF(OR(C646="",AND(D646&lt;&gt;"",E646="")),"CREW COUNT BLANK; ","")&amp;IF(G646="","NO WORK WRITTEN; ","")&amp;IF(AND(I646&lt;&gt;"",J646=""),"INSPECTION - NO RESULT; ","")&amp;IF(AND(B646&lt;&gt;"",N(A646)&gt;0,COUNTIFS($B$2:$B$1000,B646,$A$2:$A$1000,A646)&gt;1),"TWO ROWS SAME JOB SAME DAY; ","")&amp;IF(AND(N(A646)&gt;0,N(S646)&gt;0,N(S646)-N(A646)&gt;N('Settings'!$B$11)),"WRITTEN LATE; ",""),LEN(IF(N(A646)=0,"NO DATE; ","")&amp;IF(B646="","NO JOB; ",IF(COUNTIF('Jobs'!$A$2:$A$21,B646)=0,"JOB NOT ON JOBS SHEET; ",""))&amp;IF(AND(L646="Yes",M646=""),"DELAY - NO CAUSE; ","")&amp;IF(AND(N646&lt;&gt;"",O646&lt;&gt;"Yes",O646&lt;&gt;"Not needed"),"CLIENT INSTRUCTION - NO CHANGE ORDER; ","")&amp;IF(Q646="","NO PHOTOS LINK; ","")&amp;IF(OR(C646="",AND(D646&lt;&gt;"",E646="")),"CREW COUNT BLANK; ","")&amp;IF(G646="","NO WORK WRITTEN; ","")&amp;IF(AND(I646&lt;&gt;"",J646=""),"INSPECTION - NO RESULT; ","")&amp;IF(AND(B646&lt;&gt;"",N(A646)&gt;0,COUNTIFS($B$2:$B$1000,B646,$A$2:$A$1000,A646)&gt;1),"TWO ROWS SAME JOB SAME DAY; ","")&amp;IF(AND(N(A646)&gt;0,N(S646)&gt;0,N(S646)-N(A646)&gt;N('Settings'!$B$11)),"WRITTEN LATE; ",""))-2)))</f>
        <v/>
      </c>
    </row>
    <row r="647">
      <c r="A647" s="6" t="n"/>
      <c r="G647" s="7" t="n"/>
      <c r="H647" s="7" t="n"/>
      <c r="K647" s="7" t="n"/>
      <c r="M647" s="7" t="n"/>
      <c r="N647" s="7" t="n"/>
      <c r="P647" s="7" t="n"/>
      <c r="S647" s="6" t="n"/>
      <c r="T647">
        <f>IF(NOT(OR(A647&lt;&gt;"",B647&lt;&gt;"",G647&lt;&gt;"")),"",IF(IF(N(A647)=0,"NO DATE; ","")&amp;IF(B647="","NO JOB; ",IF(COUNTIF('Jobs'!$A$2:$A$21,B647)=0,"JOB NOT ON JOBS SHEET; ",""))&amp;IF(AND(L647="Yes",M647=""),"DELAY - NO CAUSE; ","")&amp;IF(AND(N647&lt;&gt;"",O647&lt;&gt;"Yes",O647&lt;&gt;"Not needed"),"CLIENT INSTRUCTION - NO CHANGE ORDER; ","")&amp;IF(Q647="","NO PHOTOS LINK; ","")&amp;IF(OR(C647="",AND(D647&lt;&gt;"",E647="")),"CREW COUNT BLANK; ","")&amp;IF(G647="","NO WORK WRITTEN; ","")&amp;IF(AND(I647&lt;&gt;"",J647=""),"INSPECTION - NO RESULT; ","")&amp;IF(AND(B647&lt;&gt;"",N(A647)&gt;0,COUNTIFS($B$2:$B$1000,B647,$A$2:$A$1000,A647)&gt;1),"TWO ROWS SAME JOB SAME DAY; ","")&amp;IF(AND(N(A647)&gt;0,N(S647)&gt;0,N(S647)-N(A647)&gt;N('Settings'!$B$11)),"WRITTEN LATE; ","")="","",LEFT(IF(N(A647)=0,"NO DATE; ","")&amp;IF(B647="","NO JOB; ",IF(COUNTIF('Jobs'!$A$2:$A$21,B647)=0,"JOB NOT ON JOBS SHEET; ",""))&amp;IF(AND(L647="Yes",M647=""),"DELAY - NO CAUSE; ","")&amp;IF(AND(N647&lt;&gt;"",O647&lt;&gt;"Yes",O647&lt;&gt;"Not needed"),"CLIENT INSTRUCTION - NO CHANGE ORDER; ","")&amp;IF(Q647="","NO PHOTOS LINK; ","")&amp;IF(OR(C647="",AND(D647&lt;&gt;"",E647="")),"CREW COUNT BLANK; ","")&amp;IF(G647="","NO WORK WRITTEN; ","")&amp;IF(AND(I647&lt;&gt;"",J647=""),"INSPECTION - NO RESULT; ","")&amp;IF(AND(B647&lt;&gt;"",N(A647)&gt;0,COUNTIFS($B$2:$B$1000,B647,$A$2:$A$1000,A647)&gt;1),"TWO ROWS SAME JOB SAME DAY; ","")&amp;IF(AND(N(A647)&gt;0,N(S647)&gt;0,N(S647)-N(A647)&gt;N('Settings'!$B$11)),"WRITTEN LATE; ",""),LEN(IF(N(A647)=0,"NO DATE; ","")&amp;IF(B647="","NO JOB; ",IF(COUNTIF('Jobs'!$A$2:$A$21,B647)=0,"JOB NOT ON JOBS SHEET; ",""))&amp;IF(AND(L647="Yes",M647=""),"DELAY - NO CAUSE; ","")&amp;IF(AND(N647&lt;&gt;"",O647&lt;&gt;"Yes",O647&lt;&gt;"Not needed"),"CLIENT INSTRUCTION - NO CHANGE ORDER; ","")&amp;IF(Q647="","NO PHOTOS LINK; ","")&amp;IF(OR(C647="",AND(D647&lt;&gt;"",E647="")),"CREW COUNT BLANK; ","")&amp;IF(G647="","NO WORK WRITTEN; ","")&amp;IF(AND(I647&lt;&gt;"",J647=""),"INSPECTION - NO RESULT; ","")&amp;IF(AND(B647&lt;&gt;"",N(A647)&gt;0,COUNTIFS($B$2:$B$1000,B647,$A$2:$A$1000,A647)&gt;1),"TWO ROWS SAME JOB SAME DAY; ","")&amp;IF(AND(N(A647)&gt;0,N(S647)&gt;0,N(S647)-N(A647)&gt;N('Settings'!$B$11)),"WRITTEN LATE; ",""))-2)))</f>
        <v/>
      </c>
    </row>
    <row r="648">
      <c r="A648" s="6" t="n"/>
      <c r="G648" s="7" t="n"/>
      <c r="H648" s="7" t="n"/>
      <c r="K648" s="7" t="n"/>
      <c r="M648" s="7" t="n"/>
      <c r="N648" s="7" t="n"/>
      <c r="P648" s="7" t="n"/>
      <c r="S648" s="6" t="n"/>
      <c r="T648">
        <f>IF(NOT(OR(A648&lt;&gt;"",B648&lt;&gt;"",G648&lt;&gt;"")),"",IF(IF(N(A648)=0,"NO DATE; ","")&amp;IF(B648="","NO JOB; ",IF(COUNTIF('Jobs'!$A$2:$A$21,B648)=0,"JOB NOT ON JOBS SHEET; ",""))&amp;IF(AND(L648="Yes",M648=""),"DELAY - NO CAUSE; ","")&amp;IF(AND(N648&lt;&gt;"",O648&lt;&gt;"Yes",O648&lt;&gt;"Not needed"),"CLIENT INSTRUCTION - NO CHANGE ORDER; ","")&amp;IF(Q648="","NO PHOTOS LINK; ","")&amp;IF(OR(C648="",AND(D648&lt;&gt;"",E648="")),"CREW COUNT BLANK; ","")&amp;IF(G648="","NO WORK WRITTEN; ","")&amp;IF(AND(I648&lt;&gt;"",J648=""),"INSPECTION - NO RESULT; ","")&amp;IF(AND(B648&lt;&gt;"",N(A648)&gt;0,COUNTIFS($B$2:$B$1000,B648,$A$2:$A$1000,A648)&gt;1),"TWO ROWS SAME JOB SAME DAY; ","")&amp;IF(AND(N(A648)&gt;0,N(S648)&gt;0,N(S648)-N(A648)&gt;N('Settings'!$B$11)),"WRITTEN LATE; ","")="","",LEFT(IF(N(A648)=0,"NO DATE; ","")&amp;IF(B648="","NO JOB; ",IF(COUNTIF('Jobs'!$A$2:$A$21,B648)=0,"JOB NOT ON JOBS SHEET; ",""))&amp;IF(AND(L648="Yes",M648=""),"DELAY - NO CAUSE; ","")&amp;IF(AND(N648&lt;&gt;"",O648&lt;&gt;"Yes",O648&lt;&gt;"Not needed"),"CLIENT INSTRUCTION - NO CHANGE ORDER; ","")&amp;IF(Q648="","NO PHOTOS LINK; ","")&amp;IF(OR(C648="",AND(D648&lt;&gt;"",E648="")),"CREW COUNT BLANK; ","")&amp;IF(G648="","NO WORK WRITTEN; ","")&amp;IF(AND(I648&lt;&gt;"",J648=""),"INSPECTION - NO RESULT; ","")&amp;IF(AND(B648&lt;&gt;"",N(A648)&gt;0,COUNTIFS($B$2:$B$1000,B648,$A$2:$A$1000,A648)&gt;1),"TWO ROWS SAME JOB SAME DAY; ","")&amp;IF(AND(N(A648)&gt;0,N(S648)&gt;0,N(S648)-N(A648)&gt;N('Settings'!$B$11)),"WRITTEN LATE; ",""),LEN(IF(N(A648)=0,"NO DATE; ","")&amp;IF(B648="","NO JOB; ",IF(COUNTIF('Jobs'!$A$2:$A$21,B648)=0,"JOB NOT ON JOBS SHEET; ",""))&amp;IF(AND(L648="Yes",M648=""),"DELAY - NO CAUSE; ","")&amp;IF(AND(N648&lt;&gt;"",O648&lt;&gt;"Yes",O648&lt;&gt;"Not needed"),"CLIENT INSTRUCTION - NO CHANGE ORDER; ","")&amp;IF(Q648="","NO PHOTOS LINK; ","")&amp;IF(OR(C648="",AND(D648&lt;&gt;"",E648="")),"CREW COUNT BLANK; ","")&amp;IF(G648="","NO WORK WRITTEN; ","")&amp;IF(AND(I648&lt;&gt;"",J648=""),"INSPECTION - NO RESULT; ","")&amp;IF(AND(B648&lt;&gt;"",N(A648)&gt;0,COUNTIFS($B$2:$B$1000,B648,$A$2:$A$1000,A648)&gt;1),"TWO ROWS SAME JOB SAME DAY; ","")&amp;IF(AND(N(A648)&gt;0,N(S648)&gt;0,N(S648)-N(A648)&gt;N('Settings'!$B$11)),"WRITTEN LATE; ",""))-2)))</f>
        <v/>
      </c>
    </row>
    <row r="649">
      <c r="A649" s="6" t="n"/>
      <c r="G649" s="7" t="n"/>
      <c r="H649" s="7" t="n"/>
      <c r="K649" s="7" t="n"/>
      <c r="M649" s="7" t="n"/>
      <c r="N649" s="7" t="n"/>
      <c r="P649" s="7" t="n"/>
      <c r="S649" s="6" t="n"/>
      <c r="T649">
        <f>IF(NOT(OR(A649&lt;&gt;"",B649&lt;&gt;"",G649&lt;&gt;"")),"",IF(IF(N(A649)=0,"NO DATE; ","")&amp;IF(B649="","NO JOB; ",IF(COUNTIF('Jobs'!$A$2:$A$21,B649)=0,"JOB NOT ON JOBS SHEET; ",""))&amp;IF(AND(L649="Yes",M649=""),"DELAY - NO CAUSE; ","")&amp;IF(AND(N649&lt;&gt;"",O649&lt;&gt;"Yes",O649&lt;&gt;"Not needed"),"CLIENT INSTRUCTION - NO CHANGE ORDER; ","")&amp;IF(Q649="","NO PHOTOS LINK; ","")&amp;IF(OR(C649="",AND(D649&lt;&gt;"",E649="")),"CREW COUNT BLANK; ","")&amp;IF(G649="","NO WORK WRITTEN; ","")&amp;IF(AND(I649&lt;&gt;"",J649=""),"INSPECTION - NO RESULT; ","")&amp;IF(AND(B649&lt;&gt;"",N(A649)&gt;0,COUNTIFS($B$2:$B$1000,B649,$A$2:$A$1000,A649)&gt;1),"TWO ROWS SAME JOB SAME DAY; ","")&amp;IF(AND(N(A649)&gt;0,N(S649)&gt;0,N(S649)-N(A649)&gt;N('Settings'!$B$11)),"WRITTEN LATE; ","")="","",LEFT(IF(N(A649)=0,"NO DATE; ","")&amp;IF(B649="","NO JOB; ",IF(COUNTIF('Jobs'!$A$2:$A$21,B649)=0,"JOB NOT ON JOBS SHEET; ",""))&amp;IF(AND(L649="Yes",M649=""),"DELAY - NO CAUSE; ","")&amp;IF(AND(N649&lt;&gt;"",O649&lt;&gt;"Yes",O649&lt;&gt;"Not needed"),"CLIENT INSTRUCTION - NO CHANGE ORDER; ","")&amp;IF(Q649="","NO PHOTOS LINK; ","")&amp;IF(OR(C649="",AND(D649&lt;&gt;"",E649="")),"CREW COUNT BLANK; ","")&amp;IF(G649="","NO WORK WRITTEN; ","")&amp;IF(AND(I649&lt;&gt;"",J649=""),"INSPECTION - NO RESULT; ","")&amp;IF(AND(B649&lt;&gt;"",N(A649)&gt;0,COUNTIFS($B$2:$B$1000,B649,$A$2:$A$1000,A649)&gt;1),"TWO ROWS SAME JOB SAME DAY; ","")&amp;IF(AND(N(A649)&gt;0,N(S649)&gt;0,N(S649)-N(A649)&gt;N('Settings'!$B$11)),"WRITTEN LATE; ",""),LEN(IF(N(A649)=0,"NO DATE; ","")&amp;IF(B649="","NO JOB; ",IF(COUNTIF('Jobs'!$A$2:$A$21,B649)=0,"JOB NOT ON JOBS SHEET; ",""))&amp;IF(AND(L649="Yes",M649=""),"DELAY - NO CAUSE; ","")&amp;IF(AND(N649&lt;&gt;"",O649&lt;&gt;"Yes",O649&lt;&gt;"Not needed"),"CLIENT INSTRUCTION - NO CHANGE ORDER; ","")&amp;IF(Q649="","NO PHOTOS LINK; ","")&amp;IF(OR(C649="",AND(D649&lt;&gt;"",E649="")),"CREW COUNT BLANK; ","")&amp;IF(G649="","NO WORK WRITTEN; ","")&amp;IF(AND(I649&lt;&gt;"",J649=""),"INSPECTION - NO RESULT; ","")&amp;IF(AND(B649&lt;&gt;"",N(A649)&gt;0,COUNTIFS($B$2:$B$1000,B649,$A$2:$A$1000,A649)&gt;1),"TWO ROWS SAME JOB SAME DAY; ","")&amp;IF(AND(N(A649)&gt;0,N(S649)&gt;0,N(S649)-N(A649)&gt;N('Settings'!$B$11)),"WRITTEN LATE; ",""))-2)))</f>
        <v/>
      </c>
    </row>
    <row r="650">
      <c r="A650" s="6" t="n"/>
      <c r="G650" s="7" t="n"/>
      <c r="H650" s="7" t="n"/>
      <c r="K650" s="7" t="n"/>
      <c r="M650" s="7" t="n"/>
      <c r="N650" s="7" t="n"/>
      <c r="P650" s="7" t="n"/>
      <c r="S650" s="6" t="n"/>
      <c r="T650">
        <f>IF(NOT(OR(A650&lt;&gt;"",B650&lt;&gt;"",G650&lt;&gt;"")),"",IF(IF(N(A650)=0,"NO DATE; ","")&amp;IF(B650="","NO JOB; ",IF(COUNTIF('Jobs'!$A$2:$A$21,B650)=0,"JOB NOT ON JOBS SHEET; ",""))&amp;IF(AND(L650="Yes",M650=""),"DELAY - NO CAUSE; ","")&amp;IF(AND(N650&lt;&gt;"",O650&lt;&gt;"Yes",O650&lt;&gt;"Not needed"),"CLIENT INSTRUCTION - NO CHANGE ORDER; ","")&amp;IF(Q650="","NO PHOTOS LINK; ","")&amp;IF(OR(C650="",AND(D650&lt;&gt;"",E650="")),"CREW COUNT BLANK; ","")&amp;IF(G650="","NO WORK WRITTEN; ","")&amp;IF(AND(I650&lt;&gt;"",J650=""),"INSPECTION - NO RESULT; ","")&amp;IF(AND(B650&lt;&gt;"",N(A650)&gt;0,COUNTIFS($B$2:$B$1000,B650,$A$2:$A$1000,A650)&gt;1),"TWO ROWS SAME JOB SAME DAY; ","")&amp;IF(AND(N(A650)&gt;0,N(S650)&gt;0,N(S650)-N(A650)&gt;N('Settings'!$B$11)),"WRITTEN LATE; ","")="","",LEFT(IF(N(A650)=0,"NO DATE; ","")&amp;IF(B650="","NO JOB; ",IF(COUNTIF('Jobs'!$A$2:$A$21,B650)=0,"JOB NOT ON JOBS SHEET; ",""))&amp;IF(AND(L650="Yes",M650=""),"DELAY - NO CAUSE; ","")&amp;IF(AND(N650&lt;&gt;"",O650&lt;&gt;"Yes",O650&lt;&gt;"Not needed"),"CLIENT INSTRUCTION - NO CHANGE ORDER; ","")&amp;IF(Q650="","NO PHOTOS LINK; ","")&amp;IF(OR(C650="",AND(D650&lt;&gt;"",E650="")),"CREW COUNT BLANK; ","")&amp;IF(G650="","NO WORK WRITTEN; ","")&amp;IF(AND(I650&lt;&gt;"",J650=""),"INSPECTION - NO RESULT; ","")&amp;IF(AND(B650&lt;&gt;"",N(A650)&gt;0,COUNTIFS($B$2:$B$1000,B650,$A$2:$A$1000,A650)&gt;1),"TWO ROWS SAME JOB SAME DAY; ","")&amp;IF(AND(N(A650)&gt;0,N(S650)&gt;0,N(S650)-N(A650)&gt;N('Settings'!$B$11)),"WRITTEN LATE; ",""),LEN(IF(N(A650)=0,"NO DATE; ","")&amp;IF(B650="","NO JOB; ",IF(COUNTIF('Jobs'!$A$2:$A$21,B650)=0,"JOB NOT ON JOBS SHEET; ",""))&amp;IF(AND(L650="Yes",M650=""),"DELAY - NO CAUSE; ","")&amp;IF(AND(N650&lt;&gt;"",O650&lt;&gt;"Yes",O650&lt;&gt;"Not needed"),"CLIENT INSTRUCTION - NO CHANGE ORDER; ","")&amp;IF(Q650="","NO PHOTOS LINK; ","")&amp;IF(OR(C650="",AND(D650&lt;&gt;"",E650="")),"CREW COUNT BLANK; ","")&amp;IF(G650="","NO WORK WRITTEN; ","")&amp;IF(AND(I650&lt;&gt;"",J650=""),"INSPECTION - NO RESULT; ","")&amp;IF(AND(B650&lt;&gt;"",N(A650)&gt;0,COUNTIFS($B$2:$B$1000,B650,$A$2:$A$1000,A650)&gt;1),"TWO ROWS SAME JOB SAME DAY; ","")&amp;IF(AND(N(A650)&gt;0,N(S650)&gt;0,N(S650)-N(A650)&gt;N('Settings'!$B$11)),"WRITTEN LATE; ",""))-2)))</f>
        <v/>
      </c>
    </row>
    <row r="651">
      <c r="A651" s="6" t="n"/>
      <c r="G651" s="7" t="n"/>
      <c r="H651" s="7" t="n"/>
      <c r="K651" s="7" t="n"/>
      <c r="M651" s="7" t="n"/>
      <c r="N651" s="7" t="n"/>
      <c r="P651" s="7" t="n"/>
      <c r="S651" s="6" t="n"/>
      <c r="T651">
        <f>IF(NOT(OR(A651&lt;&gt;"",B651&lt;&gt;"",G651&lt;&gt;"")),"",IF(IF(N(A651)=0,"NO DATE; ","")&amp;IF(B651="","NO JOB; ",IF(COUNTIF('Jobs'!$A$2:$A$21,B651)=0,"JOB NOT ON JOBS SHEET; ",""))&amp;IF(AND(L651="Yes",M651=""),"DELAY - NO CAUSE; ","")&amp;IF(AND(N651&lt;&gt;"",O651&lt;&gt;"Yes",O651&lt;&gt;"Not needed"),"CLIENT INSTRUCTION - NO CHANGE ORDER; ","")&amp;IF(Q651="","NO PHOTOS LINK; ","")&amp;IF(OR(C651="",AND(D651&lt;&gt;"",E651="")),"CREW COUNT BLANK; ","")&amp;IF(G651="","NO WORK WRITTEN; ","")&amp;IF(AND(I651&lt;&gt;"",J651=""),"INSPECTION - NO RESULT; ","")&amp;IF(AND(B651&lt;&gt;"",N(A651)&gt;0,COUNTIFS($B$2:$B$1000,B651,$A$2:$A$1000,A651)&gt;1),"TWO ROWS SAME JOB SAME DAY; ","")&amp;IF(AND(N(A651)&gt;0,N(S651)&gt;0,N(S651)-N(A651)&gt;N('Settings'!$B$11)),"WRITTEN LATE; ","")="","",LEFT(IF(N(A651)=0,"NO DATE; ","")&amp;IF(B651="","NO JOB; ",IF(COUNTIF('Jobs'!$A$2:$A$21,B651)=0,"JOB NOT ON JOBS SHEET; ",""))&amp;IF(AND(L651="Yes",M651=""),"DELAY - NO CAUSE; ","")&amp;IF(AND(N651&lt;&gt;"",O651&lt;&gt;"Yes",O651&lt;&gt;"Not needed"),"CLIENT INSTRUCTION - NO CHANGE ORDER; ","")&amp;IF(Q651="","NO PHOTOS LINK; ","")&amp;IF(OR(C651="",AND(D651&lt;&gt;"",E651="")),"CREW COUNT BLANK; ","")&amp;IF(G651="","NO WORK WRITTEN; ","")&amp;IF(AND(I651&lt;&gt;"",J651=""),"INSPECTION - NO RESULT; ","")&amp;IF(AND(B651&lt;&gt;"",N(A651)&gt;0,COUNTIFS($B$2:$B$1000,B651,$A$2:$A$1000,A651)&gt;1),"TWO ROWS SAME JOB SAME DAY; ","")&amp;IF(AND(N(A651)&gt;0,N(S651)&gt;0,N(S651)-N(A651)&gt;N('Settings'!$B$11)),"WRITTEN LATE; ",""),LEN(IF(N(A651)=0,"NO DATE; ","")&amp;IF(B651="","NO JOB; ",IF(COUNTIF('Jobs'!$A$2:$A$21,B651)=0,"JOB NOT ON JOBS SHEET; ",""))&amp;IF(AND(L651="Yes",M651=""),"DELAY - NO CAUSE; ","")&amp;IF(AND(N651&lt;&gt;"",O651&lt;&gt;"Yes",O651&lt;&gt;"Not needed"),"CLIENT INSTRUCTION - NO CHANGE ORDER; ","")&amp;IF(Q651="","NO PHOTOS LINK; ","")&amp;IF(OR(C651="",AND(D651&lt;&gt;"",E651="")),"CREW COUNT BLANK; ","")&amp;IF(G651="","NO WORK WRITTEN; ","")&amp;IF(AND(I651&lt;&gt;"",J651=""),"INSPECTION - NO RESULT; ","")&amp;IF(AND(B651&lt;&gt;"",N(A651)&gt;0,COUNTIFS($B$2:$B$1000,B651,$A$2:$A$1000,A651)&gt;1),"TWO ROWS SAME JOB SAME DAY; ","")&amp;IF(AND(N(A651)&gt;0,N(S651)&gt;0,N(S651)-N(A651)&gt;N('Settings'!$B$11)),"WRITTEN LATE; ",""))-2)))</f>
        <v/>
      </c>
    </row>
    <row r="652">
      <c r="A652" s="6" t="n"/>
      <c r="G652" s="7" t="n"/>
      <c r="H652" s="7" t="n"/>
      <c r="K652" s="7" t="n"/>
      <c r="M652" s="7" t="n"/>
      <c r="N652" s="7" t="n"/>
      <c r="P652" s="7" t="n"/>
      <c r="S652" s="6" t="n"/>
      <c r="T652">
        <f>IF(NOT(OR(A652&lt;&gt;"",B652&lt;&gt;"",G652&lt;&gt;"")),"",IF(IF(N(A652)=0,"NO DATE; ","")&amp;IF(B652="","NO JOB; ",IF(COUNTIF('Jobs'!$A$2:$A$21,B652)=0,"JOB NOT ON JOBS SHEET; ",""))&amp;IF(AND(L652="Yes",M652=""),"DELAY - NO CAUSE; ","")&amp;IF(AND(N652&lt;&gt;"",O652&lt;&gt;"Yes",O652&lt;&gt;"Not needed"),"CLIENT INSTRUCTION - NO CHANGE ORDER; ","")&amp;IF(Q652="","NO PHOTOS LINK; ","")&amp;IF(OR(C652="",AND(D652&lt;&gt;"",E652="")),"CREW COUNT BLANK; ","")&amp;IF(G652="","NO WORK WRITTEN; ","")&amp;IF(AND(I652&lt;&gt;"",J652=""),"INSPECTION - NO RESULT; ","")&amp;IF(AND(B652&lt;&gt;"",N(A652)&gt;0,COUNTIFS($B$2:$B$1000,B652,$A$2:$A$1000,A652)&gt;1),"TWO ROWS SAME JOB SAME DAY; ","")&amp;IF(AND(N(A652)&gt;0,N(S652)&gt;0,N(S652)-N(A652)&gt;N('Settings'!$B$11)),"WRITTEN LATE; ","")="","",LEFT(IF(N(A652)=0,"NO DATE; ","")&amp;IF(B652="","NO JOB; ",IF(COUNTIF('Jobs'!$A$2:$A$21,B652)=0,"JOB NOT ON JOBS SHEET; ",""))&amp;IF(AND(L652="Yes",M652=""),"DELAY - NO CAUSE; ","")&amp;IF(AND(N652&lt;&gt;"",O652&lt;&gt;"Yes",O652&lt;&gt;"Not needed"),"CLIENT INSTRUCTION - NO CHANGE ORDER; ","")&amp;IF(Q652="","NO PHOTOS LINK; ","")&amp;IF(OR(C652="",AND(D652&lt;&gt;"",E652="")),"CREW COUNT BLANK; ","")&amp;IF(G652="","NO WORK WRITTEN; ","")&amp;IF(AND(I652&lt;&gt;"",J652=""),"INSPECTION - NO RESULT; ","")&amp;IF(AND(B652&lt;&gt;"",N(A652)&gt;0,COUNTIFS($B$2:$B$1000,B652,$A$2:$A$1000,A652)&gt;1),"TWO ROWS SAME JOB SAME DAY; ","")&amp;IF(AND(N(A652)&gt;0,N(S652)&gt;0,N(S652)-N(A652)&gt;N('Settings'!$B$11)),"WRITTEN LATE; ",""),LEN(IF(N(A652)=0,"NO DATE; ","")&amp;IF(B652="","NO JOB; ",IF(COUNTIF('Jobs'!$A$2:$A$21,B652)=0,"JOB NOT ON JOBS SHEET; ",""))&amp;IF(AND(L652="Yes",M652=""),"DELAY - NO CAUSE; ","")&amp;IF(AND(N652&lt;&gt;"",O652&lt;&gt;"Yes",O652&lt;&gt;"Not needed"),"CLIENT INSTRUCTION - NO CHANGE ORDER; ","")&amp;IF(Q652="","NO PHOTOS LINK; ","")&amp;IF(OR(C652="",AND(D652&lt;&gt;"",E652="")),"CREW COUNT BLANK; ","")&amp;IF(G652="","NO WORK WRITTEN; ","")&amp;IF(AND(I652&lt;&gt;"",J652=""),"INSPECTION - NO RESULT; ","")&amp;IF(AND(B652&lt;&gt;"",N(A652)&gt;0,COUNTIFS($B$2:$B$1000,B652,$A$2:$A$1000,A652)&gt;1),"TWO ROWS SAME JOB SAME DAY; ","")&amp;IF(AND(N(A652)&gt;0,N(S652)&gt;0,N(S652)-N(A652)&gt;N('Settings'!$B$11)),"WRITTEN LATE; ",""))-2)))</f>
        <v/>
      </c>
    </row>
    <row r="653">
      <c r="A653" s="6" t="n"/>
      <c r="G653" s="7" t="n"/>
      <c r="H653" s="7" t="n"/>
      <c r="K653" s="7" t="n"/>
      <c r="M653" s="7" t="n"/>
      <c r="N653" s="7" t="n"/>
      <c r="P653" s="7" t="n"/>
      <c r="S653" s="6" t="n"/>
      <c r="T653">
        <f>IF(NOT(OR(A653&lt;&gt;"",B653&lt;&gt;"",G653&lt;&gt;"")),"",IF(IF(N(A653)=0,"NO DATE; ","")&amp;IF(B653="","NO JOB; ",IF(COUNTIF('Jobs'!$A$2:$A$21,B653)=0,"JOB NOT ON JOBS SHEET; ",""))&amp;IF(AND(L653="Yes",M653=""),"DELAY - NO CAUSE; ","")&amp;IF(AND(N653&lt;&gt;"",O653&lt;&gt;"Yes",O653&lt;&gt;"Not needed"),"CLIENT INSTRUCTION - NO CHANGE ORDER; ","")&amp;IF(Q653="","NO PHOTOS LINK; ","")&amp;IF(OR(C653="",AND(D653&lt;&gt;"",E653="")),"CREW COUNT BLANK; ","")&amp;IF(G653="","NO WORK WRITTEN; ","")&amp;IF(AND(I653&lt;&gt;"",J653=""),"INSPECTION - NO RESULT; ","")&amp;IF(AND(B653&lt;&gt;"",N(A653)&gt;0,COUNTIFS($B$2:$B$1000,B653,$A$2:$A$1000,A653)&gt;1),"TWO ROWS SAME JOB SAME DAY; ","")&amp;IF(AND(N(A653)&gt;0,N(S653)&gt;0,N(S653)-N(A653)&gt;N('Settings'!$B$11)),"WRITTEN LATE; ","")="","",LEFT(IF(N(A653)=0,"NO DATE; ","")&amp;IF(B653="","NO JOB; ",IF(COUNTIF('Jobs'!$A$2:$A$21,B653)=0,"JOB NOT ON JOBS SHEET; ",""))&amp;IF(AND(L653="Yes",M653=""),"DELAY - NO CAUSE; ","")&amp;IF(AND(N653&lt;&gt;"",O653&lt;&gt;"Yes",O653&lt;&gt;"Not needed"),"CLIENT INSTRUCTION - NO CHANGE ORDER; ","")&amp;IF(Q653="","NO PHOTOS LINK; ","")&amp;IF(OR(C653="",AND(D653&lt;&gt;"",E653="")),"CREW COUNT BLANK; ","")&amp;IF(G653="","NO WORK WRITTEN; ","")&amp;IF(AND(I653&lt;&gt;"",J653=""),"INSPECTION - NO RESULT; ","")&amp;IF(AND(B653&lt;&gt;"",N(A653)&gt;0,COUNTIFS($B$2:$B$1000,B653,$A$2:$A$1000,A653)&gt;1),"TWO ROWS SAME JOB SAME DAY; ","")&amp;IF(AND(N(A653)&gt;0,N(S653)&gt;0,N(S653)-N(A653)&gt;N('Settings'!$B$11)),"WRITTEN LATE; ",""),LEN(IF(N(A653)=0,"NO DATE; ","")&amp;IF(B653="","NO JOB; ",IF(COUNTIF('Jobs'!$A$2:$A$21,B653)=0,"JOB NOT ON JOBS SHEET; ",""))&amp;IF(AND(L653="Yes",M653=""),"DELAY - NO CAUSE; ","")&amp;IF(AND(N653&lt;&gt;"",O653&lt;&gt;"Yes",O653&lt;&gt;"Not needed"),"CLIENT INSTRUCTION - NO CHANGE ORDER; ","")&amp;IF(Q653="","NO PHOTOS LINK; ","")&amp;IF(OR(C653="",AND(D653&lt;&gt;"",E653="")),"CREW COUNT BLANK; ","")&amp;IF(G653="","NO WORK WRITTEN; ","")&amp;IF(AND(I653&lt;&gt;"",J653=""),"INSPECTION - NO RESULT; ","")&amp;IF(AND(B653&lt;&gt;"",N(A653)&gt;0,COUNTIFS($B$2:$B$1000,B653,$A$2:$A$1000,A653)&gt;1),"TWO ROWS SAME JOB SAME DAY; ","")&amp;IF(AND(N(A653)&gt;0,N(S653)&gt;0,N(S653)-N(A653)&gt;N('Settings'!$B$11)),"WRITTEN LATE; ",""))-2)))</f>
        <v/>
      </c>
    </row>
    <row r="654">
      <c r="A654" s="6" t="n"/>
      <c r="G654" s="7" t="n"/>
      <c r="H654" s="7" t="n"/>
      <c r="K654" s="7" t="n"/>
      <c r="M654" s="7" t="n"/>
      <c r="N654" s="7" t="n"/>
      <c r="P654" s="7" t="n"/>
      <c r="S654" s="6" t="n"/>
      <c r="T654">
        <f>IF(NOT(OR(A654&lt;&gt;"",B654&lt;&gt;"",G654&lt;&gt;"")),"",IF(IF(N(A654)=0,"NO DATE; ","")&amp;IF(B654="","NO JOB; ",IF(COUNTIF('Jobs'!$A$2:$A$21,B654)=0,"JOB NOT ON JOBS SHEET; ",""))&amp;IF(AND(L654="Yes",M654=""),"DELAY - NO CAUSE; ","")&amp;IF(AND(N654&lt;&gt;"",O654&lt;&gt;"Yes",O654&lt;&gt;"Not needed"),"CLIENT INSTRUCTION - NO CHANGE ORDER; ","")&amp;IF(Q654="","NO PHOTOS LINK; ","")&amp;IF(OR(C654="",AND(D654&lt;&gt;"",E654="")),"CREW COUNT BLANK; ","")&amp;IF(G654="","NO WORK WRITTEN; ","")&amp;IF(AND(I654&lt;&gt;"",J654=""),"INSPECTION - NO RESULT; ","")&amp;IF(AND(B654&lt;&gt;"",N(A654)&gt;0,COUNTIFS($B$2:$B$1000,B654,$A$2:$A$1000,A654)&gt;1),"TWO ROWS SAME JOB SAME DAY; ","")&amp;IF(AND(N(A654)&gt;0,N(S654)&gt;0,N(S654)-N(A654)&gt;N('Settings'!$B$11)),"WRITTEN LATE; ","")="","",LEFT(IF(N(A654)=0,"NO DATE; ","")&amp;IF(B654="","NO JOB; ",IF(COUNTIF('Jobs'!$A$2:$A$21,B654)=0,"JOB NOT ON JOBS SHEET; ",""))&amp;IF(AND(L654="Yes",M654=""),"DELAY - NO CAUSE; ","")&amp;IF(AND(N654&lt;&gt;"",O654&lt;&gt;"Yes",O654&lt;&gt;"Not needed"),"CLIENT INSTRUCTION - NO CHANGE ORDER; ","")&amp;IF(Q654="","NO PHOTOS LINK; ","")&amp;IF(OR(C654="",AND(D654&lt;&gt;"",E654="")),"CREW COUNT BLANK; ","")&amp;IF(G654="","NO WORK WRITTEN; ","")&amp;IF(AND(I654&lt;&gt;"",J654=""),"INSPECTION - NO RESULT; ","")&amp;IF(AND(B654&lt;&gt;"",N(A654)&gt;0,COUNTIFS($B$2:$B$1000,B654,$A$2:$A$1000,A654)&gt;1),"TWO ROWS SAME JOB SAME DAY; ","")&amp;IF(AND(N(A654)&gt;0,N(S654)&gt;0,N(S654)-N(A654)&gt;N('Settings'!$B$11)),"WRITTEN LATE; ",""),LEN(IF(N(A654)=0,"NO DATE; ","")&amp;IF(B654="","NO JOB; ",IF(COUNTIF('Jobs'!$A$2:$A$21,B654)=0,"JOB NOT ON JOBS SHEET; ",""))&amp;IF(AND(L654="Yes",M654=""),"DELAY - NO CAUSE; ","")&amp;IF(AND(N654&lt;&gt;"",O654&lt;&gt;"Yes",O654&lt;&gt;"Not needed"),"CLIENT INSTRUCTION - NO CHANGE ORDER; ","")&amp;IF(Q654="","NO PHOTOS LINK; ","")&amp;IF(OR(C654="",AND(D654&lt;&gt;"",E654="")),"CREW COUNT BLANK; ","")&amp;IF(G654="","NO WORK WRITTEN; ","")&amp;IF(AND(I654&lt;&gt;"",J654=""),"INSPECTION - NO RESULT; ","")&amp;IF(AND(B654&lt;&gt;"",N(A654)&gt;0,COUNTIFS($B$2:$B$1000,B654,$A$2:$A$1000,A654)&gt;1),"TWO ROWS SAME JOB SAME DAY; ","")&amp;IF(AND(N(A654)&gt;0,N(S654)&gt;0,N(S654)-N(A654)&gt;N('Settings'!$B$11)),"WRITTEN LATE; ",""))-2)))</f>
        <v/>
      </c>
    </row>
    <row r="655">
      <c r="A655" s="6" t="n"/>
      <c r="G655" s="7" t="n"/>
      <c r="H655" s="7" t="n"/>
      <c r="K655" s="7" t="n"/>
      <c r="M655" s="7" t="n"/>
      <c r="N655" s="7" t="n"/>
      <c r="P655" s="7" t="n"/>
      <c r="S655" s="6" t="n"/>
      <c r="T655">
        <f>IF(NOT(OR(A655&lt;&gt;"",B655&lt;&gt;"",G655&lt;&gt;"")),"",IF(IF(N(A655)=0,"NO DATE; ","")&amp;IF(B655="","NO JOB; ",IF(COUNTIF('Jobs'!$A$2:$A$21,B655)=0,"JOB NOT ON JOBS SHEET; ",""))&amp;IF(AND(L655="Yes",M655=""),"DELAY - NO CAUSE; ","")&amp;IF(AND(N655&lt;&gt;"",O655&lt;&gt;"Yes",O655&lt;&gt;"Not needed"),"CLIENT INSTRUCTION - NO CHANGE ORDER; ","")&amp;IF(Q655="","NO PHOTOS LINK; ","")&amp;IF(OR(C655="",AND(D655&lt;&gt;"",E655="")),"CREW COUNT BLANK; ","")&amp;IF(G655="","NO WORK WRITTEN; ","")&amp;IF(AND(I655&lt;&gt;"",J655=""),"INSPECTION - NO RESULT; ","")&amp;IF(AND(B655&lt;&gt;"",N(A655)&gt;0,COUNTIFS($B$2:$B$1000,B655,$A$2:$A$1000,A655)&gt;1),"TWO ROWS SAME JOB SAME DAY; ","")&amp;IF(AND(N(A655)&gt;0,N(S655)&gt;0,N(S655)-N(A655)&gt;N('Settings'!$B$11)),"WRITTEN LATE; ","")="","",LEFT(IF(N(A655)=0,"NO DATE; ","")&amp;IF(B655="","NO JOB; ",IF(COUNTIF('Jobs'!$A$2:$A$21,B655)=0,"JOB NOT ON JOBS SHEET; ",""))&amp;IF(AND(L655="Yes",M655=""),"DELAY - NO CAUSE; ","")&amp;IF(AND(N655&lt;&gt;"",O655&lt;&gt;"Yes",O655&lt;&gt;"Not needed"),"CLIENT INSTRUCTION - NO CHANGE ORDER; ","")&amp;IF(Q655="","NO PHOTOS LINK; ","")&amp;IF(OR(C655="",AND(D655&lt;&gt;"",E655="")),"CREW COUNT BLANK; ","")&amp;IF(G655="","NO WORK WRITTEN; ","")&amp;IF(AND(I655&lt;&gt;"",J655=""),"INSPECTION - NO RESULT; ","")&amp;IF(AND(B655&lt;&gt;"",N(A655)&gt;0,COUNTIFS($B$2:$B$1000,B655,$A$2:$A$1000,A655)&gt;1),"TWO ROWS SAME JOB SAME DAY; ","")&amp;IF(AND(N(A655)&gt;0,N(S655)&gt;0,N(S655)-N(A655)&gt;N('Settings'!$B$11)),"WRITTEN LATE; ",""),LEN(IF(N(A655)=0,"NO DATE; ","")&amp;IF(B655="","NO JOB; ",IF(COUNTIF('Jobs'!$A$2:$A$21,B655)=0,"JOB NOT ON JOBS SHEET; ",""))&amp;IF(AND(L655="Yes",M655=""),"DELAY - NO CAUSE; ","")&amp;IF(AND(N655&lt;&gt;"",O655&lt;&gt;"Yes",O655&lt;&gt;"Not needed"),"CLIENT INSTRUCTION - NO CHANGE ORDER; ","")&amp;IF(Q655="","NO PHOTOS LINK; ","")&amp;IF(OR(C655="",AND(D655&lt;&gt;"",E655="")),"CREW COUNT BLANK; ","")&amp;IF(G655="","NO WORK WRITTEN; ","")&amp;IF(AND(I655&lt;&gt;"",J655=""),"INSPECTION - NO RESULT; ","")&amp;IF(AND(B655&lt;&gt;"",N(A655)&gt;0,COUNTIFS($B$2:$B$1000,B655,$A$2:$A$1000,A655)&gt;1),"TWO ROWS SAME JOB SAME DAY; ","")&amp;IF(AND(N(A655)&gt;0,N(S655)&gt;0,N(S655)-N(A655)&gt;N('Settings'!$B$11)),"WRITTEN LATE; ",""))-2)))</f>
        <v/>
      </c>
    </row>
    <row r="656">
      <c r="A656" s="6" t="n"/>
      <c r="G656" s="7" t="n"/>
      <c r="H656" s="7" t="n"/>
      <c r="K656" s="7" t="n"/>
      <c r="M656" s="7" t="n"/>
      <c r="N656" s="7" t="n"/>
      <c r="P656" s="7" t="n"/>
      <c r="S656" s="6" t="n"/>
      <c r="T656">
        <f>IF(NOT(OR(A656&lt;&gt;"",B656&lt;&gt;"",G656&lt;&gt;"")),"",IF(IF(N(A656)=0,"NO DATE; ","")&amp;IF(B656="","NO JOB; ",IF(COUNTIF('Jobs'!$A$2:$A$21,B656)=0,"JOB NOT ON JOBS SHEET; ",""))&amp;IF(AND(L656="Yes",M656=""),"DELAY - NO CAUSE; ","")&amp;IF(AND(N656&lt;&gt;"",O656&lt;&gt;"Yes",O656&lt;&gt;"Not needed"),"CLIENT INSTRUCTION - NO CHANGE ORDER; ","")&amp;IF(Q656="","NO PHOTOS LINK; ","")&amp;IF(OR(C656="",AND(D656&lt;&gt;"",E656="")),"CREW COUNT BLANK; ","")&amp;IF(G656="","NO WORK WRITTEN; ","")&amp;IF(AND(I656&lt;&gt;"",J656=""),"INSPECTION - NO RESULT; ","")&amp;IF(AND(B656&lt;&gt;"",N(A656)&gt;0,COUNTIFS($B$2:$B$1000,B656,$A$2:$A$1000,A656)&gt;1),"TWO ROWS SAME JOB SAME DAY; ","")&amp;IF(AND(N(A656)&gt;0,N(S656)&gt;0,N(S656)-N(A656)&gt;N('Settings'!$B$11)),"WRITTEN LATE; ","")="","",LEFT(IF(N(A656)=0,"NO DATE; ","")&amp;IF(B656="","NO JOB; ",IF(COUNTIF('Jobs'!$A$2:$A$21,B656)=0,"JOB NOT ON JOBS SHEET; ",""))&amp;IF(AND(L656="Yes",M656=""),"DELAY - NO CAUSE; ","")&amp;IF(AND(N656&lt;&gt;"",O656&lt;&gt;"Yes",O656&lt;&gt;"Not needed"),"CLIENT INSTRUCTION - NO CHANGE ORDER; ","")&amp;IF(Q656="","NO PHOTOS LINK; ","")&amp;IF(OR(C656="",AND(D656&lt;&gt;"",E656="")),"CREW COUNT BLANK; ","")&amp;IF(G656="","NO WORK WRITTEN; ","")&amp;IF(AND(I656&lt;&gt;"",J656=""),"INSPECTION - NO RESULT; ","")&amp;IF(AND(B656&lt;&gt;"",N(A656)&gt;0,COUNTIFS($B$2:$B$1000,B656,$A$2:$A$1000,A656)&gt;1),"TWO ROWS SAME JOB SAME DAY; ","")&amp;IF(AND(N(A656)&gt;0,N(S656)&gt;0,N(S656)-N(A656)&gt;N('Settings'!$B$11)),"WRITTEN LATE; ",""),LEN(IF(N(A656)=0,"NO DATE; ","")&amp;IF(B656="","NO JOB; ",IF(COUNTIF('Jobs'!$A$2:$A$21,B656)=0,"JOB NOT ON JOBS SHEET; ",""))&amp;IF(AND(L656="Yes",M656=""),"DELAY - NO CAUSE; ","")&amp;IF(AND(N656&lt;&gt;"",O656&lt;&gt;"Yes",O656&lt;&gt;"Not needed"),"CLIENT INSTRUCTION - NO CHANGE ORDER; ","")&amp;IF(Q656="","NO PHOTOS LINK; ","")&amp;IF(OR(C656="",AND(D656&lt;&gt;"",E656="")),"CREW COUNT BLANK; ","")&amp;IF(G656="","NO WORK WRITTEN; ","")&amp;IF(AND(I656&lt;&gt;"",J656=""),"INSPECTION - NO RESULT; ","")&amp;IF(AND(B656&lt;&gt;"",N(A656)&gt;0,COUNTIFS($B$2:$B$1000,B656,$A$2:$A$1000,A656)&gt;1),"TWO ROWS SAME JOB SAME DAY; ","")&amp;IF(AND(N(A656)&gt;0,N(S656)&gt;0,N(S656)-N(A656)&gt;N('Settings'!$B$11)),"WRITTEN LATE; ",""))-2)))</f>
        <v/>
      </c>
    </row>
    <row r="657">
      <c r="A657" s="6" t="n"/>
      <c r="G657" s="7" t="n"/>
      <c r="H657" s="7" t="n"/>
      <c r="K657" s="7" t="n"/>
      <c r="M657" s="7" t="n"/>
      <c r="N657" s="7" t="n"/>
      <c r="P657" s="7" t="n"/>
      <c r="S657" s="6" t="n"/>
      <c r="T657">
        <f>IF(NOT(OR(A657&lt;&gt;"",B657&lt;&gt;"",G657&lt;&gt;"")),"",IF(IF(N(A657)=0,"NO DATE; ","")&amp;IF(B657="","NO JOB; ",IF(COUNTIF('Jobs'!$A$2:$A$21,B657)=0,"JOB NOT ON JOBS SHEET; ",""))&amp;IF(AND(L657="Yes",M657=""),"DELAY - NO CAUSE; ","")&amp;IF(AND(N657&lt;&gt;"",O657&lt;&gt;"Yes",O657&lt;&gt;"Not needed"),"CLIENT INSTRUCTION - NO CHANGE ORDER; ","")&amp;IF(Q657="","NO PHOTOS LINK; ","")&amp;IF(OR(C657="",AND(D657&lt;&gt;"",E657="")),"CREW COUNT BLANK; ","")&amp;IF(G657="","NO WORK WRITTEN; ","")&amp;IF(AND(I657&lt;&gt;"",J657=""),"INSPECTION - NO RESULT; ","")&amp;IF(AND(B657&lt;&gt;"",N(A657)&gt;0,COUNTIFS($B$2:$B$1000,B657,$A$2:$A$1000,A657)&gt;1),"TWO ROWS SAME JOB SAME DAY; ","")&amp;IF(AND(N(A657)&gt;0,N(S657)&gt;0,N(S657)-N(A657)&gt;N('Settings'!$B$11)),"WRITTEN LATE; ","")="","",LEFT(IF(N(A657)=0,"NO DATE; ","")&amp;IF(B657="","NO JOB; ",IF(COUNTIF('Jobs'!$A$2:$A$21,B657)=0,"JOB NOT ON JOBS SHEET; ",""))&amp;IF(AND(L657="Yes",M657=""),"DELAY - NO CAUSE; ","")&amp;IF(AND(N657&lt;&gt;"",O657&lt;&gt;"Yes",O657&lt;&gt;"Not needed"),"CLIENT INSTRUCTION - NO CHANGE ORDER; ","")&amp;IF(Q657="","NO PHOTOS LINK; ","")&amp;IF(OR(C657="",AND(D657&lt;&gt;"",E657="")),"CREW COUNT BLANK; ","")&amp;IF(G657="","NO WORK WRITTEN; ","")&amp;IF(AND(I657&lt;&gt;"",J657=""),"INSPECTION - NO RESULT; ","")&amp;IF(AND(B657&lt;&gt;"",N(A657)&gt;0,COUNTIFS($B$2:$B$1000,B657,$A$2:$A$1000,A657)&gt;1),"TWO ROWS SAME JOB SAME DAY; ","")&amp;IF(AND(N(A657)&gt;0,N(S657)&gt;0,N(S657)-N(A657)&gt;N('Settings'!$B$11)),"WRITTEN LATE; ",""),LEN(IF(N(A657)=0,"NO DATE; ","")&amp;IF(B657="","NO JOB; ",IF(COUNTIF('Jobs'!$A$2:$A$21,B657)=0,"JOB NOT ON JOBS SHEET; ",""))&amp;IF(AND(L657="Yes",M657=""),"DELAY - NO CAUSE; ","")&amp;IF(AND(N657&lt;&gt;"",O657&lt;&gt;"Yes",O657&lt;&gt;"Not needed"),"CLIENT INSTRUCTION - NO CHANGE ORDER; ","")&amp;IF(Q657="","NO PHOTOS LINK; ","")&amp;IF(OR(C657="",AND(D657&lt;&gt;"",E657="")),"CREW COUNT BLANK; ","")&amp;IF(G657="","NO WORK WRITTEN; ","")&amp;IF(AND(I657&lt;&gt;"",J657=""),"INSPECTION - NO RESULT; ","")&amp;IF(AND(B657&lt;&gt;"",N(A657)&gt;0,COUNTIFS($B$2:$B$1000,B657,$A$2:$A$1000,A657)&gt;1),"TWO ROWS SAME JOB SAME DAY; ","")&amp;IF(AND(N(A657)&gt;0,N(S657)&gt;0,N(S657)-N(A657)&gt;N('Settings'!$B$11)),"WRITTEN LATE; ",""))-2)))</f>
        <v/>
      </c>
    </row>
    <row r="658">
      <c r="A658" s="6" t="n"/>
      <c r="G658" s="7" t="n"/>
      <c r="H658" s="7" t="n"/>
      <c r="K658" s="7" t="n"/>
      <c r="M658" s="7" t="n"/>
      <c r="N658" s="7" t="n"/>
      <c r="P658" s="7" t="n"/>
      <c r="S658" s="6" t="n"/>
      <c r="T658">
        <f>IF(NOT(OR(A658&lt;&gt;"",B658&lt;&gt;"",G658&lt;&gt;"")),"",IF(IF(N(A658)=0,"NO DATE; ","")&amp;IF(B658="","NO JOB; ",IF(COUNTIF('Jobs'!$A$2:$A$21,B658)=0,"JOB NOT ON JOBS SHEET; ",""))&amp;IF(AND(L658="Yes",M658=""),"DELAY - NO CAUSE; ","")&amp;IF(AND(N658&lt;&gt;"",O658&lt;&gt;"Yes",O658&lt;&gt;"Not needed"),"CLIENT INSTRUCTION - NO CHANGE ORDER; ","")&amp;IF(Q658="","NO PHOTOS LINK; ","")&amp;IF(OR(C658="",AND(D658&lt;&gt;"",E658="")),"CREW COUNT BLANK; ","")&amp;IF(G658="","NO WORK WRITTEN; ","")&amp;IF(AND(I658&lt;&gt;"",J658=""),"INSPECTION - NO RESULT; ","")&amp;IF(AND(B658&lt;&gt;"",N(A658)&gt;0,COUNTIFS($B$2:$B$1000,B658,$A$2:$A$1000,A658)&gt;1),"TWO ROWS SAME JOB SAME DAY; ","")&amp;IF(AND(N(A658)&gt;0,N(S658)&gt;0,N(S658)-N(A658)&gt;N('Settings'!$B$11)),"WRITTEN LATE; ","")="","",LEFT(IF(N(A658)=0,"NO DATE; ","")&amp;IF(B658="","NO JOB; ",IF(COUNTIF('Jobs'!$A$2:$A$21,B658)=0,"JOB NOT ON JOBS SHEET; ",""))&amp;IF(AND(L658="Yes",M658=""),"DELAY - NO CAUSE; ","")&amp;IF(AND(N658&lt;&gt;"",O658&lt;&gt;"Yes",O658&lt;&gt;"Not needed"),"CLIENT INSTRUCTION - NO CHANGE ORDER; ","")&amp;IF(Q658="","NO PHOTOS LINK; ","")&amp;IF(OR(C658="",AND(D658&lt;&gt;"",E658="")),"CREW COUNT BLANK; ","")&amp;IF(G658="","NO WORK WRITTEN; ","")&amp;IF(AND(I658&lt;&gt;"",J658=""),"INSPECTION - NO RESULT; ","")&amp;IF(AND(B658&lt;&gt;"",N(A658)&gt;0,COUNTIFS($B$2:$B$1000,B658,$A$2:$A$1000,A658)&gt;1),"TWO ROWS SAME JOB SAME DAY; ","")&amp;IF(AND(N(A658)&gt;0,N(S658)&gt;0,N(S658)-N(A658)&gt;N('Settings'!$B$11)),"WRITTEN LATE; ",""),LEN(IF(N(A658)=0,"NO DATE; ","")&amp;IF(B658="","NO JOB; ",IF(COUNTIF('Jobs'!$A$2:$A$21,B658)=0,"JOB NOT ON JOBS SHEET; ",""))&amp;IF(AND(L658="Yes",M658=""),"DELAY - NO CAUSE; ","")&amp;IF(AND(N658&lt;&gt;"",O658&lt;&gt;"Yes",O658&lt;&gt;"Not needed"),"CLIENT INSTRUCTION - NO CHANGE ORDER; ","")&amp;IF(Q658="","NO PHOTOS LINK; ","")&amp;IF(OR(C658="",AND(D658&lt;&gt;"",E658="")),"CREW COUNT BLANK; ","")&amp;IF(G658="","NO WORK WRITTEN; ","")&amp;IF(AND(I658&lt;&gt;"",J658=""),"INSPECTION - NO RESULT; ","")&amp;IF(AND(B658&lt;&gt;"",N(A658)&gt;0,COUNTIFS($B$2:$B$1000,B658,$A$2:$A$1000,A658)&gt;1),"TWO ROWS SAME JOB SAME DAY; ","")&amp;IF(AND(N(A658)&gt;0,N(S658)&gt;0,N(S658)-N(A658)&gt;N('Settings'!$B$11)),"WRITTEN LATE; ",""))-2)))</f>
        <v/>
      </c>
    </row>
    <row r="659">
      <c r="A659" s="6" t="n"/>
      <c r="G659" s="7" t="n"/>
      <c r="H659" s="7" t="n"/>
      <c r="K659" s="7" t="n"/>
      <c r="M659" s="7" t="n"/>
      <c r="N659" s="7" t="n"/>
      <c r="P659" s="7" t="n"/>
      <c r="S659" s="6" t="n"/>
      <c r="T659">
        <f>IF(NOT(OR(A659&lt;&gt;"",B659&lt;&gt;"",G659&lt;&gt;"")),"",IF(IF(N(A659)=0,"NO DATE; ","")&amp;IF(B659="","NO JOB; ",IF(COUNTIF('Jobs'!$A$2:$A$21,B659)=0,"JOB NOT ON JOBS SHEET; ",""))&amp;IF(AND(L659="Yes",M659=""),"DELAY - NO CAUSE; ","")&amp;IF(AND(N659&lt;&gt;"",O659&lt;&gt;"Yes",O659&lt;&gt;"Not needed"),"CLIENT INSTRUCTION - NO CHANGE ORDER; ","")&amp;IF(Q659="","NO PHOTOS LINK; ","")&amp;IF(OR(C659="",AND(D659&lt;&gt;"",E659="")),"CREW COUNT BLANK; ","")&amp;IF(G659="","NO WORK WRITTEN; ","")&amp;IF(AND(I659&lt;&gt;"",J659=""),"INSPECTION - NO RESULT; ","")&amp;IF(AND(B659&lt;&gt;"",N(A659)&gt;0,COUNTIFS($B$2:$B$1000,B659,$A$2:$A$1000,A659)&gt;1),"TWO ROWS SAME JOB SAME DAY; ","")&amp;IF(AND(N(A659)&gt;0,N(S659)&gt;0,N(S659)-N(A659)&gt;N('Settings'!$B$11)),"WRITTEN LATE; ","")="","",LEFT(IF(N(A659)=0,"NO DATE; ","")&amp;IF(B659="","NO JOB; ",IF(COUNTIF('Jobs'!$A$2:$A$21,B659)=0,"JOB NOT ON JOBS SHEET; ",""))&amp;IF(AND(L659="Yes",M659=""),"DELAY - NO CAUSE; ","")&amp;IF(AND(N659&lt;&gt;"",O659&lt;&gt;"Yes",O659&lt;&gt;"Not needed"),"CLIENT INSTRUCTION - NO CHANGE ORDER; ","")&amp;IF(Q659="","NO PHOTOS LINK; ","")&amp;IF(OR(C659="",AND(D659&lt;&gt;"",E659="")),"CREW COUNT BLANK; ","")&amp;IF(G659="","NO WORK WRITTEN; ","")&amp;IF(AND(I659&lt;&gt;"",J659=""),"INSPECTION - NO RESULT; ","")&amp;IF(AND(B659&lt;&gt;"",N(A659)&gt;0,COUNTIFS($B$2:$B$1000,B659,$A$2:$A$1000,A659)&gt;1),"TWO ROWS SAME JOB SAME DAY; ","")&amp;IF(AND(N(A659)&gt;0,N(S659)&gt;0,N(S659)-N(A659)&gt;N('Settings'!$B$11)),"WRITTEN LATE; ",""),LEN(IF(N(A659)=0,"NO DATE; ","")&amp;IF(B659="","NO JOB; ",IF(COUNTIF('Jobs'!$A$2:$A$21,B659)=0,"JOB NOT ON JOBS SHEET; ",""))&amp;IF(AND(L659="Yes",M659=""),"DELAY - NO CAUSE; ","")&amp;IF(AND(N659&lt;&gt;"",O659&lt;&gt;"Yes",O659&lt;&gt;"Not needed"),"CLIENT INSTRUCTION - NO CHANGE ORDER; ","")&amp;IF(Q659="","NO PHOTOS LINK; ","")&amp;IF(OR(C659="",AND(D659&lt;&gt;"",E659="")),"CREW COUNT BLANK; ","")&amp;IF(G659="","NO WORK WRITTEN; ","")&amp;IF(AND(I659&lt;&gt;"",J659=""),"INSPECTION - NO RESULT; ","")&amp;IF(AND(B659&lt;&gt;"",N(A659)&gt;0,COUNTIFS($B$2:$B$1000,B659,$A$2:$A$1000,A659)&gt;1),"TWO ROWS SAME JOB SAME DAY; ","")&amp;IF(AND(N(A659)&gt;0,N(S659)&gt;0,N(S659)-N(A659)&gt;N('Settings'!$B$11)),"WRITTEN LATE; ",""))-2)))</f>
        <v/>
      </c>
    </row>
    <row r="660">
      <c r="A660" s="6" t="n"/>
      <c r="G660" s="7" t="n"/>
      <c r="H660" s="7" t="n"/>
      <c r="K660" s="7" t="n"/>
      <c r="M660" s="7" t="n"/>
      <c r="N660" s="7" t="n"/>
      <c r="P660" s="7" t="n"/>
      <c r="S660" s="6" t="n"/>
      <c r="T660">
        <f>IF(NOT(OR(A660&lt;&gt;"",B660&lt;&gt;"",G660&lt;&gt;"")),"",IF(IF(N(A660)=0,"NO DATE; ","")&amp;IF(B660="","NO JOB; ",IF(COUNTIF('Jobs'!$A$2:$A$21,B660)=0,"JOB NOT ON JOBS SHEET; ",""))&amp;IF(AND(L660="Yes",M660=""),"DELAY - NO CAUSE; ","")&amp;IF(AND(N660&lt;&gt;"",O660&lt;&gt;"Yes",O660&lt;&gt;"Not needed"),"CLIENT INSTRUCTION - NO CHANGE ORDER; ","")&amp;IF(Q660="","NO PHOTOS LINK; ","")&amp;IF(OR(C660="",AND(D660&lt;&gt;"",E660="")),"CREW COUNT BLANK; ","")&amp;IF(G660="","NO WORK WRITTEN; ","")&amp;IF(AND(I660&lt;&gt;"",J660=""),"INSPECTION - NO RESULT; ","")&amp;IF(AND(B660&lt;&gt;"",N(A660)&gt;0,COUNTIFS($B$2:$B$1000,B660,$A$2:$A$1000,A660)&gt;1),"TWO ROWS SAME JOB SAME DAY; ","")&amp;IF(AND(N(A660)&gt;0,N(S660)&gt;0,N(S660)-N(A660)&gt;N('Settings'!$B$11)),"WRITTEN LATE; ","")="","",LEFT(IF(N(A660)=0,"NO DATE; ","")&amp;IF(B660="","NO JOB; ",IF(COUNTIF('Jobs'!$A$2:$A$21,B660)=0,"JOB NOT ON JOBS SHEET; ",""))&amp;IF(AND(L660="Yes",M660=""),"DELAY - NO CAUSE; ","")&amp;IF(AND(N660&lt;&gt;"",O660&lt;&gt;"Yes",O660&lt;&gt;"Not needed"),"CLIENT INSTRUCTION - NO CHANGE ORDER; ","")&amp;IF(Q660="","NO PHOTOS LINK; ","")&amp;IF(OR(C660="",AND(D660&lt;&gt;"",E660="")),"CREW COUNT BLANK; ","")&amp;IF(G660="","NO WORK WRITTEN; ","")&amp;IF(AND(I660&lt;&gt;"",J660=""),"INSPECTION - NO RESULT; ","")&amp;IF(AND(B660&lt;&gt;"",N(A660)&gt;0,COUNTIFS($B$2:$B$1000,B660,$A$2:$A$1000,A660)&gt;1),"TWO ROWS SAME JOB SAME DAY; ","")&amp;IF(AND(N(A660)&gt;0,N(S660)&gt;0,N(S660)-N(A660)&gt;N('Settings'!$B$11)),"WRITTEN LATE; ",""),LEN(IF(N(A660)=0,"NO DATE; ","")&amp;IF(B660="","NO JOB; ",IF(COUNTIF('Jobs'!$A$2:$A$21,B660)=0,"JOB NOT ON JOBS SHEET; ",""))&amp;IF(AND(L660="Yes",M660=""),"DELAY - NO CAUSE; ","")&amp;IF(AND(N660&lt;&gt;"",O660&lt;&gt;"Yes",O660&lt;&gt;"Not needed"),"CLIENT INSTRUCTION - NO CHANGE ORDER; ","")&amp;IF(Q660="","NO PHOTOS LINK; ","")&amp;IF(OR(C660="",AND(D660&lt;&gt;"",E660="")),"CREW COUNT BLANK; ","")&amp;IF(G660="","NO WORK WRITTEN; ","")&amp;IF(AND(I660&lt;&gt;"",J660=""),"INSPECTION - NO RESULT; ","")&amp;IF(AND(B660&lt;&gt;"",N(A660)&gt;0,COUNTIFS($B$2:$B$1000,B660,$A$2:$A$1000,A660)&gt;1),"TWO ROWS SAME JOB SAME DAY; ","")&amp;IF(AND(N(A660)&gt;0,N(S660)&gt;0,N(S660)-N(A660)&gt;N('Settings'!$B$11)),"WRITTEN LATE; ",""))-2)))</f>
        <v/>
      </c>
    </row>
    <row r="661">
      <c r="A661" s="6" t="n"/>
      <c r="G661" s="7" t="n"/>
      <c r="H661" s="7" t="n"/>
      <c r="K661" s="7" t="n"/>
      <c r="M661" s="7" t="n"/>
      <c r="N661" s="7" t="n"/>
      <c r="P661" s="7" t="n"/>
      <c r="S661" s="6" t="n"/>
      <c r="T661">
        <f>IF(NOT(OR(A661&lt;&gt;"",B661&lt;&gt;"",G661&lt;&gt;"")),"",IF(IF(N(A661)=0,"NO DATE; ","")&amp;IF(B661="","NO JOB; ",IF(COUNTIF('Jobs'!$A$2:$A$21,B661)=0,"JOB NOT ON JOBS SHEET; ",""))&amp;IF(AND(L661="Yes",M661=""),"DELAY - NO CAUSE; ","")&amp;IF(AND(N661&lt;&gt;"",O661&lt;&gt;"Yes",O661&lt;&gt;"Not needed"),"CLIENT INSTRUCTION - NO CHANGE ORDER; ","")&amp;IF(Q661="","NO PHOTOS LINK; ","")&amp;IF(OR(C661="",AND(D661&lt;&gt;"",E661="")),"CREW COUNT BLANK; ","")&amp;IF(G661="","NO WORK WRITTEN; ","")&amp;IF(AND(I661&lt;&gt;"",J661=""),"INSPECTION - NO RESULT; ","")&amp;IF(AND(B661&lt;&gt;"",N(A661)&gt;0,COUNTIFS($B$2:$B$1000,B661,$A$2:$A$1000,A661)&gt;1),"TWO ROWS SAME JOB SAME DAY; ","")&amp;IF(AND(N(A661)&gt;0,N(S661)&gt;0,N(S661)-N(A661)&gt;N('Settings'!$B$11)),"WRITTEN LATE; ","")="","",LEFT(IF(N(A661)=0,"NO DATE; ","")&amp;IF(B661="","NO JOB; ",IF(COUNTIF('Jobs'!$A$2:$A$21,B661)=0,"JOB NOT ON JOBS SHEET; ",""))&amp;IF(AND(L661="Yes",M661=""),"DELAY - NO CAUSE; ","")&amp;IF(AND(N661&lt;&gt;"",O661&lt;&gt;"Yes",O661&lt;&gt;"Not needed"),"CLIENT INSTRUCTION - NO CHANGE ORDER; ","")&amp;IF(Q661="","NO PHOTOS LINK; ","")&amp;IF(OR(C661="",AND(D661&lt;&gt;"",E661="")),"CREW COUNT BLANK; ","")&amp;IF(G661="","NO WORK WRITTEN; ","")&amp;IF(AND(I661&lt;&gt;"",J661=""),"INSPECTION - NO RESULT; ","")&amp;IF(AND(B661&lt;&gt;"",N(A661)&gt;0,COUNTIFS($B$2:$B$1000,B661,$A$2:$A$1000,A661)&gt;1),"TWO ROWS SAME JOB SAME DAY; ","")&amp;IF(AND(N(A661)&gt;0,N(S661)&gt;0,N(S661)-N(A661)&gt;N('Settings'!$B$11)),"WRITTEN LATE; ",""),LEN(IF(N(A661)=0,"NO DATE; ","")&amp;IF(B661="","NO JOB; ",IF(COUNTIF('Jobs'!$A$2:$A$21,B661)=0,"JOB NOT ON JOBS SHEET; ",""))&amp;IF(AND(L661="Yes",M661=""),"DELAY - NO CAUSE; ","")&amp;IF(AND(N661&lt;&gt;"",O661&lt;&gt;"Yes",O661&lt;&gt;"Not needed"),"CLIENT INSTRUCTION - NO CHANGE ORDER; ","")&amp;IF(Q661="","NO PHOTOS LINK; ","")&amp;IF(OR(C661="",AND(D661&lt;&gt;"",E661="")),"CREW COUNT BLANK; ","")&amp;IF(G661="","NO WORK WRITTEN; ","")&amp;IF(AND(I661&lt;&gt;"",J661=""),"INSPECTION - NO RESULT; ","")&amp;IF(AND(B661&lt;&gt;"",N(A661)&gt;0,COUNTIFS($B$2:$B$1000,B661,$A$2:$A$1000,A661)&gt;1),"TWO ROWS SAME JOB SAME DAY; ","")&amp;IF(AND(N(A661)&gt;0,N(S661)&gt;0,N(S661)-N(A661)&gt;N('Settings'!$B$11)),"WRITTEN LATE; ",""))-2)))</f>
        <v/>
      </c>
    </row>
    <row r="662">
      <c r="A662" s="6" t="n"/>
      <c r="G662" s="7" t="n"/>
      <c r="H662" s="7" t="n"/>
      <c r="K662" s="7" t="n"/>
      <c r="M662" s="7" t="n"/>
      <c r="N662" s="7" t="n"/>
      <c r="P662" s="7" t="n"/>
      <c r="S662" s="6" t="n"/>
      <c r="T662">
        <f>IF(NOT(OR(A662&lt;&gt;"",B662&lt;&gt;"",G662&lt;&gt;"")),"",IF(IF(N(A662)=0,"NO DATE; ","")&amp;IF(B662="","NO JOB; ",IF(COUNTIF('Jobs'!$A$2:$A$21,B662)=0,"JOB NOT ON JOBS SHEET; ",""))&amp;IF(AND(L662="Yes",M662=""),"DELAY - NO CAUSE; ","")&amp;IF(AND(N662&lt;&gt;"",O662&lt;&gt;"Yes",O662&lt;&gt;"Not needed"),"CLIENT INSTRUCTION - NO CHANGE ORDER; ","")&amp;IF(Q662="","NO PHOTOS LINK; ","")&amp;IF(OR(C662="",AND(D662&lt;&gt;"",E662="")),"CREW COUNT BLANK; ","")&amp;IF(G662="","NO WORK WRITTEN; ","")&amp;IF(AND(I662&lt;&gt;"",J662=""),"INSPECTION - NO RESULT; ","")&amp;IF(AND(B662&lt;&gt;"",N(A662)&gt;0,COUNTIFS($B$2:$B$1000,B662,$A$2:$A$1000,A662)&gt;1),"TWO ROWS SAME JOB SAME DAY; ","")&amp;IF(AND(N(A662)&gt;0,N(S662)&gt;0,N(S662)-N(A662)&gt;N('Settings'!$B$11)),"WRITTEN LATE; ","")="","",LEFT(IF(N(A662)=0,"NO DATE; ","")&amp;IF(B662="","NO JOB; ",IF(COUNTIF('Jobs'!$A$2:$A$21,B662)=0,"JOB NOT ON JOBS SHEET; ",""))&amp;IF(AND(L662="Yes",M662=""),"DELAY - NO CAUSE; ","")&amp;IF(AND(N662&lt;&gt;"",O662&lt;&gt;"Yes",O662&lt;&gt;"Not needed"),"CLIENT INSTRUCTION - NO CHANGE ORDER; ","")&amp;IF(Q662="","NO PHOTOS LINK; ","")&amp;IF(OR(C662="",AND(D662&lt;&gt;"",E662="")),"CREW COUNT BLANK; ","")&amp;IF(G662="","NO WORK WRITTEN; ","")&amp;IF(AND(I662&lt;&gt;"",J662=""),"INSPECTION - NO RESULT; ","")&amp;IF(AND(B662&lt;&gt;"",N(A662)&gt;0,COUNTIFS($B$2:$B$1000,B662,$A$2:$A$1000,A662)&gt;1),"TWO ROWS SAME JOB SAME DAY; ","")&amp;IF(AND(N(A662)&gt;0,N(S662)&gt;0,N(S662)-N(A662)&gt;N('Settings'!$B$11)),"WRITTEN LATE; ",""),LEN(IF(N(A662)=0,"NO DATE; ","")&amp;IF(B662="","NO JOB; ",IF(COUNTIF('Jobs'!$A$2:$A$21,B662)=0,"JOB NOT ON JOBS SHEET; ",""))&amp;IF(AND(L662="Yes",M662=""),"DELAY - NO CAUSE; ","")&amp;IF(AND(N662&lt;&gt;"",O662&lt;&gt;"Yes",O662&lt;&gt;"Not needed"),"CLIENT INSTRUCTION - NO CHANGE ORDER; ","")&amp;IF(Q662="","NO PHOTOS LINK; ","")&amp;IF(OR(C662="",AND(D662&lt;&gt;"",E662="")),"CREW COUNT BLANK; ","")&amp;IF(G662="","NO WORK WRITTEN; ","")&amp;IF(AND(I662&lt;&gt;"",J662=""),"INSPECTION - NO RESULT; ","")&amp;IF(AND(B662&lt;&gt;"",N(A662)&gt;0,COUNTIFS($B$2:$B$1000,B662,$A$2:$A$1000,A662)&gt;1),"TWO ROWS SAME JOB SAME DAY; ","")&amp;IF(AND(N(A662)&gt;0,N(S662)&gt;0,N(S662)-N(A662)&gt;N('Settings'!$B$11)),"WRITTEN LATE; ",""))-2)))</f>
        <v/>
      </c>
    </row>
    <row r="663">
      <c r="A663" s="6" t="n"/>
      <c r="G663" s="7" t="n"/>
      <c r="H663" s="7" t="n"/>
      <c r="K663" s="7" t="n"/>
      <c r="M663" s="7" t="n"/>
      <c r="N663" s="7" t="n"/>
      <c r="P663" s="7" t="n"/>
      <c r="S663" s="6" t="n"/>
      <c r="T663">
        <f>IF(NOT(OR(A663&lt;&gt;"",B663&lt;&gt;"",G663&lt;&gt;"")),"",IF(IF(N(A663)=0,"NO DATE; ","")&amp;IF(B663="","NO JOB; ",IF(COUNTIF('Jobs'!$A$2:$A$21,B663)=0,"JOB NOT ON JOBS SHEET; ",""))&amp;IF(AND(L663="Yes",M663=""),"DELAY - NO CAUSE; ","")&amp;IF(AND(N663&lt;&gt;"",O663&lt;&gt;"Yes",O663&lt;&gt;"Not needed"),"CLIENT INSTRUCTION - NO CHANGE ORDER; ","")&amp;IF(Q663="","NO PHOTOS LINK; ","")&amp;IF(OR(C663="",AND(D663&lt;&gt;"",E663="")),"CREW COUNT BLANK; ","")&amp;IF(G663="","NO WORK WRITTEN; ","")&amp;IF(AND(I663&lt;&gt;"",J663=""),"INSPECTION - NO RESULT; ","")&amp;IF(AND(B663&lt;&gt;"",N(A663)&gt;0,COUNTIFS($B$2:$B$1000,B663,$A$2:$A$1000,A663)&gt;1),"TWO ROWS SAME JOB SAME DAY; ","")&amp;IF(AND(N(A663)&gt;0,N(S663)&gt;0,N(S663)-N(A663)&gt;N('Settings'!$B$11)),"WRITTEN LATE; ","")="","",LEFT(IF(N(A663)=0,"NO DATE; ","")&amp;IF(B663="","NO JOB; ",IF(COUNTIF('Jobs'!$A$2:$A$21,B663)=0,"JOB NOT ON JOBS SHEET; ",""))&amp;IF(AND(L663="Yes",M663=""),"DELAY - NO CAUSE; ","")&amp;IF(AND(N663&lt;&gt;"",O663&lt;&gt;"Yes",O663&lt;&gt;"Not needed"),"CLIENT INSTRUCTION - NO CHANGE ORDER; ","")&amp;IF(Q663="","NO PHOTOS LINK; ","")&amp;IF(OR(C663="",AND(D663&lt;&gt;"",E663="")),"CREW COUNT BLANK; ","")&amp;IF(G663="","NO WORK WRITTEN; ","")&amp;IF(AND(I663&lt;&gt;"",J663=""),"INSPECTION - NO RESULT; ","")&amp;IF(AND(B663&lt;&gt;"",N(A663)&gt;0,COUNTIFS($B$2:$B$1000,B663,$A$2:$A$1000,A663)&gt;1),"TWO ROWS SAME JOB SAME DAY; ","")&amp;IF(AND(N(A663)&gt;0,N(S663)&gt;0,N(S663)-N(A663)&gt;N('Settings'!$B$11)),"WRITTEN LATE; ",""),LEN(IF(N(A663)=0,"NO DATE; ","")&amp;IF(B663="","NO JOB; ",IF(COUNTIF('Jobs'!$A$2:$A$21,B663)=0,"JOB NOT ON JOBS SHEET; ",""))&amp;IF(AND(L663="Yes",M663=""),"DELAY - NO CAUSE; ","")&amp;IF(AND(N663&lt;&gt;"",O663&lt;&gt;"Yes",O663&lt;&gt;"Not needed"),"CLIENT INSTRUCTION - NO CHANGE ORDER; ","")&amp;IF(Q663="","NO PHOTOS LINK; ","")&amp;IF(OR(C663="",AND(D663&lt;&gt;"",E663="")),"CREW COUNT BLANK; ","")&amp;IF(G663="","NO WORK WRITTEN; ","")&amp;IF(AND(I663&lt;&gt;"",J663=""),"INSPECTION - NO RESULT; ","")&amp;IF(AND(B663&lt;&gt;"",N(A663)&gt;0,COUNTIFS($B$2:$B$1000,B663,$A$2:$A$1000,A663)&gt;1),"TWO ROWS SAME JOB SAME DAY; ","")&amp;IF(AND(N(A663)&gt;0,N(S663)&gt;0,N(S663)-N(A663)&gt;N('Settings'!$B$11)),"WRITTEN LATE; ",""))-2)))</f>
        <v/>
      </c>
    </row>
    <row r="664">
      <c r="A664" s="6" t="n"/>
      <c r="G664" s="7" t="n"/>
      <c r="H664" s="7" t="n"/>
      <c r="K664" s="7" t="n"/>
      <c r="M664" s="7" t="n"/>
      <c r="N664" s="7" t="n"/>
      <c r="P664" s="7" t="n"/>
      <c r="S664" s="6" t="n"/>
      <c r="T664">
        <f>IF(NOT(OR(A664&lt;&gt;"",B664&lt;&gt;"",G664&lt;&gt;"")),"",IF(IF(N(A664)=0,"NO DATE; ","")&amp;IF(B664="","NO JOB; ",IF(COUNTIF('Jobs'!$A$2:$A$21,B664)=0,"JOB NOT ON JOBS SHEET; ",""))&amp;IF(AND(L664="Yes",M664=""),"DELAY - NO CAUSE; ","")&amp;IF(AND(N664&lt;&gt;"",O664&lt;&gt;"Yes",O664&lt;&gt;"Not needed"),"CLIENT INSTRUCTION - NO CHANGE ORDER; ","")&amp;IF(Q664="","NO PHOTOS LINK; ","")&amp;IF(OR(C664="",AND(D664&lt;&gt;"",E664="")),"CREW COUNT BLANK; ","")&amp;IF(G664="","NO WORK WRITTEN; ","")&amp;IF(AND(I664&lt;&gt;"",J664=""),"INSPECTION - NO RESULT; ","")&amp;IF(AND(B664&lt;&gt;"",N(A664)&gt;0,COUNTIFS($B$2:$B$1000,B664,$A$2:$A$1000,A664)&gt;1),"TWO ROWS SAME JOB SAME DAY; ","")&amp;IF(AND(N(A664)&gt;0,N(S664)&gt;0,N(S664)-N(A664)&gt;N('Settings'!$B$11)),"WRITTEN LATE; ","")="","",LEFT(IF(N(A664)=0,"NO DATE; ","")&amp;IF(B664="","NO JOB; ",IF(COUNTIF('Jobs'!$A$2:$A$21,B664)=0,"JOB NOT ON JOBS SHEET; ",""))&amp;IF(AND(L664="Yes",M664=""),"DELAY - NO CAUSE; ","")&amp;IF(AND(N664&lt;&gt;"",O664&lt;&gt;"Yes",O664&lt;&gt;"Not needed"),"CLIENT INSTRUCTION - NO CHANGE ORDER; ","")&amp;IF(Q664="","NO PHOTOS LINK; ","")&amp;IF(OR(C664="",AND(D664&lt;&gt;"",E664="")),"CREW COUNT BLANK; ","")&amp;IF(G664="","NO WORK WRITTEN; ","")&amp;IF(AND(I664&lt;&gt;"",J664=""),"INSPECTION - NO RESULT; ","")&amp;IF(AND(B664&lt;&gt;"",N(A664)&gt;0,COUNTIFS($B$2:$B$1000,B664,$A$2:$A$1000,A664)&gt;1),"TWO ROWS SAME JOB SAME DAY; ","")&amp;IF(AND(N(A664)&gt;0,N(S664)&gt;0,N(S664)-N(A664)&gt;N('Settings'!$B$11)),"WRITTEN LATE; ",""),LEN(IF(N(A664)=0,"NO DATE; ","")&amp;IF(B664="","NO JOB; ",IF(COUNTIF('Jobs'!$A$2:$A$21,B664)=0,"JOB NOT ON JOBS SHEET; ",""))&amp;IF(AND(L664="Yes",M664=""),"DELAY - NO CAUSE; ","")&amp;IF(AND(N664&lt;&gt;"",O664&lt;&gt;"Yes",O664&lt;&gt;"Not needed"),"CLIENT INSTRUCTION - NO CHANGE ORDER; ","")&amp;IF(Q664="","NO PHOTOS LINK; ","")&amp;IF(OR(C664="",AND(D664&lt;&gt;"",E664="")),"CREW COUNT BLANK; ","")&amp;IF(G664="","NO WORK WRITTEN; ","")&amp;IF(AND(I664&lt;&gt;"",J664=""),"INSPECTION - NO RESULT; ","")&amp;IF(AND(B664&lt;&gt;"",N(A664)&gt;0,COUNTIFS($B$2:$B$1000,B664,$A$2:$A$1000,A664)&gt;1),"TWO ROWS SAME JOB SAME DAY; ","")&amp;IF(AND(N(A664)&gt;0,N(S664)&gt;0,N(S664)-N(A664)&gt;N('Settings'!$B$11)),"WRITTEN LATE; ",""))-2)))</f>
        <v/>
      </c>
    </row>
    <row r="665">
      <c r="A665" s="6" t="n"/>
      <c r="G665" s="7" t="n"/>
      <c r="H665" s="7" t="n"/>
      <c r="K665" s="7" t="n"/>
      <c r="M665" s="7" t="n"/>
      <c r="N665" s="7" t="n"/>
      <c r="P665" s="7" t="n"/>
      <c r="S665" s="6" t="n"/>
      <c r="T665">
        <f>IF(NOT(OR(A665&lt;&gt;"",B665&lt;&gt;"",G665&lt;&gt;"")),"",IF(IF(N(A665)=0,"NO DATE; ","")&amp;IF(B665="","NO JOB; ",IF(COUNTIF('Jobs'!$A$2:$A$21,B665)=0,"JOB NOT ON JOBS SHEET; ",""))&amp;IF(AND(L665="Yes",M665=""),"DELAY - NO CAUSE; ","")&amp;IF(AND(N665&lt;&gt;"",O665&lt;&gt;"Yes",O665&lt;&gt;"Not needed"),"CLIENT INSTRUCTION - NO CHANGE ORDER; ","")&amp;IF(Q665="","NO PHOTOS LINK; ","")&amp;IF(OR(C665="",AND(D665&lt;&gt;"",E665="")),"CREW COUNT BLANK; ","")&amp;IF(G665="","NO WORK WRITTEN; ","")&amp;IF(AND(I665&lt;&gt;"",J665=""),"INSPECTION - NO RESULT; ","")&amp;IF(AND(B665&lt;&gt;"",N(A665)&gt;0,COUNTIFS($B$2:$B$1000,B665,$A$2:$A$1000,A665)&gt;1),"TWO ROWS SAME JOB SAME DAY; ","")&amp;IF(AND(N(A665)&gt;0,N(S665)&gt;0,N(S665)-N(A665)&gt;N('Settings'!$B$11)),"WRITTEN LATE; ","")="","",LEFT(IF(N(A665)=0,"NO DATE; ","")&amp;IF(B665="","NO JOB; ",IF(COUNTIF('Jobs'!$A$2:$A$21,B665)=0,"JOB NOT ON JOBS SHEET; ",""))&amp;IF(AND(L665="Yes",M665=""),"DELAY - NO CAUSE; ","")&amp;IF(AND(N665&lt;&gt;"",O665&lt;&gt;"Yes",O665&lt;&gt;"Not needed"),"CLIENT INSTRUCTION - NO CHANGE ORDER; ","")&amp;IF(Q665="","NO PHOTOS LINK; ","")&amp;IF(OR(C665="",AND(D665&lt;&gt;"",E665="")),"CREW COUNT BLANK; ","")&amp;IF(G665="","NO WORK WRITTEN; ","")&amp;IF(AND(I665&lt;&gt;"",J665=""),"INSPECTION - NO RESULT; ","")&amp;IF(AND(B665&lt;&gt;"",N(A665)&gt;0,COUNTIFS($B$2:$B$1000,B665,$A$2:$A$1000,A665)&gt;1),"TWO ROWS SAME JOB SAME DAY; ","")&amp;IF(AND(N(A665)&gt;0,N(S665)&gt;0,N(S665)-N(A665)&gt;N('Settings'!$B$11)),"WRITTEN LATE; ",""),LEN(IF(N(A665)=0,"NO DATE; ","")&amp;IF(B665="","NO JOB; ",IF(COUNTIF('Jobs'!$A$2:$A$21,B665)=0,"JOB NOT ON JOBS SHEET; ",""))&amp;IF(AND(L665="Yes",M665=""),"DELAY - NO CAUSE; ","")&amp;IF(AND(N665&lt;&gt;"",O665&lt;&gt;"Yes",O665&lt;&gt;"Not needed"),"CLIENT INSTRUCTION - NO CHANGE ORDER; ","")&amp;IF(Q665="","NO PHOTOS LINK; ","")&amp;IF(OR(C665="",AND(D665&lt;&gt;"",E665="")),"CREW COUNT BLANK; ","")&amp;IF(G665="","NO WORK WRITTEN; ","")&amp;IF(AND(I665&lt;&gt;"",J665=""),"INSPECTION - NO RESULT; ","")&amp;IF(AND(B665&lt;&gt;"",N(A665)&gt;0,COUNTIFS($B$2:$B$1000,B665,$A$2:$A$1000,A665)&gt;1),"TWO ROWS SAME JOB SAME DAY; ","")&amp;IF(AND(N(A665)&gt;0,N(S665)&gt;0,N(S665)-N(A665)&gt;N('Settings'!$B$11)),"WRITTEN LATE; ",""))-2)))</f>
        <v/>
      </c>
    </row>
    <row r="666">
      <c r="A666" s="6" t="n"/>
      <c r="G666" s="7" t="n"/>
      <c r="H666" s="7" t="n"/>
      <c r="K666" s="7" t="n"/>
      <c r="M666" s="7" t="n"/>
      <c r="N666" s="7" t="n"/>
      <c r="P666" s="7" t="n"/>
      <c r="S666" s="6" t="n"/>
      <c r="T666">
        <f>IF(NOT(OR(A666&lt;&gt;"",B666&lt;&gt;"",G666&lt;&gt;"")),"",IF(IF(N(A666)=0,"NO DATE; ","")&amp;IF(B666="","NO JOB; ",IF(COUNTIF('Jobs'!$A$2:$A$21,B666)=0,"JOB NOT ON JOBS SHEET; ",""))&amp;IF(AND(L666="Yes",M666=""),"DELAY - NO CAUSE; ","")&amp;IF(AND(N666&lt;&gt;"",O666&lt;&gt;"Yes",O666&lt;&gt;"Not needed"),"CLIENT INSTRUCTION - NO CHANGE ORDER; ","")&amp;IF(Q666="","NO PHOTOS LINK; ","")&amp;IF(OR(C666="",AND(D666&lt;&gt;"",E666="")),"CREW COUNT BLANK; ","")&amp;IF(G666="","NO WORK WRITTEN; ","")&amp;IF(AND(I666&lt;&gt;"",J666=""),"INSPECTION - NO RESULT; ","")&amp;IF(AND(B666&lt;&gt;"",N(A666)&gt;0,COUNTIFS($B$2:$B$1000,B666,$A$2:$A$1000,A666)&gt;1),"TWO ROWS SAME JOB SAME DAY; ","")&amp;IF(AND(N(A666)&gt;0,N(S666)&gt;0,N(S666)-N(A666)&gt;N('Settings'!$B$11)),"WRITTEN LATE; ","")="","",LEFT(IF(N(A666)=0,"NO DATE; ","")&amp;IF(B666="","NO JOB; ",IF(COUNTIF('Jobs'!$A$2:$A$21,B666)=0,"JOB NOT ON JOBS SHEET; ",""))&amp;IF(AND(L666="Yes",M666=""),"DELAY - NO CAUSE; ","")&amp;IF(AND(N666&lt;&gt;"",O666&lt;&gt;"Yes",O666&lt;&gt;"Not needed"),"CLIENT INSTRUCTION - NO CHANGE ORDER; ","")&amp;IF(Q666="","NO PHOTOS LINK; ","")&amp;IF(OR(C666="",AND(D666&lt;&gt;"",E666="")),"CREW COUNT BLANK; ","")&amp;IF(G666="","NO WORK WRITTEN; ","")&amp;IF(AND(I666&lt;&gt;"",J666=""),"INSPECTION - NO RESULT; ","")&amp;IF(AND(B666&lt;&gt;"",N(A666)&gt;0,COUNTIFS($B$2:$B$1000,B666,$A$2:$A$1000,A666)&gt;1),"TWO ROWS SAME JOB SAME DAY; ","")&amp;IF(AND(N(A666)&gt;0,N(S666)&gt;0,N(S666)-N(A666)&gt;N('Settings'!$B$11)),"WRITTEN LATE; ",""),LEN(IF(N(A666)=0,"NO DATE; ","")&amp;IF(B666="","NO JOB; ",IF(COUNTIF('Jobs'!$A$2:$A$21,B666)=0,"JOB NOT ON JOBS SHEET; ",""))&amp;IF(AND(L666="Yes",M666=""),"DELAY - NO CAUSE; ","")&amp;IF(AND(N666&lt;&gt;"",O666&lt;&gt;"Yes",O666&lt;&gt;"Not needed"),"CLIENT INSTRUCTION - NO CHANGE ORDER; ","")&amp;IF(Q666="","NO PHOTOS LINK; ","")&amp;IF(OR(C666="",AND(D666&lt;&gt;"",E666="")),"CREW COUNT BLANK; ","")&amp;IF(G666="","NO WORK WRITTEN; ","")&amp;IF(AND(I666&lt;&gt;"",J666=""),"INSPECTION - NO RESULT; ","")&amp;IF(AND(B666&lt;&gt;"",N(A666)&gt;0,COUNTIFS($B$2:$B$1000,B666,$A$2:$A$1000,A666)&gt;1),"TWO ROWS SAME JOB SAME DAY; ","")&amp;IF(AND(N(A666)&gt;0,N(S666)&gt;0,N(S666)-N(A666)&gt;N('Settings'!$B$11)),"WRITTEN LATE; ",""))-2)))</f>
        <v/>
      </c>
    </row>
    <row r="667">
      <c r="A667" s="6" t="n"/>
      <c r="G667" s="7" t="n"/>
      <c r="H667" s="7" t="n"/>
      <c r="K667" s="7" t="n"/>
      <c r="M667" s="7" t="n"/>
      <c r="N667" s="7" t="n"/>
      <c r="P667" s="7" t="n"/>
      <c r="S667" s="6" t="n"/>
      <c r="T667">
        <f>IF(NOT(OR(A667&lt;&gt;"",B667&lt;&gt;"",G667&lt;&gt;"")),"",IF(IF(N(A667)=0,"NO DATE; ","")&amp;IF(B667="","NO JOB; ",IF(COUNTIF('Jobs'!$A$2:$A$21,B667)=0,"JOB NOT ON JOBS SHEET; ",""))&amp;IF(AND(L667="Yes",M667=""),"DELAY - NO CAUSE; ","")&amp;IF(AND(N667&lt;&gt;"",O667&lt;&gt;"Yes",O667&lt;&gt;"Not needed"),"CLIENT INSTRUCTION - NO CHANGE ORDER; ","")&amp;IF(Q667="","NO PHOTOS LINK; ","")&amp;IF(OR(C667="",AND(D667&lt;&gt;"",E667="")),"CREW COUNT BLANK; ","")&amp;IF(G667="","NO WORK WRITTEN; ","")&amp;IF(AND(I667&lt;&gt;"",J667=""),"INSPECTION - NO RESULT; ","")&amp;IF(AND(B667&lt;&gt;"",N(A667)&gt;0,COUNTIFS($B$2:$B$1000,B667,$A$2:$A$1000,A667)&gt;1),"TWO ROWS SAME JOB SAME DAY; ","")&amp;IF(AND(N(A667)&gt;0,N(S667)&gt;0,N(S667)-N(A667)&gt;N('Settings'!$B$11)),"WRITTEN LATE; ","")="","",LEFT(IF(N(A667)=0,"NO DATE; ","")&amp;IF(B667="","NO JOB; ",IF(COUNTIF('Jobs'!$A$2:$A$21,B667)=0,"JOB NOT ON JOBS SHEET; ",""))&amp;IF(AND(L667="Yes",M667=""),"DELAY - NO CAUSE; ","")&amp;IF(AND(N667&lt;&gt;"",O667&lt;&gt;"Yes",O667&lt;&gt;"Not needed"),"CLIENT INSTRUCTION - NO CHANGE ORDER; ","")&amp;IF(Q667="","NO PHOTOS LINK; ","")&amp;IF(OR(C667="",AND(D667&lt;&gt;"",E667="")),"CREW COUNT BLANK; ","")&amp;IF(G667="","NO WORK WRITTEN; ","")&amp;IF(AND(I667&lt;&gt;"",J667=""),"INSPECTION - NO RESULT; ","")&amp;IF(AND(B667&lt;&gt;"",N(A667)&gt;0,COUNTIFS($B$2:$B$1000,B667,$A$2:$A$1000,A667)&gt;1),"TWO ROWS SAME JOB SAME DAY; ","")&amp;IF(AND(N(A667)&gt;0,N(S667)&gt;0,N(S667)-N(A667)&gt;N('Settings'!$B$11)),"WRITTEN LATE; ",""),LEN(IF(N(A667)=0,"NO DATE; ","")&amp;IF(B667="","NO JOB; ",IF(COUNTIF('Jobs'!$A$2:$A$21,B667)=0,"JOB NOT ON JOBS SHEET; ",""))&amp;IF(AND(L667="Yes",M667=""),"DELAY - NO CAUSE; ","")&amp;IF(AND(N667&lt;&gt;"",O667&lt;&gt;"Yes",O667&lt;&gt;"Not needed"),"CLIENT INSTRUCTION - NO CHANGE ORDER; ","")&amp;IF(Q667="","NO PHOTOS LINK; ","")&amp;IF(OR(C667="",AND(D667&lt;&gt;"",E667="")),"CREW COUNT BLANK; ","")&amp;IF(G667="","NO WORK WRITTEN; ","")&amp;IF(AND(I667&lt;&gt;"",J667=""),"INSPECTION - NO RESULT; ","")&amp;IF(AND(B667&lt;&gt;"",N(A667)&gt;0,COUNTIFS($B$2:$B$1000,B667,$A$2:$A$1000,A667)&gt;1),"TWO ROWS SAME JOB SAME DAY; ","")&amp;IF(AND(N(A667)&gt;0,N(S667)&gt;0,N(S667)-N(A667)&gt;N('Settings'!$B$11)),"WRITTEN LATE; ",""))-2)))</f>
        <v/>
      </c>
    </row>
    <row r="668">
      <c r="A668" s="6" t="n"/>
      <c r="G668" s="7" t="n"/>
      <c r="H668" s="7" t="n"/>
      <c r="K668" s="7" t="n"/>
      <c r="M668" s="7" t="n"/>
      <c r="N668" s="7" t="n"/>
      <c r="P668" s="7" t="n"/>
      <c r="S668" s="6" t="n"/>
      <c r="T668">
        <f>IF(NOT(OR(A668&lt;&gt;"",B668&lt;&gt;"",G668&lt;&gt;"")),"",IF(IF(N(A668)=0,"NO DATE; ","")&amp;IF(B668="","NO JOB; ",IF(COUNTIF('Jobs'!$A$2:$A$21,B668)=0,"JOB NOT ON JOBS SHEET; ",""))&amp;IF(AND(L668="Yes",M668=""),"DELAY - NO CAUSE; ","")&amp;IF(AND(N668&lt;&gt;"",O668&lt;&gt;"Yes",O668&lt;&gt;"Not needed"),"CLIENT INSTRUCTION - NO CHANGE ORDER; ","")&amp;IF(Q668="","NO PHOTOS LINK; ","")&amp;IF(OR(C668="",AND(D668&lt;&gt;"",E668="")),"CREW COUNT BLANK; ","")&amp;IF(G668="","NO WORK WRITTEN; ","")&amp;IF(AND(I668&lt;&gt;"",J668=""),"INSPECTION - NO RESULT; ","")&amp;IF(AND(B668&lt;&gt;"",N(A668)&gt;0,COUNTIFS($B$2:$B$1000,B668,$A$2:$A$1000,A668)&gt;1),"TWO ROWS SAME JOB SAME DAY; ","")&amp;IF(AND(N(A668)&gt;0,N(S668)&gt;0,N(S668)-N(A668)&gt;N('Settings'!$B$11)),"WRITTEN LATE; ","")="","",LEFT(IF(N(A668)=0,"NO DATE; ","")&amp;IF(B668="","NO JOB; ",IF(COUNTIF('Jobs'!$A$2:$A$21,B668)=0,"JOB NOT ON JOBS SHEET; ",""))&amp;IF(AND(L668="Yes",M668=""),"DELAY - NO CAUSE; ","")&amp;IF(AND(N668&lt;&gt;"",O668&lt;&gt;"Yes",O668&lt;&gt;"Not needed"),"CLIENT INSTRUCTION - NO CHANGE ORDER; ","")&amp;IF(Q668="","NO PHOTOS LINK; ","")&amp;IF(OR(C668="",AND(D668&lt;&gt;"",E668="")),"CREW COUNT BLANK; ","")&amp;IF(G668="","NO WORK WRITTEN; ","")&amp;IF(AND(I668&lt;&gt;"",J668=""),"INSPECTION - NO RESULT; ","")&amp;IF(AND(B668&lt;&gt;"",N(A668)&gt;0,COUNTIFS($B$2:$B$1000,B668,$A$2:$A$1000,A668)&gt;1),"TWO ROWS SAME JOB SAME DAY; ","")&amp;IF(AND(N(A668)&gt;0,N(S668)&gt;0,N(S668)-N(A668)&gt;N('Settings'!$B$11)),"WRITTEN LATE; ",""),LEN(IF(N(A668)=0,"NO DATE; ","")&amp;IF(B668="","NO JOB; ",IF(COUNTIF('Jobs'!$A$2:$A$21,B668)=0,"JOB NOT ON JOBS SHEET; ",""))&amp;IF(AND(L668="Yes",M668=""),"DELAY - NO CAUSE; ","")&amp;IF(AND(N668&lt;&gt;"",O668&lt;&gt;"Yes",O668&lt;&gt;"Not needed"),"CLIENT INSTRUCTION - NO CHANGE ORDER; ","")&amp;IF(Q668="","NO PHOTOS LINK; ","")&amp;IF(OR(C668="",AND(D668&lt;&gt;"",E668="")),"CREW COUNT BLANK; ","")&amp;IF(G668="","NO WORK WRITTEN; ","")&amp;IF(AND(I668&lt;&gt;"",J668=""),"INSPECTION - NO RESULT; ","")&amp;IF(AND(B668&lt;&gt;"",N(A668)&gt;0,COUNTIFS($B$2:$B$1000,B668,$A$2:$A$1000,A668)&gt;1),"TWO ROWS SAME JOB SAME DAY; ","")&amp;IF(AND(N(A668)&gt;0,N(S668)&gt;0,N(S668)-N(A668)&gt;N('Settings'!$B$11)),"WRITTEN LATE; ",""))-2)))</f>
        <v/>
      </c>
    </row>
    <row r="669">
      <c r="A669" s="6" t="n"/>
      <c r="G669" s="7" t="n"/>
      <c r="H669" s="7" t="n"/>
      <c r="K669" s="7" t="n"/>
      <c r="M669" s="7" t="n"/>
      <c r="N669" s="7" t="n"/>
      <c r="P669" s="7" t="n"/>
      <c r="S669" s="6" t="n"/>
      <c r="T669">
        <f>IF(NOT(OR(A669&lt;&gt;"",B669&lt;&gt;"",G669&lt;&gt;"")),"",IF(IF(N(A669)=0,"NO DATE; ","")&amp;IF(B669="","NO JOB; ",IF(COUNTIF('Jobs'!$A$2:$A$21,B669)=0,"JOB NOT ON JOBS SHEET; ",""))&amp;IF(AND(L669="Yes",M669=""),"DELAY - NO CAUSE; ","")&amp;IF(AND(N669&lt;&gt;"",O669&lt;&gt;"Yes",O669&lt;&gt;"Not needed"),"CLIENT INSTRUCTION - NO CHANGE ORDER; ","")&amp;IF(Q669="","NO PHOTOS LINK; ","")&amp;IF(OR(C669="",AND(D669&lt;&gt;"",E669="")),"CREW COUNT BLANK; ","")&amp;IF(G669="","NO WORK WRITTEN; ","")&amp;IF(AND(I669&lt;&gt;"",J669=""),"INSPECTION - NO RESULT; ","")&amp;IF(AND(B669&lt;&gt;"",N(A669)&gt;0,COUNTIFS($B$2:$B$1000,B669,$A$2:$A$1000,A669)&gt;1),"TWO ROWS SAME JOB SAME DAY; ","")&amp;IF(AND(N(A669)&gt;0,N(S669)&gt;0,N(S669)-N(A669)&gt;N('Settings'!$B$11)),"WRITTEN LATE; ","")="","",LEFT(IF(N(A669)=0,"NO DATE; ","")&amp;IF(B669="","NO JOB; ",IF(COUNTIF('Jobs'!$A$2:$A$21,B669)=0,"JOB NOT ON JOBS SHEET; ",""))&amp;IF(AND(L669="Yes",M669=""),"DELAY - NO CAUSE; ","")&amp;IF(AND(N669&lt;&gt;"",O669&lt;&gt;"Yes",O669&lt;&gt;"Not needed"),"CLIENT INSTRUCTION - NO CHANGE ORDER; ","")&amp;IF(Q669="","NO PHOTOS LINK; ","")&amp;IF(OR(C669="",AND(D669&lt;&gt;"",E669="")),"CREW COUNT BLANK; ","")&amp;IF(G669="","NO WORK WRITTEN; ","")&amp;IF(AND(I669&lt;&gt;"",J669=""),"INSPECTION - NO RESULT; ","")&amp;IF(AND(B669&lt;&gt;"",N(A669)&gt;0,COUNTIFS($B$2:$B$1000,B669,$A$2:$A$1000,A669)&gt;1),"TWO ROWS SAME JOB SAME DAY; ","")&amp;IF(AND(N(A669)&gt;0,N(S669)&gt;0,N(S669)-N(A669)&gt;N('Settings'!$B$11)),"WRITTEN LATE; ",""),LEN(IF(N(A669)=0,"NO DATE; ","")&amp;IF(B669="","NO JOB; ",IF(COUNTIF('Jobs'!$A$2:$A$21,B669)=0,"JOB NOT ON JOBS SHEET; ",""))&amp;IF(AND(L669="Yes",M669=""),"DELAY - NO CAUSE; ","")&amp;IF(AND(N669&lt;&gt;"",O669&lt;&gt;"Yes",O669&lt;&gt;"Not needed"),"CLIENT INSTRUCTION - NO CHANGE ORDER; ","")&amp;IF(Q669="","NO PHOTOS LINK; ","")&amp;IF(OR(C669="",AND(D669&lt;&gt;"",E669="")),"CREW COUNT BLANK; ","")&amp;IF(G669="","NO WORK WRITTEN; ","")&amp;IF(AND(I669&lt;&gt;"",J669=""),"INSPECTION - NO RESULT; ","")&amp;IF(AND(B669&lt;&gt;"",N(A669)&gt;0,COUNTIFS($B$2:$B$1000,B669,$A$2:$A$1000,A669)&gt;1),"TWO ROWS SAME JOB SAME DAY; ","")&amp;IF(AND(N(A669)&gt;0,N(S669)&gt;0,N(S669)-N(A669)&gt;N('Settings'!$B$11)),"WRITTEN LATE; ",""))-2)))</f>
        <v/>
      </c>
    </row>
    <row r="670">
      <c r="A670" s="6" t="n"/>
      <c r="G670" s="7" t="n"/>
      <c r="H670" s="7" t="n"/>
      <c r="K670" s="7" t="n"/>
      <c r="M670" s="7" t="n"/>
      <c r="N670" s="7" t="n"/>
      <c r="P670" s="7" t="n"/>
      <c r="S670" s="6" t="n"/>
      <c r="T670">
        <f>IF(NOT(OR(A670&lt;&gt;"",B670&lt;&gt;"",G670&lt;&gt;"")),"",IF(IF(N(A670)=0,"NO DATE; ","")&amp;IF(B670="","NO JOB; ",IF(COUNTIF('Jobs'!$A$2:$A$21,B670)=0,"JOB NOT ON JOBS SHEET; ",""))&amp;IF(AND(L670="Yes",M670=""),"DELAY - NO CAUSE; ","")&amp;IF(AND(N670&lt;&gt;"",O670&lt;&gt;"Yes",O670&lt;&gt;"Not needed"),"CLIENT INSTRUCTION - NO CHANGE ORDER; ","")&amp;IF(Q670="","NO PHOTOS LINK; ","")&amp;IF(OR(C670="",AND(D670&lt;&gt;"",E670="")),"CREW COUNT BLANK; ","")&amp;IF(G670="","NO WORK WRITTEN; ","")&amp;IF(AND(I670&lt;&gt;"",J670=""),"INSPECTION - NO RESULT; ","")&amp;IF(AND(B670&lt;&gt;"",N(A670)&gt;0,COUNTIFS($B$2:$B$1000,B670,$A$2:$A$1000,A670)&gt;1),"TWO ROWS SAME JOB SAME DAY; ","")&amp;IF(AND(N(A670)&gt;0,N(S670)&gt;0,N(S670)-N(A670)&gt;N('Settings'!$B$11)),"WRITTEN LATE; ","")="","",LEFT(IF(N(A670)=0,"NO DATE; ","")&amp;IF(B670="","NO JOB; ",IF(COUNTIF('Jobs'!$A$2:$A$21,B670)=0,"JOB NOT ON JOBS SHEET; ",""))&amp;IF(AND(L670="Yes",M670=""),"DELAY - NO CAUSE; ","")&amp;IF(AND(N670&lt;&gt;"",O670&lt;&gt;"Yes",O670&lt;&gt;"Not needed"),"CLIENT INSTRUCTION - NO CHANGE ORDER; ","")&amp;IF(Q670="","NO PHOTOS LINK; ","")&amp;IF(OR(C670="",AND(D670&lt;&gt;"",E670="")),"CREW COUNT BLANK; ","")&amp;IF(G670="","NO WORK WRITTEN; ","")&amp;IF(AND(I670&lt;&gt;"",J670=""),"INSPECTION - NO RESULT; ","")&amp;IF(AND(B670&lt;&gt;"",N(A670)&gt;0,COUNTIFS($B$2:$B$1000,B670,$A$2:$A$1000,A670)&gt;1),"TWO ROWS SAME JOB SAME DAY; ","")&amp;IF(AND(N(A670)&gt;0,N(S670)&gt;0,N(S670)-N(A670)&gt;N('Settings'!$B$11)),"WRITTEN LATE; ",""),LEN(IF(N(A670)=0,"NO DATE; ","")&amp;IF(B670="","NO JOB; ",IF(COUNTIF('Jobs'!$A$2:$A$21,B670)=0,"JOB NOT ON JOBS SHEET; ",""))&amp;IF(AND(L670="Yes",M670=""),"DELAY - NO CAUSE; ","")&amp;IF(AND(N670&lt;&gt;"",O670&lt;&gt;"Yes",O670&lt;&gt;"Not needed"),"CLIENT INSTRUCTION - NO CHANGE ORDER; ","")&amp;IF(Q670="","NO PHOTOS LINK; ","")&amp;IF(OR(C670="",AND(D670&lt;&gt;"",E670="")),"CREW COUNT BLANK; ","")&amp;IF(G670="","NO WORK WRITTEN; ","")&amp;IF(AND(I670&lt;&gt;"",J670=""),"INSPECTION - NO RESULT; ","")&amp;IF(AND(B670&lt;&gt;"",N(A670)&gt;0,COUNTIFS($B$2:$B$1000,B670,$A$2:$A$1000,A670)&gt;1),"TWO ROWS SAME JOB SAME DAY; ","")&amp;IF(AND(N(A670)&gt;0,N(S670)&gt;0,N(S670)-N(A670)&gt;N('Settings'!$B$11)),"WRITTEN LATE; ",""))-2)))</f>
        <v/>
      </c>
    </row>
    <row r="671">
      <c r="A671" s="6" t="n"/>
      <c r="G671" s="7" t="n"/>
      <c r="H671" s="7" t="n"/>
      <c r="K671" s="7" t="n"/>
      <c r="M671" s="7" t="n"/>
      <c r="N671" s="7" t="n"/>
      <c r="P671" s="7" t="n"/>
      <c r="S671" s="6" t="n"/>
      <c r="T671">
        <f>IF(NOT(OR(A671&lt;&gt;"",B671&lt;&gt;"",G671&lt;&gt;"")),"",IF(IF(N(A671)=0,"NO DATE; ","")&amp;IF(B671="","NO JOB; ",IF(COUNTIF('Jobs'!$A$2:$A$21,B671)=0,"JOB NOT ON JOBS SHEET; ",""))&amp;IF(AND(L671="Yes",M671=""),"DELAY - NO CAUSE; ","")&amp;IF(AND(N671&lt;&gt;"",O671&lt;&gt;"Yes",O671&lt;&gt;"Not needed"),"CLIENT INSTRUCTION - NO CHANGE ORDER; ","")&amp;IF(Q671="","NO PHOTOS LINK; ","")&amp;IF(OR(C671="",AND(D671&lt;&gt;"",E671="")),"CREW COUNT BLANK; ","")&amp;IF(G671="","NO WORK WRITTEN; ","")&amp;IF(AND(I671&lt;&gt;"",J671=""),"INSPECTION - NO RESULT; ","")&amp;IF(AND(B671&lt;&gt;"",N(A671)&gt;0,COUNTIFS($B$2:$B$1000,B671,$A$2:$A$1000,A671)&gt;1),"TWO ROWS SAME JOB SAME DAY; ","")&amp;IF(AND(N(A671)&gt;0,N(S671)&gt;0,N(S671)-N(A671)&gt;N('Settings'!$B$11)),"WRITTEN LATE; ","")="","",LEFT(IF(N(A671)=0,"NO DATE; ","")&amp;IF(B671="","NO JOB; ",IF(COUNTIF('Jobs'!$A$2:$A$21,B671)=0,"JOB NOT ON JOBS SHEET; ",""))&amp;IF(AND(L671="Yes",M671=""),"DELAY - NO CAUSE; ","")&amp;IF(AND(N671&lt;&gt;"",O671&lt;&gt;"Yes",O671&lt;&gt;"Not needed"),"CLIENT INSTRUCTION - NO CHANGE ORDER; ","")&amp;IF(Q671="","NO PHOTOS LINK; ","")&amp;IF(OR(C671="",AND(D671&lt;&gt;"",E671="")),"CREW COUNT BLANK; ","")&amp;IF(G671="","NO WORK WRITTEN; ","")&amp;IF(AND(I671&lt;&gt;"",J671=""),"INSPECTION - NO RESULT; ","")&amp;IF(AND(B671&lt;&gt;"",N(A671)&gt;0,COUNTIFS($B$2:$B$1000,B671,$A$2:$A$1000,A671)&gt;1),"TWO ROWS SAME JOB SAME DAY; ","")&amp;IF(AND(N(A671)&gt;0,N(S671)&gt;0,N(S671)-N(A671)&gt;N('Settings'!$B$11)),"WRITTEN LATE; ",""),LEN(IF(N(A671)=0,"NO DATE; ","")&amp;IF(B671="","NO JOB; ",IF(COUNTIF('Jobs'!$A$2:$A$21,B671)=0,"JOB NOT ON JOBS SHEET; ",""))&amp;IF(AND(L671="Yes",M671=""),"DELAY - NO CAUSE; ","")&amp;IF(AND(N671&lt;&gt;"",O671&lt;&gt;"Yes",O671&lt;&gt;"Not needed"),"CLIENT INSTRUCTION - NO CHANGE ORDER; ","")&amp;IF(Q671="","NO PHOTOS LINK; ","")&amp;IF(OR(C671="",AND(D671&lt;&gt;"",E671="")),"CREW COUNT BLANK; ","")&amp;IF(G671="","NO WORK WRITTEN; ","")&amp;IF(AND(I671&lt;&gt;"",J671=""),"INSPECTION - NO RESULT; ","")&amp;IF(AND(B671&lt;&gt;"",N(A671)&gt;0,COUNTIFS($B$2:$B$1000,B671,$A$2:$A$1000,A671)&gt;1),"TWO ROWS SAME JOB SAME DAY; ","")&amp;IF(AND(N(A671)&gt;0,N(S671)&gt;0,N(S671)-N(A671)&gt;N('Settings'!$B$11)),"WRITTEN LATE; ",""))-2)))</f>
        <v/>
      </c>
    </row>
    <row r="672">
      <c r="A672" s="6" t="n"/>
      <c r="G672" s="7" t="n"/>
      <c r="H672" s="7" t="n"/>
      <c r="K672" s="7" t="n"/>
      <c r="M672" s="7" t="n"/>
      <c r="N672" s="7" t="n"/>
      <c r="P672" s="7" t="n"/>
      <c r="S672" s="6" t="n"/>
      <c r="T672">
        <f>IF(NOT(OR(A672&lt;&gt;"",B672&lt;&gt;"",G672&lt;&gt;"")),"",IF(IF(N(A672)=0,"NO DATE; ","")&amp;IF(B672="","NO JOB; ",IF(COUNTIF('Jobs'!$A$2:$A$21,B672)=0,"JOB NOT ON JOBS SHEET; ",""))&amp;IF(AND(L672="Yes",M672=""),"DELAY - NO CAUSE; ","")&amp;IF(AND(N672&lt;&gt;"",O672&lt;&gt;"Yes",O672&lt;&gt;"Not needed"),"CLIENT INSTRUCTION - NO CHANGE ORDER; ","")&amp;IF(Q672="","NO PHOTOS LINK; ","")&amp;IF(OR(C672="",AND(D672&lt;&gt;"",E672="")),"CREW COUNT BLANK; ","")&amp;IF(G672="","NO WORK WRITTEN; ","")&amp;IF(AND(I672&lt;&gt;"",J672=""),"INSPECTION - NO RESULT; ","")&amp;IF(AND(B672&lt;&gt;"",N(A672)&gt;0,COUNTIFS($B$2:$B$1000,B672,$A$2:$A$1000,A672)&gt;1),"TWO ROWS SAME JOB SAME DAY; ","")&amp;IF(AND(N(A672)&gt;0,N(S672)&gt;0,N(S672)-N(A672)&gt;N('Settings'!$B$11)),"WRITTEN LATE; ","")="","",LEFT(IF(N(A672)=0,"NO DATE; ","")&amp;IF(B672="","NO JOB; ",IF(COUNTIF('Jobs'!$A$2:$A$21,B672)=0,"JOB NOT ON JOBS SHEET; ",""))&amp;IF(AND(L672="Yes",M672=""),"DELAY - NO CAUSE; ","")&amp;IF(AND(N672&lt;&gt;"",O672&lt;&gt;"Yes",O672&lt;&gt;"Not needed"),"CLIENT INSTRUCTION - NO CHANGE ORDER; ","")&amp;IF(Q672="","NO PHOTOS LINK; ","")&amp;IF(OR(C672="",AND(D672&lt;&gt;"",E672="")),"CREW COUNT BLANK; ","")&amp;IF(G672="","NO WORK WRITTEN; ","")&amp;IF(AND(I672&lt;&gt;"",J672=""),"INSPECTION - NO RESULT; ","")&amp;IF(AND(B672&lt;&gt;"",N(A672)&gt;0,COUNTIFS($B$2:$B$1000,B672,$A$2:$A$1000,A672)&gt;1),"TWO ROWS SAME JOB SAME DAY; ","")&amp;IF(AND(N(A672)&gt;0,N(S672)&gt;0,N(S672)-N(A672)&gt;N('Settings'!$B$11)),"WRITTEN LATE; ",""),LEN(IF(N(A672)=0,"NO DATE; ","")&amp;IF(B672="","NO JOB; ",IF(COUNTIF('Jobs'!$A$2:$A$21,B672)=0,"JOB NOT ON JOBS SHEET; ",""))&amp;IF(AND(L672="Yes",M672=""),"DELAY - NO CAUSE; ","")&amp;IF(AND(N672&lt;&gt;"",O672&lt;&gt;"Yes",O672&lt;&gt;"Not needed"),"CLIENT INSTRUCTION - NO CHANGE ORDER; ","")&amp;IF(Q672="","NO PHOTOS LINK; ","")&amp;IF(OR(C672="",AND(D672&lt;&gt;"",E672="")),"CREW COUNT BLANK; ","")&amp;IF(G672="","NO WORK WRITTEN; ","")&amp;IF(AND(I672&lt;&gt;"",J672=""),"INSPECTION - NO RESULT; ","")&amp;IF(AND(B672&lt;&gt;"",N(A672)&gt;0,COUNTIFS($B$2:$B$1000,B672,$A$2:$A$1000,A672)&gt;1),"TWO ROWS SAME JOB SAME DAY; ","")&amp;IF(AND(N(A672)&gt;0,N(S672)&gt;0,N(S672)-N(A672)&gt;N('Settings'!$B$11)),"WRITTEN LATE; ",""))-2)))</f>
        <v/>
      </c>
    </row>
    <row r="673">
      <c r="A673" s="6" t="n"/>
      <c r="G673" s="7" t="n"/>
      <c r="H673" s="7" t="n"/>
      <c r="K673" s="7" t="n"/>
      <c r="M673" s="7" t="n"/>
      <c r="N673" s="7" t="n"/>
      <c r="P673" s="7" t="n"/>
      <c r="S673" s="6" t="n"/>
      <c r="T673">
        <f>IF(NOT(OR(A673&lt;&gt;"",B673&lt;&gt;"",G673&lt;&gt;"")),"",IF(IF(N(A673)=0,"NO DATE; ","")&amp;IF(B673="","NO JOB; ",IF(COUNTIF('Jobs'!$A$2:$A$21,B673)=0,"JOB NOT ON JOBS SHEET; ",""))&amp;IF(AND(L673="Yes",M673=""),"DELAY - NO CAUSE; ","")&amp;IF(AND(N673&lt;&gt;"",O673&lt;&gt;"Yes",O673&lt;&gt;"Not needed"),"CLIENT INSTRUCTION - NO CHANGE ORDER; ","")&amp;IF(Q673="","NO PHOTOS LINK; ","")&amp;IF(OR(C673="",AND(D673&lt;&gt;"",E673="")),"CREW COUNT BLANK; ","")&amp;IF(G673="","NO WORK WRITTEN; ","")&amp;IF(AND(I673&lt;&gt;"",J673=""),"INSPECTION - NO RESULT; ","")&amp;IF(AND(B673&lt;&gt;"",N(A673)&gt;0,COUNTIFS($B$2:$B$1000,B673,$A$2:$A$1000,A673)&gt;1),"TWO ROWS SAME JOB SAME DAY; ","")&amp;IF(AND(N(A673)&gt;0,N(S673)&gt;0,N(S673)-N(A673)&gt;N('Settings'!$B$11)),"WRITTEN LATE; ","")="","",LEFT(IF(N(A673)=0,"NO DATE; ","")&amp;IF(B673="","NO JOB; ",IF(COUNTIF('Jobs'!$A$2:$A$21,B673)=0,"JOB NOT ON JOBS SHEET; ",""))&amp;IF(AND(L673="Yes",M673=""),"DELAY - NO CAUSE; ","")&amp;IF(AND(N673&lt;&gt;"",O673&lt;&gt;"Yes",O673&lt;&gt;"Not needed"),"CLIENT INSTRUCTION - NO CHANGE ORDER; ","")&amp;IF(Q673="","NO PHOTOS LINK; ","")&amp;IF(OR(C673="",AND(D673&lt;&gt;"",E673="")),"CREW COUNT BLANK; ","")&amp;IF(G673="","NO WORK WRITTEN; ","")&amp;IF(AND(I673&lt;&gt;"",J673=""),"INSPECTION - NO RESULT; ","")&amp;IF(AND(B673&lt;&gt;"",N(A673)&gt;0,COUNTIFS($B$2:$B$1000,B673,$A$2:$A$1000,A673)&gt;1),"TWO ROWS SAME JOB SAME DAY; ","")&amp;IF(AND(N(A673)&gt;0,N(S673)&gt;0,N(S673)-N(A673)&gt;N('Settings'!$B$11)),"WRITTEN LATE; ",""),LEN(IF(N(A673)=0,"NO DATE; ","")&amp;IF(B673="","NO JOB; ",IF(COUNTIF('Jobs'!$A$2:$A$21,B673)=0,"JOB NOT ON JOBS SHEET; ",""))&amp;IF(AND(L673="Yes",M673=""),"DELAY - NO CAUSE; ","")&amp;IF(AND(N673&lt;&gt;"",O673&lt;&gt;"Yes",O673&lt;&gt;"Not needed"),"CLIENT INSTRUCTION - NO CHANGE ORDER; ","")&amp;IF(Q673="","NO PHOTOS LINK; ","")&amp;IF(OR(C673="",AND(D673&lt;&gt;"",E673="")),"CREW COUNT BLANK; ","")&amp;IF(G673="","NO WORK WRITTEN; ","")&amp;IF(AND(I673&lt;&gt;"",J673=""),"INSPECTION - NO RESULT; ","")&amp;IF(AND(B673&lt;&gt;"",N(A673)&gt;0,COUNTIFS($B$2:$B$1000,B673,$A$2:$A$1000,A673)&gt;1),"TWO ROWS SAME JOB SAME DAY; ","")&amp;IF(AND(N(A673)&gt;0,N(S673)&gt;0,N(S673)-N(A673)&gt;N('Settings'!$B$11)),"WRITTEN LATE; ",""))-2)))</f>
        <v/>
      </c>
    </row>
    <row r="674">
      <c r="A674" s="6" t="n"/>
      <c r="G674" s="7" t="n"/>
      <c r="H674" s="7" t="n"/>
      <c r="K674" s="7" t="n"/>
      <c r="M674" s="7" t="n"/>
      <c r="N674" s="7" t="n"/>
      <c r="P674" s="7" t="n"/>
      <c r="S674" s="6" t="n"/>
      <c r="T674">
        <f>IF(NOT(OR(A674&lt;&gt;"",B674&lt;&gt;"",G674&lt;&gt;"")),"",IF(IF(N(A674)=0,"NO DATE; ","")&amp;IF(B674="","NO JOB; ",IF(COUNTIF('Jobs'!$A$2:$A$21,B674)=0,"JOB NOT ON JOBS SHEET; ",""))&amp;IF(AND(L674="Yes",M674=""),"DELAY - NO CAUSE; ","")&amp;IF(AND(N674&lt;&gt;"",O674&lt;&gt;"Yes",O674&lt;&gt;"Not needed"),"CLIENT INSTRUCTION - NO CHANGE ORDER; ","")&amp;IF(Q674="","NO PHOTOS LINK; ","")&amp;IF(OR(C674="",AND(D674&lt;&gt;"",E674="")),"CREW COUNT BLANK; ","")&amp;IF(G674="","NO WORK WRITTEN; ","")&amp;IF(AND(I674&lt;&gt;"",J674=""),"INSPECTION - NO RESULT; ","")&amp;IF(AND(B674&lt;&gt;"",N(A674)&gt;0,COUNTIFS($B$2:$B$1000,B674,$A$2:$A$1000,A674)&gt;1),"TWO ROWS SAME JOB SAME DAY; ","")&amp;IF(AND(N(A674)&gt;0,N(S674)&gt;0,N(S674)-N(A674)&gt;N('Settings'!$B$11)),"WRITTEN LATE; ","")="","",LEFT(IF(N(A674)=0,"NO DATE; ","")&amp;IF(B674="","NO JOB; ",IF(COUNTIF('Jobs'!$A$2:$A$21,B674)=0,"JOB NOT ON JOBS SHEET; ",""))&amp;IF(AND(L674="Yes",M674=""),"DELAY - NO CAUSE; ","")&amp;IF(AND(N674&lt;&gt;"",O674&lt;&gt;"Yes",O674&lt;&gt;"Not needed"),"CLIENT INSTRUCTION - NO CHANGE ORDER; ","")&amp;IF(Q674="","NO PHOTOS LINK; ","")&amp;IF(OR(C674="",AND(D674&lt;&gt;"",E674="")),"CREW COUNT BLANK; ","")&amp;IF(G674="","NO WORK WRITTEN; ","")&amp;IF(AND(I674&lt;&gt;"",J674=""),"INSPECTION - NO RESULT; ","")&amp;IF(AND(B674&lt;&gt;"",N(A674)&gt;0,COUNTIFS($B$2:$B$1000,B674,$A$2:$A$1000,A674)&gt;1),"TWO ROWS SAME JOB SAME DAY; ","")&amp;IF(AND(N(A674)&gt;0,N(S674)&gt;0,N(S674)-N(A674)&gt;N('Settings'!$B$11)),"WRITTEN LATE; ",""),LEN(IF(N(A674)=0,"NO DATE; ","")&amp;IF(B674="","NO JOB; ",IF(COUNTIF('Jobs'!$A$2:$A$21,B674)=0,"JOB NOT ON JOBS SHEET; ",""))&amp;IF(AND(L674="Yes",M674=""),"DELAY - NO CAUSE; ","")&amp;IF(AND(N674&lt;&gt;"",O674&lt;&gt;"Yes",O674&lt;&gt;"Not needed"),"CLIENT INSTRUCTION - NO CHANGE ORDER; ","")&amp;IF(Q674="","NO PHOTOS LINK; ","")&amp;IF(OR(C674="",AND(D674&lt;&gt;"",E674="")),"CREW COUNT BLANK; ","")&amp;IF(G674="","NO WORK WRITTEN; ","")&amp;IF(AND(I674&lt;&gt;"",J674=""),"INSPECTION - NO RESULT; ","")&amp;IF(AND(B674&lt;&gt;"",N(A674)&gt;0,COUNTIFS($B$2:$B$1000,B674,$A$2:$A$1000,A674)&gt;1),"TWO ROWS SAME JOB SAME DAY; ","")&amp;IF(AND(N(A674)&gt;0,N(S674)&gt;0,N(S674)-N(A674)&gt;N('Settings'!$B$11)),"WRITTEN LATE; ",""))-2)))</f>
        <v/>
      </c>
    </row>
    <row r="675">
      <c r="A675" s="6" t="n"/>
      <c r="G675" s="7" t="n"/>
      <c r="H675" s="7" t="n"/>
      <c r="K675" s="7" t="n"/>
      <c r="M675" s="7" t="n"/>
      <c r="N675" s="7" t="n"/>
      <c r="P675" s="7" t="n"/>
      <c r="S675" s="6" t="n"/>
      <c r="T675">
        <f>IF(NOT(OR(A675&lt;&gt;"",B675&lt;&gt;"",G675&lt;&gt;"")),"",IF(IF(N(A675)=0,"NO DATE; ","")&amp;IF(B675="","NO JOB; ",IF(COUNTIF('Jobs'!$A$2:$A$21,B675)=0,"JOB NOT ON JOBS SHEET; ",""))&amp;IF(AND(L675="Yes",M675=""),"DELAY - NO CAUSE; ","")&amp;IF(AND(N675&lt;&gt;"",O675&lt;&gt;"Yes",O675&lt;&gt;"Not needed"),"CLIENT INSTRUCTION - NO CHANGE ORDER; ","")&amp;IF(Q675="","NO PHOTOS LINK; ","")&amp;IF(OR(C675="",AND(D675&lt;&gt;"",E675="")),"CREW COUNT BLANK; ","")&amp;IF(G675="","NO WORK WRITTEN; ","")&amp;IF(AND(I675&lt;&gt;"",J675=""),"INSPECTION - NO RESULT; ","")&amp;IF(AND(B675&lt;&gt;"",N(A675)&gt;0,COUNTIFS($B$2:$B$1000,B675,$A$2:$A$1000,A675)&gt;1),"TWO ROWS SAME JOB SAME DAY; ","")&amp;IF(AND(N(A675)&gt;0,N(S675)&gt;0,N(S675)-N(A675)&gt;N('Settings'!$B$11)),"WRITTEN LATE; ","")="","",LEFT(IF(N(A675)=0,"NO DATE; ","")&amp;IF(B675="","NO JOB; ",IF(COUNTIF('Jobs'!$A$2:$A$21,B675)=0,"JOB NOT ON JOBS SHEET; ",""))&amp;IF(AND(L675="Yes",M675=""),"DELAY - NO CAUSE; ","")&amp;IF(AND(N675&lt;&gt;"",O675&lt;&gt;"Yes",O675&lt;&gt;"Not needed"),"CLIENT INSTRUCTION - NO CHANGE ORDER; ","")&amp;IF(Q675="","NO PHOTOS LINK; ","")&amp;IF(OR(C675="",AND(D675&lt;&gt;"",E675="")),"CREW COUNT BLANK; ","")&amp;IF(G675="","NO WORK WRITTEN; ","")&amp;IF(AND(I675&lt;&gt;"",J675=""),"INSPECTION - NO RESULT; ","")&amp;IF(AND(B675&lt;&gt;"",N(A675)&gt;0,COUNTIFS($B$2:$B$1000,B675,$A$2:$A$1000,A675)&gt;1),"TWO ROWS SAME JOB SAME DAY; ","")&amp;IF(AND(N(A675)&gt;0,N(S675)&gt;0,N(S675)-N(A675)&gt;N('Settings'!$B$11)),"WRITTEN LATE; ",""),LEN(IF(N(A675)=0,"NO DATE; ","")&amp;IF(B675="","NO JOB; ",IF(COUNTIF('Jobs'!$A$2:$A$21,B675)=0,"JOB NOT ON JOBS SHEET; ",""))&amp;IF(AND(L675="Yes",M675=""),"DELAY - NO CAUSE; ","")&amp;IF(AND(N675&lt;&gt;"",O675&lt;&gt;"Yes",O675&lt;&gt;"Not needed"),"CLIENT INSTRUCTION - NO CHANGE ORDER; ","")&amp;IF(Q675="","NO PHOTOS LINK; ","")&amp;IF(OR(C675="",AND(D675&lt;&gt;"",E675="")),"CREW COUNT BLANK; ","")&amp;IF(G675="","NO WORK WRITTEN; ","")&amp;IF(AND(I675&lt;&gt;"",J675=""),"INSPECTION - NO RESULT; ","")&amp;IF(AND(B675&lt;&gt;"",N(A675)&gt;0,COUNTIFS($B$2:$B$1000,B675,$A$2:$A$1000,A675)&gt;1),"TWO ROWS SAME JOB SAME DAY; ","")&amp;IF(AND(N(A675)&gt;0,N(S675)&gt;0,N(S675)-N(A675)&gt;N('Settings'!$B$11)),"WRITTEN LATE; ",""))-2)))</f>
        <v/>
      </c>
    </row>
    <row r="676">
      <c r="A676" s="6" t="n"/>
      <c r="G676" s="7" t="n"/>
      <c r="H676" s="7" t="n"/>
      <c r="K676" s="7" t="n"/>
      <c r="M676" s="7" t="n"/>
      <c r="N676" s="7" t="n"/>
      <c r="P676" s="7" t="n"/>
      <c r="S676" s="6" t="n"/>
      <c r="T676">
        <f>IF(NOT(OR(A676&lt;&gt;"",B676&lt;&gt;"",G676&lt;&gt;"")),"",IF(IF(N(A676)=0,"NO DATE; ","")&amp;IF(B676="","NO JOB; ",IF(COUNTIF('Jobs'!$A$2:$A$21,B676)=0,"JOB NOT ON JOBS SHEET; ",""))&amp;IF(AND(L676="Yes",M676=""),"DELAY - NO CAUSE; ","")&amp;IF(AND(N676&lt;&gt;"",O676&lt;&gt;"Yes",O676&lt;&gt;"Not needed"),"CLIENT INSTRUCTION - NO CHANGE ORDER; ","")&amp;IF(Q676="","NO PHOTOS LINK; ","")&amp;IF(OR(C676="",AND(D676&lt;&gt;"",E676="")),"CREW COUNT BLANK; ","")&amp;IF(G676="","NO WORK WRITTEN; ","")&amp;IF(AND(I676&lt;&gt;"",J676=""),"INSPECTION - NO RESULT; ","")&amp;IF(AND(B676&lt;&gt;"",N(A676)&gt;0,COUNTIFS($B$2:$B$1000,B676,$A$2:$A$1000,A676)&gt;1),"TWO ROWS SAME JOB SAME DAY; ","")&amp;IF(AND(N(A676)&gt;0,N(S676)&gt;0,N(S676)-N(A676)&gt;N('Settings'!$B$11)),"WRITTEN LATE; ","")="","",LEFT(IF(N(A676)=0,"NO DATE; ","")&amp;IF(B676="","NO JOB; ",IF(COUNTIF('Jobs'!$A$2:$A$21,B676)=0,"JOB NOT ON JOBS SHEET; ",""))&amp;IF(AND(L676="Yes",M676=""),"DELAY - NO CAUSE; ","")&amp;IF(AND(N676&lt;&gt;"",O676&lt;&gt;"Yes",O676&lt;&gt;"Not needed"),"CLIENT INSTRUCTION - NO CHANGE ORDER; ","")&amp;IF(Q676="","NO PHOTOS LINK; ","")&amp;IF(OR(C676="",AND(D676&lt;&gt;"",E676="")),"CREW COUNT BLANK; ","")&amp;IF(G676="","NO WORK WRITTEN; ","")&amp;IF(AND(I676&lt;&gt;"",J676=""),"INSPECTION - NO RESULT; ","")&amp;IF(AND(B676&lt;&gt;"",N(A676)&gt;0,COUNTIFS($B$2:$B$1000,B676,$A$2:$A$1000,A676)&gt;1),"TWO ROWS SAME JOB SAME DAY; ","")&amp;IF(AND(N(A676)&gt;0,N(S676)&gt;0,N(S676)-N(A676)&gt;N('Settings'!$B$11)),"WRITTEN LATE; ",""),LEN(IF(N(A676)=0,"NO DATE; ","")&amp;IF(B676="","NO JOB; ",IF(COUNTIF('Jobs'!$A$2:$A$21,B676)=0,"JOB NOT ON JOBS SHEET; ",""))&amp;IF(AND(L676="Yes",M676=""),"DELAY - NO CAUSE; ","")&amp;IF(AND(N676&lt;&gt;"",O676&lt;&gt;"Yes",O676&lt;&gt;"Not needed"),"CLIENT INSTRUCTION - NO CHANGE ORDER; ","")&amp;IF(Q676="","NO PHOTOS LINK; ","")&amp;IF(OR(C676="",AND(D676&lt;&gt;"",E676="")),"CREW COUNT BLANK; ","")&amp;IF(G676="","NO WORK WRITTEN; ","")&amp;IF(AND(I676&lt;&gt;"",J676=""),"INSPECTION - NO RESULT; ","")&amp;IF(AND(B676&lt;&gt;"",N(A676)&gt;0,COUNTIFS($B$2:$B$1000,B676,$A$2:$A$1000,A676)&gt;1),"TWO ROWS SAME JOB SAME DAY; ","")&amp;IF(AND(N(A676)&gt;0,N(S676)&gt;0,N(S676)-N(A676)&gt;N('Settings'!$B$11)),"WRITTEN LATE; ",""))-2)))</f>
        <v/>
      </c>
    </row>
    <row r="677">
      <c r="A677" s="6" t="n"/>
      <c r="G677" s="7" t="n"/>
      <c r="H677" s="7" t="n"/>
      <c r="K677" s="7" t="n"/>
      <c r="M677" s="7" t="n"/>
      <c r="N677" s="7" t="n"/>
      <c r="P677" s="7" t="n"/>
      <c r="S677" s="6" t="n"/>
      <c r="T677">
        <f>IF(NOT(OR(A677&lt;&gt;"",B677&lt;&gt;"",G677&lt;&gt;"")),"",IF(IF(N(A677)=0,"NO DATE; ","")&amp;IF(B677="","NO JOB; ",IF(COUNTIF('Jobs'!$A$2:$A$21,B677)=0,"JOB NOT ON JOBS SHEET; ",""))&amp;IF(AND(L677="Yes",M677=""),"DELAY - NO CAUSE; ","")&amp;IF(AND(N677&lt;&gt;"",O677&lt;&gt;"Yes",O677&lt;&gt;"Not needed"),"CLIENT INSTRUCTION - NO CHANGE ORDER; ","")&amp;IF(Q677="","NO PHOTOS LINK; ","")&amp;IF(OR(C677="",AND(D677&lt;&gt;"",E677="")),"CREW COUNT BLANK; ","")&amp;IF(G677="","NO WORK WRITTEN; ","")&amp;IF(AND(I677&lt;&gt;"",J677=""),"INSPECTION - NO RESULT; ","")&amp;IF(AND(B677&lt;&gt;"",N(A677)&gt;0,COUNTIFS($B$2:$B$1000,B677,$A$2:$A$1000,A677)&gt;1),"TWO ROWS SAME JOB SAME DAY; ","")&amp;IF(AND(N(A677)&gt;0,N(S677)&gt;0,N(S677)-N(A677)&gt;N('Settings'!$B$11)),"WRITTEN LATE; ","")="","",LEFT(IF(N(A677)=0,"NO DATE; ","")&amp;IF(B677="","NO JOB; ",IF(COUNTIF('Jobs'!$A$2:$A$21,B677)=0,"JOB NOT ON JOBS SHEET; ",""))&amp;IF(AND(L677="Yes",M677=""),"DELAY - NO CAUSE; ","")&amp;IF(AND(N677&lt;&gt;"",O677&lt;&gt;"Yes",O677&lt;&gt;"Not needed"),"CLIENT INSTRUCTION - NO CHANGE ORDER; ","")&amp;IF(Q677="","NO PHOTOS LINK; ","")&amp;IF(OR(C677="",AND(D677&lt;&gt;"",E677="")),"CREW COUNT BLANK; ","")&amp;IF(G677="","NO WORK WRITTEN; ","")&amp;IF(AND(I677&lt;&gt;"",J677=""),"INSPECTION - NO RESULT; ","")&amp;IF(AND(B677&lt;&gt;"",N(A677)&gt;0,COUNTIFS($B$2:$B$1000,B677,$A$2:$A$1000,A677)&gt;1),"TWO ROWS SAME JOB SAME DAY; ","")&amp;IF(AND(N(A677)&gt;0,N(S677)&gt;0,N(S677)-N(A677)&gt;N('Settings'!$B$11)),"WRITTEN LATE; ",""),LEN(IF(N(A677)=0,"NO DATE; ","")&amp;IF(B677="","NO JOB; ",IF(COUNTIF('Jobs'!$A$2:$A$21,B677)=0,"JOB NOT ON JOBS SHEET; ",""))&amp;IF(AND(L677="Yes",M677=""),"DELAY - NO CAUSE; ","")&amp;IF(AND(N677&lt;&gt;"",O677&lt;&gt;"Yes",O677&lt;&gt;"Not needed"),"CLIENT INSTRUCTION - NO CHANGE ORDER; ","")&amp;IF(Q677="","NO PHOTOS LINK; ","")&amp;IF(OR(C677="",AND(D677&lt;&gt;"",E677="")),"CREW COUNT BLANK; ","")&amp;IF(G677="","NO WORK WRITTEN; ","")&amp;IF(AND(I677&lt;&gt;"",J677=""),"INSPECTION - NO RESULT; ","")&amp;IF(AND(B677&lt;&gt;"",N(A677)&gt;0,COUNTIFS($B$2:$B$1000,B677,$A$2:$A$1000,A677)&gt;1),"TWO ROWS SAME JOB SAME DAY; ","")&amp;IF(AND(N(A677)&gt;0,N(S677)&gt;0,N(S677)-N(A677)&gt;N('Settings'!$B$11)),"WRITTEN LATE; ",""))-2)))</f>
        <v/>
      </c>
    </row>
    <row r="678">
      <c r="A678" s="6" t="n"/>
      <c r="G678" s="7" t="n"/>
      <c r="H678" s="7" t="n"/>
      <c r="K678" s="7" t="n"/>
      <c r="M678" s="7" t="n"/>
      <c r="N678" s="7" t="n"/>
      <c r="P678" s="7" t="n"/>
      <c r="S678" s="6" t="n"/>
      <c r="T678">
        <f>IF(NOT(OR(A678&lt;&gt;"",B678&lt;&gt;"",G678&lt;&gt;"")),"",IF(IF(N(A678)=0,"NO DATE; ","")&amp;IF(B678="","NO JOB; ",IF(COUNTIF('Jobs'!$A$2:$A$21,B678)=0,"JOB NOT ON JOBS SHEET; ",""))&amp;IF(AND(L678="Yes",M678=""),"DELAY - NO CAUSE; ","")&amp;IF(AND(N678&lt;&gt;"",O678&lt;&gt;"Yes",O678&lt;&gt;"Not needed"),"CLIENT INSTRUCTION - NO CHANGE ORDER; ","")&amp;IF(Q678="","NO PHOTOS LINK; ","")&amp;IF(OR(C678="",AND(D678&lt;&gt;"",E678="")),"CREW COUNT BLANK; ","")&amp;IF(G678="","NO WORK WRITTEN; ","")&amp;IF(AND(I678&lt;&gt;"",J678=""),"INSPECTION - NO RESULT; ","")&amp;IF(AND(B678&lt;&gt;"",N(A678)&gt;0,COUNTIFS($B$2:$B$1000,B678,$A$2:$A$1000,A678)&gt;1),"TWO ROWS SAME JOB SAME DAY; ","")&amp;IF(AND(N(A678)&gt;0,N(S678)&gt;0,N(S678)-N(A678)&gt;N('Settings'!$B$11)),"WRITTEN LATE; ","")="","",LEFT(IF(N(A678)=0,"NO DATE; ","")&amp;IF(B678="","NO JOB; ",IF(COUNTIF('Jobs'!$A$2:$A$21,B678)=0,"JOB NOT ON JOBS SHEET; ",""))&amp;IF(AND(L678="Yes",M678=""),"DELAY - NO CAUSE; ","")&amp;IF(AND(N678&lt;&gt;"",O678&lt;&gt;"Yes",O678&lt;&gt;"Not needed"),"CLIENT INSTRUCTION - NO CHANGE ORDER; ","")&amp;IF(Q678="","NO PHOTOS LINK; ","")&amp;IF(OR(C678="",AND(D678&lt;&gt;"",E678="")),"CREW COUNT BLANK; ","")&amp;IF(G678="","NO WORK WRITTEN; ","")&amp;IF(AND(I678&lt;&gt;"",J678=""),"INSPECTION - NO RESULT; ","")&amp;IF(AND(B678&lt;&gt;"",N(A678)&gt;0,COUNTIFS($B$2:$B$1000,B678,$A$2:$A$1000,A678)&gt;1),"TWO ROWS SAME JOB SAME DAY; ","")&amp;IF(AND(N(A678)&gt;0,N(S678)&gt;0,N(S678)-N(A678)&gt;N('Settings'!$B$11)),"WRITTEN LATE; ",""),LEN(IF(N(A678)=0,"NO DATE; ","")&amp;IF(B678="","NO JOB; ",IF(COUNTIF('Jobs'!$A$2:$A$21,B678)=0,"JOB NOT ON JOBS SHEET; ",""))&amp;IF(AND(L678="Yes",M678=""),"DELAY - NO CAUSE; ","")&amp;IF(AND(N678&lt;&gt;"",O678&lt;&gt;"Yes",O678&lt;&gt;"Not needed"),"CLIENT INSTRUCTION - NO CHANGE ORDER; ","")&amp;IF(Q678="","NO PHOTOS LINK; ","")&amp;IF(OR(C678="",AND(D678&lt;&gt;"",E678="")),"CREW COUNT BLANK; ","")&amp;IF(G678="","NO WORK WRITTEN; ","")&amp;IF(AND(I678&lt;&gt;"",J678=""),"INSPECTION - NO RESULT; ","")&amp;IF(AND(B678&lt;&gt;"",N(A678)&gt;0,COUNTIFS($B$2:$B$1000,B678,$A$2:$A$1000,A678)&gt;1),"TWO ROWS SAME JOB SAME DAY; ","")&amp;IF(AND(N(A678)&gt;0,N(S678)&gt;0,N(S678)-N(A678)&gt;N('Settings'!$B$11)),"WRITTEN LATE; ",""))-2)))</f>
        <v/>
      </c>
    </row>
    <row r="679">
      <c r="A679" s="6" t="n"/>
      <c r="G679" s="7" t="n"/>
      <c r="H679" s="7" t="n"/>
      <c r="K679" s="7" t="n"/>
      <c r="M679" s="7" t="n"/>
      <c r="N679" s="7" t="n"/>
      <c r="P679" s="7" t="n"/>
      <c r="S679" s="6" t="n"/>
      <c r="T679">
        <f>IF(NOT(OR(A679&lt;&gt;"",B679&lt;&gt;"",G679&lt;&gt;"")),"",IF(IF(N(A679)=0,"NO DATE; ","")&amp;IF(B679="","NO JOB; ",IF(COUNTIF('Jobs'!$A$2:$A$21,B679)=0,"JOB NOT ON JOBS SHEET; ",""))&amp;IF(AND(L679="Yes",M679=""),"DELAY - NO CAUSE; ","")&amp;IF(AND(N679&lt;&gt;"",O679&lt;&gt;"Yes",O679&lt;&gt;"Not needed"),"CLIENT INSTRUCTION - NO CHANGE ORDER; ","")&amp;IF(Q679="","NO PHOTOS LINK; ","")&amp;IF(OR(C679="",AND(D679&lt;&gt;"",E679="")),"CREW COUNT BLANK; ","")&amp;IF(G679="","NO WORK WRITTEN; ","")&amp;IF(AND(I679&lt;&gt;"",J679=""),"INSPECTION - NO RESULT; ","")&amp;IF(AND(B679&lt;&gt;"",N(A679)&gt;0,COUNTIFS($B$2:$B$1000,B679,$A$2:$A$1000,A679)&gt;1),"TWO ROWS SAME JOB SAME DAY; ","")&amp;IF(AND(N(A679)&gt;0,N(S679)&gt;0,N(S679)-N(A679)&gt;N('Settings'!$B$11)),"WRITTEN LATE; ","")="","",LEFT(IF(N(A679)=0,"NO DATE; ","")&amp;IF(B679="","NO JOB; ",IF(COUNTIF('Jobs'!$A$2:$A$21,B679)=0,"JOB NOT ON JOBS SHEET; ",""))&amp;IF(AND(L679="Yes",M679=""),"DELAY - NO CAUSE; ","")&amp;IF(AND(N679&lt;&gt;"",O679&lt;&gt;"Yes",O679&lt;&gt;"Not needed"),"CLIENT INSTRUCTION - NO CHANGE ORDER; ","")&amp;IF(Q679="","NO PHOTOS LINK; ","")&amp;IF(OR(C679="",AND(D679&lt;&gt;"",E679="")),"CREW COUNT BLANK; ","")&amp;IF(G679="","NO WORK WRITTEN; ","")&amp;IF(AND(I679&lt;&gt;"",J679=""),"INSPECTION - NO RESULT; ","")&amp;IF(AND(B679&lt;&gt;"",N(A679)&gt;0,COUNTIFS($B$2:$B$1000,B679,$A$2:$A$1000,A679)&gt;1),"TWO ROWS SAME JOB SAME DAY; ","")&amp;IF(AND(N(A679)&gt;0,N(S679)&gt;0,N(S679)-N(A679)&gt;N('Settings'!$B$11)),"WRITTEN LATE; ",""),LEN(IF(N(A679)=0,"NO DATE; ","")&amp;IF(B679="","NO JOB; ",IF(COUNTIF('Jobs'!$A$2:$A$21,B679)=0,"JOB NOT ON JOBS SHEET; ",""))&amp;IF(AND(L679="Yes",M679=""),"DELAY - NO CAUSE; ","")&amp;IF(AND(N679&lt;&gt;"",O679&lt;&gt;"Yes",O679&lt;&gt;"Not needed"),"CLIENT INSTRUCTION - NO CHANGE ORDER; ","")&amp;IF(Q679="","NO PHOTOS LINK; ","")&amp;IF(OR(C679="",AND(D679&lt;&gt;"",E679="")),"CREW COUNT BLANK; ","")&amp;IF(G679="","NO WORK WRITTEN; ","")&amp;IF(AND(I679&lt;&gt;"",J679=""),"INSPECTION - NO RESULT; ","")&amp;IF(AND(B679&lt;&gt;"",N(A679)&gt;0,COUNTIFS($B$2:$B$1000,B679,$A$2:$A$1000,A679)&gt;1),"TWO ROWS SAME JOB SAME DAY; ","")&amp;IF(AND(N(A679)&gt;0,N(S679)&gt;0,N(S679)-N(A679)&gt;N('Settings'!$B$11)),"WRITTEN LATE; ",""))-2)))</f>
        <v/>
      </c>
    </row>
    <row r="680">
      <c r="A680" s="6" t="n"/>
      <c r="G680" s="7" t="n"/>
      <c r="H680" s="7" t="n"/>
      <c r="K680" s="7" t="n"/>
      <c r="M680" s="7" t="n"/>
      <c r="N680" s="7" t="n"/>
      <c r="P680" s="7" t="n"/>
      <c r="S680" s="6" t="n"/>
      <c r="T680">
        <f>IF(NOT(OR(A680&lt;&gt;"",B680&lt;&gt;"",G680&lt;&gt;"")),"",IF(IF(N(A680)=0,"NO DATE; ","")&amp;IF(B680="","NO JOB; ",IF(COUNTIF('Jobs'!$A$2:$A$21,B680)=0,"JOB NOT ON JOBS SHEET; ",""))&amp;IF(AND(L680="Yes",M680=""),"DELAY - NO CAUSE; ","")&amp;IF(AND(N680&lt;&gt;"",O680&lt;&gt;"Yes",O680&lt;&gt;"Not needed"),"CLIENT INSTRUCTION - NO CHANGE ORDER; ","")&amp;IF(Q680="","NO PHOTOS LINK; ","")&amp;IF(OR(C680="",AND(D680&lt;&gt;"",E680="")),"CREW COUNT BLANK; ","")&amp;IF(G680="","NO WORK WRITTEN; ","")&amp;IF(AND(I680&lt;&gt;"",J680=""),"INSPECTION - NO RESULT; ","")&amp;IF(AND(B680&lt;&gt;"",N(A680)&gt;0,COUNTIFS($B$2:$B$1000,B680,$A$2:$A$1000,A680)&gt;1),"TWO ROWS SAME JOB SAME DAY; ","")&amp;IF(AND(N(A680)&gt;0,N(S680)&gt;0,N(S680)-N(A680)&gt;N('Settings'!$B$11)),"WRITTEN LATE; ","")="","",LEFT(IF(N(A680)=0,"NO DATE; ","")&amp;IF(B680="","NO JOB; ",IF(COUNTIF('Jobs'!$A$2:$A$21,B680)=0,"JOB NOT ON JOBS SHEET; ",""))&amp;IF(AND(L680="Yes",M680=""),"DELAY - NO CAUSE; ","")&amp;IF(AND(N680&lt;&gt;"",O680&lt;&gt;"Yes",O680&lt;&gt;"Not needed"),"CLIENT INSTRUCTION - NO CHANGE ORDER; ","")&amp;IF(Q680="","NO PHOTOS LINK; ","")&amp;IF(OR(C680="",AND(D680&lt;&gt;"",E680="")),"CREW COUNT BLANK; ","")&amp;IF(G680="","NO WORK WRITTEN; ","")&amp;IF(AND(I680&lt;&gt;"",J680=""),"INSPECTION - NO RESULT; ","")&amp;IF(AND(B680&lt;&gt;"",N(A680)&gt;0,COUNTIFS($B$2:$B$1000,B680,$A$2:$A$1000,A680)&gt;1),"TWO ROWS SAME JOB SAME DAY; ","")&amp;IF(AND(N(A680)&gt;0,N(S680)&gt;0,N(S680)-N(A680)&gt;N('Settings'!$B$11)),"WRITTEN LATE; ",""),LEN(IF(N(A680)=0,"NO DATE; ","")&amp;IF(B680="","NO JOB; ",IF(COUNTIF('Jobs'!$A$2:$A$21,B680)=0,"JOB NOT ON JOBS SHEET; ",""))&amp;IF(AND(L680="Yes",M680=""),"DELAY - NO CAUSE; ","")&amp;IF(AND(N680&lt;&gt;"",O680&lt;&gt;"Yes",O680&lt;&gt;"Not needed"),"CLIENT INSTRUCTION - NO CHANGE ORDER; ","")&amp;IF(Q680="","NO PHOTOS LINK; ","")&amp;IF(OR(C680="",AND(D680&lt;&gt;"",E680="")),"CREW COUNT BLANK; ","")&amp;IF(G680="","NO WORK WRITTEN; ","")&amp;IF(AND(I680&lt;&gt;"",J680=""),"INSPECTION - NO RESULT; ","")&amp;IF(AND(B680&lt;&gt;"",N(A680)&gt;0,COUNTIFS($B$2:$B$1000,B680,$A$2:$A$1000,A680)&gt;1),"TWO ROWS SAME JOB SAME DAY; ","")&amp;IF(AND(N(A680)&gt;0,N(S680)&gt;0,N(S680)-N(A680)&gt;N('Settings'!$B$11)),"WRITTEN LATE; ",""))-2)))</f>
        <v/>
      </c>
    </row>
    <row r="681">
      <c r="A681" s="6" t="n"/>
      <c r="G681" s="7" t="n"/>
      <c r="H681" s="7" t="n"/>
      <c r="K681" s="7" t="n"/>
      <c r="M681" s="7" t="n"/>
      <c r="N681" s="7" t="n"/>
      <c r="P681" s="7" t="n"/>
      <c r="S681" s="6" t="n"/>
      <c r="T681">
        <f>IF(NOT(OR(A681&lt;&gt;"",B681&lt;&gt;"",G681&lt;&gt;"")),"",IF(IF(N(A681)=0,"NO DATE; ","")&amp;IF(B681="","NO JOB; ",IF(COUNTIF('Jobs'!$A$2:$A$21,B681)=0,"JOB NOT ON JOBS SHEET; ",""))&amp;IF(AND(L681="Yes",M681=""),"DELAY - NO CAUSE; ","")&amp;IF(AND(N681&lt;&gt;"",O681&lt;&gt;"Yes",O681&lt;&gt;"Not needed"),"CLIENT INSTRUCTION - NO CHANGE ORDER; ","")&amp;IF(Q681="","NO PHOTOS LINK; ","")&amp;IF(OR(C681="",AND(D681&lt;&gt;"",E681="")),"CREW COUNT BLANK; ","")&amp;IF(G681="","NO WORK WRITTEN; ","")&amp;IF(AND(I681&lt;&gt;"",J681=""),"INSPECTION - NO RESULT; ","")&amp;IF(AND(B681&lt;&gt;"",N(A681)&gt;0,COUNTIFS($B$2:$B$1000,B681,$A$2:$A$1000,A681)&gt;1),"TWO ROWS SAME JOB SAME DAY; ","")&amp;IF(AND(N(A681)&gt;0,N(S681)&gt;0,N(S681)-N(A681)&gt;N('Settings'!$B$11)),"WRITTEN LATE; ","")="","",LEFT(IF(N(A681)=0,"NO DATE; ","")&amp;IF(B681="","NO JOB; ",IF(COUNTIF('Jobs'!$A$2:$A$21,B681)=0,"JOB NOT ON JOBS SHEET; ",""))&amp;IF(AND(L681="Yes",M681=""),"DELAY - NO CAUSE; ","")&amp;IF(AND(N681&lt;&gt;"",O681&lt;&gt;"Yes",O681&lt;&gt;"Not needed"),"CLIENT INSTRUCTION - NO CHANGE ORDER; ","")&amp;IF(Q681="","NO PHOTOS LINK; ","")&amp;IF(OR(C681="",AND(D681&lt;&gt;"",E681="")),"CREW COUNT BLANK; ","")&amp;IF(G681="","NO WORK WRITTEN; ","")&amp;IF(AND(I681&lt;&gt;"",J681=""),"INSPECTION - NO RESULT; ","")&amp;IF(AND(B681&lt;&gt;"",N(A681)&gt;0,COUNTIFS($B$2:$B$1000,B681,$A$2:$A$1000,A681)&gt;1),"TWO ROWS SAME JOB SAME DAY; ","")&amp;IF(AND(N(A681)&gt;0,N(S681)&gt;0,N(S681)-N(A681)&gt;N('Settings'!$B$11)),"WRITTEN LATE; ",""),LEN(IF(N(A681)=0,"NO DATE; ","")&amp;IF(B681="","NO JOB; ",IF(COUNTIF('Jobs'!$A$2:$A$21,B681)=0,"JOB NOT ON JOBS SHEET; ",""))&amp;IF(AND(L681="Yes",M681=""),"DELAY - NO CAUSE; ","")&amp;IF(AND(N681&lt;&gt;"",O681&lt;&gt;"Yes",O681&lt;&gt;"Not needed"),"CLIENT INSTRUCTION - NO CHANGE ORDER; ","")&amp;IF(Q681="","NO PHOTOS LINK; ","")&amp;IF(OR(C681="",AND(D681&lt;&gt;"",E681="")),"CREW COUNT BLANK; ","")&amp;IF(G681="","NO WORK WRITTEN; ","")&amp;IF(AND(I681&lt;&gt;"",J681=""),"INSPECTION - NO RESULT; ","")&amp;IF(AND(B681&lt;&gt;"",N(A681)&gt;0,COUNTIFS($B$2:$B$1000,B681,$A$2:$A$1000,A681)&gt;1),"TWO ROWS SAME JOB SAME DAY; ","")&amp;IF(AND(N(A681)&gt;0,N(S681)&gt;0,N(S681)-N(A681)&gt;N('Settings'!$B$11)),"WRITTEN LATE; ",""))-2)))</f>
        <v/>
      </c>
    </row>
    <row r="682">
      <c r="A682" s="6" t="n"/>
      <c r="G682" s="7" t="n"/>
      <c r="H682" s="7" t="n"/>
      <c r="K682" s="7" t="n"/>
      <c r="M682" s="7" t="n"/>
      <c r="N682" s="7" t="n"/>
      <c r="P682" s="7" t="n"/>
      <c r="S682" s="6" t="n"/>
      <c r="T682">
        <f>IF(NOT(OR(A682&lt;&gt;"",B682&lt;&gt;"",G682&lt;&gt;"")),"",IF(IF(N(A682)=0,"NO DATE; ","")&amp;IF(B682="","NO JOB; ",IF(COUNTIF('Jobs'!$A$2:$A$21,B682)=0,"JOB NOT ON JOBS SHEET; ",""))&amp;IF(AND(L682="Yes",M682=""),"DELAY - NO CAUSE; ","")&amp;IF(AND(N682&lt;&gt;"",O682&lt;&gt;"Yes",O682&lt;&gt;"Not needed"),"CLIENT INSTRUCTION - NO CHANGE ORDER; ","")&amp;IF(Q682="","NO PHOTOS LINK; ","")&amp;IF(OR(C682="",AND(D682&lt;&gt;"",E682="")),"CREW COUNT BLANK; ","")&amp;IF(G682="","NO WORK WRITTEN; ","")&amp;IF(AND(I682&lt;&gt;"",J682=""),"INSPECTION - NO RESULT; ","")&amp;IF(AND(B682&lt;&gt;"",N(A682)&gt;0,COUNTIFS($B$2:$B$1000,B682,$A$2:$A$1000,A682)&gt;1),"TWO ROWS SAME JOB SAME DAY; ","")&amp;IF(AND(N(A682)&gt;0,N(S682)&gt;0,N(S682)-N(A682)&gt;N('Settings'!$B$11)),"WRITTEN LATE; ","")="","",LEFT(IF(N(A682)=0,"NO DATE; ","")&amp;IF(B682="","NO JOB; ",IF(COUNTIF('Jobs'!$A$2:$A$21,B682)=0,"JOB NOT ON JOBS SHEET; ",""))&amp;IF(AND(L682="Yes",M682=""),"DELAY - NO CAUSE; ","")&amp;IF(AND(N682&lt;&gt;"",O682&lt;&gt;"Yes",O682&lt;&gt;"Not needed"),"CLIENT INSTRUCTION - NO CHANGE ORDER; ","")&amp;IF(Q682="","NO PHOTOS LINK; ","")&amp;IF(OR(C682="",AND(D682&lt;&gt;"",E682="")),"CREW COUNT BLANK; ","")&amp;IF(G682="","NO WORK WRITTEN; ","")&amp;IF(AND(I682&lt;&gt;"",J682=""),"INSPECTION - NO RESULT; ","")&amp;IF(AND(B682&lt;&gt;"",N(A682)&gt;0,COUNTIFS($B$2:$B$1000,B682,$A$2:$A$1000,A682)&gt;1),"TWO ROWS SAME JOB SAME DAY; ","")&amp;IF(AND(N(A682)&gt;0,N(S682)&gt;0,N(S682)-N(A682)&gt;N('Settings'!$B$11)),"WRITTEN LATE; ",""),LEN(IF(N(A682)=0,"NO DATE; ","")&amp;IF(B682="","NO JOB; ",IF(COUNTIF('Jobs'!$A$2:$A$21,B682)=0,"JOB NOT ON JOBS SHEET; ",""))&amp;IF(AND(L682="Yes",M682=""),"DELAY - NO CAUSE; ","")&amp;IF(AND(N682&lt;&gt;"",O682&lt;&gt;"Yes",O682&lt;&gt;"Not needed"),"CLIENT INSTRUCTION - NO CHANGE ORDER; ","")&amp;IF(Q682="","NO PHOTOS LINK; ","")&amp;IF(OR(C682="",AND(D682&lt;&gt;"",E682="")),"CREW COUNT BLANK; ","")&amp;IF(G682="","NO WORK WRITTEN; ","")&amp;IF(AND(I682&lt;&gt;"",J682=""),"INSPECTION - NO RESULT; ","")&amp;IF(AND(B682&lt;&gt;"",N(A682)&gt;0,COUNTIFS($B$2:$B$1000,B682,$A$2:$A$1000,A682)&gt;1),"TWO ROWS SAME JOB SAME DAY; ","")&amp;IF(AND(N(A682)&gt;0,N(S682)&gt;0,N(S682)-N(A682)&gt;N('Settings'!$B$11)),"WRITTEN LATE; ",""))-2)))</f>
        <v/>
      </c>
    </row>
    <row r="683">
      <c r="A683" s="6" t="n"/>
      <c r="G683" s="7" t="n"/>
      <c r="H683" s="7" t="n"/>
      <c r="K683" s="7" t="n"/>
      <c r="M683" s="7" t="n"/>
      <c r="N683" s="7" t="n"/>
      <c r="P683" s="7" t="n"/>
      <c r="S683" s="6" t="n"/>
      <c r="T683">
        <f>IF(NOT(OR(A683&lt;&gt;"",B683&lt;&gt;"",G683&lt;&gt;"")),"",IF(IF(N(A683)=0,"NO DATE; ","")&amp;IF(B683="","NO JOB; ",IF(COUNTIF('Jobs'!$A$2:$A$21,B683)=0,"JOB NOT ON JOBS SHEET; ",""))&amp;IF(AND(L683="Yes",M683=""),"DELAY - NO CAUSE; ","")&amp;IF(AND(N683&lt;&gt;"",O683&lt;&gt;"Yes",O683&lt;&gt;"Not needed"),"CLIENT INSTRUCTION - NO CHANGE ORDER; ","")&amp;IF(Q683="","NO PHOTOS LINK; ","")&amp;IF(OR(C683="",AND(D683&lt;&gt;"",E683="")),"CREW COUNT BLANK; ","")&amp;IF(G683="","NO WORK WRITTEN; ","")&amp;IF(AND(I683&lt;&gt;"",J683=""),"INSPECTION - NO RESULT; ","")&amp;IF(AND(B683&lt;&gt;"",N(A683)&gt;0,COUNTIFS($B$2:$B$1000,B683,$A$2:$A$1000,A683)&gt;1),"TWO ROWS SAME JOB SAME DAY; ","")&amp;IF(AND(N(A683)&gt;0,N(S683)&gt;0,N(S683)-N(A683)&gt;N('Settings'!$B$11)),"WRITTEN LATE; ","")="","",LEFT(IF(N(A683)=0,"NO DATE; ","")&amp;IF(B683="","NO JOB; ",IF(COUNTIF('Jobs'!$A$2:$A$21,B683)=0,"JOB NOT ON JOBS SHEET; ",""))&amp;IF(AND(L683="Yes",M683=""),"DELAY - NO CAUSE; ","")&amp;IF(AND(N683&lt;&gt;"",O683&lt;&gt;"Yes",O683&lt;&gt;"Not needed"),"CLIENT INSTRUCTION - NO CHANGE ORDER; ","")&amp;IF(Q683="","NO PHOTOS LINK; ","")&amp;IF(OR(C683="",AND(D683&lt;&gt;"",E683="")),"CREW COUNT BLANK; ","")&amp;IF(G683="","NO WORK WRITTEN; ","")&amp;IF(AND(I683&lt;&gt;"",J683=""),"INSPECTION - NO RESULT; ","")&amp;IF(AND(B683&lt;&gt;"",N(A683)&gt;0,COUNTIFS($B$2:$B$1000,B683,$A$2:$A$1000,A683)&gt;1),"TWO ROWS SAME JOB SAME DAY; ","")&amp;IF(AND(N(A683)&gt;0,N(S683)&gt;0,N(S683)-N(A683)&gt;N('Settings'!$B$11)),"WRITTEN LATE; ",""),LEN(IF(N(A683)=0,"NO DATE; ","")&amp;IF(B683="","NO JOB; ",IF(COUNTIF('Jobs'!$A$2:$A$21,B683)=0,"JOB NOT ON JOBS SHEET; ",""))&amp;IF(AND(L683="Yes",M683=""),"DELAY - NO CAUSE; ","")&amp;IF(AND(N683&lt;&gt;"",O683&lt;&gt;"Yes",O683&lt;&gt;"Not needed"),"CLIENT INSTRUCTION - NO CHANGE ORDER; ","")&amp;IF(Q683="","NO PHOTOS LINK; ","")&amp;IF(OR(C683="",AND(D683&lt;&gt;"",E683="")),"CREW COUNT BLANK; ","")&amp;IF(G683="","NO WORK WRITTEN; ","")&amp;IF(AND(I683&lt;&gt;"",J683=""),"INSPECTION - NO RESULT; ","")&amp;IF(AND(B683&lt;&gt;"",N(A683)&gt;0,COUNTIFS($B$2:$B$1000,B683,$A$2:$A$1000,A683)&gt;1),"TWO ROWS SAME JOB SAME DAY; ","")&amp;IF(AND(N(A683)&gt;0,N(S683)&gt;0,N(S683)-N(A683)&gt;N('Settings'!$B$11)),"WRITTEN LATE; ",""))-2)))</f>
        <v/>
      </c>
    </row>
    <row r="684">
      <c r="A684" s="6" t="n"/>
      <c r="G684" s="7" t="n"/>
      <c r="H684" s="7" t="n"/>
      <c r="K684" s="7" t="n"/>
      <c r="M684" s="7" t="n"/>
      <c r="N684" s="7" t="n"/>
      <c r="P684" s="7" t="n"/>
      <c r="S684" s="6" t="n"/>
      <c r="T684">
        <f>IF(NOT(OR(A684&lt;&gt;"",B684&lt;&gt;"",G684&lt;&gt;"")),"",IF(IF(N(A684)=0,"NO DATE; ","")&amp;IF(B684="","NO JOB; ",IF(COUNTIF('Jobs'!$A$2:$A$21,B684)=0,"JOB NOT ON JOBS SHEET; ",""))&amp;IF(AND(L684="Yes",M684=""),"DELAY - NO CAUSE; ","")&amp;IF(AND(N684&lt;&gt;"",O684&lt;&gt;"Yes",O684&lt;&gt;"Not needed"),"CLIENT INSTRUCTION - NO CHANGE ORDER; ","")&amp;IF(Q684="","NO PHOTOS LINK; ","")&amp;IF(OR(C684="",AND(D684&lt;&gt;"",E684="")),"CREW COUNT BLANK; ","")&amp;IF(G684="","NO WORK WRITTEN; ","")&amp;IF(AND(I684&lt;&gt;"",J684=""),"INSPECTION - NO RESULT; ","")&amp;IF(AND(B684&lt;&gt;"",N(A684)&gt;0,COUNTIFS($B$2:$B$1000,B684,$A$2:$A$1000,A684)&gt;1),"TWO ROWS SAME JOB SAME DAY; ","")&amp;IF(AND(N(A684)&gt;0,N(S684)&gt;0,N(S684)-N(A684)&gt;N('Settings'!$B$11)),"WRITTEN LATE; ","")="","",LEFT(IF(N(A684)=0,"NO DATE; ","")&amp;IF(B684="","NO JOB; ",IF(COUNTIF('Jobs'!$A$2:$A$21,B684)=0,"JOB NOT ON JOBS SHEET; ",""))&amp;IF(AND(L684="Yes",M684=""),"DELAY - NO CAUSE; ","")&amp;IF(AND(N684&lt;&gt;"",O684&lt;&gt;"Yes",O684&lt;&gt;"Not needed"),"CLIENT INSTRUCTION - NO CHANGE ORDER; ","")&amp;IF(Q684="","NO PHOTOS LINK; ","")&amp;IF(OR(C684="",AND(D684&lt;&gt;"",E684="")),"CREW COUNT BLANK; ","")&amp;IF(G684="","NO WORK WRITTEN; ","")&amp;IF(AND(I684&lt;&gt;"",J684=""),"INSPECTION - NO RESULT; ","")&amp;IF(AND(B684&lt;&gt;"",N(A684)&gt;0,COUNTIFS($B$2:$B$1000,B684,$A$2:$A$1000,A684)&gt;1),"TWO ROWS SAME JOB SAME DAY; ","")&amp;IF(AND(N(A684)&gt;0,N(S684)&gt;0,N(S684)-N(A684)&gt;N('Settings'!$B$11)),"WRITTEN LATE; ",""),LEN(IF(N(A684)=0,"NO DATE; ","")&amp;IF(B684="","NO JOB; ",IF(COUNTIF('Jobs'!$A$2:$A$21,B684)=0,"JOB NOT ON JOBS SHEET; ",""))&amp;IF(AND(L684="Yes",M684=""),"DELAY - NO CAUSE; ","")&amp;IF(AND(N684&lt;&gt;"",O684&lt;&gt;"Yes",O684&lt;&gt;"Not needed"),"CLIENT INSTRUCTION - NO CHANGE ORDER; ","")&amp;IF(Q684="","NO PHOTOS LINK; ","")&amp;IF(OR(C684="",AND(D684&lt;&gt;"",E684="")),"CREW COUNT BLANK; ","")&amp;IF(G684="","NO WORK WRITTEN; ","")&amp;IF(AND(I684&lt;&gt;"",J684=""),"INSPECTION - NO RESULT; ","")&amp;IF(AND(B684&lt;&gt;"",N(A684)&gt;0,COUNTIFS($B$2:$B$1000,B684,$A$2:$A$1000,A684)&gt;1),"TWO ROWS SAME JOB SAME DAY; ","")&amp;IF(AND(N(A684)&gt;0,N(S684)&gt;0,N(S684)-N(A684)&gt;N('Settings'!$B$11)),"WRITTEN LATE; ",""))-2)))</f>
        <v/>
      </c>
    </row>
    <row r="685">
      <c r="A685" s="6" t="n"/>
      <c r="G685" s="7" t="n"/>
      <c r="H685" s="7" t="n"/>
      <c r="K685" s="7" t="n"/>
      <c r="M685" s="7" t="n"/>
      <c r="N685" s="7" t="n"/>
      <c r="P685" s="7" t="n"/>
      <c r="S685" s="6" t="n"/>
      <c r="T685">
        <f>IF(NOT(OR(A685&lt;&gt;"",B685&lt;&gt;"",G685&lt;&gt;"")),"",IF(IF(N(A685)=0,"NO DATE; ","")&amp;IF(B685="","NO JOB; ",IF(COUNTIF('Jobs'!$A$2:$A$21,B685)=0,"JOB NOT ON JOBS SHEET; ",""))&amp;IF(AND(L685="Yes",M685=""),"DELAY - NO CAUSE; ","")&amp;IF(AND(N685&lt;&gt;"",O685&lt;&gt;"Yes",O685&lt;&gt;"Not needed"),"CLIENT INSTRUCTION - NO CHANGE ORDER; ","")&amp;IF(Q685="","NO PHOTOS LINK; ","")&amp;IF(OR(C685="",AND(D685&lt;&gt;"",E685="")),"CREW COUNT BLANK; ","")&amp;IF(G685="","NO WORK WRITTEN; ","")&amp;IF(AND(I685&lt;&gt;"",J685=""),"INSPECTION - NO RESULT; ","")&amp;IF(AND(B685&lt;&gt;"",N(A685)&gt;0,COUNTIFS($B$2:$B$1000,B685,$A$2:$A$1000,A685)&gt;1),"TWO ROWS SAME JOB SAME DAY; ","")&amp;IF(AND(N(A685)&gt;0,N(S685)&gt;0,N(S685)-N(A685)&gt;N('Settings'!$B$11)),"WRITTEN LATE; ","")="","",LEFT(IF(N(A685)=0,"NO DATE; ","")&amp;IF(B685="","NO JOB; ",IF(COUNTIF('Jobs'!$A$2:$A$21,B685)=0,"JOB NOT ON JOBS SHEET; ",""))&amp;IF(AND(L685="Yes",M685=""),"DELAY - NO CAUSE; ","")&amp;IF(AND(N685&lt;&gt;"",O685&lt;&gt;"Yes",O685&lt;&gt;"Not needed"),"CLIENT INSTRUCTION - NO CHANGE ORDER; ","")&amp;IF(Q685="","NO PHOTOS LINK; ","")&amp;IF(OR(C685="",AND(D685&lt;&gt;"",E685="")),"CREW COUNT BLANK; ","")&amp;IF(G685="","NO WORK WRITTEN; ","")&amp;IF(AND(I685&lt;&gt;"",J685=""),"INSPECTION - NO RESULT; ","")&amp;IF(AND(B685&lt;&gt;"",N(A685)&gt;0,COUNTIFS($B$2:$B$1000,B685,$A$2:$A$1000,A685)&gt;1),"TWO ROWS SAME JOB SAME DAY; ","")&amp;IF(AND(N(A685)&gt;0,N(S685)&gt;0,N(S685)-N(A685)&gt;N('Settings'!$B$11)),"WRITTEN LATE; ",""),LEN(IF(N(A685)=0,"NO DATE; ","")&amp;IF(B685="","NO JOB; ",IF(COUNTIF('Jobs'!$A$2:$A$21,B685)=0,"JOB NOT ON JOBS SHEET; ",""))&amp;IF(AND(L685="Yes",M685=""),"DELAY - NO CAUSE; ","")&amp;IF(AND(N685&lt;&gt;"",O685&lt;&gt;"Yes",O685&lt;&gt;"Not needed"),"CLIENT INSTRUCTION - NO CHANGE ORDER; ","")&amp;IF(Q685="","NO PHOTOS LINK; ","")&amp;IF(OR(C685="",AND(D685&lt;&gt;"",E685="")),"CREW COUNT BLANK; ","")&amp;IF(G685="","NO WORK WRITTEN; ","")&amp;IF(AND(I685&lt;&gt;"",J685=""),"INSPECTION - NO RESULT; ","")&amp;IF(AND(B685&lt;&gt;"",N(A685)&gt;0,COUNTIFS($B$2:$B$1000,B685,$A$2:$A$1000,A685)&gt;1),"TWO ROWS SAME JOB SAME DAY; ","")&amp;IF(AND(N(A685)&gt;0,N(S685)&gt;0,N(S685)-N(A685)&gt;N('Settings'!$B$11)),"WRITTEN LATE; ",""))-2)))</f>
        <v/>
      </c>
    </row>
    <row r="686">
      <c r="A686" s="6" t="n"/>
      <c r="G686" s="7" t="n"/>
      <c r="H686" s="7" t="n"/>
      <c r="K686" s="7" t="n"/>
      <c r="M686" s="7" t="n"/>
      <c r="N686" s="7" t="n"/>
      <c r="P686" s="7" t="n"/>
      <c r="S686" s="6" t="n"/>
      <c r="T686">
        <f>IF(NOT(OR(A686&lt;&gt;"",B686&lt;&gt;"",G686&lt;&gt;"")),"",IF(IF(N(A686)=0,"NO DATE; ","")&amp;IF(B686="","NO JOB; ",IF(COUNTIF('Jobs'!$A$2:$A$21,B686)=0,"JOB NOT ON JOBS SHEET; ",""))&amp;IF(AND(L686="Yes",M686=""),"DELAY - NO CAUSE; ","")&amp;IF(AND(N686&lt;&gt;"",O686&lt;&gt;"Yes",O686&lt;&gt;"Not needed"),"CLIENT INSTRUCTION - NO CHANGE ORDER; ","")&amp;IF(Q686="","NO PHOTOS LINK; ","")&amp;IF(OR(C686="",AND(D686&lt;&gt;"",E686="")),"CREW COUNT BLANK; ","")&amp;IF(G686="","NO WORK WRITTEN; ","")&amp;IF(AND(I686&lt;&gt;"",J686=""),"INSPECTION - NO RESULT; ","")&amp;IF(AND(B686&lt;&gt;"",N(A686)&gt;0,COUNTIFS($B$2:$B$1000,B686,$A$2:$A$1000,A686)&gt;1),"TWO ROWS SAME JOB SAME DAY; ","")&amp;IF(AND(N(A686)&gt;0,N(S686)&gt;0,N(S686)-N(A686)&gt;N('Settings'!$B$11)),"WRITTEN LATE; ","")="","",LEFT(IF(N(A686)=0,"NO DATE; ","")&amp;IF(B686="","NO JOB; ",IF(COUNTIF('Jobs'!$A$2:$A$21,B686)=0,"JOB NOT ON JOBS SHEET; ",""))&amp;IF(AND(L686="Yes",M686=""),"DELAY - NO CAUSE; ","")&amp;IF(AND(N686&lt;&gt;"",O686&lt;&gt;"Yes",O686&lt;&gt;"Not needed"),"CLIENT INSTRUCTION - NO CHANGE ORDER; ","")&amp;IF(Q686="","NO PHOTOS LINK; ","")&amp;IF(OR(C686="",AND(D686&lt;&gt;"",E686="")),"CREW COUNT BLANK; ","")&amp;IF(G686="","NO WORK WRITTEN; ","")&amp;IF(AND(I686&lt;&gt;"",J686=""),"INSPECTION - NO RESULT; ","")&amp;IF(AND(B686&lt;&gt;"",N(A686)&gt;0,COUNTIFS($B$2:$B$1000,B686,$A$2:$A$1000,A686)&gt;1),"TWO ROWS SAME JOB SAME DAY; ","")&amp;IF(AND(N(A686)&gt;0,N(S686)&gt;0,N(S686)-N(A686)&gt;N('Settings'!$B$11)),"WRITTEN LATE; ",""),LEN(IF(N(A686)=0,"NO DATE; ","")&amp;IF(B686="","NO JOB; ",IF(COUNTIF('Jobs'!$A$2:$A$21,B686)=0,"JOB NOT ON JOBS SHEET; ",""))&amp;IF(AND(L686="Yes",M686=""),"DELAY - NO CAUSE; ","")&amp;IF(AND(N686&lt;&gt;"",O686&lt;&gt;"Yes",O686&lt;&gt;"Not needed"),"CLIENT INSTRUCTION - NO CHANGE ORDER; ","")&amp;IF(Q686="","NO PHOTOS LINK; ","")&amp;IF(OR(C686="",AND(D686&lt;&gt;"",E686="")),"CREW COUNT BLANK; ","")&amp;IF(G686="","NO WORK WRITTEN; ","")&amp;IF(AND(I686&lt;&gt;"",J686=""),"INSPECTION - NO RESULT; ","")&amp;IF(AND(B686&lt;&gt;"",N(A686)&gt;0,COUNTIFS($B$2:$B$1000,B686,$A$2:$A$1000,A686)&gt;1),"TWO ROWS SAME JOB SAME DAY; ","")&amp;IF(AND(N(A686)&gt;0,N(S686)&gt;0,N(S686)-N(A686)&gt;N('Settings'!$B$11)),"WRITTEN LATE; ",""))-2)))</f>
        <v/>
      </c>
    </row>
    <row r="687">
      <c r="A687" s="6" t="n"/>
      <c r="G687" s="7" t="n"/>
      <c r="H687" s="7" t="n"/>
      <c r="K687" s="7" t="n"/>
      <c r="M687" s="7" t="n"/>
      <c r="N687" s="7" t="n"/>
      <c r="P687" s="7" t="n"/>
      <c r="S687" s="6" t="n"/>
      <c r="T687">
        <f>IF(NOT(OR(A687&lt;&gt;"",B687&lt;&gt;"",G687&lt;&gt;"")),"",IF(IF(N(A687)=0,"NO DATE; ","")&amp;IF(B687="","NO JOB; ",IF(COUNTIF('Jobs'!$A$2:$A$21,B687)=0,"JOB NOT ON JOBS SHEET; ",""))&amp;IF(AND(L687="Yes",M687=""),"DELAY - NO CAUSE; ","")&amp;IF(AND(N687&lt;&gt;"",O687&lt;&gt;"Yes",O687&lt;&gt;"Not needed"),"CLIENT INSTRUCTION - NO CHANGE ORDER; ","")&amp;IF(Q687="","NO PHOTOS LINK; ","")&amp;IF(OR(C687="",AND(D687&lt;&gt;"",E687="")),"CREW COUNT BLANK; ","")&amp;IF(G687="","NO WORK WRITTEN; ","")&amp;IF(AND(I687&lt;&gt;"",J687=""),"INSPECTION - NO RESULT; ","")&amp;IF(AND(B687&lt;&gt;"",N(A687)&gt;0,COUNTIFS($B$2:$B$1000,B687,$A$2:$A$1000,A687)&gt;1),"TWO ROWS SAME JOB SAME DAY; ","")&amp;IF(AND(N(A687)&gt;0,N(S687)&gt;0,N(S687)-N(A687)&gt;N('Settings'!$B$11)),"WRITTEN LATE; ","")="","",LEFT(IF(N(A687)=0,"NO DATE; ","")&amp;IF(B687="","NO JOB; ",IF(COUNTIF('Jobs'!$A$2:$A$21,B687)=0,"JOB NOT ON JOBS SHEET; ",""))&amp;IF(AND(L687="Yes",M687=""),"DELAY - NO CAUSE; ","")&amp;IF(AND(N687&lt;&gt;"",O687&lt;&gt;"Yes",O687&lt;&gt;"Not needed"),"CLIENT INSTRUCTION - NO CHANGE ORDER; ","")&amp;IF(Q687="","NO PHOTOS LINK; ","")&amp;IF(OR(C687="",AND(D687&lt;&gt;"",E687="")),"CREW COUNT BLANK; ","")&amp;IF(G687="","NO WORK WRITTEN; ","")&amp;IF(AND(I687&lt;&gt;"",J687=""),"INSPECTION - NO RESULT; ","")&amp;IF(AND(B687&lt;&gt;"",N(A687)&gt;0,COUNTIFS($B$2:$B$1000,B687,$A$2:$A$1000,A687)&gt;1),"TWO ROWS SAME JOB SAME DAY; ","")&amp;IF(AND(N(A687)&gt;0,N(S687)&gt;0,N(S687)-N(A687)&gt;N('Settings'!$B$11)),"WRITTEN LATE; ",""),LEN(IF(N(A687)=0,"NO DATE; ","")&amp;IF(B687="","NO JOB; ",IF(COUNTIF('Jobs'!$A$2:$A$21,B687)=0,"JOB NOT ON JOBS SHEET; ",""))&amp;IF(AND(L687="Yes",M687=""),"DELAY - NO CAUSE; ","")&amp;IF(AND(N687&lt;&gt;"",O687&lt;&gt;"Yes",O687&lt;&gt;"Not needed"),"CLIENT INSTRUCTION - NO CHANGE ORDER; ","")&amp;IF(Q687="","NO PHOTOS LINK; ","")&amp;IF(OR(C687="",AND(D687&lt;&gt;"",E687="")),"CREW COUNT BLANK; ","")&amp;IF(G687="","NO WORK WRITTEN; ","")&amp;IF(AND(I687&lt;&gt;"",J687=""),"INSPECTION - NO RESULT; ","")&amp;IF(AND(B687&lt;&gt;"",N(A687)&gt;0,COUNTIFS($B$2:$B$1000,B687,$A$2:$A$1000,A687)&gt;1),"TWO ROWS SAME JOB SAME DAY; ","")&amp;IF(AND(N(A687)&gt;0,N(S687)&gt;0,N(S687)-N(A687)&gt;N('Settings'!$B$11)),"WRITTEN LATE; ",""))-2)))</f>
        <v/>
      </c>
    </row>
    <row r="688">
      <c r="A688" s="6" t="n"/>
      <c r="G688" s="7" t="n"/>
      <c r="H688" s="7" t="n"/>
      <c r="K688" s="7" t="n"/>
      <c r="M688" s="7" t="n"/>
      <c r="N688" s="7" t="n"/>
      <c r="P688" s="7" t="n"/>
      <c r="S688" s="6" t="n"/>
      <c r="T688">
        <f>IF(NOT(OR(A688&lt;&gt;"",B688&lt;&gt;"",G688&lt;&gt;"")),"",IF(IF(N(A688)=0,"NO DATE; ","")&amp;IF(B688="","NO JOB; ",IF(COUNTIF('Jobs'!$A$2:$A$21,B688)=0,"JOB NOT ON JOBS SHEET; ",""))&amp;IF(AND(L688="Yes",M688=""),"DELAY - NO CAUSE; ","")&amp;IF(AND(N688&lt;&gt;"",O688&lt;&gt;"Yes",O688&lt;&gt;"Not needed"),"CLIENT INSTRUCTION - NO CHANGE ORDER; ","")&amp;IF(Q688="","NO PHOTOS LINK; ","")&amp;IF(OR(C688="",AND(D688&lt;&gt;"",E688="")),"CREW COUNT BLANK; ","")&amp;IF(G688="","NO WORK WRITTEN; ","")&amp;IF(AND(I688&lt;&gt;"",J688=""),"INSPECTION - NO RESULT; ","")&amp;IF(AND(B688&lt;&gt;"",N(A688)&gt;0,COUNTIFS($B$2:$B$1000,B688,$A$2:$A$1000,A688)&gt;1),"TWO ROWS SAME JOB SAME DAY; ","")&amp;IF(AND(N(A688)&gt;0,N(S688)&gt;0,N(S688)-N(A688)&gt;N('Settings'!$B$11)),"WRITTEN LATE; ","")="","",LEFT(IF(N(A688)=0,"NO DATE; ","")&amp;IF(B688="","NO JOB; ",IF(COUNTIF('Jobs'!$A$2:$A$21,B688)=0,"JOB NOT ON JOBS SHEET; ",""))&amp;IF(AND(L688="Yes",M688=""),"DELAY - NO CAUSE; ","")&amp;IF(AND(N688&lt;&gt;"",O688&lt;&gt;"Yes",O688&lt;&gt;"Not needed"),"CLIENT INSTRUCTION - NO CHANGE ORDER; ","")&amp;IF(Q688="","NO PHOTOS LINK; ","")&amp;IF(OR(C688="",AND(D688&lt;&gt;"",E688="")),"CREW COUNT BLANK; ","")&amp;IF(G688="","NO WORK WRITTEN; ","")&amp;IF(AND(I688&lt;&gt;"",J688=""),"INSPECTION - NO RESULT; ","")&amp;IF(AND(B688&lt;&gt;"",N(A688)&gt;0,COUNTIFS($B$2:$B$1000,B688,$A$2:$A$1000,A688)&gt;1),"TWO ROWS SAME JOB SAME DAY; ","")&amp;IF(AND(N(A688)&gt;0,N(S688)&gt;0,N(S688)-N(A688)&gt;N('Settings'!$B$11)),"WRITTEN LATE; ",""),LEN(IF(N(A688)=0,"NO DATE; ","")&amp;IF(B688="","NO JOB; ",IF(COUNTIF('Jobs'!$A$2:$A$21,B688)=0,"JOB NOT ON JOBS SHEET; ",""))&amp;IF(AND(L688="Yes",M688=""),"DELAY - NO CAUSE; ","")&amp;IF(AND(N688&lt;&gt;"",O688&lt;&gt;"Yes",O688&lt;&gt;"Not needed"),"CLIENT INSTRUCTION - NO CHANGE ORDER; ","")&amp;IF(Q688="","NO PHOTOS LINK; ","")&amp;IF(OR(C688="",AND(D688&lt;&gt;"",E688="")),"CREW COUNT BLANK; ","")&amp;IF(G688="","NO WORK WRITTEN; ","")&amp;IF(AND(I688&lt;&gt;"",J688=""),"INSPECTION - NO RESULT; ","")&amp;IF(AND(B688&lt;&gt;"",N(A688)&gt;0,COUNTIFS($B$2:$B$1000,B688,$A$2:$A$1000,A688)&gt;1),"TWO ROWS SAME JOB SAME DAY; ","")&amp;IF(AND(N(A688)&gt;0,N(S688)&gt;0,N(S688)-N(A688)&gt;N('Settings'!$B$11)),"WRITTEN LATE; ",""))-2)))</f>
        <v/>
      </c>
    </row>
    <row r="689">
      <c r="A689" s="6" t="n"/>
      <c r="G689" s="7" t="n"/>
      <c r="H689" s="7" t="n"/>
      <c r="K689" s="7" t="n"/>
      <c r="M689" s="7" t="n"/>
      <c r="N689" s="7" t="n"/>
      <c r="P689" s="7" t="n"/>
      <c r="S689" s="6" t="n"/>
      <c r="T689">
        <f>IF(NOT(OR(A689&lt;&gt;"",B689&lt;&gt;"",G689&lt;&gt;"")),"",IF(IF(N(A689)=0,"NO DATE; ","")&amp;IF(B689="","NO JOB; ",IF(COUNTIF('Jobs'!$A$2:$A$21,B689)=0,"JOB NOT ON JOBS SHEET; ",""))&amp;IF(AND(L689="Yes",M689=""),"DELAY - NO CAUSE; ","")&amp;IF(AND(N689&lt;&gt;"",O689&lt;&gt;"Yes",O689&lt;&gt;"Not needed"),"CLIENT INSTRUCTION - NO CHANGE ORDER; ","")&amp;IF(Q689="","NO PHOTOS LINK; ","")&amp;IF(OR(C689="",AND(D689&lt;&gt;"",E689="")),"CREW COUNT BLANK; ","")&amp;IF(G689="","NO WORK WRITTEN; ","")&amp;IF(AND(I689&lt;&gt;"",J689=""),"INSPECTION - NO RESULT; ","")&amp;IF(AND(B689&lt;&gt;"",N(A689)&gt;0,COUNTIFS($B$2:$B$1000,B689,$A$2:$A$1000,A689)&gt;1),"TWO ROWS SAME JOB SAME DAY; ","")&amp;IF(AND(N(A689)&gt;0,N(S689)&gt;0,N(S689)-N(A689)&gt;N('Settings'!$B$11)),"WRITTEN LATE; ","")="","",LEFT(IF(N(A689)=0,"NO DATE; ","")&amp;IF(B689="","NO JOB; ",IF(COUNTIF('Jobs'!$A$2:$A$21,B689)=0,"JOB NOT ON JOBS SHEET; ",""))&amp;IF(AND(L689="Yes",M689=""),"DELAY - NO CAUSE; ","")&amp;IF(AND(N689&lt;&gt;"",O689&lt;&gt;"Yes",O689&lt;&gt;"Not needed"),"CLIENT INSTRUCTION - NO CHANGE ORDER; ","")&amp;IF(Q689="","NO PHOTOS LINK; ","")&amp;IF(OR(C689="",AND(D689&lt;&gt;"",E689="")),"CREW COUNT BLANK; ","")&amp;IF(G689="","NO WORK WRITTEN; ","")&amp;IF(AND(I689&lt;&gt;"",J689=""),"INSPECTION - NO RESULT; ","")&amp;IF(AND(B689&lt;&gt;"",N(A689)&gt;0,COUNTIFS($B$2:$B$1000,B689,$A$2:$A$1000,A689)&gt;1),"TWO ROWS SAME JOB SAME DAY; ","")&amp;IF(AND(N(A689)&gt;0,N(S689)&gt;0,N(S689)-N(A689)&gt;N('Settings'!$B$11)),"WRITTEN LATE; ",""),LEN(IF(N(A689)=0,"NO DATE; ","")&amp;IF(B689="","NO JOB; ",IF(COUNTIF('Jobs'!$A$2:$A$21,B689)=0,"JOB NOT ON JOBS SHEET; ",""))&amp;IF(AND(L689="Yes",M689=""),"DELAY - NO CAUSE; ","")&amp;IF(AND(N689&lt;&gt;"",O689&lt;&gt;"Yes",O689&lt;&gt;"Not needed"),"CLIENT INSTRUCTION - NO CHANGE ORDER; ","")&amp;IF(Q689="","NO PHOTOS LINK; ","")&amp;IF(OR(C689="",AND(D689&lt;&gt;"",E689="")),"CREW COUNT BLANK; ","")&amp;IF(G689="","NO WORK WRITTEN; ","")&amp;IF(AND(I689&lt;&gt;"",J689=""),"INSPECTION - NO RESULT; ","")&amp;IF(AND(B689&lt;&gt;"",N(A689)&gt;0,COUNTIFS($B$2:$B$1000,B689,$A$2:$A$1000,A689)&gt;1),"TWO ROWS SAME JOB SAME DAY; ","")&amp;IF(AND(N(A689)&gt;0,N(S689)&gt;0,N(S689)-N(A689)&gt;N('Settings'!$B$11)),"WRITTEN LATE; ",""))-2)))</f>
        <v/>
      </c>
    </row>
    <row r="690">
      <c r="A690" s="6" t="n"/>
      <c r="G690" s="7" t="n"/>
      <c r="H690" s="7" t="n"/>
      <c r="K690" s="7" t="n"/>
      <c r="M690" s="7" t="n"/>
      <c r="N690" s="7" t="n"/>
      <c r="P690" s="7" t="n"/>
      <c r="S690" s="6" t="n"/>
      <c r="T690">
        <f>IF(NOT(OR(A690&lt;&gt;"",B690&lt;&gt;"",G690&lt;&gt;"")),"",IF(IF(N(A690)=0,"NO DATE; ","")&amp;IF(B690="","NO JOB; ",IF(COUNTIF('Jobs'!$A$2:$A$21,B690)=0,"JOB NOT ON JOBS SHEET; ",""))&amp;IF(AND(L690="Yes",M690=""),"DELAY - NO CAUSE; ","")&amp;IF(AND(N690&lt;&gt;"",O690&lt;&gt;"Yes",O690&lt;&gt;"Not needed"),"CLIENT INSTRUCTION - NO CHANGE ORDER; ","")&amp;IF(Q690="","NO PHOTOS LINK; ","")&amp;IF(OR(C690="",AND(D690&lt;&gt;"",E690="")),"CREW COUNT BLANK; ","")&amp;IF(G690="","NO WORK WRITTEN; ","")&amp;IF(AND(I690&lt;&gt;"",J690=""),"INSPECTION - NO RESULT; ","")&amp;IF(AND(B690&lt;&gt;"",N(A690)&gt;0,COUNTIFS($B$2:$B$1000,B690,$A$2:$A$1000,A690)&gt;1),"TWO ROWS SAME JOB SAME DAY; ","")&amp;IF(AND(N(A690)&gt;0,N(S690)&gt;0,N(S690)-N(A690)&gt;N('Settings'!$B$11)),"WRITTEN LATE; ","")="","",LEFT(IF(N(A690)=0,"NO DATE; ","")&amp;IF(B690="","NO JOB; ",IF(COUNTIF('Jobs'!$A$2:$A$21,B690)=0,"JOB NOT ON JOBS SHEET; ",""))&amp;IF(AND(L690="Yes",M690=""),"DELAY - NO CAUSE; ","")&amp;IF(AND(N690&lt;&gt;"",O690&lt;&gt;"Yes",O690&lt;&gt;"Not needed"),"CLIENT INSTRUCTION - NO CHANGE ORDER; ","")&amp;IF(Q690="","NO PHOTOS LINK; ","")&amp;IF(OR(C690="",AND(D690&lt;&gt;"",E690="")),"CREW COUNT BLANK; ","")&amp;IF(G690="","NO WORK WRITTEN; ","")&amp;IF(AND(I690&lt;&gt;"",J690=""),"INSPECTION - NO RESULT; ","")&amp;IF(AND(B690&lt;&gt;"",N(A690)&gt;0,COUNTIFS($B$2:$B$1000,B690,$A$2:$A$1000,A690)&gt;1),"TWO ROWS SAME JOB SAME DAY; ","")&amp;IF(AND(N(A690)&gt;0,N(S690)&gt;0,N(S690)-N(A690)&gt;N('Settings'!$B$11)),"WRITTEN LATE; ",""),LEN(IF(N(A690)=0,"NO DATE; ","")&amp;IF(B690="","NO JOB; ",IF(COUNTIF('Jobs'!$A$2:$A$21,B690)=0,"JOB NOT ON JOBS SHEET; ",""))&amp;IF(AND(L690="Yes",M690=""),"DELAY - NO CAUSE; ","")&amp;IF(AND(N690&lt;&gt;"",O690&lt;&gt;"Yes",O690&lt;&gt;"Not needed"),"CLIENT INSTRUCTION - NO CHANGE ORDER; ","")&amp;IF(Q690="","NO PHOTOS LINK; ","")&amp;IF(OR(C690="",AND(D690&lt;&gt;"",E690="")),"CREW COUNT BLANK; ","")&amp;IF(G690="","NO WORK WRITTEN; ","")&amp;IF(AND(I690&lt;&gt;"",J690=""),"INSPECTION - NO RESULT; ","")&amp;IF(AND(B690&lt;&gt;"",N(A690)&gt;0,COUNTIFS($B$2:$B$1000,B690,$A$2:$A$1000,A690)&gt;1),"TWO ROWS SAME JOB SAME DAY; ","")&amp;IF(AND(N(A690)&gt;0,N(S690)&gt;0,N(S690)-N(A690)&gt;N('Settings'!$B$11)),"WRITTEN LATE; ",""))-2)))</f>
        <v/>
      </c>
    </row>
    <row r="691">
      <c r="A691" s="6" t="n"/>
      <c r="G691" s="7" t="n"/>
      <c r="H691" s="7" t="n"/>
      <c r="K691" s="7" t="n"/>
      <c r="M691" s="7" t="n"/>
      <c r="N691" s="7" t="n"/>
      <c r="P691" s="7" t="n"/>
      <c r="S691" s="6" t="n"/>
      <c r="T691">
        <f>IF(NOT(OR(A691&lt;&gt;"",B691&lt;&gt;"",G691&lt;&gt;"")),"",IF(IF(N(A691)=0,"NO DATE; ","")&amp;IF(B691="","NO JOB; ",IF(COUNTIF('Jobs'!$A$2:$A$21,B691)=0,"JOB NOT ON JOBS SHEET; ",""))&amp;IF(AND(L691="Yes",M691=""),"DELAY - NO CAUSE; ","")&amp;IF(AND(N691&lt;&gt;"",O691&lt;&gt;"Yes",O691&lt;&gt;"Not needed"),"CLIENT INSTRUCTION - NO CHANGE ORDER; ","")&amp;IF(Q691="","NO PHOTOS LINK; ","")&amp;IF(OR(C691="",AND(D691&lt;&gt;"",E691="")),"CREW COUNT BLANK; ","")&amp;IF(G691="","NO WORK WRITTEN; ","")&amp;IF(AND(I691&lt;&gt;"",J691=""),"INSPECTION - NO RESULT; ","")&amp;IF(AND(B691&lt;&gt;"",N(A691)&gt;0,COUNTIFS($B$2:$B$1000,B691,$A$2:$A$1000,A691)&gt;1),"TWO ROWS SAME JOB SAME DAY; ","")&amp;IF(AND(N(A691)&gt;0,N(S691)&gt;0,N(S691)-N(A691)&gt;N('Settings'!$B$11)),"WRITTEN LATE; ","")="","",LEFT(IF(N(A691)=0,"NO DATE; ","")&amp;IF(B691="","NO JOB; ",IF(COUNTIF('Jobs'!$A$2:$A$21,B691)=0,"JOB NOT ON JOBS SHEET; ",""))&amp;IF(AND(L691="Yes",M691=""),"DELAY - NO CAUSE; ","")&amp;IF(AND(N691&lt;&gt;"",O691&lt;&gt;"Yes",O691&lt;&gt;"Not needed"),"CLIENT INSTRUCTION - NO CHANGE ORDER; ","")&amp;IF(Q691="","NO PHOTOS LINK; ","")&amp;IF(OR(C691="",AND(D691&lt;&gt;"",E691="")),"CREW COUNT BLANK; ","")&amp;IF(G691="","NO WORK WRITTEN; ","")&amp;IF(AND(I691&lt;&gt;"",J691=""),"INSPECTION - NO RESULT; ","")&amp;IF(AND(B691&lt;&gt;"",N(A691)&gt;0,COUNTIFS($B$2:$B$1000,B691,$A$2:$A$1000,A691)&gt;1),"TWO ROWS SAME JOB SAME DAY; ","")&amp;IF(AND(N(A691)&gt;0,N(S691)&gt;0,N(S691)-N(A691)&gt;N('Settings'!$B$11)),"WRITTEN LATE; ",""),LEN(IF(N(A691)=0,"NO DATE; ","")&amp;IF(B691="","NO JOB; ",IF(COUNTIF('Jobs'!$A$2:$A$21,B691)=0,"JOB NOT ON JOBS SHEET; ",""))&amp;IF(AND(L691="Yes",M691=""),"DELAY - NO CAUSE; ","")&amp;IF(AND(N691&lt;&gt;"",O691&lt;&gt;"Yes",O691&lt;&gt;"Not needed"),"CLIENT INSTRUCTION - NO CHANGE ORDER; ","")&amp;IF(Q691="","NO PHOTOS LINK; ","")&amp;IF(OR(C691="",AND(D691&lt;&gt;"",E691="")),"CREW COUNT BLANK; ","")&amp;IF(G691="","NO WORK WRITTEN; ","")&amp;IF(AND(I691&lt;&gt;"",J691=""),"INSPECTION - NO RESULT; ","")&amp;IF(AND(B691&lt;&gt;"",N(A691)&gt;0,COUNTIFS($B$2:$B$1000,B691,$A$2:$A$1000,A691)&gt;1),"TWO ROWS SAME JOB SAME DAY; ","")&amp;IF(AND(N(A691)&gt;0,N(S691)&gt;0,N(S691)-N(A691)&gt;N('Settings'!$B$11)),"WRITTEN LATE; ",""))-2)))</f>
        <v/>
      </c>
    </row>
    <row r="692">
      <c r="A692" s="6" t="n"/>
      <c r="G692" s="7" t="n"/>
      <c r="H692" s="7" t="n"/>
      <c r="K692" s="7" t="n"/>
      <c r="M692" s="7" t="n"/>
      <c r="N692" s="7" t="n"/>
      <c r="P692" s="7" t="n"/>
      <c r="S692" s="6" t="n"/>
      <c r="T692">
        <f>IF(NOT(OR(A692&lt;&gt;"",B692&lt;&gt;"",G692&lt;&gt;"")),"",IF(IF(N(A692)=0,"NO DATE; ","")&amp;IF(B692="","NO JOB; ",IF(COUNTIF('Jobs'!$A$2:$A$21,B692)=0,"JOB NOT ON JOBS SHEET; ",""))&amp;IF(AND(L692="Yes",M692=""),"DELAY - NO CAUSE; ","")&amp;IF(AND(N692&lt;&gt;"",O692&lt;&gt;"Yes",O692&lt;&gt;"Not needed"),"CLIENT INSTRUCTION - NO CHANGE ORDER; ","")&amp;IF(Q692="","NO PHOTOS LINK; ","")&amp;IF(OR(C692="",AND(D692&lt;&gt;"",E692="")),"CREW COUNT BLANK; ","")&amp;IF(G692="","NO WORK WRITTEN; ","")&amp;IF(AND(I692&lt;&gt;"",J692=""),"INSPECTION - NO RESULT; ","")&amp;IF(AND(B692&lt;&gt;"",N(A692)&gt;0,COUNTIFS($B$2:$B$1000,B692,$A$2:$A$1000,A692)&gt;1),"TWO ROWS SAME JOB SAME DAY; ","")&amp;IF(AND(N(A692)&gt;0,N(S692)&gt;0,N(S692)-N(A692)&gt;N('Settings'!$B$11)),"WRITTEN LATE; ","")="","",LEFT(IF(N(A692)=0,"NO DATE; ","")&amp;IF(B692="","NO JOB; ",IF(COUNTIF('Jobs'!$A$2:$A$21,B692)=0,"JOB NOT ON JOBS SHEET; ",""))&amp;IF(AND(L692="Yes",M692=""),"DELAY - NO CAUSE; ","")&amp;IF(AND(N692&lt;&gt;"",O692&lt;&gt;"Yes",O692&lt;&gt;"Not needed"),"CLIENT INSTRUCTION - NO CHANGE ORDER; ","")&amp;IF(Q692="","NO PHOTOS LINK; ","")&amp;IF(OR(C692="",AND(D692&lt;&gt;"",E692="")),"CREW COUNT BLANK; ","")&amp;IF(G692="","NO WORK WRITTEN; ","")&amp;IF(AND(I692&lt;&gt;"",J692=""),"INSPECTION - NO RESULT; ","")&amp;IF(AND(B692&lt;&gt;"",N(A692)&gt;0,COUNTIFS($B$2:$B$1000,B692,$A$2:$A$1000,A692)&gt;1),"TWO ROWS SAME JOB SAME DAY; ","")&amp;IF(AND(N(A692)&gt;0,N(S692)&gt;0,N(S692)-N(A692)&gt;N('Settings'!$B$11)),"WRITTEN LATE; ",""),LEN(IF(N(A692)=0,"NO DATE; ","")&amp;IF(B692="","NO JOB; ",IF(COUNTIF('Jobs'!$A$2:$A$21,B692)=0,"JOB NOT ON JOBS SHEET; ",""))&amp;IF(AND(L692="Yes",M692=""),"DELAY - NO CAUSE; ","")&amp;IF(AND(N692&lt;&gt;"",O692&lt;&gt;"Yes",O692&lt;&gt;"Not needed"),"CLIENT INSTRUCTION - NO CHANGE ORDER; ","")&amp;IF(Q692="","NO PHOTOS LINK; ","")&amp;IF(OR(C692="",AND(D692&lt;&gt;"",E692="")),"CREW COUNT BLANK; ","")&amp;IF(G692="","NO WORK WRITTEN; ","")&amp;IF(AND(I692&lt;&gt;"",J692=""),"INSPECTION - NO RESULT; ","")&amp;IF(AND(B692&lt;&gt;"",N(A692)&gt;0,COUNTIFS($B$2:$B$1000,B692,$A$2:$A$1000,A692)&gt;1),"TWO ROWS SAME JOB SAME DAY; ","")&amp;IF(AND(N(A692)&gt;0,N(S692)&gt;0,N(S692)-N(A692)&gt;N('Settings'!$B$11)),"WRITTEN LATE; ",""))-2)))</f>
        <v/>
      </c>
    </row>
    <row r="693">
      <c r="A693" s="6" t="n"/>
      <c r="G693" s="7" t="n"/>
      <c r="H693" s="7" t="n"/>
      <c r="K693" s="7" t="n"/>
      <c r="M693" s="7" t="n"/>
      <c r="N693" s="7" t="n"/>
      <c r="P693" s="7" t="n"/>
      <c r="S693" s="6" t="n"/>
      <c r="T693">
        <f>IF(NOT(OR(A693&lt;&gt;"",B693&lt;&gt;"",G693&lt;&gt;"")),"",IF(IF(N(A693)=0,"NO DATE; ","")&amp;IF(B693="","NO JOB; ",IF(COUNTIF('Jobs'!$A$2:$A$21,B693)=0,"JOB NOT ON JOBS SHEET; ",""))&amp;IF(AND(L693="Yes",M693=""),"DELAY - NO CAUSE; ","")&amp;IF(AND(N693&lt;&gt;"",O693&lt;&gt;"Yes",O693&lt;&gt;"Not needed"),"CLIENT INSTRUCTION - NO CHANGE ORDER; ","")&amp;IF(Q693="","NO PHOTOS LINK; ","")&amp;IF(OR(C693="",AND(D693&lt;&gt;"",E693="")),"CREW COUNT BLANK; ","")&amp;IF(G693="","NO WORK WRITTEN; ","")&amp;IF(AND(I693&lt;&gt;"",J693=""),"INSPECTION - NO RESULT; ","")&amp;IF(AND(B693&lt;&gt;"",N(A693)&gt;0,COUNTIFS($B$2:$B$1000,B693,$A$2:$A$1000,A693)&gt;1),"TWO ROWS SAME JOB SAME DAY; ","")&amp;IF(AND(N(A693)&gt;0,N(S693)&gt;0,N(S693)-N(A693)&gt;N('Settings'!$B$11)),"WRITTEN LATE; ","")="","",LEFT(IF(N(A693)=0,"NO DATE; ","")&amp;IF(B693="","NO JOB; ",IF(COUNTIF('Jobs'!$A$2:$A$21,B693)=0,"JOB NOT ON JOBS SHEET; ",""))&amp;IF(AND(L693="Yes",M693=""),"DELAY - NO CAUSE; ","")&amp;IF(AND(N693&lt;&gt;"",O693&lt;&gt;"Yes",O693&lt;&gt;"Not needed"),"CLIENT INSTRUCTION - NO CHANGE ORDER; ","")&amp;IF(Q693="","NO PHOTOS LINK; ","")&amp;IF(OR(C693="",AND(D693&lt;&gt;"",E693="")),"CREW COUNT BLANK; ","")&amp;IF(G693="","NO WORK WRITTEN; ","")&amp;IF(AND(I693&lt;&gt;"",J693=""),"INSPECTION - NO RESULT; ","")&amp;IF(AND(B693&lt;&gt;"",N(A693)&gt;0,COUNTIFS($B$2:$B$1000,B693,$A$2:$A$1000,A693)&gt;1),"TWO ROWS SAME JOB SAME DAY; ","")&amp;IF(AND(N(A693)&gt;0,N(S693)&gt;0,N(S693)-N(A693)&gt;N('Settings'!$B$11)),"WRITTEN LATE; ",""),LEN(IF(N(A693)=0,"NO DATE; ","")&amp;IF(B693="","NO JOB; ",IF(COUNTIF('Jobs'!$A$2:$A$21,B693)=0,"JOB NOT ON JOBS SHEET; ",""))&amp;IF(AND(L693="Yes",M693=""),"DELAY - NO CAUSE; ","")&amp;IF(AND(N693&lt;&gt;"",O693&lt;&gt;"Yes",O693&lt;&gt;"Not needed"),"CLIENT INSTRUCTION - NO CHANGE ORDER; ","")&amp;IF(Q693="","NO PHOTOS LINK; ","")&amp;IF(OR(C693="",AND(D693&lt;&gt;"",E693="")),"CREW COUNT BLANK; ","")&amp;IF(G693="","NO WORK WRITTEN; ","")&amp;IF(AND(I693&lt;&gt;"",J693=""),"INSPECTION - NO RESULT; ","")&amp;IF(AND(B693&lt;&gt;"",N(A693)&gt;0,COUNTIFS($B$2:$B$1000,B693,$A$2:$A$1000,A693)&gt;1),"TWO ROWS SAME JOB SAME DAY; ","")&amp;IF(AND(N(A693)&gt;0,N(S693)&gt;0,N(S693)-N(A693)&gt;N('Settings'!$B$11)),"WRITTEN LATE; ",""))-2)))</f>
        <v/>
      </c>
    </row>
    <row r="694">
      <c r="A694" s="6" t="n"/>
      <c r="G694" s="7" t="n"/>
      <c r="H694" s="7" t="n"/>
      <c r="K694" s="7" t="n"/>
      <c r="M694" s="7" t="n"/>
      <c r="N694" s="7" t="n"/>
      <c r="P694" s="7" t="n"/>
      <c r="S694" s="6" t="n"/>
      <c r="T694">
        <f>IF(NOT(OR(A694&lt;&gt;"",B694&lt;&gt;"",G694&lt;&gt;"")),"",IF(IF(N(A694)=0,"NO DATE; ","")&amp;IF(B694="","NO JOB; ",IF(COUNTIF('Jobs'!$A$2:$A$21,B694)=0,"JOB NOT ON JOBS SHEET; ",""))&amp;IF(AND(L694="Yes",M694=""),"DELAY - NO CAUSE; ","")&amp;IF(AND(N694&lt;&gt;"",O694&lt;&gt;"Yes",O694&lt;&gt;"Not needed"),"CLIENT INSTRUCTION - NO CHANGE ORDER; ","")&amp;IF(Q694="","NO PHOTOS LINK; ","")&amp;IF(OR(C694="",AND(D694&lt;&gt;"",E694="")),"CREW COUNT BLANK; ","")&amp;IF(G694="","NO WORK WRITTEN; ","")&amp;IF(AND(I694&lt;&gt;"",J694=""),"INSPECTION - NO RESULT; ","")&amp;IF(AND(B694&lt;&gt;"",N(A694)&gt;0,COUNTIFS($B$2:$B$1000,B694,$A$2:$A$1000,A694)&gt;1),"TWO ROWS SAME JOB SAME DAY; ","")&amp;IF(AND(N(A694)&gt;0,N(S694)&gt;0,N(S694)-N(A694)&gt;N('Settings'!$B$11)),"WRITTEN LATE; ","")="","",LEFT(IF(N(A694)=0,"NO DATE; ","")&amp;IF(B694="","NO JOB; ",IF(COUNTIF('Jobs'!$A$2:$A$21,B694)=0,"JOB NOT ON JOBS SHEET; ",""))&amp;IF(AND(L694="Yes",M694=""),"DELAY - NO CAUSE; ","")&amp;IF(AND(N694&lt;&gt;"",O694&lt;&gt;"Yes",O694&lt;&gt;"Not needed"),"CLIENT INSTRUCTION - NO CHANGE ORDER; ","")&amp;IF(Q694="","NO PHOTOS LINK; ","")&amp;IF(OR(C694="",AND(D694&lt;&gt;"",E694="")),"CREW COUNT BLANK; ","")&amp;IF(G694="","NO WORK WRITTEN; ","")&amp;IF(AND(I694&lt;&gt;"",J694=""),"INSPECTION - NO RESULT; ","")&amp;IF(AND(B694&lt;&gt;"",N(A694)&gt;0,COUNTIFS($B$2:$B$1000,B694,$A$2:$A$1000,A694)&gt;1),"TWO ROWS SAME JOB SAME DAY; ","")&amp;IF(AND(N(A694)&gt;0,N(S694)&gt;0,N(S694)-N(A694)&gt;N('Settings'!$B$11)),"WRITTEN LATE; ",""),LEN(IF(N(A694)=0,"NO DATE; ","")&amp;IF(B694="","NO JOB; ",IF(COUNTIF('Jobs'!$A$2:$A$21,B694)=0,"JOB NOT ON JOBS SHEET; ",""))&amp;IF(AND(L694="Yes",M694=""),"DELAY - NO CAUSE; ","")&amp;IF(AND(N694&lt;&gt;"",O694&lt;&gt;"Yes",O694&lt;&gt;"Not needed"),"CLIENT INSTRUCTION - NO CHANGE ORDER; ","")&amp;IF(Q694="","NO PHOTOS LINK; ","")&amp;IF(OR(C694="",AND(D694&lt;&gt;"",E694="")),"CREW COUNT BLANK; ","")&amp;IF(G694="","NO WORK WRITTEN; ","")&amp;IF(AND(I694&lt;&gt;"",J694=""),"INSPECTION - NO RESULT; ","")&amp;IF(AND(B694&lt;&gt;"",N(A694)&gt;0,COUNTIFS($B$2:$B$1000,B694,$A$2:$A$1000,A694)&gt;1),"TWO ROWS SAME JOB SAME DAY; ","")&amp;IF(AND(N(A694)&gt;0,N(S694)&gt;0,N(S694)-N(A694)&gt;N('Settings'!$B$11)),"WRITTEN LATE; ",""))-2)))</f>
        <v/>
      </c>
    </row>
    <row r="695">
      <c r="A695" s="6" t="n"/>
      <c r="G695" s="7" t="n"/>
      <c r="H695" s="7" t="n"/>
      <c r="K695" s="7" t="n"/>
      <c r="M695" s="7" t="n"/>
      <c r="N695" s="7" t="n"/>
      <c r="P695" s="7" t="n"/>
      <c r="S695" s="6" t="n"/>
      <c r="T695">
        <f>IF(NOT(OR(A695&lt;&gt;"",B695&lt;&gt;"",G695&lt;&gt;"")),"",IF(IF(N(A695)=0,"NO DATE; ","")&amp;IF(B695="","NO JOB; ",IF(COUNTIF('Jobs'!$A$2:$A$21,B695)=0,"JOB NOT ON JOBS SHEET; ",""))&amp;IF(AND(L695="Yes",M695=""),"DELAY - NO CAUSE; ","")&amp;IF(AND(N695&lt;&gt;"",O695&lt;&gt;"Yes",O695&lt;&gt;"Not needed"),"CLIENT INSTRUCTION - NO CHANGE ORDER; ","")&amp;IF(Q695="","NO PHOTOS LINK; ","")&amp;IF(OR(C695="",AND(D695&lt;&gt;"",E695="")),"CREW COUNT BLANK; ","")&amp;IF(G695="","NO WORK WRITTEN; ","")&amp;IF(AND(I695&lt;&gt;"",J695=""),"INSPECTION - NO RESULT; ","")&amp;IF(AND(B695&lt;&gt;"",N(A695)&gt;0,COUNTIFS($B$2:$B$1000,B695,$A$2:$A$1000,A695)&gt;1),"TWO ROWS SAME JOB SAME DAY; ","")&amp;IF(AND(N(A695)&gt;0,N(S695)&gt;0,N(S695)-N(A695)&gt;N('Settings'!$B$11)),"WRITTEN LATE; ","")="","",LEFT(IF(N(A695)=0,"NO DATE; ","")&amp;IF(B695="","NO JOB; ",IF(COUNTIF('Jobs'!$A$2:$A$21,B695)=0,"JOB NOT ON JOBS SHEET; ",""))&amp;IF(AND(L695="Yes",M695=""),"DELAY - NO CAUSE; ","")&amp;IF(AND(N695&lt;&gt;"",O695&lt;&gt;"Yes",O695&lt;&gt;"Not needed"),"CLIENT INSTRUCTION - NO CHANGE ORDER; ","")&amp;IF(Q695="","NO PHOTOS LINK; ","")&amp;IF(OR(C695="",AND(D695&lt;&gt;"",E695="")),"CREW COUNT BLANK; ","")&amp;IF(G695="","NO WORK WRITTEN; ","")&amp;IF(AND(I695&lt;&gt;"",J695=""),"INSPECTION - NO RESULT; ","")&amp;IF(AND(B695&lt;&gt;"",N(A695)&gt;0,COUNTIFS($B$2:$B$1000,B695,$A$2:$A$1000,A695)&gt;1),"TWO ROWS SAME JOB SAME DAY; ","")&amp;IF(AND(N(A695)&gt;0,N(S695)&gt;0,N(S695)-N(A695)&gt;N('Settings'!$B$11)),"WRITTEN LATE; ",""),LEN(IF(N(A695)=0,"NO DATE; ","")&amp;IF(B695="","NO JOB; ",IF(COUNTIF('Jobs'!$A$2:$A$21,B695)=0,"JOB NOT ON JOBS SHEET; ",""))&amp;IF(AND(L695="Yes",M695=""),"DELAY - NO CAUSE; ","")&amp;IF(AND(N695&lt;&gt;"",O695&lt;&gt;"Yes",O695&lt;&gt;"Not needed"),"CLIENT INSTRUCTION - NO CHANGE ORDER; ","")&amp;IF(Q695="","NO PHOTOS LINK; ","")&amp;IF(OR(C695="",AND(D695&lt;&gt;"",E695="")),"CREW COUNT BLANK; ","")&amp;IF(G695="","NO WORK WRITTEN; ","")&amp;IF(AND(I695&lt;&gt;"",J695=""),"INSPECTION - NO RESULT; ","")&amp;IF(AND(B695&lt;&gt;"",N(A695)&gt;0,COUNTIFS($B$2:$B$1000,B695,$A$2:$A$1000,A695)&gt;1),"TWO ROWS SAME JOB SAME DAY; ","")&amp;IF(AND(N(A695)&gt;0,N(S695)&gt;0,N(S695)-N(A695)&gt;N('Settings'!$B$11)),"WRITTEN LATE; ",""))-2)))</f>
        <v/>
      </c>
    </row>
    <row r="696">
      <c r="A696" s="6" t="n"/>
      <c r="G696" s="7" t="n"/>
      <c r="H696" s="7" t="n"/>
      <c r="K696" s="7" t="n"/>
      <c r="M696" s="7" t="n"/>
      <c r="N696" s="7" t="n"/>
      <c r="P696" s="7" t="n"/>
      <c r="S696" s="6" t="n"/>
      <c r="T696">
        <f>IF(NOT(OR(A696&lt;&gt;"",B696&lt;&gt;"",G696&lt;&gt;"")),"",IF(IF(N(A696)=0,"NO DATE; ","")&amp;IF(B696="","NO JOB; ",IF(COUNTIF('Jobs'!$A$2:$A$21,B696)=0,"JOB NOT ON JOBS SHEET; ",""))&amp;IF(AND(L696="Yes",M696=""),"DELAY - NO CAUSE; ","")&amp;IF(AND(N696&lt;&gt;"",O696&lt;&gt;"Yes",O696&lt;&gt;"Not needed"),"CLIENT INSTRUCTION - NO CHANGE ORDER; ","")&amp;IF(Q696="","NO PHOTOS LINK; ","")&amp;IF(OR(C696="",AND(D696&lt;&gt;"",E696="")),"CREW COUNT BLANK; ","")&amp;IF(G696="","NO WORK WRITTEN; ","")&amp;IF(AND(I696&lt;&gt;"",J696=""),"INSPECTION - NO RESULT; ","")&amp;IF(AND(B696&lt;&gt;"",N(A696)&gt;0,COUNTIFS($B$2:$B$1000,B696,$A$2:$A$1000,A696)&gt;1),"TWO ROWS SAME JOB SAME DAY; ","")&amp;IF(AND(N(A696)&gt;0,N(S696)&gt;0,N(S696)-N(A696)&gt;N('Settings'!$B$11)),"WRITTEN LATE; ","")="","",LEFT(IF(N(A696)=0,"NO DATE; ","")&amp;IF(B696="","NO JOB; ",IF(COUNTIF('Jobs'!$A$2:$A$21,B696)=0,"JOB NOT ON JOBS SHEET; ",""))&amp;IF(AND(L696="Yes",M696=""),"DELAY - NO CAUSE; ","")&amp;IF(AND(N696&lt;&gt;"",O696&lt;&gt;"Yes",O696&lt;&gt;"Not needed"),"CLIENT INSTRUCTION - NO CHANGE ORDER; ","")&amp;IF(Q696="","NO PHOTOS LINK; ","")&amp;IF(OR(C696="",AND(D696&lt;&gt;"",E696="")),"CREW COUNT BLANK; ","")&amp;IF(G696="","NO WORK WRITTEN; ","")&amp;IF(AND(I696&lt;&gt;"",J696=""),"INSPECTION - NO RESULT; ","")&amp;IF(AND(B696&lt;&gt;"",N(A696)&gt;0,COUNTIFS($B$2:$B$1000,B696,$A$2:$A$1000,A696)&gt;1),"TWO ROWS SAME JOB SAME DAY; ","")&amp;IF(AND(N(A696)&gt;0,N(S696)&gt;0,N(S696)-N(A696)&gt;N('Settings'!$B$11)),"WRITTEN LATE; ",""),LEN(IF(N(A696)=0,"NO DATE; ","")&amp;IF(B696="","NO JOB; ",IF(COUNTIF('Jobs'!$A$2:$A$21,B696)=0,"JOB NOT ON JOBS SHEET; ",""))&amp;IF(AND(L696="Yes",M696=""),"DELAY - NO CAUSE; ","")&amp;IF(AND(N696&lt;&gt;"",O696&lt;&gt;"Yes",O696&lt;&gt;"Not needed"),"CLIENT INSTRUCTION - NO CHANGE ORDER; ","")&amp;IF(Q696="","NO PHOTOS LINK; ","")&amp;IF(OR(C696="",AND(D696&lt;&gt;"",E696="")),"CREW COUNT BLANK; ","")&amp;IF(G696="","NO WORK WRITTEN; ","")&amp;IF(AND(I696&lt;&gt;"",J696=""),"INSPECTION - NO RESULT; ","")&amp;IF(AND(B696&lt;&gt;"",N(A696)&gt;0,COUNTIFS($B$2:$B$1000,B696,$A$2:$A$1000,A696)&gt;1),"TWO ROWS SAME JOB SAME DAY; ","")&amp;IF(AND(N(A696)&gt;0,N(S696)&gt;0,N(S696)-N(A696)&gt;N('Settings'!$B$11)),"WRITTEN LATE; ",""))-2)))</f>
        <v/>
      </c>
    </row>
    <row r="697">
      <c r="A697" s="6" t="n"/>
      <c r="G697" s="7" t="n"/>
      <c r="H697" s="7" t="n"/>
      <c r="K697" s="7" t="n"/>
      <c r="M697" s="7" t="n"/>
      <c r="N697" s="7" t="n"/>
      <c r="P697" s="7" t="n"/>
      <c r="S697" s="6" t="n"/>
      <c r="T697">
        <f>IF(NOT(OR(A697&lt;&gt;"",B697&lt;&gt;"",G697&lt;&gt;"")),"",IF(IF(N(A697)=0,"NO DATE; ","")&amp;IF(B697="","NO JOB; ",IF(COUNTIF('Jobs'!$A$2:$A$21,B697)=0,"JOB NOT ON JOBS SHEET; ",""))&amp;IF(AND(L697="Yes",M697=""),"DELAY - NO CAUSE; ","")&amp;IF(AND(N697&lt;&gt;"",O697&lt;&gt;"Yes",O697&lt;&gt;"Not needed"),"CLIENT INSTRUCTION - NO CHANGE ORDER; ","")&amp;IF(Q697="","NO PHOTOS LINK; ","")&amp;IF(OR(C697="",AND(D697&lt;&gt;"",E697="")),"CREW COUNT BLANK; ","")&amp;IF(G697="","NO WORK WRITTEN; ","")&amp;IF(AND(I697&lt;&gt;"",J697=""),"INSPECTION - NO RESULT; ","")&amp;IF(AND(B697&lt;&gt;"",N(A697)&gt;0,COUNTIFS($B$2:$B$1000,B697,$A$2:$A$1000,A697)&gt;1),"TWO ROWS SAME JOB SAME DAY; ","")&amp;IF(AND(N(A697)&gt;0,N(S697)&gt;0,N(S697)-N(A697)&gt;N('Settings'!$B$11)),"WRITTEN LATE; ","")="","",LEFT(IF(N(A697)=0,"NO DATE; ","")&amp;IF(B697="","NO JOB; ",IF(COUNTIF('Jobs'!$A$2:$A$21,B697)=0,"JOB NOT ON JOBS SHEET; ",""))&amp;IF(AND(L697="Yes",M697=""),"DELAY - NO CAUSE; ","")&amp;IF(AND(N697&lt;&gt;"",O697&lt;&gt;"Yes",O697&lt;&gt;"Not needed"),"CLIENT INSTRUCTION - NO CHANGE ORDER; ","")&amp;IF(Q697="","NO PHOTOS LINK; ","")&amp;IF(OR(C697="",AND(D697&lt;&gt;"",E697="")),"CREW COUNT BLANK; ","")&amp;IF(G697="","NO WORK WRITTEN; ","")&amp;IF(AND(I697&lt;&gt;"",J697=""),"INSPECTION - NO RESULT; ","")&amp;IF(AND(B697&lt;&gt;"",N(A697)&gt;0,COUNTIFS($B$2:$B$1000,B697,$A$2:$A$1000,A697)&gt;1),"TWO ROWS SAME JOB SAME DAY; ","")&amp;IF(AND(N(A697)&gt;0,N(S697)&gt;0,N(S697)-N(A697)&gt;N('Settings'!$B$11)),"WRITTEN LATE; ",""),LEN(IF(N(A697)=0,"NO DATE; ","")&amp;IF(B697="","NO JOB; ",IF(COUNTIF('Jobs'!$A$2:$A$21,B697)=0,"JOB NOT ON JOBS SHEET; ",""))&amp;IF(AND(L697="Yes",M697=""),"DELAY - NO CAUSE; ","")&amp;IF(AND(N697&lt;&gt;"",O697&lt;&gt;"Yes",O697&lt;&gt;"Not needed"),"CLIENT INSTRUCTION - NO CHANGE ORDER; ","")&amp;IF(Q697="","NO PHOTOS LINK; ","")&amp;IF(OR(C697="",AND(D697&lt;&gt;"",E697="")),"CREW COUNT BLANK; ","")&amp;IF(G697="","NO WORK WRITTEN; ","")&amp;IF(AND(I697&lt;&gt;"",J697=""),"INSPECTION - NO RESULT; ","")&amp;IF(AND(B697&lt;&gt;"",N(A697)&gt;0,COUNTIFS($B$2:$B$1000,B697,$A$2:$A$1000,A697)&gt;1),"TWO ROWS SAME JOB SAME DAY; ","")&amp;IF(AND(N(A697)&gt;0,N(S697)&gt;0,N(S697)-N(A697)&gt;N('Settings'!$B$11)),"WRITTEN LATE; ",""))-2)))</f>
        <v/>
      </c>
    </row>
    <row r="698">
      <c r="A698" s="6" t="n"/>
      <c r="G698" s="7" t="n"/>
      <c r="H698" s="7" t="n"/>
      <c r="K698" s="7" t="n"/>
      <c r="M698" s="7" t="n"/>
      <c r="N698" s="7" t="n"/>
      <c r="P698" s="7" t="n"/>
      <c r="S698" s="6" t="n"/>
      <c r="T698">
        <f>IF(NOT(OR(A698&lt;&gt;"",B698&lt;&gt;"",G698&lt;&gt;"")),"",IF(IF(N(A698)=0,"NO DATE; ","")&amp;IF(B698="","NO JOB; ",IF(COUNTIF('Jobs'!$A$2:$A$21,B698)=0,"JOB NOT ON JOBS SHEET; ",""))&amp;IF(AND(L698="Yes",M698=""),"DELAY - NO CAUSE; ","")&amp;IF(AND(N698&lt;&gt;"",O698&lt;&gt;"Yes",O698&lt;&gt;"Not needed"),"CLIENT INSTRUCTION - NO CHANGE ORDER; ","")&amp;IF(Q698="","NO PHOTOS LINK; ","")&amp;IF(OR(C698="",AND(D698&lt;&gt;"",E698="")),"CREW COUNT BLANK; ","")&amp;IF(G698="","NO WORK WRITTEN; ","")&amp;IF(AND(I698&lt;&gt;"",J698=""),"INSPECTION - NO RESULT; ","")&amp;IF(AND(B698&lt;&gt;"",N(A698)&gt;0,COUNTIFS($B$2:$B$1000,B698,$A$2:$A$1000,A698)&gt;1),"TWO ROWS SAME JOB SAME DAY; ","")&amp;IF(AND(N(A698)&gt;0,N(S698)&gt;0,N(S698)-N(A698)&gt;N('Settings'!$B$11)),"WRITTEN LATE; ","")="","",LEFT(IF(N(A698)=0,"NO DATE; ","")&amp;IF(B698="","NO JOB; ",IF(COUNTIF('Jobs'!$A$2:$A$21,B698)=0,"JOB NOT ON JOBS SHEET; ",""))&amp;IF(AND(L698="Yes",M698=""),"DELAY - NO CAUSE; ","")&amp;IF(AND(N698&lt;&gt;"",O698&lt;&gt;"Yes",O698&lt;&gt;"Not needed"),"CLIENT INSTRUCTION - NO CHANGE ORDER; ","")&amp;IF(Q698="","NO PHOTOS LINK; ","")&amp;IF(OR(C698="",AND(D698&lt;&gt;"",E698="")),"CREW COUNT BLANK; ","")&amp;IF(G698="","NO WORK WRITTEN; ","")&amp;IF(AND(I698&lt;&gt;"",J698=""),"INSPECTION - NO RESULT; ","")&amp;IF(AND(B698&lt;&gt;"",N(A698)&gt;0,COUNTIFS($B$2:$B$1000,B698,$A$2:$A$1000,A698)&gt;1),"TWO ROWS SAME JOB SAME DAY; ","")&amp;IF(AND(N(A698)&gt;0,N(S698)&gt;0,N(S698)-N(A698)&gt;N('Settings'!$B$11)),"WRITTEN LATE; ",""),LEN(IF(N(A698)=0,"NO DATE; ","")&amp;IF(B698="","NO JOB; ",IF(COUNTIF('Jobs'!$A$2:$A$21,B698)=0,"JOB NOT ON JOBS SHEET; ",""))&amp;IF(AND(L698="Yes",M698=""),"DELAY - NO CAUSE; ","")&amp;IF(AND(N698&lt;&gt;"",O698&lt;&gt;"Yes",O698&lt;&gt;"Not needed"),"CLIENT INSTRUCTION - NO CHANGE ORDER; ","")&amp;IF(Q698="","NO PHOTOS LINK; ","")&amp;IF(OR(C698="",AND(D698&lt;&gt;"",E698="")),"CREW COUNT BLANK; ","")&amp;IF(G698="","NO WORK WRITTEN; ","")&amp;IF(AND(I698&lt;&gt;"",J698=""),"INSPECTION - NO RESULT; ","")&amp;IF(AND(B698&lt;&gt;"",N(A698)&gt;0,COUNTIFS($B$2:$B$1000,B698,$A$2:$A$1000,A698)&gt;1),"TWO ROWS SAME JOB SAME DAY; ","")&amp;IF(AND(N(A698)&gt;0,N(S698)&gt;0,N(S698)-N(A698)&gt;N('Settings'!$B$11)),"WRITTEN LATE; ",""))-2)))</f>
        <v/>
      </c>
    </row>
    <row r="699">
      <c r="A699" s="6" t="n"/>
      <c r="G699" s="7" t="n"/>
      <c r="H699" s="7" t="n"/>
      <c r="K699" s="7" t="n"/>
      <c r="M699" s="7" t="n"/>
      <c r="N699" s="7" t="n"/>
      <c r="P699" s="7" t="n"/>
      <c r="S699" s="6" t="n"/>
      <c r="T699">
        <f>IF(NOT(OR(A699&lt;&gt;"",B699&lt;&gt;"",G699&lt;&gt;"")),"",IF(IF(N(A699)=0,"NO DATE; ","")&amp;IF(B699="","NO JOB; ",IF(COUNTIF('Jobs'!$A$2:$A$21,B699)=0,"JOB NOT ON JOBS SHEET; ",""))&amp;IF(AND(L699="Yes",M699=""),"DELAY - NO CAUSE; ","")&amp;IF(AND(N699&lt;&gt;"",O699&lt;&gt;"Yes",O699&lt;&gt;"Not needed"),"CLIENT INSTRUCTION - NO CHANGE ORDER; ","")&amp;IF(Q699="","NO PHOTOS LINK; ","")&amp;IF(OR(C699="",AND(D699&lt;&gt;"",E699="")),"CREW COUNT BLANK; ","")&amp;IF(G699="","NO WORK WRITTEN; ","")&amp;IF(AND(I699&lt;&gt;"",J699=""),"INSPECTION - NO RESULT; ","")&amp;IF(AND(B699&lt;&gt;"",N(A699)&gt;0,COUNTIFS($B$2:$B$1000,B699,$A$2:$A$1000,A699)&gt;1),"TWO ROWS SAME JOB SAME DAY; ","")&amp;IF(AND(N(A699)&gt;0,N(S699)&gt;0,N(S699)-N(A699)&gt;N('Settings'!$B$11)),"WRITTEN LATE; ","")="","",LEFT(IF(N(A699)=0,"NO DATE; ","")&amp;IF(B699="","NO JOB; ",IF(COUNTIF('Jobs'!$A$2:$A$21,B699)=0,"JOB NOT ON JOBS SHEET; ",""))&amp;IF(AND(L699="Yes",M699=""),"DELAY - NO CAUSE; ","")&amp;IF(AND(N699&lt;&gt;"",O699&lt;&gt;"Yes",O699&lt;&gt;"Not needed"),"CLIENT INSTRUCTION - NO CHANGE ORDER; ","")&amp;IF(Q699="","NO PHOTOS LINK; ","")&amp;IF(OR(C699="",AND(D699&lt;&gt;"",E699="")),"CREW COUNT BLANK; ","")&amp;IF(G699="","NO WORK WRITTEN; ","")&amp;IF(AND(I699&lt;&gt;"",J699=""),"INSPECTION - NO RESULT; ","")&amp;IF(AND(B699&lt;&gt;"",N(A699)&gt;0,COUNTIFS($B$2:$B$1000,B699,$A$2:$A$1000,A699)&gt;1),"TWO ROWS SAME JOB SAME DAY; ","")&amp;IF(AND(N(A699)&gt;0,N(S699)&gt;0,N(S699)-N(A699)&gt;N('Settings'!$B$11)),"WRITTEN LATE; ",""),LEN(IF(N(A699)=0,"NO DATE; ","")&amp;IF(B699="","NO JOB; ",IF(COUNTIF('Jobs'!$A$2:$A$21,B699)=0,"JOB NOT ON JOBS SHEET; ",""))&amp;IF(AND(L699="Yes",M699=""),"DELAY - NO CAUSE; ","")&amp;IF(AND(N699&lt;&gt;"",O699&lt;&gt;"Yes",O699&lt;&gt;"Not needed"),"CLIENT INSTRUCTION - NO CHANGE ORDER; ","")&amp;IF(Q699="","NO PHOTOS LINK; ","")&amp;IF(OR(C699="",AND(D699&lt;&gt;"",E699="")),"CREW COUNT BLANK; ","")&amp;IF(G699="","NO WORK WRITTEN; ","")&amp;IF(AND(I699&lt;&gt;"",J699=""),"INSPECTION - NO RESULT; ","")&amp;IF(AND(B699&lt;&gt;"",N(A699)&gt;0,COUNTIFS($B$2:$B$1000,B699,$A$2:$A$1000,A699)&gt;1),"TWO ROWS SAME JOB SAME DAY; ","")&amp;IF(AND(N(A699)&gt;0,N(S699)&gt;0,N(S699)-N(A699)&gt;N('Settings'!$B$11)),"WRITTEN LATE; ",""))-2)))</f>
        <v/>
      </c>
    </row>
    <row r="700">
      <c r="A700" s="6" t="n"/>
      <c r="G700" s="7" t="n"/>
      <c r="H700" s="7" t="n"/>
      <c r="K700" s="7" t="n"/>
      <c r="M700" s="7" t="n"/>
      <c r="N700" s="7" t="n"/>
      <c r="P700" s="7" t="n"/>
      <c r="S700" s="6" t="n"/>
      <c r="T700">
        <f>IF(NOT(OR(A700&lt;&gt;"",B700&lt;&gt;"",G700&lt;&gt;"")),"",IF(IF(N(A700)=0,"NO DATE; ","")&amp;IF(B700="","NO JOB; ",IF(COUNTIF('Jobs'!$A$2:$A$21,B700)=0,"JOB NOT ON JOBS SHEET; ",""))&amp;IF(AND(L700="Yes",M700=""),"DELAY - NO CAUSE; ","")&amp;IF(AND(N700&lt;&gt;"",O700&lt;&gt;"Yes",O700&lt;&gt;"Not needed"),"CLIENT INSTRUCTION - NO CHANGE ORDER; ","")&amp;IF(Q700="","NO PHOTOS LINK; ","")&amp;IF(OR(C700="",AND(D700&lt;&gt;"",E700="")),"CREW COUNT BLANK; ","")&amp;IF(G700="","NO WORK WRITTEN; ","")&amp;IF(AND(I700&lt;&gt;"",J700=""),"INSPECTION - NO RESULT; ","")&amp;IF(AND(B700&lt;&gt;"",N(A700)&gt;0,COUNTIFS($B$2:$B$1000,B700,$A$2:$A$1000,A700)&gt;1),"TWO ROWS SAME JOB SAME DAY; ","")&amp;IF(AND(N(A700)&gt;0,N(S700)&gt;0,N(S700)-N(A700)&gt;N('Settings'!$B$11)),"WRITTEN LATE; ","")="","",LEFT(IF(N(A700)=0,"NO DATE; ","")&amp;IF(B700="","NO JOB; ",IF(COUNTIF('Jobs'!$A$2:$A$21,B700)=0,"JOB NOT ON JOBS SHEET; ",""))&amp;IF(AND(L700="Yes",M700=""),"DELAY - NO CAUSE; ","")&amp;IF(AND(N700&lt;&gt;"",O700&lt;&gt;"Yes",O700&lt;&gt;"Not needed"),"CLIENT INSTRUCTION - NO CHANGE ORDER; ","")&amp;IF(Q700="","NO PHOTOS LINK; ","")&amp;IF(OR(C700="",AND(D700&lt;&gt;"",E700="")),"CREW COUNT BLANK; ","")&amp;IF(G700="","NO WORK WRITTEN; ","")&amp;IF(AND(I700&lt;&gt;"",J700=""),"INSPECTION - NO RESULT; ","")&amp;IF(AND(B700&lt;&gt;"",N(A700)&gt;0,COUNTIFS($B$2:$B$1000,B700,$A$2:$A$1000,A700)&gt;1),"TWO ROWS SAME JOB SAME DAY; ","")&amp;IF(AND(N(A700)&gt;0,N(S700)&gt;0,N(S700)-N(A700)&gt;N('Settings'!$B$11)),"WRITTEN LATE; ",""),LEN(IF(N(A700)=0,"NO DATE; ","")&amp;IF(B700="","NO JOB; ",IF(COUNTIF('Jobs'!$A$2:$A$21,B700)=0,"JOB NOT ON JOBS SHEET; ",""))&amp;IF(AND(L700="Yes",M700=""),"DELAY - NO CAUSE; ","")&amp;IF(AND(N700&lt;&gt;"",O700&lt;&gt;"Yes",O700&lt;&gt;"Not needed"),"CLIENT INSTRUCTION - NO CHANGE ORDER; ","")&amp;IF(Q700="","NO PHOTOS LINK; ","")&amp;IF(OR(C700="",AND(D700&lt;&gt;"",E700="")),"CREW COUNT BLANK; ","")&amp;IF(G700="","NO WORK WRITTEN; ","")&amp;IF(AND(I700&lt;&gt;"",J700=""),"INSPECTION - NO RESULT; ","")&amp;IF(AND(B700&lt;&gt;"",N(A700)&gt;0,COUNTIFS($B$2:$B$1000,B700,$A$2:$A$1000,A700)&gt;1),"TWO ROWS SAME JOB SAME DAY; ","")&amp;IF(AND(N(A700)&gt;0,N(S700)&gt;0,N(S700)-N(A700)&gt;N('Settings'!$B$11)),"WRITTEN LATE; ",""))-2)))</f>
        <v/>
      </c>
    </row>
    <row r="701">
      <c r="A701" s="6" t="n"/>
      <c r="G701" s="7" t="n"/>
      <c r="H701" s="7" t="n"/>
      <c r="K701" s="7" t="n"/>
      <c r="M701" s="7" t="n"/>
      <c r="N701" s="7" t="n"/>
      <c r="P701" s="7" t="n"/>
      <c r="S701" s="6" t="n"/>
      <c r="T701">
        <f>IF(NOT(OR(A701&lt;&gt;"",B701&lt;&gt;"",G701&lt;&gt;"")),"",IF(IF(N(A701)=0,"NO DATE; ","")&amp;IF(B701="","NO JOB; ",IF(COUNTIF('Jobs'!$A$2:$A$21,B701)=0,"JOB NOT ON JOBS SHEET; ",""))&amp;IF(AND(L701="Yes",M701=""),"DELAY - NO CAUSE; ","")&amp;IF(AND(N701&lt;&gt;"",O701&lt;&gt;"Yes",O701&lt;&gt;"Not needed"),"CLIENT INSTRUCTION - NO CHANGE ORDER; ","")&amp;IF(Q701="","NO PHOTOS LINK; ","")&amp;IF(OR(C701="",AND(D701&lt;&gt;"",E701="")),"CREW COUNT BLANK; ","")&amp;IF(G701="","NO WORK WRITTEN; ","")&amp;IF(AND(I701&lt;&gt;"",J701=""),"INSPECTION - NO RESULT; ","")&amp;IF(AND(B701&lt;&gt;"",N(A701)&gt;0,COUNTIFS($B$2:$B$1000,B701,$A$2:$A$1000,A701)&gt;1),"TWO ROWS SAME JOB SAME DAY; ","")&amp;IF(AND(N(A701)&gt;0,N(S701)&gt;0,N(S701)-N(A701)&gt;N('Settings'!$B$11)),"WRITTEN LATE; ","")="","",LEFT(IF(N(A701)=0,"NO DATE; ","")&amp;IF(B701="","NO JOB; ",IF(COUNTIF('Jobs'!$A$2:$A$21,B701)=0,"JOB NOT ON JOBS SHEET; ",""))&amp;IF(AND(L701="Yes",M701=""),"DELAY - NO CAUSE; ","")&amp;IF(AND(N701&lt;&gt;"",O701&lt;&gt;"Yes",O701&lt;&gt;"Not needed"),"CLIENT INSTRUCTION - NO CHANGE ORDER; ","")&amp;IF(Q701="","NO PHOTOS LINK; ","")&amp;IF(OR(C701="",AND(D701&lt;&gt;"",E701="")),"CREW COUNT BLANK; ","")&amp;IF(G701="","NO WORK WRITTEN; ","")&amp;IF(AND(I701&lt;&gt;"",J701=""),"INSPECTION - NO RESULT; ","")&amp;IF(AND(B701&lt;&gt;"",N(A701)&gt;0,COUNTIFS($B$2:$B$1000,B701,$A$2:$A$1000,A701)&gt;1),"TWO ROWS SAME JOB SAME DAY; ","")&amp;IF(AND(N(A701)&gt;0,N(S701)&gt;0,N(S701)-N(A701)&gt;N('Settings'!$B$11)),"WRITTEN LATE; ",""),LEN(IF(N(A701)=0,"NO DATE; ","")&amp;IF(B701="","NO JOB; ",IF(COUNTIF('Jobs'!$A$2:$A$21,B701)=0,"JOB NOT ON JOBS SHEET; ",""))&amp;IF(AND(L701="Yes",M701=""),"DELAY - NO CAUSE; ","")&amp;IF(AND(N701&lt;&gt;"",O701&lt;&gt;"Yes",O701&lt;&gt;"Not needed"),"CLIENT INSTRUCTION - NO CHANGE ORDER; ","")&amp;IF(Q701="","NO PHOTOS LINK; ","")&amp;IF(OR(C701="",AND(D701&lt;&gt;"",E701="")),"CREW COUNT BLANK; ","")&amp;IF(G701="","NO WORK WRITTEN; ","")&amp;IF(AND(I701&lt;&gt;"",J701=""),"INSPECTION - NO RESULT; ","")&amp;IF(AND(B701&lt;&gt;"",N(A701)&gt;0,COUNTIFS($B$2:$B$1000,B701,$A$2:$A$1000,A701)&gt;1),"TWO ROWS SAME JOB SAME DAY; ","")&amp;IF(AND(N(A701)&gt;0,N(S701)&gt;0,N(S701)-N(A701)&gt;N('Settings'!$B$11)),"WRITTEN LATE; ",""))-2)))</f>
        <v/>
      </c>
    </row>
    <row r="702">
      <c r="A702" s="6" t="n"/>
      <c r="G702" s="7" t="n"/>
      <c r="H702" s="7" t="n"/>
      <c r="K702" s="7" t="n"/>
      <c r="M702" s="7" t="n"/>
      <c r="N702" s="7" t="n"/>
      <c r="P702" s="7" t="n"/>
      <c r="S702" s="6" t="n"/>
      <c r="T702">
        <f>IF(NOT(OR(A702&lt;&gt;"",B702&lt;&gt;"",G702&lt;&gt;"")),"",IF(IF(N(A702)=0,"NO DATE; ","")&amp;IF(B702="","NO JOB; ",IF(COUNTIF('Jobs'!$A$2:$A$21,B702)=0,"JOB NOT ON JOBS SHEET; ",""))&amp;IF(AND(L702="Yes",M702=""),"DELAY - NO CAUSE; ","")&amp;IF(AND(N702&lt;&gt;"",O702&lt;&gt;"Yes",O702&lt;&gt;"Not needed"),"CLIENT INSTRUCTION - NO CHANGE ORDER; ","")&amp;IF(Q702="","NO PHOTOS LINK; ","")&amp;IF(OR(C702="",AND(D702&lt;&gt;"",E702="")),"CREW COUNT BLANK; ","")&amp;IF(G702="","NO WORK WRITTEN; ","")&amp;IF(AND(I702&lt;&gt;"",J702=""),"INSPECTION - NO RESULT; ","")&amp;IF(AND(B702&lt;&gt;"",N(A702)&gt;0,COUNTIFS($B$2:$B$1000,B702,$A$2:$A$1000,A702)&gt;1),"TWO ROWS SAME JOB SAME DAY; ","")&amp;IF(AND(N(A702)&gt;0,N(S702)&gt;0,N(S702)-N(A702)&gt;N('Settings'!$B$11)),"WRITTEN LATE; ","")="","",LEFT(IF(N(A702)=0,"NO DATE; ","")&amp;IF(B702="","NO JOB; ",IF(COUNTIF('Jobs'!$A$2:$A$21,B702)=0,"JOB NOT ON JOBS SHEET; ",""))&amp;IF(AND(L702="Yes",M702=""),"DELAY - NO CAUSE; ","")&amp;IF(AND(N702&lt;&gt;"",O702&lt;&gt;"Yes",O702&lt;&gt;"Not needed"),"CLIENT INSTRUCTION - NO CHANGE ORDER; ","")&amp;IF(Q702="","NO PHOTOS LINK; ","")&amp;IF(OR(C702="",AND(D702&lt;&gt;"",E702="")),"CREW COUNT BLANK; ","")&amp;IF(G702="","NO WORK WRITTEN; ","")&amp;IF(AND(I702&lt;&gt;"",J702=""),"INSPECTION - NO RESULT; ","")&amp;IF(AND(B702&lt;&gt;"",N(A702)&gt;0,COUNTIFS($B$2:$B$1000,B702,$A$2:$A$1000,A702)&gt;1),"TWO ROWS SAME JOB SAME DAY; ","")&amp;IF(AND(N(A702)&gt;0,N(S702)&gt;0,N(S702)-N(A702)&gt;N('Settings'!$B$11)),"WRITTEN LATE; ",""),LEN(IF(N(A702)=0,"NO DATE; ","")&amp;IF(B702="","NO JOB; ",IF(COUNTIF('Jobs'!$A$2:$A$21,B702)=0,"JOB NOT ON JOBS SHEET; ",""))&amp;IF(AND(L702="Yes",M702=""),"DELAY - NO CAUSE; ","")&amp;IF(AND(N702&lt;&gt;"",O702&lt;&gt;"Yes",O702&lt;&gt;"Not needed"),"CLIENT INSTRUCTION - NO CHANGE ORDER; ","")&amp;IF(Q702="","NO PHOTOS LINK; ","")&amp;IF(OR(C702="",AND(D702&lt;&gt;"",E702="")),"CREW COUNT BLANK; ","")&amp;IF(G702="","NO WORK WRITTEN; ","")&amp;IF(AND(I702&lt;&gt;"",J702=""),"INSPECTION - NO RESULT; ","")&amp;IF(AND(B702&lt;&gt;"",N(A702)&gt;0,COUNTIFS($B$2:$B$1000,B702,$A$2:$A$1000,A702)&gt;1),"TWO ROWS SAME JOB SAME DAY; ","")&amp;IF(AND(N(A702)&gt;0,N(S702)&gt;0,N(S702)-N(A702)&gt;N('Settings'!$B$11)),"WRITTEN LATE; ",""))-2)))</f>
        <v/>
      </c>
    </row>
    <row r="703">
      <c r="A703" s="6" t="n"/>
      <c r="G703" s="7" t="n"/>
      <c r="H703" s="7" t="n"/>
      <c r="K703" s="7" t="n"/>
      <c r="M703" s="7" t="n"/>
      <c r="N703" s="7" t="n"/>
      <c r="P703" s="7" t="n"/>
      <c r="S703" s="6" t="n"/>
      <c r="T703">
        <f>IF(NOT(OR(A703&lt;&gt;"",B703&lt;&gt;"",G703&lt;&gt;"")),"",IF(IF(N(A703)=0,"NO DATE; ","")&amp;IF(B703="","NO JOB; ",IF(COUNTIF('Jobs'!$A$2:$A$21,B703)=0,"JOB NOT ON JOBS SHEET; ",""))&amp;IF(AND(L703="Yes",M703=""),"DELAY - NO CAUSE; ","")&amp;IF(AND(N703&lt;&gt;"",O703&lt;&gt;"Yes",O703&lt;&gt;"Not needed"),"CLIENT INSTRUCTION - NO CHANGE ORDER; ","")&amp;IF(Q703="","NO PHOTOS LINK; ","")&amp;IF(OR(C703="",AND(D703&lt;&gt;"",E703="")),"CREW COUNT BLANK; ","")&amp;IF(G703="","NO WORK WRITTEN; ","")&amp;IF(AND(I703&lt;&gt;"",J703=""),"INSPECTION - NO RESULT; ","")&amp;IF(AND(B703&lt;&gt;"",N(A703)&gt;0,COUNTIFS($B$2:$B$1000,B703,$A$2:$A$1000,A703)&gt;1),"TWO ROWS SAME JOB SAME DAY; ","")&amp;IF(AND(N(A703)&gt;0,N(S703)&gt;0,N(S703)-N(A703)&gt;N('Settings'!$B$11)),"WRITTEN LATE; ","")="","",LEFT(IF(N(A703)=0,"NO DATE; ","")&amp;IF(B703="","NO JOB; ",IF(COUNTIF('Jobs'!$A$2:$A$21,B703)=0,"JOB NOT ON JOBS SHEET; ",""))&amp;IF(AND(L703="Yes",M703=""),"DELAY - NO CAUSE; ","")&amp;IF(AND(N703&lt;&gt;"",O703&lt;&gt;"Yes",O703&lt;&gt;"Not needed"),"CLIENT INSTRUCTION - NO CHANGE ORDER; ","")&amp;IF(Q703="","NO PHOTOS LINK; ","")&amp;IF(OR(C703="",AND(D703&lt;&gt;"",E703="")),"CREW COUNT BLANK; ","")&amp;IF(G703="","NO WORK WRITTEN; ","")&amp;IF(AND(I703&lt;&gt;"",J703=""),"INSPECTION - NO RESULT; ","")&amp;IF(AND(B703&lt;&gt;"",N(A703)&gt;0,COUNTIFS($B$2:$B$1000,B703,$A$2:$A$1000,A703)&gt;1),"TWO ROWS SAME JOB SAME DAY; ","")&amp;IF(AND(N(A703)&gt;0,N(S703)&gt;0,N(S703)-N(A703)&gt;N('Settings'!$B$11)),"WRITTEN LATE; ",""),LEN(IF(N(A703)=0,"NO DATE; ","")&amp;IF(B703="","NO JOB; ",IF(COUNTIF('Jobs'!$A$2:$A$21,B703)=0,"JOB NOT ON JOBS SHEET; ",""))&amp;IF(AND(L703="Yes",M703=""),"DELAY - NO CAUSE; ","")&amp;IF(AND(N703&lt;&gt;"",O703&lt;&gt;"Yes",O703&lt;&gt;"Not needed"),"CLIENT INSTRUCTION - NO CHANGE ORDER; ","")&amp;IF(Q703="","NO PHOTOS LINK; ","")&amp;IF(OR(C703="",AND(D703&lt;&gt;"",E703="")),"CREW COUNT BLANK; ","")&amp;IF(G703="","NO WORK WRITTEN; ","")&amp;IF(AND(I703&lt;&gt;"",J703=""),"INSPECTION - NO RESULT; ","")&amp;IF(AND(B703&lt;&gt;"",N(A703)&gt;0,COUNTIFS($B$2:$B$1000,B703,$A$2:$A$1000,A703)&gt;1),"TWO ROWS SAME JOB SAME DAY; ","")&amp;IF(AND(N(A703)&gt;0,N(S703)&gt;0,N(S703)-N(A703)&gt;N('Settings'!$B$11)),"WRITTEN LATE; ",""))-2)))</f>
        <v/>
      </c>
    </row>
    <row r="704">
      <c r="A704" s="6" t="n"/>
      <c r="G704" s="7" t="n"/>
      <c r="H704" s="7" t="n"/>
      <c r="K704" s="7" t="n"/>
      <c r="M704" s="7" t="n"/>
      <c r="N704" s="7" t="n"/>
      <c r="P704" s="7" t="n"/>
      <c r="S704" s="6" t="n"/>
      <c r="T704">
        <f>IF(NOT(OR(A704&lt;&gt;"",B704&lt;&gt;"",G704&lt;&gt;"")),"",IF(IF(N(A704)=0,"NO DATE; ","")&amp;IF(B704="","NO JOB; ",IF(COUNTIF('Jobs'!$A$2:$A$21,B704)=0,"JOB NOT ON JOBS SHEET; ",""))&amp;IF(AND(L704="Yes",M704=""),"DELAY - NO CAUSE; ","")&amp;IF(AND(N704&lt;&gt;"",O704&lt;&gt;"Yes",O704&lt;&gt;"Not needed"),"CLIENT INSTRUCTION - NO CHANGE ORDER; ","")&amp;IF(Q704="","NO PHOTOS LINK; ","")&amp;IF(OR(C704="",AND(D704&lt;&gt;"",E704="")),"CREW COUNT BLANK; ","")&amp;IF(G704="","NO WORK WRITTEN; ","")&amp;IF(AND(I704&lt;&gt;"",J704=""),"INSPECTION - NO RESULT; ","")&amp;IF(AND(B704&lt;&gt;"",N(A704)&gt;0,COUNTIFS($B$2:$B$1000,B704,$A$2:$A$1000,A704)&gt;1),"TWO ROWS SAME JOB SAME DAY; ","")&amp;IF(AND(N(A704)&gt;0,N(S704)&gt;0,N(S704)-N(A704)&gt;N('Settings'!$B$11)),"WRITTEN LATE; ","")="","",LEFT(IF(N(A704)=0,"NO DATE; ","")&amp;IF(B704="","NO JOB; ",IF(COUNTIF('Jobs'!$A$2:$A$21,B704)=0,"JOB NOT ON JOBS SHEET; ",""))&amp;IF(AND(L704="Yes",M704=""),"DELAY - NO CAUSE; ","")&amp;IF(AND(N704&lt;&gt;"",O704&lt;&gt;"Yes",O704&lt;&gt;"Not needed"),"CLIENT INSTRUCTION - NO CHANGE ORDER; ","")&amp;IF(Q704="","NO PHOTOS LINK; ","")&amp;IF(OR(C704="",AND(D704&lt;&gt;"",E704="")),"CREW COUNT BLANK; ","")&amp;IF(G704="","NO WORK WRITTEN; ","")&amp;IF(AND(I704&lt;&gt;"",J704=""),"INSPECTION - NO RESULT; ","")&amp;IF(AND(B704&lt;&gt;"",N(A704)&gt;0,COUNTIFS($B$2:$B$1000,B704,$A$2:$A$1000,A704)&gt;1),"TWO ROWS SAME JOB SAME DAY; ","")&amp;IF(AND(N(A704)&gt;0,N(S704)&gt;0,N(S704)-N(A704)&gt;N('Settings'!$B$11)),"WRITTEN LATE; ",""),LEN(IF(N(A704)=0,"NO DATE; ","")&amp;IF(B704="","NO JOB; ",IF(COUNTIF('Jobs'!$A$2:$A$21,B704)=0,"JOB NOT ON JOBS SHEET; ",""))&amp;IF(AND(L704="Yes",M704=""),"DELAY - NO CAUSE; ","")&amp;IF(AND(N704&lt;&gt;"",O704&lt;&gt;"Yes",O704&lt;&gt;"Not needed"),"CLIENT INSTRUCTION - NO CHANGE ORDER; ","")&amp;IF(Q704="","NO PHOTOS LINK; ","")&amp;IF(OR(C704="",AND(D704&lt;&gt;"",E704="")),"CREW COUNT BLANK; ","")&amp;IF(G704="","NO WORK WRITTEN; ","")&amp;IF(AND(I704&lt;&gt;"",J704=""),"INSPECTION - NO RESULT; ","")&amp;IF(AND(B704&lt;&gt;"",N(A704)&gt;0,COUNTIFS($B$2:$B$1000,B704,$A$2:$A$1000,A704)&gt;1),"TWO ROWS SAME JOB SAME DAY; ","")&amp;IF(AND(N(A704)&gt;0,N(S704)&gt;0,N(S704)-N(A704)&gt;N('Settings'!$B$11)),"WRITTEN LATE; ",""))-2)))</f>
        <v/>
      </c>
    </row>
    <row r="705">
      <c r="A705" s="6" t="n"/>
      <c r="G705" s="7" t="n"/>
      <c r="H705" s="7" t="n"/>
      <c r="K705" s="7" t="n"/>
      <c r="M705" s="7" t="n"/>
      <c r="N705" s="7" t="n"/>
      <c r="P705" s="7" t="n"/>
      <c r="S705" s="6" t="n"/>
      <c r="T705">
        <f>IF(NOT(OR(A705&lt;&gt;"",B705&lt;&gt;"",G705&lt;&gt;"")),"",IF(IF(N(A705)=0,"NO DATE; ","")&amp;IF(B705="","NO JOB; ",IF(COUNTIF('Jobs'!$A$2:$A$21,B705)=0,"JOB NOT ON JOBS SHEET; ",""))&amp;IF(AND(L705="Yes",M705=""),"DELAY - NO CAUSE; ","")&amp;IF(AND(N705&lt;&gt;"",O705&lt;&gt;"Yes",O705&lt;&gt;"Not needed"),"CLIENT INSTRUCTION - NO CHANGE ORDER; ","")&amp;IF(Q705="","NO PHOTOS LINK; ","")&amp;IF(OR(C705="",AND(D705&lt;&gt;"",E705="")),"CREW COUNT BLANK; ","")&amp;IF(G705="","NO WORK WRITTEN; ","")&amp;IF(AND(I705&lt;&gt;"",J705=""),"INSPECTION - NO RESULT; ","")&amp;IF(AND(B705&lt;&gt;"",N(A705)&gt;0,COUNTIFS($B$2:$B$1000,B705,$A$2:$A$1000,A705)&gt;1),"TWO ROWS SAME JOB SAME DAY; ","")&amp;IF(AND(N(A705)&gt;0,N(S705)&gt;0,N(S705)-N(A705)&gt;N('Settings'!$B$11)),"WRITTEN LATE; ","")="","",LEFT(IF(N(A705)=0,"NO DATE; ","")&amp;IF(B705="","NO JOB; ",IF(COUNTIF('Jobs'!$A$2:$A$21,B705)=0,"JOB NOT ON JOBS SHEET; ",""))&amp;IF(AND(L705="Yes",M705=""),"DELAY - NO CAUSE; ","")&amp;IF(AND(N705&lt;&gt;"",O705&lt;&gt;"Yes",O705&lt;&gt;"Not needed"),"CLIENT INSTRUCTION - NO CHANGE ORDER; ","")&amp;IF(Q705="","NO PHOTOS LINK; ","")&amp;IF(OR(C705="",AND(D705&lt;&gt;"",E705="")),"CREW COUNT BLANK; ","")&amp;IF(G705="","NO WORK WRITTEN; ","")&amp;IF(AND(I705&lt;&gt;"",J705=""),"INSPECTION - NO RESULT; ","")&amp;IF(AND(B705&lt;&gt;"",N(A705)&gt;0,COUNTIFS($B$2:$B$1000,B705,$A$2:$A$1000,A705)&gt;1),"TWO ROWS SAME JOB SAME DAY; ","")&amp;IF(AND(N(A705)&gt;0,N(S705)&gt;0,N(S705)-N(A705)&gt;N('Settings'!$B$11)),"WRITTEN LATE; ",""),LEN(IF(N(A705)=0,"NO DATE; ","")&amp;IF(B705="","NO JOB; ",IF(COUNTIF('Jobs'!$A$2:$A$21,B705)=0,"JOB NOT ON JOBS SHEET; ",""))&amp;IF(AND(L705="Yes",M705=""),"DELAY - NO CAUSE; ","")&amp;IF(AND(N705&lt;&gt;"",O705&lt;&gt;"Yes",O705&lt;&gt;"Not needed"),"CLIENT INSTRUCTION - NO CHANGE ORDER; ","")&amp;IF(Q705="","NO PHOTOS LINK; ","")&amp;IF(OR(C705="",AND(D705&lt;&gt;"",E705="")),"CREW COUNT BLANK; ","")&amp;IF(G705="","NO WORK WRITTEN; ","")&amp;IF(AND(I705&lt;&gt;"",J705=""),"INSPECTION - NO RESULT; ","")&amp;IF(AND(B705&lt;&gt;"",N(A705)&gt;0,COUNTIFS($B$2:$B$1000,B705,$A$2:$A$1000,A705)&gt;1),"TWO ROWS SAME JOB SAME DAY; ","")&amp;IF(AND(N(A705)&gt;0,N(S705)&gt;0,N(S705)-N(A705)&gt;N('Settings'!$B$11)),"WRITTEN LATE; ",""))-2)))</f>
        <v/>
      </c>
    </row>
    <row r="706">
      <c r="A706" s="6" t="n"/>
      <c r="G706" s="7" t="n"/>
      <c r="H706" s="7" t="n"/>
      <c r="K706" s="7" t="n"/>
      <c r="M706" s="7" t="n"/>
      <c r="N706" s="7" t="n"/>
      <c r="P706" s="7" t="n"/>
      <c r="S706" s="6" t="n"/>
      <c r="T706">
        <f>IF(NOT(OR(A706&lt;&gt;"",B706&lt;&gt;"",G706&lt;&gt;"")),"",IF(IF(N(A706)=0,"NO DATE; ","")&amp;IF(B706="","NO JOB; ",IF(COUNTIF('Jobs'!$A$2:$A$21,B706)=0,"JOB NOT ON JOBS SHEET; ",""))&amp;IF(AND(L706="Yes",M706=""),"DELAY - NO CAUSE; ","")&amp;IF(AND(N706&lt;&gt;"",O706&lt;&gt;"Yes",O706&lt;&gt;"Not needed"),"CLIENT INSTRUCTION - NO CHANGE ORDER; ","")&amp;IF(Q706="","NO PHOTOS LINK; ","")&amp;IF(OR(C706="",AND(D706&lt;&gt;"",E706="")),"CREW COUNT BLANK; ","")&amp;IF(G706="","NO WORK WRITTEN; ","")&amp;IF(AND(I706&lt;&gt;"",J706=""),"INSPECTION - NO RESULT; ","")&amp;IF(AND(B706&lt;&gt;"",N(A706)&gt;0,COUNTIFS($B$2:$B$1000,B706,$A$2:$A$1000,A706)&gt;1),"TWO ROWS SAME JOB SAME DAY; ","")&amp;IF(AND(N(A706)&gt;0,N(S706)&gt;0,N(S706)-N(A706)&gt;N('Settings'!$B$11)),"WRITTEN LATE; ","")="","",LEFT(IF(N(A706)=0,"NO DATE; ","")&amp;IF(B706="","NO JOB; ",IF(COUNTIF('Jobs'!$A$2:$A$21,B706)=0,"JOB NOT ON JOBS SHEET; ",""))&amp;IF(AND(L706="Yes",M706=""),"DELAY - NO CAUSE; ","")&amp;IF(AND(N706&lt;&gt;"",O706&lt;&gt;"Yes",O706&lt;&gt;"Not needed"),"CLIENT INSTRUCTION - NO CHANGE ORDER; ","")&amp;IF(Q706="","NO PHOTOS LINK; ","")&amp;IF(OR(C706="",AND(D706&lt;&gt;"",E706="")),"CREW COUNT BLANK; ","")&amp;IF(G706="","NO WORK WRITTEN; ","")&amp;IF(AND(I706&lt;&gt;"",J706=""),"INSPECTION - NO RESULT; ","")&amp;IF(AND(B706&lt;&gt;"",N(A706)&gt;0,COUNTIFS($B$2:$B$1000,B706,$A$2:$A$1000,A706)&gt;1),"TWO ROWS SAME JOB SAME DAY; ","")&amp;IF(AND(N(A706)&gt;0,N(S706)&gt;0,N(S706)-N(A706)&gt;N('Settings'!$B$11)),"WRITTEN LATE; ",""),LEN(IF(N(A706)=0,"NO DATE; ","")&amp;IF(B706="","NO JOB; ",IF(COUNTIF('Jobs'!$A$2:$A$21,B706)=0,"JOB NOT ON JOBS SHEET; ",""))&amp;IF(AND(L706="Yes",M706=""),"DELAY - NO CAUSE; ","")&amp;IF(AND(N706&lt;&gt;"",O706&lt;&gt;"Yes",O706&lt;&gt;"Not needed"),"CLIENT INSTRUCTION - NO CHANGE ORDER; ","")&amp;IF(Q706="","NO PHOTOS LINK; ","")&amp;IF(OR(C706="",AND(D706&lt;&gt;"",E706="")),"CREW COUNT BLANK; ","")&amp;IF(G706="","NO WORK WRITTEN; ","")&amp;IF(AND(I706&lt;&gt;"",J706=""),"INSPECTION - NO RESULT; ","")&amp;IF(AND(B706&lt;&gt;"",N(A706)&gt;0,COUNTIFS($B$2:$B$1000,B706,$A$2:$A$1000,A706)&gt;1),"TWO ROWS SAME JOB SAME DAY; ","")&amp;IF(AND(N(A706)&gt;0,N(S706)&gt;0,N(S706)-N(A706)&gt;N('Settings'!$B$11)),"WRITTEN LATE; ",""))-2)))</f>
        <v/>
      </c>
    </row>
    <row r="707">
      <c r="A707" s="6" t="n"/>
      <c r="G707" s="7" t="n"/>
      <c r="H707" s="7" t="n"/>
      <c r="K707" s="7" t="n"/>
      <c r="M707" s="7" t="n"/>
      <c r="N707" s="7" t="n"/>
      <c r="P707" s="7" t="n"/>
      <c r="S707" s="6" t="n"/>
      <c r="T707">
        <f>IF(NOT(OR(A707&lt;&gt;"",B707&lt;&gt;"",G707&lt;&gt;"")),"",IF(IF(N(A707)=0,"NO DATE; ","")&amp;IF(B707="","NO JOB; ",IF(COUNTIF('Jobs'!$A$2:$A$21,B707)=0,"JOB NOT ON JOBS SHEET; ",""))&amp;IF(AND(L707="Yes",M707=""),"DELAY - NO CAUSE; ","")&amp;IF(AND(N707&lt;&gt;"",O707&lt;&gt;"Yes",O707&lt;&gt;"Not needed"),"CLIENT INSTRUCTION - NO CHANGE ORDER; ","")&amp;IF(Q707="","NO PHOTOS LINK; ","")&amp;IF(OR(C707="",AND(D707&lt;&gt;"",E707="")),"CREW COUNT BLANK; ","")&amp;IF(G707="","NO WORK WRITTEN; ","")&amp;IF(AND(I707&lt;&gt;"",J707=""),"INSPECTION - NO RESULT; ","")&amp;IF(AND(B707&lt;&gt;"",N(A707)&gt;0,COUNTIFS($B$2:$B$1000,B707,$A$2:$A$1000,A707)&gt;1),"TWO ROWS SAME JOB SAME DAY; ","")&amp;IF(AND(N(A707)&gt;0,N(S707)&gt;0,N(S707)-N(A707)&gt;N('Settings'!$B$11)),"WRITTEN LATE; ","")="","",LEFT(IF(N(A707)=0,"NO DATE; ","")&amp;IF(B707="","NO JOB; ",IF(COUNTIF('Jobs'!$A$2:$A$21,B707)=0,"JOB NOT ON JOBS SHEET; ",""))&amp;IF(AND(L707="Yes",M707=""),"DELAY - NO CAUSE; ","")&amp;IF(AND(N707&lt;&gt;"",O707&lt;&gt;"Yes",O707&lt;&gt;"Not needed"),"CLIENT INSTRUCTION - NO CHANGE ORDER; ","")&amp;IF(Q707="","NO PHOTOS LINK; ","")&amp;IF(OR(C707="",AND(D707&lt;&gt;"",E707="")),"CREW COUNT BLANK; ","")&amp;IF(G707="","NO WORK WRITTEN; ","")&amp;IF(AND(I707&lt;&gt;"",J707=""),"INSPECTION - NO RESULT; ","")&amp;IF(AND(B707&lt;&gt;"",N(A707)&gt;0,COUNTIFS($B$2:$B$1000,B707,$A$2:$A$1000,A707)&gt;1),"TWO ROWS SAME JOB SAME DAY; ","")&amp;IF(AND(N(A707)&gt;0,N(S707)&gt;0,N(S707)-N(A707)&gt;N('Settings'!$B$11)),"WRITTEN LATE; ",""),LEN(IF(N(A707)=0,"NO DATE; ","")&amp;IF(B707="","NO JOB; ",IF(COUNTIF('Jobs'!$A$2:$A$21,B707)=0,"JOB NOT ON JOBS SHEET; ",""))&amp;IF(AND(L707="Yes",M707=""),"DELAY - NO CAUSE; ","")&amp;IF(AND(N707&lt;&gt;"",O707&lt;&gt;"Yes",O707&lt;&gt;"Not needed"),"CLIENT INSTRUCTION - NO CHANGE ORDER; ","")&amp;IF(Q707="","NO PHOTOS LINK; ","")&amp;IF(OR(C707="",AND(D707&lt;&gt;"",E707="")),"CREW COUNT BLANK; ","")&amp;IF(G707="","NO WORK WRITTEN; ","")&amp;IF(AND(I707&lt;&gt;"",J707=""),"INSPECTION - NO RESULT; ","")&amp;IF(AND(B707&lt;&gt;"",N(A707)&gt;0,COUNTIFS($B$2:$B$1000,B707,$A$2:$A$1000,A707)&gt;1),"TWO ROWS SAME JOB SAME DAY; ","")&amp;IF(AND(N(A707)&gt;0,N(S707)&gt;0,N(S707)-N(A707)&gt;N('Settings'!$B$11)),"WRITTEN LATE; ",""))-2)))</f>
        <v/>
      </c>
    </row>
    <row r="708">
      <c r="A708" s="6" t="n"/>
      <c r="G708" s="7" t="n"/>
      <c r="H708" s="7" t="n"/>
      <c r="K708" s="7" t="n"/>
      <c r="M708" s="7" t="n"/>
      <c r="N708" s="7" t="n"/>
      <c r="P708" s="7" t="n"/>
      <c r="S708" s="6" t="n"/>
      <c r="T708">
        <f>IF(NOT(OR(A708&lt;&gt;"",B708&lt;&gt;"",G708&lt;&gt;"")),"",IF(IF(N(A708)=0,"NO DATE; ","")&amp;IF(B708="","NO JOB; ",IF(COUNTIF('Jobs'!$A$2:$A$21,B708)=0,"JOB NOT ON JOBS SHEET; ",""))&amp;IF(AND(L708="Yes",M708=""),"DELAY - NO CAUSE; ","")&amp;IF(AND(N708&lt;&gt;"",O708&lt;&gt;"Yes",O708&lt;&gt;"Not needed"),"CLIENT INSTRUCTION - NO CHANGE ORDER; ","")&amp;IF(Q708="","NO PHOTOS LINK; ","")&amp;IF(OR(C708="",AND(D708&lt;&gt;"",E708="")),"CREW COUNT BLANK; ","")&amp;IF(G708="","NO WORK WRITTEN; ","")&amp;IF(AND(I708&lt;&gt;"",J708=""),"INSPECTION - NO RESULT; ","")&amp;IF(AND(B708&lt;&gt;"",N(A708)&gt;0,COUNTIFS($B$2:$B$1000,B708,$A$2:$A$1000,A708)&gt;1),"TWO ROWS SAME JOB SAME DAY; ","")&amp;IF(AND(N(A708)&gt;0,N(S708)&gt;0,N(S708)-N(A708)&gt;N('Settings'!$B$11)),"WRITTEN LATE; ","")="","",LEFT(IF(N(A708)=0,"NO DATE; ","")&amp;IF(B708="","NO JOB; ",IF(COUNTIF('Jobs'!$A$2:$A$21,B708)=0,"JOB NOT ON JOBS SHEET; ",""))&amp;IF(AND(L708="Yes",M708=""),"DELAY - NO CAUSE; ","")&amp;IF(AND(N708&lt;&gt;"",O708&lt;&gt;"Yes",O708&lt;&gt;"Not needed"),"CLIENT INSTRUCTION - NO CHANGE ORDER; ","")&amp;IF(Q708="","NO PHOTOS LINK; ","")&amp;IF(OR(C708="",AND(D708&lt;&gt;"",E708="")),"CREW COUNT BLANK; ","")&amp;IF(G708="","NO WORK WRITTEN; ","")&amp;IF(AND(I708&lt;&gt;"",J708=""),"INSPECTION - NO RESULT; ","")&amp;IF(AND(B708&lt;&gt;"",N(A708)&gt;0,COUNTIFS($B$2:$B$1000,B708,$A$2:$A$1000,A708)&gt;1),"TWO ROWS SAME JOB SAME DAY; ","")&amp;IF(AND(N(A708)&gt;0,N(S708)&gt;0,N(S708)-N(A708)&gt;N('Settings'!$B$11)),"WRITTEN LATE; ",""),LEN(IF(N(A708)=0,"NO DATE; ","")&amp;IF(B708="","NO JOB; ",IF(COUNTIF('Jobs'!$A$2:$A$21,B708)=0,"JOB NOT ON JOBS SHEET; ",""))&amp;IF(AND(L708="Yes",M708=""),"DELAY - NO CAUSE; ","")&amp;IF(AND(N708&lt;&gt;"",O708&lt;&gt;"Yes",O708&lt;&gt;"Not needed"),"CLIENT INSTRUCTION - NO CHANGE ORDER; ","")&amp;IF(Q708="","NO PHOTOS LINK; ","")&amp;IF(OR(C708="",AND(D708&lt;&gt;"",E708="")),"CREW COUNT BLANK; ","")&amp;IF(G708="","NO WORK WRITTEN; ","")&amp;IF(AND(I708&lt;&gt;"",J708=""),"INSPECTION - NO RESULT; ","")&amp;IF(AND(B708&lt;&gt;"",N(A708)&gt;0,COUNTIFS($B$2:$B$1000,B708,$A$2:$A$1000,A708)&gt;1),"TWO ROWS SAME JOB SAME DAY; ","")&amp;IF(AND(N(A708)&gt;0,N(S708)&gt;0,N(S708)-N(A708)&gt;N('Settings'!$B$11)),"WRITTEN LATE; ",""))-2)))</f>
        <v/>
      </c>
    </row>
    <row r="709">
      <c r="A709" s="6" t="n"/>
      <c r="G709" s="7" t="n"/>
      <c r="H709" s="7" t="n"/>
      <c r="K709" s="7" t="n"/>
      <c r="M709" s="7" t="n"/>
      <c r="N709" s="7" t="n"/>
      <c r="P709" s="7" t="n"/>
      <c r="S709" s="6" t="n"/>
      <c r="T709">
        <f>IF(NOT(OR(A709&lt;&gt;"",B709&lt;&gt;"",G709&lt;&gt;"")),"",IF(IF(N(A709)=0,"NO DATE; ","")&amp;IF(B709="","NO JOB; ",IF(COUNTIF('Jobs'!$A$2:$A$21,B709)=0,"JOB NOT ON JOBS SHEET; ",""))&amp;IF(AND(L709="Yes",M709=""),"DELAY - NO CAUSE; ","")&amp;IF(AND(N709&lt;&gt;"",O709&lt;&gt;"Yes",O709&lt;&gt;"Not needed"),"CLIENT INSTRUCTION - NO CHANGE ORDER; ","")&amp;IF(Q709="","NO PHOTOS LINK; ","")&amp;IF(OR(C709="",AND(D709&lt;&gt;"",E709="")),"CREW COUNT BLANK; ","")&amp;IF(G709="","NO WORK WRITTEN; ","")&amp;IF(AND(I709&lt;&gt;"",J709=""),"INSPECTION - NO RESULT; ","")&amp;IF(AND(B709&lt;&gt;"",N(A709)&gt;0,COUNTIFS($B$2:$B$1000,B709,$A$2:$A$1000,A709)&gt;1),"TWO ROWS SAME JOB SAME DAY; ","")&amp;IF(AND(N(A709)&gt;0,N(S709)&gt;0,N(S709)-N(A709)&gt;N('Settings'!$B$11)),"WRITTEN LATE; ","")="","",LEFT(IF(N(A709)=0,"NO DATE; ","")&amp;IF(B709="","NO JOB; ",IF(COUNTIF('Jobs'!$A$2:$A$21,B709)=0,"JOB NOT ON JOBS SHEET; ",""))&amp;IF(AND(L709="Yes",M709=""),"DELAY - NO CAUSE; ","")&amp;IF(AND(N709&lt;&gt;"",O709&lt;&gt;"Yes",O709&lt;&gt;"Not needed"),"CLIENT INSTRUCTION - NO CHANGE ORDER; ","")&amp;IF(Q709="","NO PHOTOS LINK; ","")&amp;IF(OR(C709="",AND(D709&lt;&gt;"",E709="")),"CREW COUNT BLANK; ","")&amp;IF(G709="","NO WORK WRITTEN; ","")&amp;IF(AND(I709&lt;&gt;"",J709=""),"INSPECTION - NO RESULT; ","")&amp;IF(AND(B709&lt;&gt;"",N(A709)&gt;0,COUNTIFS($B$2:$B$1000,B709,$A$2:$A$1000,A709)&gt;1),"TWO ROWS SAME JOB SAME DAY; ","")&amp;IF(AND(N(A709)&gt;0,N(S709)&gt;0,N(S709)-N(A709)&gt;N('Settings'!$B$11)),"WRITTEN LATE; ",""),LEN(IF(N(A709)=0,"NO DATE; ","")&amp;IF(B709="","NO JOB; ",IF(COUNTIF('Jobs'!$A$2:$A$21,B709)=0,"JOB NOT ON JOBS SHEET; ",""))&amp;IF(AND(L709="Yes",M709=""),"DELAY - NO CAUSE; ","")&amp;IF(AND(N709&lt;&gt;"",O709&lt;&gt;"Yes",O709&lt;&gt;"Not needed"),"CLIENT INSTRUCTION - NO CHANGE ORDER; ","")&amp;IF(Q709="","NO PHOTOS LINK; ","")&amp;IF(OR(C709="",AND(D709&lt;&gt;"",E709="")),"CREW COUNT BLANK; ","")&amp;IF(G709="","NO WORK WRITTEN; ","")&amp;IF(AND(I709&lt;&gt;"",J709=""),"INSPECTION - NO RESULT; ","")&amp;IF(AND(B709&lt;&gt;"",N(A709)&gt;0,COUNTIFS($B$2:$B$1000,B709,$A$2:$A$1000,A709)&gt;1),"TWO ROWS SAME JOB SAME DAY; ","")&amp;IF(AND(N(A709)&gt;0,N(S709)&gt;0,N(S709)-N(A709)&gt;N('Settings'!$B$11)),"WRITTEN LATE; ",""))-2)))</f>
        <v/>
      </c>
    </row>
    <row r="710">
      <c r="A710" s="6" t="n"/>
      <c r="G710" s="7" t="n"/>
      <c r="H710" s="7" t="n"/>
      <c r="K710" s="7" t="n"/>
      <c r="M710" s="7" t="n"/>
      <c r="N710" s="7" t="n"/>
      <c r="P710" s="7" t="n"/>
      <c r="S710" s="6" t="n"/>
      <c r="T710">
        <f>IF(NOT(OR(A710&lt;&gt;"",B710&lt;&gt;"",G710&lt;&gt;"")),"",IF(IF(N(A710)=0,"NO DATE; ","")&amp;IF(B710="","NO JOB; ",IF(COUNTIF('Jobs'!$A$2:$A$21,B710)=0,"JOB NOT ON JOBS SHEET; ",""))&amp;IF(AND(L710="Yes",M710=""),"DELAY - NO CAUSE; ","")&amp;IF(AND(N710&lt;&gt;"",O710&lt;&gt;"Yes",O710&lt;&gt;"Not needed"),"CLIENT INSTRUCTION - NO CHANGE ORDER; ","")&amp;IF(Q710="","NO PHOTOS LINK; ","")&amp;IF(OR(C710="",AND(D710&lt;&gt;"",E710="")),"CREW COUNT BLANK; ","")&amp;IF(G710="","NO WORK WRITTEN; ","")&amp;IF(AND(I710&lt;&gt;"",J710=""),"INSPECTION - NO RESULT; ","")&amp;IF(AND(B710&lt;&gt;"",N(A710)&gt;0,COUNTIFS($B$2:$B$1000,B710,$A$2:$A$1000,A710)&gt;1),"TWO ROWS SAME JOB SAME DAY; ","")&amp;IF(AND(N(A710)&gt;0,N(S710)&gt;0,N(S710)-N(A710)&gt;N('Settings'!$B$11)),"WRITTEN LATE; ","")="","",LEFT(IF(N(A710)=0,"NO DATE; ","")&amp;IF(B710="","NO JOB; ",IF(COUNTIF('Jobs'!$A$2:$A$21,B710)=0,"JOB NOT ON JOBS SHEET; ",""))&amp;IF(AND(L710="Yes",M710=""),"DELAY - NO CAUSE; ","")&amp;IF(AND(N710&lt;&gt;"",O710&lt;&gt;"Yes",O710&lt;&gt;"Not needed"),"CLIENT INSTRUCTION - NO CHANGE ORDER; ","")&amp;IF(Q710="","NO PHOTOS LINK; ","")&amp;IF(OR(C710="",AND(D710&lt;&gt;"",E710="")),"CREW COUNT BLANK; ","")&amp;IF(G710="","NO WORK WRITTEN; ","")&amp;IF(AND(I710&lt;&gt;"",J710=""),"INSPECTION - NO RESULT; ","")&amp;IF(AND(B710&lt;&gt;"",N(A710)&gt;0,COUNTIFS($B$2:$B$1000,B710,$A$2:$A$1000,A710)&gt;1),"TWO ROWS SAME JOB SAME DAY; ","")&amp;IF(AND(N(A710)&gt;0,N(S710)&gt;0,N(S710)-N(A710)&gt;N('Settings'!$B$11)),"WRITTEN LATE; ",""),LEN(IF(N(A710)=0,"NO DATE; ","")&amp;IF(B710="","NO JOB; ",IF(COUNTIF('Jobs'!$A$2:$A$21,B710)=0,"JOB NOT ON JOBS SHEET; ",""))&amp;IF(AND(L710="Yes",M710=""),"DELAY - NO CAUSE; ","")&amp;IF(AND(N710&lt;&gt;"",O710&lt;&gt;"Yes",O710&lt;&gt;"Not needed"),"CLIENT INSTRUCTION - NO CHANGE ORDER; ","")&amp;IF(Q710="","NO PHOTOS LINK; ","")&amp;IF(OR(C710="",AND(D710&lt;&gt;"",E710="")),"CREW COUNT BLANK; ","")&amp;IF(G710="","NO WORK WRITTEN; ","")&amp;IF(AND(I710&lt;&gt;"",J710=""),"INSPECTION - NO RESULT; ","")&amp;IF(AND(B710&lt;&gt;"",N(A710)&gt;0,COUNTIFS($B$2:$B$1000,B710,$A$2:$A$1000,A710)&gt;1),"TWO ROWS SAME JOB SAME DAY; ","")&amp;IF(AND(N(A710)&gt;0,N(S710)&gt;0,N(S710)-N(A710)&gt;N('Settings'!$B$11)),"WRITTEN LATE; ",""))-2)))</f>
        <v/>
      </c>
    </row>
    <row r="711">
      <c r="A711" s="6" t="n"/>
      <c r="G711" s="7" t="n"/>
      <c r="H711" s="7" t="n"/>
      <c r="K711" s="7" t="n"/>
      <c r="M711" s="7" t="n"/>
      <c r="N711" s="7" t="n"/>
      <c r="P711" s="7" t="n"/>
      <c r="S711" s="6" t="n"/>
      <c r="T711">
        <f>IF(NOT(OR(A711&lt;&gt;"",B711&lt;&gt;"",G711&lt;&gt;"")),"",IF(IF(N(A711)=0,"NO DATE; ","")&amp;IF(B711="","NO JOB; ",IF(COUNTIF('Jobs'!$A$2:$A$21,B711)=0,"JOB NOT ON JOBS SHEET; ",""))&amp;IF(AND(L711="Yes",M711=""),"DELAY - NO CAUSE; ","")&amp;IF(AND(N711&lt;&gt;"",O711&lt;&gt;"Yes",O711&lt;&gt;"Not needed"),"CLIENT INSTRUCTION - NO CHANGE ORDER; ","")&amp;IF(Q711="","NO PHOTOS LINK; ","")&amp;IF(OR(C711="",AND(D711&lt;&gt;"",E711="")),"CREW COUNT BLANK; ","")&amp;IF(G711="","NO WORK WRITTEN; ","")&amp;IF(AND(I711&lt;&gt;"",J711=""),"INSPECTION - NO RESULT; ","")&amp;IF(AND(B711&lt;&gt;"",N(A711)&gt;0,COUNTIFS($B$2:$B$1000,B711,$A$2:$A$1000,A711)&gt;1),"TWO ROWS SAME JOB SAME DAY; ","")&amp;IF(AND(N(A711)&gt;0,N(S711)&gt;0,N(S711)-N(A711)&gt;N('Settings'!$B$11)),"WRITTEN LATE; ","")="","",LEFT(IF(N(A711)=0,"NO DATE; ","")&amp;IF(B711="","NO JOB; ",IF(COUNTIF('Jobs'!$A$2:$A$21,B711)=0,"JOB NOT ON JOBS SHEET; ",""))&amp;IF(AND(L711="Yes",M711=""),"DELAY - NO CAUSE; ","")&amp;IF(AND(N711&lt;&gt;"",O711&lt;&gt;"Yes",O711&lt;&gt;"Not needed"),"CLIENT INSTRUCTION - NO CHANGE ORDER; ","")&amp;IF(Q711="","NO PHOTOS LINK; ","")&amp;IF(OR(C711="",AND(D711&lt;&gt;"",E711="")),"CREW COUNT BLANK; ","")&amp;IF(G711="","NO WORK WRITTEN; ","")&amp;IF(AND(I711&lt;&gt;"",J711=""),"INSPECTION - NO RESULT; ","")&amp;IF(AND(B711&lt;&gt;"",N(A711)&gt;0,COUNTIFS($B$2:$B$1000,B711,$A$2:$A$1000,A711)&gt;1),"TWO ROWS SAME JOB SAME DAY; ","")&amp;IF(AND(N(A711)&gt;0,N(S711)&gt;0,N(S711)-N(A711)&gt;N('Settings'!$B$11)),"WRITTEN LATE; ",""),LEN(IF(N(A711)=0,"NO DATE; ","")&amp;IF(B711="","NO JOB; ",IF(COUNTIF('Jobs'!$A$2:$A$21,B711)=0,"JOB NOT ON JOBS SHEET; ",""))&amp;IF(AND(L711="Yes",M711=""),"DELAY - NO CAUSE; ","")&amp;IF(AND(N711&lt;&gt;"",O711&lt;&gt;"Yes",O711&lt;&gt;"Not needed"),"CLIENT INSTRUCTION - NO CHANGE ORDER; ","")&amp;IF(Q711="","NO PHOTOS LINK; ","")&amp;IF(OR(C711="",AND(D711&lt;&gt;"",E711="")),"CREW COUNT BLANK; ","")&amp;IF(G711="","NO WORK WRITTEN; ","")&amp;IF(AND(I711&lt;&gt;"",J711=""),"INSPECTION - NO RESULT; ","")&amp;IF(AND(B711&lt;&gt;"",N(A711)&gt;0,COUNTIFS($B$2:$B$1000,B711,$A$2:$A$1000,A711)&gt;1),"TWO ROWS SAME JOB SAME DAY; ","")&amp;IF(AND(N(A711)&gt;0,N(S711)&gt;0,N(S711)-N(A711)&gt;N('Settings'!$B$11)),"WRITTEN LATE; ",""))-2)))</f>
        <v/>
      </c>
    </row>
    <row r="712">
      <c r="A712" s="6" t="n"/>
      <c r="G712" s="7" t="n"/>
      <c r="H712" s="7" t="n"/>
      <c r="K712" s="7" t="n"/>
      <c r="M712" s="7" t="n"/>
      <c r="N712" s="7" t="n"/>
      <c r="P712" s="7" t="n"/>
      <c r="S712" s="6" t="n"/>
      <c r="T712">
        <f>IF(NOT(OR(A712&lt;&gt;"",B712&lt;&gt;"",G712&lt;&gt;"")),"",IF(IF(N(A712)=0,"NO DATE; ","")&amp;IF(B712="","NO JOB; ",IF(COUNTIF('Jobs'!$A$2:$A$21,B712)=0,"JOB NOT ON JOBS SHEET; ",""))&amp;IF(AND(L712="Yes",M712=""),"DELAY - NO CAUSE; ","")&amp;IF(AND(N712&lt;&gt;"",O712&lt;&gt;"Yes",O712&lt;&gt;"Not needed"),"CLIENT INSTRUCTION - NO CHANGE ORDER; ","")&amp;IF(Q712="","NO PHOTOS LINK; ","")&amp;IF(OR(C712="",AND(D712&lt;&gt;"",E712="")),"CREW COUNT BLANK; ","")&amp;IF(G712="","NO WORK WRITTEN; ","")&amp;IF(AND(I712&lt;&gt;"",J712=""),"INSPECTION - NO RESULT; ","")&amp;IF(AND(B712&lt;&gt;"",N(A712)&gt;0,COUNTIFS($B$2:$B$1000,B712,$A$2:$A$1000,A712)&gt;1),"TWO ROWS SAME JOB SAME DAY; ","")&amp;IF(AND(N(A712)&gt;0,N(S712)&gt;0,N(S712)-N(A712)&gt;N('Settings'!$B$11)),"WRITTEN LATE; ","")="","",LEFT(IF(N(A712)=0,"NO DATE; ","")&amp;IF(B712="","NO JOB; ",IF(COUNTIF('Jobs'!$A$2:$A$21,B712)=0,"JOB NOT ON JOBS SHEET; ",""))&amp;IF(AND(L712="Yes",M712=""),"DELAY - NO CAUSE; ","")&amp;IF(AND(N712&lt;&gt;"",O712&lt;&gt;"Yes",O712&lt;&gt;"Not needed"),"CLIENT INSTRUCTION - NO CHANGE ORDER; ","")&amp;IF(Q712="","NO PHOTOS LINK; ","")&amp;IF(OR(C712="",AND(D712&lt;&gt;"",E712="")),"CREW COUNT BLANK; ","")&amp;IF(G712="","NO WORK WRITTEN; ","")&amp;IF(AND(I712&lt;&gt;"",J712=""),"INSPECTION - NO RESULT; ","")&amp;IF(AND(B712&lt;&gt;"",N(A712)&gt;0,COUNTIFS($B$2:$B$1000,B712,$A$2:$A$1000,A712)&gt;1),"TWO ROWS SAME JOB SAME DAY; ","")&amp;IF(AND(N(A712)&gt;0,N(S712)&gt;0,N(S712)-N(A712)&gt;N('Settings'!$B$11)),"WRITTEN LATE; ",""),LEN(IF(N(A712)=0,"NO DATE; ","")&amp;IF(B712="","NO JOB; ",IF(COUNTIF('Jobs'!$A$2:$A$21,B712)=0,"JOB NOT ON JOBS SHEET; ",""))&amp;IF(AND(L712="Yes",M712=""),"DELAY - NO CAUSE; ","")&amp;IF(AND(N712&lt;&gt;"",O712&lt;&gt;"Yes",O712&lt;&gt;"Not needed"),"CLIENT INSTRUCTION - NO CHANGE ORDER; ","")&amp;IF(Q712="","NO PHOTOS LINK; ","")&amp;IF(OR(C712="",AND(D712&lt;&gt;"",E712="")),"CREW COUNT BLANK; ","")&amp;IF(G712="","NO WORK WRITTEN; ","")&amp;IF(AND(I712&lt;&gt;"",J712=""),"INSPECTION - NO RESULT; ","")&amp;IF(AND(B712&lt;&gt;"",N(A712)&gt;0,COUNTIFS($B$2:$B$1000,B712,$A$2:$A$1000,A712)&gt;1),"TWO ROWS SAME JOB SAME DAY; ","")&amp;IF(AND(N(A712)&gt;0,N(S712)&gt;0,N(S712)-N(A712)&gt;N('Settings'!$B$11)),"WRITTEN LATE; ",""))-2)))</f>
        <v/>
      </c>
    </row>
    <row r="713">
      <c r="A713" s="6" t="n"/>
      <c r="G713" s="7" t="n"/>
      <c r="H713" s="7" t="n"/>
      <c r="K713" s="7" t="n"/>
      <c r="M713" s="7" t="n"/>
      <c r="N713" s="7" t="n"/>
      <c r="P713" s="7" t="n"/>
      <c r="S713" s="6" t="n"/>
      <c r="T713">
        <f>IF(NOT(OR(A713&lt;&gt;"",B713&lt;&gt;"",G713&lt;&gt;"")),"",IF(IF(N(A713)=0,"NO DATE; ","")&amp;IF(B713="","NO JOB; ",IF(COUNTIF('Jobs'!$A$2:$A$21,B713)=0,"JOB NOT ON JOBS SHEET; ",""))&amp;IF(AND(L713="Yes",M713=""),"DELAY - NO CAUSE; ","")&amp;IF(AND(N713&lt;&gt;"",O713&lt;&gt;"Yes",O713&lt;&gt;"Not needed"),"CLIENT INSTRUCTION - NO CHANGE ORDER; ","")&amp;IF(Q713="","NO PHOTOS LINK; ","")&amp;IF(OR(C713="",AND(D713&lt;&gt;"",E713="")),"CREW COUNT BLANK; ","")&amp;IF(G713="","NO WORK WRITTEN; ","")&amp;IF(AND(I713&lt;&gt;"",J713=""),"INSPECTION - NO RESULT; ","")&amp;IF(AND(B713&lt;&gt;"",N(A713)&gt;0,COUNTIFS($B$2:$B$1000,B713,$A$2:$A$1000,A713)&gt;1),"TWO ROWS SAME JOB SAME DAY; ","")&amp;IF(AND(N(A713)&gt;0,N(S713)&gt;0,N(S713)-N(A713)&gt;N('Settings'!$B$11)),"WRITTEN LATE; ","")="","",LEFT(IF(N(A713)=0,"NO DATE; ","")&amp;IF(B713="","NO JOB; ",IF(COUNTIF('Jobs'!$A$2:$A$21,B713)=0,"JOB NOT ON JOBS SHEET; ",""))&amp;IF(AND(L713="Yes",M713=""),"DELAY - NO CAUSE; ","")&amp;IF(AND(N713&lt;&gt;"",O713&lt;&gt;"Yes",O713&lt;&gt;"Not needed"),"CLIENT INSTRUCTION - NO CHANGE ORDER; ","")&amp;IF(Q713="","NO PHOTOS LINK; ","")&amp;IF(OR(C713="",AND(D713&lt;&gt;"",E713="")),"CREW COUNT BLANK; ","")&amp;IF(G713="","NO WORK WRITTEN; ","")&amp;IF(AND(I713&lt;&gt;"",J713=""),"INSPECTION - NO RESULT; ","")&amp;IF(AND(B713&lt;&gt;"",N(A713)&gt;0,COUNTIFS($B$2:$B$1000,B713,$A$2:$A$1000,A713)&gt;1),"TWO ROWS SAME JOB SAME DAY; ","")&amp;IF(AND(N(A713)&gt;0,N(S713)&gt;0,N(S713)-N(A713)&gt;N('Settings'!$B$11)),"WRITTEN LATE; ",""),LEN(IF(N(A713)=0,"NO DATE; ","")&amp;IF(B713="","NO JOB; ",IF(COUNTIF('Jobs'!$A$2:$A$21,B713)=0,"JOB NOT ON JOBS SHEET; ",""))&amp;IF(AND(L713="Yes",M713=""),"DELAY - NO CAUSE; ","")&amp;IF(AND(N713&lt;&gt;"",O713&lt;&gt;"Yes",O713&lt;&gt;"Not needed"),"CLIENT INSTRUCTION - NO CHANGE ORDER; ","")&amp;IF(Q713="","NO PHOTOS LINK; ","")&amp;IF(OR(C713="",AND(D713&lt;&gt;"",E713="")),"CREW COUNT BLANK; ","")&amp;IF(G713="","NO WORK WRITTEN; ","")&amp;IF(AND(I713&lt;&gt;"",J713=""),"INSPECTION - NO RESULT; ","")&amp;IF(AND(B713&lt;&gt;"",N(A713)&gt;0,COUNTIFS($B$2:$B$1000,B713,$A$2:$A$1000,A713)&gt;1),"TWO ROWS SAME JOB SAME DAY; ","")&amp;IF(AND(N(A713)&gt;0,N(S713)&gt;0,N(S713)-N(A713)&gt;N('Settings'!$B$11)),"WRITTEN LATE; ",""))-2)))</f>
        <v/>
      </c>
    </row>
    <row r="714">
      <c r="A714" s="6" t="n"/>
      <c r="G714" s="7" t="n"/>
      <c r="H714" s="7" t="n"/>
      <c r="K714" s="7" t="n"/>
      <c r="M714" s="7" t="n"/>
      <c r="N714" s="7" t="n"/>
      <c r="P714" s="7" t="n"/>
      <c r="S714" s="6" t="n"/>
      <c r="T714">
        <f>IF(NOT(OR(A714&lt;&gt;"",B714&lt;&gt;"",G714&lt;&gt;"")),"",IF(IF(N(A714)=0,"NO DATE; ","")&amp;IF(B714="","NO JOB; ",IF(COUNTIF('Jobs'!$A$2:$A$21,B714)=0,"JOB NOT ON JOBS SHEET; ",""))&amp;IF(AND(L714="Yes",M714=""),"DELAY - NO CAUSE; ","")&amp;IF(AND(N714&lt;&gt;"",O714&lt;&gt;"Yes",O714&lt;&gt;"Not needed"),"CLIENT INSTRUCTION - NO CHANGE ORDER; ","")&amp;IF(Q714="","NO PHOTOS LINK; ","")&amp;IF(OR(C714="",AND(D714&lt;&gt;"",E714="")),"CREW COUNT BLANK; ","")&amp;IF(G714="","NO WORK WRITTEN; ","")&amp;IF(AND(I714&lt;&gt;"",J714=""),"INSPECTION - NO RESULT; ","")&amp;IF(AND(B714&lt;&gt;"",N(A714)&gt;0,COUNTIFS($B$2:$B$1000,B714,$A$2:$A$1000,A714)&gt;1),"TWO ROWS SAME JOB SAME DAY; ","")&amp;IF(AND(N(A714)&gt;0,N(S714)&gt;0,N(S714)-N(A714)&gt;N('Settings'!$B$11)),"WRITTEN LATE; ","")="","",LEFT(IF(N(A714)=0,"NO DATE; ","")&amp;IF(B714="","NO JOB; ",IF(COUNTIF('Jobs'!$A$2:$A$21,B714)=0,"JOB NOT ON JOBS SHEET; ",""))&amp;IF(AND(L714="Yes",M714=""),"DELAY - NO CAUSE; ","")&amp;IF(AND(N714&lt;&gt;"",O714&lt;&gt;"Yes",O714&lt;&gt;"Not needed"),"CLIENT INSTRUCTION - NO CHANGE ORDER; ","")&amp;IF(Q714="","NO PHOTOS LINK; ","")&amp;IF(OR(C714="",AND(D714&lt;&gt;"",E714="")),"CREW COUNT BLANK; ","")&amp;IF(G714="","NO WORK WRITTEN; ","")&amp;IF(AND(I714&lt;&gt;"",J714=""),"INSPECTION - NO RESULT; ","")&amp;IF(AND(B714&lt;&gt;"",N(A714)&gt;0,COUNTIFS($B$2:$B$1000,B714,$A$2:$A$1000,A714)&gt;1),"TWO ROWS SAME JOB SAME DAY; ","")&amp;IF(AND(N(A714)&gt;0,N(S714)&gt;0,N(S714)-N(A714)&gt;N('Settings'!$B$11)),"WRITTEN LATE; ",""),LEN(IF(N(A714)=0,"NO DATE; ","")&amp;IF(B714="","NO JOB; ",IF(COUNTIF('Jobs'!$A$2:$A$21,B714)=0,"JOB NOT ON JOBS SHEET; ",""))&amp;IF(AND(L714="Yes",M714=""),"DELAY - NO CAUSE; ","")&amp;IF(AND(N714&lt;&gt;"",O714&lt;&gt;"Yes",O714&lt;&gt;"Not needed"),"CLIENT INSTRUCTION - NO CHANGE ORDER; ","")&amp;IF(Q714="","NO PHOTOS LINK; ","")&amp;IF(OR(C714="",AND(D714&lt;&gt;"",E714="")),"CREW COUNT BLANK; ","")&amp;IF(G714="","NO WORK WRITTEN; ","")&amp;IF(AND(I714&lt;&gt;"",J714=""),"INSPECTION - NO RESULT; ","")&amp;IF(AND(B714&lt;&gt;"",N(A714)&gt;0,COUNTIFS($B$2:$B$1000,B714,$A$2:$A$1000,A714)&gt;1),"TWO ROWS SAME JOB SAME DAY; ","")&amp;IF(AND(N(A714)&gt;0,N(S714)&gt;0,N(S714)-N(A714)&gt;N('Settings'!$B$11)),"WRITTEN LATE; ",""))-2)))</f>
        <v/>
      </c>
    </row>
    <row r="715">
      <c r="A715" s="6" t="n"/>
      <c r="G715" s="7" t="n"/>
      <c r="H715" s="7" t="n"/>
      <c r="K715" s="7" t="n"/>
      <c r="M715" s="7" t="n"/>
      <c r="N715" s="7" t="n"/>
      <c r="P715" s="7" t="n"/>
      <c r="S715" s="6" t="n"/>
      <c r="T715">
        <f>IF(NOT(OR(A715&lt;&gt;"",B715&lt;&gt;"",G715&lt;&gt;"")),"",IF(IF(N(A715)=0,"NO DATE; ","")&amp;IF(B715="","NO JOB; ",IF(COUNTIF('Jobs'!$A$2:$A$21,B715)=0,"JOB NOT ON JOBS SHEET; ",""))&amp;IF(AND(L715="Yes",M715=""),"DELAY - NO CAUSE; ","")&amp;IF(AND(N715&lt;&gt;"",O715&lt;&gt;"Yes",O715&lt;&gt;"Not needed"),"CLIENT INSTRUCTION - NO CHANGE ORDER; ","")&amp;IF(Q715="","NO PHOTOS LINK; ","")&amp;IF(OR(C715="",AND(D715&lt;&gt;"",E715="")),"CREW COUNT BLANK; ","")&amp;IF(G715="","NO WORK WRITTEN; ","")&amp;IF(AND(I715&lt;&gt;"",J715=""),"INSPECTION - NO RESULT; ","")&amp;IF(AND(B715&lt;&gt;"",N(A715)&gt;0,COUNTIFS($B$2:$B$1000,B715,$A$2:$A$1000,A715)&gt;1),"TWO ROWS SAME JOB SAME DAY; ","")&amp;IF(AND(N(A715)&gt;0,N(S715)&gt;0,N(S715)-N(A715)&gt;N('Settings'!$B$11)),"WRITTEN LATE; ","")="","",LEFT(IF(N(A715)=0,"NO DATE; ","")&amp;IF(B715="","NO JOB; ",IF(COUNTIF('Jobs'!$A$2:$A$21,B715)=0,"JOB NOT ON JOBS SHEET; ",""))&amp;IF(AND(L715="Yes",M715=""),"DELAY - NO CAUSE; ","")&amp;IF(AND(N715&lt;&gt;"",O715&lt;&gt;"Yes",O715&lt;&gt;"Not needed"),"CLIENT INSTRUCTION - NO CHANGE ORDER; ","")&amp;IF(Q715="","NO PHOTOS LINK; ","")&amp;IF(OR(C715="",AND(D715&lt;&gt;"",E715="")),"CREW COUNT BLANK; ","")&amp;IF(G715="","NO WORK WRITTEN; ","")&amp;IF(AND(I715&lt;&gt;"",J715=""),"INSPECTION - NO RESULT; ","")&amp;IF(AND(B715&lt;&gt;"",N(A715)&gt;0,COUNTIFS($B$2:$B$1000,B715,$A$2:$A$1000,A715)&gt;1),"TWO ROWS SAME JOB SAME DAY; ","")&amp;IF(AND(N(A715)&gt;0,N(S715)&gt;0,N(S715)-N(A715)&gt;N('Settings'!$B$11)),"WRITTEN LATE; ",""),LEN(IF(N(A715)=0,"NO DATE; ","")&amp;IF(B715="","NO JOB; ",IF(COUNTIF('Jobs'!$A$2:$A$21,B715)=0,"JOB NOT ON JOBS SHEET; ",""))&amp;IF(AND(L715="Yes",M715=""),"DELAY - NO CAUSE; ","")&amp;IF(AND(N715&lt;&gt;"",O715&lt;&gt;"Yes",O715&lt;&gt;"Not needed"),"CLIENT INSTRUCTION - NO CHANGE ORDER; ","")&amp;IF(Q715="","NO PHOTOS LINK; ","")&amp;IF(OR(C715="",AND(D715&lt;&gt;"",E715="")),"CREW COUNT BLANK; ","")&amp;IF(G715="","NO WORK WRITTEN; ","")&amp;IF(AND(I715&lt;&gt;"",J715=""),"INSPECTION - NO RESULT; ","")&amp;IF(AND(B715&lt;&gt;"",N(A715)&gt;0,COUNTIFS($B$2:$B$1000,B715,$A$2:$A$1000,A715)&gt;1),"TWO ROWS SAME JOB SAME DAY; ","")&amp;IF(AND(N(A715)&gt;0,N(S715)&gt;0,N(S715)-N(A715)&gt;N('Settings'!$B$11)),"WRITTEN LATE; ",""))-2)))</f>
        <v/>
      </c>
    </row>
    <row r="716">
      <c r="A716" s="6" t="n"/>
      <c r="G716" s="7" t="n"/>
      <c r="H716" s="7" t="n"/>
      <c r="K716" s="7" t="n"/>
      <c r="M716" s="7" t="n"/>
      <c r="N716" s="7" t="n"/>
      <c r="P716" s="7" t="n"/>
      <c r="S716" s="6" t="n"/>
      <c r="T716">
        <f>IF(NOT(OR(A716&lt;&gt;"",B716&lt;&gt;"",G716&lt;&gt;"")),"",IF(IF(N(A716)=0,"NO DATE; ","")&amp;IF(B716="","NO JOB; ",IF(COUNTIF('Jobs'!$A$2:$A$21,B716)=0,"JOB NOT ON JOBS SHEET; ",""))&amp;IF(AND(L716="Yes",M716=""),"DELAY - NO CAUSE; ","")&amp;IF(AND(N716&lt;&gt;"",O716&lt;&gt;"Yes",O716&lt;&gt;"Not needed"),"CLIENT INSTRUCTION - NO CHANGE ORDER; ","")&amp;IF(Q716="","NO PHOTOS LINK; ","")&amp;IF(OR(C716="",AND(D716&lt;&gt;"",E716="")),"CREW COUNT BLANK; ","")&amp;IF(G716="","NO WORK WRITTEN; ","")&amp;IF(AND(I716&lt;&gt;"",J716=""),"INSPECTION - NO RESULT; ","")&amp;IF(AND(B716&lt;&gt;"",N(A716)&gt;0,COUNTIFS($B$2:$B$1000,B716,$A$2:$A$1000,A716)&gt;1),"TWO ROWS SAME JOB SAME DAY; ","")&amp;IF(AND(N(A716)&gt;0,N(S716)&gt;0,N(S716)-N(A716)&gt;N('Settings'!$B$11)),"WRITTEN LATE; ","")="","",LEFT(IF(N(A716)=0,"NO DATE; ","")&amp;IF(B716="","NO JOB; ",IF(COUNTIF('Jobs'!$A$2:$A$21,B716)=0,"JOB NOT ON JOBS SHEET; ",""))&amp;IF(AND(L716="Yes",M716=""),"DELAY - NO CAUSE; ","")&amp;IF(AND(N716&lt;&gt;"",O716&lt;&gt;"Yes",O716&lt;&gt;"Not needed"),"CLIENT INSTRUCTION - NO CHANGE ORDER; ","")&amp;IF(Q716="","NO PHOTOS LINK; ","")&amp;IF(OR(C716="",AND(D716&lt;&gt;"",E716="")),"CREW COUNT BLANK; ","")&amp;IF(G716="","NO WORK WRITTEN; ","")&amp;IF(AND(I716&lt;&gt;"",J716=""),"INSPECTION - NO RESULT; ","")&amp;IF(AND(B716&lt;&gt;"",N(A716)&gt;0,COUNTIFS($B$2:$B$1000,B716,$A$2:$A$1000,A716)&gt;1),"TWO ROWS SAME JOB SAME DAY; ","")&amp;IF(AND(N(A716)&gt;0,N(S716)&gt;0,N(S716)-N(A716)&gt;N('Settings'!$B$11)),"WRITTEN LATE; ",""),LEN(IF(N(A716)=0,"NO DATE; ","")&amp;IF(B716="","NO JOB; ",IF(COUNTIF('Jobs'!$A$2:$A$21,B716)=0,"JOB NOT ON JOBS SHEET; ",""))&amp;IF(AND(L716="Yes",M716=""),"DELAY - NO CAUSE; ","")&amp;IF(AND(N716&lt;&gt;"",O716&lt;&gt;"Yes",O716&lt;&gt;"Not needed"),"CLIENT INSTRUCTION - NO CHANGE ORDER; ","")&amp;IF(Q716="","NO PHOTOS LINK; ","")&amp;IF(OR(C716="",AND(D716&lt;&gt;"",E716="")),"CREW COUNT BLANK; ","")&amp;IF(G716="","NO WORK WRITTEN; ","")&amp;IF(AND(I716&lt;&gt;"",J716=""),"INSPECTION - NO RESULT; ","")&amp;IF(AND(B716&lt;&gt;"",N(A716)&gt;0,COUNTIFS($B$2:$B$1000,B716,$A$2:$A$1000,A716)&gt;1),"TWO ROWS SAME JOB SAME DAY; ","")&amp;IF(AND(N(A716)&gt;0,N(S716)&gt;0,N(S716)-N(A716)&gt;N('Settings'!$B$11)),"WRITTEN LATE; ",""))-2)))</f>
        <v/>
      </c>
    </row>
    <row r="717">
      <c r="A717" s="6" t="n"/>
      <c r="G717" s="7" t="n"/>
      <c r="H717" s="7" t="n"/>
      <c r="K717" s="7" t="n"/>
      <c r="M717" s="7" t="n"/>
      <c r="N717" s="7" t="n"/>
      <c r="P717" s="7" t="n"/>
      <c r="S717" s="6" t="n"/>
      <c r="T717">
        <f>IF(NOT(OR(A717&lt;&gt;"",B717&lt;&gt;"",G717&lt;&gt;"")),"",IF(IF(N(A717)=0,"NO DATE; ","")&amp;IF(B717="","NO JOB; ",IF(COUNTIF('Jobs'!$A$2:$A$21,B717)=0,"JOB NOT ON JOBS SHEET; ",""))&amp;IF(AND(L717="Yes",M717=""),"DELAY - NO CAUSE; ","")&amp;IF(AND(N717&lt;&gt;"",O717&lt;&gt;"Yes",O717&lt;&gt;"Not needed"),"CLIENT INSTRUCTION - NO CHANGE ORDER; ","")&amp;IF(Q717="","NO PHOTOS LINK; ","")&amp;IF(OR(C717="",AND(D717&lt;&gt;"",E717="")),"CREW COUNT BLANK; ","")&amp;IF(G717="","NO WORK WRITTEN; ","")&amp;IF(AND(I717&lt;&gt;"",J717=""),"INSPECTION - NO RESULT; ","")&amp;IF(AND(B717&lt;&gt;"",N(A717)&gt;0,COUNTIFS($B$2:$B$1000,B717,$A$2:$A$1000,A717)&gt;1),"TWO ROWS SAME JOB SAME DAY; ","")&amp;IF(AND(N(A717)&gt;0,N(S717)&gt;0,N(S717)-N(A717)&gt;N('Settings'!$B$11)),"WRITTEN LATE; ","")="","",LEFT(IF(N(A717)=0,"NO DATE; ","")&amp;IF(B717="","NO JOB; ",IF(COUNTIF('Jobs'!$A$2:$A$21,B717)=0,"JOB NOT ON JOBS SHEET; ",""))&amp;IF(AND(L717="Yes",M717=""),"DELAY - NO CAUSE; ","")&amp;IF(AND(N717&lt;&gt;"",O717&lt;&gt;"Yes",O717&lt;&gt;"Not needed"),"CLIENT INSTRUCTION - NO CHANGE ORDER; ","")&amp;IF(Q717="","NO PHOTOS LINK; ","")&amp;IF(OR(C717="",AND(D717&lt;&gt;"",E717="")),"CREW COUNT BLANK; ","")&amp;IF(G717="","NO WORK WRITTEN; ","")&amp;IF(AND(I717&lt;&gt;"",J717=""),"INSPECTION - NO RESULT; ","")&amp;IF(AND(B717&lt;&gt;"",N(A717)&gt;0,COUNTIFS($B$2:$B$1000,B717,$A$2:$A$1000,A717)&gt;1),"TWO ROWS SAME JOB SAME DAY; ","")&amp;IF(AND(N(A717)&gt;0,N(S717)&gt;0,N(S717)-N(A717)&gt;N('Settings'!$B$11)),"WRITTEN LATE; ",""),LEN(IF(N(A717)=0,"NO DATE; ","")&amp;IF(B717="","NO JOB; ",IF(COUNTIF('Jobs'!$A$2:$A$21,B717)=0,"JOB NOT ON JOBS SHEET; ",""))&amp;IF(AND(L717="Yes",M717=""),"DELAY - NO CAUSE; ","")&amp;IF(AND(N717&lt;&gt;"",O717&lt;&gt;"Yes",O717&lt;&gt;"Not needed"),"CLIENT INSTRUCTION - NO CHANGE ORDER; ","")&amp;IF(Q717="","NO PHOTOS LINK; ","")&amp;IF(OR(C717="",AND(D717&lt;&gt;"",E717="")),"CREW COUNT BLANK; ","")&amp;IF(G717="","NO WORK WRITTEN; ","")&amp;IF(AND(I717&lt;&gt;"",J717=""),"INSPECTION - NO RESULT; ","")&amp;IF(AND(B717&lt;&gt;"",N(A717)&gt;0,COUNTIFS($B$2:$B$1000,B717,$A$2:$A$1000,A717)&gt;1),"TWO ROWS SAME JOB SAME DAY; ","")&amp;IF(AND(N(A717)&gt;0,N(S717)&gt;0,N(S717)-N(A717)&gt;N('Settings'!$B$11)),"WRITTEN LATE; ",""))-2)))</f>
        <v/>
      </c>
    </row>
    <row r="718">
      <c r="A718" s="6" t="n"/>
      <c r="G718" s="7" t="n"/>
      <c r="H718" s="7" t="n"/>
      <c r="K718" s="7" t="n"/>
      <c r="M718" s="7" t="n"/>
      <c r="N718" s="7" t="n"/>
      <c r="P718" s="7" t="n"/>
      <c r="S718" s="6" t="n"/>
      <c r="T718">
        <f>IF(NOT(OR(A718&lt;&gt;"",B718&lt;&gt;"",G718&lt;&gt;"")),"",IF(IF(N(A718)=0,"NO DATE; ","")&amp;IF(B718="","NO JOB; ",IF(COUNTIF('Jobs'!$A$2:$A$21,B718)=0,"JOB NOT ON JOBS SHEET; ",""))&amp;IF(AND(L718="Yes",M718=""),"DELAY - NO CAUSE; ","")&amp;IF(AND(N718&lt;&gt;"",O718&lt;&gt;"Yes",O718&lt;&gt;"Not needed"),"CLIENT INSTRUCTION - NO CHANGE ORDER; ","")&amp;IF(Q718="","NO PHOTOS LINK; ","")&amp;IF(OR(C718="",AND(D718&lt;&gt;"",E718="")),"CREW COUNT BLANK; ","")&amp;IF(G718="","NO WORK WRITTEN; ","")&amp;IF(AND(I718&lt;&gt;"",J718=""),"INSPECTION - NO RESULT; ","")&amp;IF(AND(B718&lt;&gt;"",N(A718)&gt;0,COUNTIFS($B$2:$B$1000,B718,$A$2:$A$1000,A718)&gt;1),"TWO ROWS SAME JOB SAME DAY; ","")&amp;IF(AND(N(A718)&gt;0,N(S718)&gt;0,N(S718)-N(A718)&gt;N('Settings'!$B$11)),"WRITTEN LATE; ","")="","",LEFT(IF(N(A718)=0,"NO DATE; ","")&amp;IF(B718="","NO JOB; ",IF(COUNTIF('Jobs'!$A$2:$A$21,B718)=0,"JOB NOT ON JOBS SHEET; ",""))&amp;IF(AND(L718="Yes",M718=""),"DELAY - NO CAUSE; ","")&amp;IF(AND(N718&lt;&gt;"",O718&lt;&gt;"Yes",O718&lt;&gt;"Not needed"),"CLIENT INSTRUCTION - NO CHANGE ORDER; ","")&amp;IF(Q718="","NO PHOTOS LINK; ","")&amp;IF(OR(C718="",AND(D718&lt;&gt;"",E718="")),"CREW COUNT BLANK; ","")&amp;IF(G718="","NO WORK WRITTEN; ","")&amp;IF(AND(I718&lt;&gt;"",J718=""),"INSPECTION - NO RESULT; ","")&amp;IF(AND(B718&lt;&gt;"",N(A718)&gt;0,COUNTIFS($B$2:$B$1000,B718,$A$2:$A$1000,A718)&gt;1),"TWO ROWS SAME JOB SAME DAY; ","")&amp;IF(AND(N(A718)&gt;0,N(S718)&gt;0,N(S718)-N(A718)&gt;N('Settings'!$B$11)),"WRITTEN LATE; ",""),LEN(IF(N(A718)=0,"NO DATE; ","")&amp;IF(B718="","NO JOB; ",IF(COUNTIF('Jobs'!$A$2:$A$21,B718)=0,"JOB NOT ON JOBS SHEET; ",""))&amp;IF(AND(L718="Yes",M718=""),"DELAY - NO CAUSE; ","")&amp;IF(AND(N718&lt;&gt;"",O718&lt;&gt;"Yes",O718&lt;&gt;"Not needed"),"CLIENT INSTRUCTION - NO CHANGE ORDER; ","")&amp;IF(Q718="","NO PHOTOS LINK; ","")&amp;IF(OR(C718="",AND(D718&lt;&gt;"",E718="")),"CREW COUNT BLANK; ","")&amp;IF(G718="","NO WORK WRITTEN; ","")&amp;IF(AND(I718&lt;&gt;"",J718=""),"INSPECTION - NO RESULT; ","")&amp;IF(AND(B718&lt;&gt;"",N(A718)&gt;0,COUNTIFS($B$2:$B$1000,B718,$A$2:$A$1000,A718)&gt;1),"TWO ROWS SAME JOB SAME DAY; ","")&amp;IF(AND(N(A718)&gt;0,N(S718)&gt;0,N(S718)-N(A718)&gt;N('Settings'!$B$11)),"WRITTEN LATE; ",""))-2)))</f>
        <v/>
      </c>
    </row>
    <row r="719">
      <c r="A719" s="6" t="n"/>
      <c r="G719" s="7" t="n"/>
      <c r="H719" s="7" t="n"/>
      <c r="K719" s="7" t="n"/>
      <c r="M719" s="7" t="n"/>
      <c r="N719" s="7" t="n"/>
      <c r="P719" s="7" t="n"/>
      <c r="S719" s="6" t="n"/>
      <c r="T719">
        <f>IF(NOT(OR(A719&lt;&gt;"",B719&lt;&gt;"",G719&lt;&gt;"")),"",IF(IF(N(A719)=0,"NO DATE; ","")&amp;IF(B719="","NO JOB; ",IF(COUNTIF('Jobs'!$A$2:$A$21,B719)=0,"JOB NOT ON JOBS SHEET; ",""))&amp;IF(AND(L719="Yes",M719=""),"DELAY - NO CAUSE; ","")&amp;IF(AND(N719&lt;&gt;"",O719&lt;&gt;"Yes",O719&lt;&gt;"Not needed"),"CLIENT INSTRUCTION - NO CHANGE ORDER; ","")&amp;IF(Q719="","NO PHOTOS LINK; ","")&amp;IF(OR(C719="",AND(D719&lt;&gt;"",E719="")),"CREW COUNT BLANK; ","")&amp;IF(G719="","NO WORK WRITTEN; ","")&amp;IF(AND(I719&lt;&gt;"",J719=""),"INSPECTION - NO RESULT; ","")&amp;IF(AND(B719&lt;&gt;"",N(A719)&gt;0,COUNTIFS($B$2:$B$1000,B719,$A$2:$A$1000,A719)&gt;1),"TWO ROWS SAME JOB SAME DAY; ","")&amp;IF(AND(N(A719)&gt;0,N(S719)&gt;0,N(S719)-N(A719)&gt;N('Settings'!$B$11)),"WRITTEN LATE; ","")="","",LEFT(IF(N(A719)=0,"NO DATE; ","")&amp;IF(B719="","NO JOB; ",IF(COUNTIF('Jobs'!$A$2:$A$21,B719)=0,"JOB NOT ON JOBS SHEET; ",""))&amp;IF(AND(L719="Yes",M719=""),"DELAY - NO CAUSE; ","")&amp;IF(AND(N719&lt;&gt;"",O719&lt;&gt;"Yes",O719&lt;&gt;"Not needed"),"CLIENT INSTRUCTION - NO CHANGE ORDER; ","")&amp;IF(Q719="","NO PHOTOS LINK; ","")&amp;IF(OR(C719="",AND(D719&lt;&gt;"",E719="")),"CREW COUNT BLANK; ","")&amp;IF(G719="","NO WORK WRITTEN; ","")&amp;IF(AND(I719&lt;&gt;"",J719=""),"INSPECTION - NO RESULT; ","")&amp;IF(AND(B719&lt;&gt;"",N(A719)&gt;0,COUNTIFS($B$2:$B$1000,B719,$A$2:$A$1000,A719)&gt;1),"TWO ROWS SAME JOB SAME DAY; ","")&amp;IF(AND(N(A719)&gt;0,N(S719)&gt;0,N(S719)-N(A719)&gt;N('Settings'!$B$11)),"WRITTEN LATE; ",""),LEN(IF(N(A719)=0,"NO DATE; ","")&amp;IF(B719="","NO JOB; ",IF(COUNTIF('Jobs'!$A$2:$A$21,B719)=0,"JOB NOT ON JOBS SHEET; ",""))&amp;IF(AND(L719="Yes",M719=""),"DELAY - NO CAUSE; ","")&amp;IF(AND(N719&lt;&gt;"",O719&lt;&gt;"Yes",O719&lt;&gt;"Not needed"),"CLIENT INSTRUCTION - NO CHANGE ORDER; ","")&amp;IF(Q719="","NO PHOTOS LINK; ","")&amp;IF(OR(C719="",AND(D719&lt;&gt;"",E719="")),"CREW COUNT BLANK; ","")&amp;IF(G719="","NO WORK WRITTEN; ","")&amp;IF(AND(I719&lt;&gt;"",J719=""),"INSPECTION - NO RESULT; ","")&amp;IF(AND(B719&lt;&gt;"",N(A719)&gt;0,COUNTIFS($B$2:$B$1000,B719,$A$2:$A$1000,A719)&gt;1),"TWO ROWS SAME JOB SAME DAY; ","")&amp;IF(AND(N(A719)&gt;0,N(S719)&gt;0,N(S719)-N(A719)&gt;N('Settings'!$B$11)),"WRITTEN LATE; ",""))-2)))</f>
        <v/>
      </c>
    </row>
    <row r="720">
      <c r="A720" s="6" t="n"/>
      <c r="G720" s="7" t="n"/>
      <c r="H720" s="7" t="n"/>
      <c r="K720" s="7" t="n"/>
      <c r="M720" s="7" t="n"/>
      <c r="N720" s="7" t="n"/>
      <c r="P720" s="7" t="n"/>
      <c r="S720" s="6" t="n"/>
      <c r="T720">
        <f>IF(NOT(OR(A720&lt;&gt;"",B720&lt;&gt;"",G720&lt;&gt;"")),"",IF(IF(N(A720)=0,"NO DATE; ","")&amp;IF(B720="","NO JOB; ",IF(COUNTIF('Jobs'!$A$2:$A$21,B720)=0,"JOB NOT ON JOBS SHEET; ",""))&amp;IF(AND(L720="Yes",M720=""),"DELAY - NO CAUSE; ","")&amp;IF(AND(N720&lt;&gt;"",O720&lt;&gt;"Yes",O720&lt;&gt;"Not needed"),"CLIENT INSTRUCTION - NO CHANGE ORDER; ","")&amp;IF(Q720="","NO PHOTOS LINK; ","")&amp;IF(OR(C720="",AND(D720&lt;&gt;"",E720="")),"CREW COUNT BLANK; ","")&amp;IF(G720="","NO WORK WRITTEN; ","")&amp;IF(AND(I720&lt;&gt;"",J720=""),"INSPECTION - NO RESULT; ","")&amp;IF(AND(B720&lt;&gt;"",N(A720)&gt;0,COUNTIFS($B$2:$B$1000,B720,$A$2:$A$1000,A720)&gt;1),"TWO ROWS SAME JOB SAME DAY; ","")&amp;IF(AND(N(A720)&gt;0,N(S720)&gt;0,N(S720)-N(A720)&gt;N('Settings'!$B$11)),"WRITTEN LATE; ","")="","",LEFT(IF(N(A720)=0,"NO DATE; ","")&amp;IF(B720="","NO JOB; ",IF(COUNTIF('Jobs'!$A$2:$A$21,B720)=0,"JOB NOT ON JOBS SHEET; ",""))&amp;IF(AND(L720="Yes",M720=""),"DELAY - NO CAUSE; ","")&amp;IF(AND(N720&lt;&gt;"",O720&lt;&gt;"Yes",O720&lt;&gt;"Not needed"),"CLIENT INSTRUCTION - NO CHANGE ORDER; ","")&amp;IF(Q720="","NO PHOTOS LINK; ","")&amp;IF(OR(C720="",AND(D720&lt;&gt;"",E720="")),"CREW COUNT BLANK; ","")&amp;IF(G720="","NO WORK WRITTEN; ","")&amp;IF(AND(I720&lt;&gt;"",J720=""),"INSPECTION - NO RESULT; ","")&amp;IF(AND(B720&lt;&gt;"",N(A720)&gt;0,COUNTIFS($B$2:$B$1000,B720,$A$2:$A$1000,A720)&gt;1),"TWO ROWS SAME JOB SAME DAY; ","")&amp;IF(AND(N(A720)&gt;0,N(S720)&gt;0,N(S720)-N(A720)&gt;N('Settings'!$B$11)),"WRITTEN LATE; ",""),LEN(IF(N(A720)=0,"NO DATE; ","")&amp;IF(B720="","NO JOB; ",IF(COUNTIF('Jobs'!$A$2:$A$21,B720)=0,"JOB NOT ON JOBS SHEET; ",""))&amp;IF(AND(L720="Yes",M720=""),"DELAY - NO CAUSE; ","")&amp;IF(AND(N720&lt;&gt;"",O720&lt;&gt;"Yes",O720&lt;&gt;"Not needed"),"CLIENT INSTRUCTION - NO CHANGE ORDER; ","")&amp;IF(Q720="","NO PHOTOS LINK; ","")&amp;IF(OR(C720="",AND(D720&lt;&gt;"",E720="")),"CREW COUNT BLANK; ","")&amp;IF(G720="","NO WORK WRITTEN; ","")&amp;IF(AND(I720&lt;&gt;"",J720=""),"INSPECTION - NO RESULT; ","")&amp;IF(AND(B720&lt;&gt;"",N(A720)&gt;0,COUNTIFS($B$2:$B$1000,B720,$A$2:$A$1000,A720)&gt;1),"TWO ROWS SAME JOB SAME DAY; ","")&amp;IF(AND(N(A720)&gt;0,N(S720)&gt;0,N(S720)-N(A720)&gt;N('Settings'!$B$11)),"WRITTEN LATE; ",""))-2)))</f>
        <v/>
      </c>
    </row>
    <row r="721">
      <c r="A721" s="6" t="n"/>
      <c r="G721" s="7" t="n"/>
      <c r="H721" s="7" t="n"/>
      <c r="K721" s="7" t="n"/>
      <c r="M721" s="7" t="n"/>
      <c r="N721" s="7" t="n"/>
      <c r="P721" s="7" t="n"/>
      <c r="S721" s="6" t="n"/>
      <c r="T721">
        <f>IF(NOT(OR(A721&lt;&gt;"",B721&lt;&gt;"",G721&lt;&gt;"")),"",IF(IF(N(A721)=0,"NO DATE; ","")&amp;IF(B721="","NO JOB; ",IF(COUNTIF('Jobs'!$A$2:$A$21,B721)=0,"JOB NOT ON JOBS SHEET; ",""))&amp;IF(AND(L721="Yes",M721=""),"DELAY - NO CAUSE; ","")&amp;IF(AND(N721&lt;&gt;"",O721&lt;&gt;"Yes",O721&lt;&gt;"Not needed"),"CLIENT INSTRUCTION - NO CHANGE ORDER; ","")&amp;IF(Q721="","NO PHOTOS LINK; ","")&amp;IF(OR(C721="",AND(D721&lt;&gt;"",E721="")),"CREW COUNT BLANK; ","")&amp;IF(G721="","NO WORK WRITTEN; ","")&amp;IF(AND(I721&lt;&gt;"",J721=""),"INSPECTION - NO RESULT; ","")&amp;IF(AND(B721&lt;&gt;"",N(A721)&gt;0,COUNTIFS($B$2:$B$1000,B721,$A$2:$A$1000,A721)&gt;1),"TWO ROWS SAME JOB SAME DAY; ","")&amp;IF(AND(N(A721)&gt;0,N(S721)&gt;0,N(S721)-N(A721)&gt;N('Settings'!$B$11)),"WRITTEN LATE; ","")="","",LEFT(IF(N(A721)=0,"NO DATE; ","")&amp;IF(B721="","NO JOB; ",IF(COUNTIF('Jobs'!$A$2:$A$21,B721)=0,"JOB NOT ON JOBS SHEET; ",""))&amp;IF(AND(L721="Yes",M721=""),"DELAY - NO CAUSE; ","")&amp;IF(AND(N721&lt;&gt;"",O721&lt;&gt;"Yes",O721&lt;&gt;"Not needed"),"CLIENT INSTRUCTION - NO CHANGE ORDER; ","")&amp;IF(Q721="","NO PHOTOS LINK; ","")&amp;IF(OR(C721="",AND(D721&lt;&gt;"",E721="")),"CREW COUNT BLANK; ","")&amp;IF(G721="","NO WORK WRITTEN; ","")&amp;IF(AND(I721&lt;&gt;"",J721=""),"INSPECTION - NO RESULT; ","")&amp;IF(AND(B721&lt;&gt;"",N(A721)&gt;0,COUNTIFS($B$2:$B$1000,B721,$A$2:$A$1000,A721)&gt;1),"TWO ROWS SAME JOB SAME DAY; ","")&amp;IF(AND(N(A721)&gt;0,N(S721)&gt;0,N(S721)-N(A721)&gt;N('Settings'!$B$11)),"WRITTEN LATE; ",""),LEN(IF(N(A721)=0,"NO DATE; ","")&amp;IF(B721="","NO JOB; ",IF(COUNTIF('Jobs'!$A$2:$A$21,B721)=0,"JOB NOT ON JOBS SHEET; ",""))&amp;IF(AND(L721="Yes",M721=""),"DELAY - NO CAUSE; ","")&amp;IF(AND(N721&lt;&gt;"",O721&lt;&gt;"Yes",O721&lt;&gt;"Not needed"),"CLIENT INSTRUCTION - NO CHANGE ORDER; ","")&amp;IF(Q721="","NO PHOTOS LINK; ","")&amp;IF(OR(C721="",AND(D721&lt;&gt;"",E721="")),"CREW COUNT BLANK; ","")&amp;IF(G721="","NO WORK WRITTEN; ","")&amp;IF(AND(I721&lt;&gt;"",J721=""),"INSPECTION - NO RESULT; ","")&amp;IF(AND(B721&lt;&gt;"",N(A721)&gt;0,COUNTIFS($B$2:$B$1000,B721,$A$2:$A$1000,A721)&gt;1),"TWO ROWS SAME JOB SAME DAY; ","")&amp;IF(AND(N(A721)&gt;0,N(S721)&gt;0,N(S721)-N(A721)&gt;N('Settings'!$B$11)),"WRITTEN LATE; ",""))-2)))</f>
        <v/>
      </c>
    </row>
    <row r="722">
      <c r="A722" s="6" t="n"/>
      <c r="G722" s="7" t="n"/>
      <c r="H722" s="7" t="n"/>
      <c r="K722" s="7" t="n"/>
      <c r="M722" s="7" t="n"/>
      <c r="N722" s="7" t="n"/>
      <c r="P722" s="7" t="n"/>
      <c r="S722" s="6" t="n"/>
      <c r="T722">
        <f>IF(NOT(OR(A722&lt;&gt;"",B722&lt;&gt;"",G722&lt;&gt;"")),"",IF(IF(N(A722)=0,"NO DATE; ","")&amp;IF(B722="","NO JOB; ",IF(COUNTIF('Jobs'!$A$2:$A$21,B722)=0,"JOB NOT ON JOBS SHEET; ",""))&amp;IF(AND(L722="Yes",M722=""),"DELAY - NO CAUSE; ","")&amp;IF(AND(N722&lt;&gt;"",O722&lt;&gt;"Yes",O722&lt;&gt;"Not needed"),"CLIENT INSTRUCTION - NO CHANGE ORDER; ","")&amp;IF(Q722="","NO PHOTOS LINK; ","")&amp;IF(OR(C722="",AND(D722&lt;&gt;"",E722="")),"CREW COUNT BLANK; ","")&amp;IF(G722="","NO WORK WRITTEN; ","")&amp;IF(AND(I722&lt;&gt;"",J722=""),"INSPECTION - NO RESULT; ","")&amp;IF(AND(B722&lt;&gt;"",N(A722)&gt;0,COUNTIFS($B$2:$B$1000,B722,$A$2:$A$1000,A722)&gt;1),"TWO ROWS SAME JOB SAME DAY; ","")&amp;IF(AND(N(A722)&gt;0,N(S722)&gt;0,N(S722)-N(A722)&gt;N('Settings'!$B$11)),"WRITTEN LATE; ","")="","",LEFT(IF(N(A722)=0,"NO DATE; ","")&amp;IF(B722="","NO JOB; ",IF(COUNTIF('Jobs'!$A$2:$A$21,B722)=0,"JOB NOT ON JOBS SHEET; ",""))&amp;IF(AND(L722="Yes",M722=""),"DELAY - NO CAUSE; ","")&amp;IF(AND(N722&lt;&gt;"",O722&lt;&gt;"Yes",O722&lt;&gt;"Not needed"),"CLIENT INSTRUCTION - NO CHANGE ORDER; ","")&amp;IF(Q722="","NO PHOTOS LINK; ","")&amp;IF(OR(C722="",AND(D722&lt;&gt;"",E722="")),"CREW COUNT BLANK; ","")&amp;IF(G722="","NO WORK WRITTEN; ","")&amp;IF(AND(I722&lt;&gt;"",J722=""),"INSPECTION - NO RESULT; ","")&amp;IF(AND(B722&lt;&gt;"",N(A722)&gt;0,COUNTIFS($B$2:$B$1000,B722,$A$2:$A$1000,A722)&gt;1),"TWO ROWS SAME JOB SAME DAY; ","")&amp;IF(AND(N(A722)&gt;0,N(S722)&gt;0,N(S722)-N(A722)&gt;N('Settings'!$B$11)),"WRITTEN LATE; ",""),LEN(IF(N(A722)=0,"NO DATE; ","")&amp;IF(B722="","NO JOB; ",IF(COUNTIF('Jobs'!$A$2:$A$21,B722)=0,"JOB NOT ON JOBS SHEET; ",""))&amp;IF(AND(L722="Yes",M722=""),"DELAY - NO CAUSE; ","")&amp;IF(AND(N722&lt;&gt;"",O722&lt;&gt;"Yes",O722&lt;&gt;"Not needed"),"CLIENT INSTRUCTION - NO CHANGE ORDER; ","")&amp;IF(Q722="","NO PHOTOS LINK; ","")&amp;IF(OR(C722="",AND(D722&lt;&gt;"",E722="")),"CREW COUNT BLANK; ","")&amp;IF(G722="","NO WORK WRITTEN; ","")&amp;IF(AND(I722&lt;&gt;"",J722=""),"INSPECTION - NO RESULT; ","")&amp;IF(AND(B722&lt;&gt;"",N(A722)&gt;0,COUNTIFS($B$2:$B$1000,B722,$A$2:$A$1000,A722)&gt;1),"TWO ROWS SAME JOB SAME DAY; ","")&amp;IF(AND(N(A722)&gt;0,N(S722)&gt;0,N(S722)-N(A722)&gt;N('Settings'!$B$11)),"WRITTEN LATE; ",""))-2)))</f>
        <v/>
      </c>
    </row>
    <row r="723">
      <c r="A723" s="6" t="n"/>
      <c r="G723" s="7" t="n"/>
      <c r="H723" s="7" t="n"/>
      <c r="K723" s="7" t="n"/>
      <c r="M723" s="7" t="n"/>
      <c r="N723" s="7" t="n"/>
      <c r="P723" s="7" t="n"/>
      <c r="S723" s="6" t="n"/>
      <c r="T723">
        <f>IF(NOT(OR(A723&lt;&gt;"",B723&lt;&gt;"",G723&lt;&gt;"")),"",IF(IF(N(A723)=0,"NO DATE; ","")&amp;IF(B723="","NO JOB; ",IF(COUNTIF('Jobs'!$A$2:$A$21,B723)=0,"JOB NOT ON JOBS SHEET; ",""))&amp;IF(AND(L723="Yes",M723=""),"DELAY - NO CAUSE; ","")&amp;IF(AND(N723&lt;&gt;"",O723&lt;&gt;"Yes",O723&lt;&gt;"Not needed"),"CLIENT INSTRUCTION - NO CHANGE ORDER; ","")&amp;IF(Q723="","NO PHOTOS LINK; ","")&amp;IF(OR(C723="",AND(D723&lt;&gt;"",E723="")),"CREW COUNT BLANK; ","")&amp;IF(G723="","NO WORK WRITTEN; ","")&amp;IF(AND(I723&lt;&gt;"",J723=""),"INSPECTION - NO RESULT; ","")&amp;IF(AND(B723&lt;&gt;"",N(A723)&gt;0,COUNTIFS($B$2:$B$1000,B723,$A$2:$A$1000,A723)&gt;1),"TWO ROWS SAME JOB SAME DAY; ","")&amp;IF(AND(N(A723)&gt;0,N(S723)&gt;0,N(S723)-N(A723)&gt;N('Settings'!$B$11)),"WRITTEN LATE; ","")="","",LEFT(IF(N(A723)=0,"NO DATE; ","")&amp;IF(B723="","NO JOB; ",IF(COUNTIF('Jobs'!$A$2:$A$21,B723)=0,"JOB NOT ON JOBS SHEET; ",""))&amp;IF(AND(L723="Yes",M723=""),"DELAY - NO CAUSE; ","")&amp;IF(AND(N723&lt;&gt;"",O723&lt;&gt;"Yes",O723&lt;&gt;"Not needed"),"CLIENT INSTRUCTION - NO CHANGE ORDER; ","")&amp;IF(Q723="","NO PHOTOS LINK; ","")&amp;IF(OR(C723="",AND(D723&lt;&gt;"",E723="")),"CREW COUNT BLANK; ","")&amp;IF(G723="","NO WORK WRITTEN; ","")&amp;IF(AND(I723&lt;&gt;"",J723=""),"INSPECTION - NO RESULT; ","")&amp;IF(AND(B723&lt;&gt;"",N(A723)&gt;0,COUNTIFS($B$2:$B$1000,B723,$A$2:$A$1000,A723)&gt;1),"TWO ROWS SAME JOB SAME DAY; ","")&amp;IF(AND(N(A723)&gt;0,N(S723)&gt;0,N(S723)-N(A723)&gt;N('Settings'!$B$11)),"WRITTEN LATE; ",""),LEN(IF(N(A723)=0,"NO DATE; ","")&amp;IF(B723="","NO JOB; ",IF(COUNTIF('Jobs'!$A$2:$A$21,B723)=0,"JOB NOT ON JOBS SHEET; ",""))&amp;IF(AND(L723="Yes",M723=""),"DELAY - NO CAUSE; ","")&amp;IF(AND(N723&lt;&gt;"",O723&lt;&gt;"Yes",O723&lt;&gt;"Not needed"),"CLIENT INSTRUCTION - NO CHANGE ORDER; ","")&amp;IF(Q723="","NO PHOTOS LINK; ","")&amp;IF(OR(C723="",AND(D723&lt;&gt;"",E723="")),"CREW COUNT BLANK; ","")&amp;IF(G723="","NO WORK WRITTEN; ","")&amp;IF(AND(I723&lt;&gt;"",J723=""),"INSPECTION - NO RESULT; ","")&amp;IF(AND(B723&lt;&gt;"",N(A723)&gt;0,COUNTIFS($B$2:$B$1000,B723,$A$2:$A$1000,A723)&gt;1),"TWO ROWS SAME JOB SAME DAY; ","")&amp;IF(AND(N(A723)&gt;0,N(S723)&gt;0,N(S723)-N(A723)&gt;N('Settings'!$B$11)),"WRITTEN LATE; ",""))-2)))</f>
        <v/>
      </c>
    </row>
    <row r="724">
      <c r="A724" s="6" t="n"/>
      <c r="G724" s="7" t="n"/>
      <c r="H724" s="7" t="n"/>
      <c r="K724" s="7" t="n"/>
      <c r="M724" s="7" t="n"/>
      <c r="N724" s="7" t="n"/>
      <c r="P724" s="7" t="n"/>
      <c r="S724" s="6" t="n"/>
      <c r="T724">
        <f>IF(NOT(OR(A724&lt;&gt;"",B724&lt;&gt;"",G724&lt;&gt;"")),"",IF(IF(N(A724)=0,"NO DATE; ","")&amp;IF(B724="","NO JOB; ",IF(COUNTIF('Jobs'!$A$2:$A$21,B724)=0,"JOB NOT ON JOBS SHEET; ",""))&amp;IF(AND(L724="Yes",M724=""),"DELAY - NO CAUSE; ","")&amp;IF(AND(N724&lt;&gt;"",O724&lt;&gt;"Yes",O724&lt;&gt;"Not needed"),"CLIENT INSTRUCTION - NO CHANGE ORDER; ","")&amp;IF(Q724="","NO PHOTOS LINK; ","")&amp;IF(OR(C724="",AND(D724&lt;&gt;"",E724="")),"CREW COUNT BLANK; ","")&amp;IF(G724="","NO WORK WRITTEN; ","")&amp;IF(AND(I724&lt;&gt;"",J724=""),"INSPECTION - NO RESULT; ","")&amp;IF(AND(B724&lt;&gt;"",N(A724)&gt;0,COUNTIFS($B$2:$B$1000,B724,$A$2:$A$1000,A724)&gt;1),"TWO ROWS SAME JOB SAME DAY; ","")&amp;IF(AND(N(A724)&gt;0,N(S724)&gt;0,N(S724)-N(A724)&gt;N('Settings'!$B$11)),"WRITTEN LATE; ","")="","",LEFT(IF(N(A724)=0,"NO DATE; ","")&amp;IF(B724="","NO JOB; ",IF(COUNTIF('Jobs'!$A$2:$A$21,B724)=0,"JOB NOT ON JOBS SHEET; ",""))&amp;IF(AND(L724="Yes",M724=""),"DELAY - NO CAUSE; ","")&amp;IF(AND(N724&lt;&gt;"",O724&lt;&gt;"Yes",O724&lt;&gt;"Not needed"),"CLIENT INSTRUCTION - NO CHANGE ORDER; ","")&amp;IF(Q724="","NO PHOTOS LINK; ","")&amp;IF(OR(C724="",AND(D724&lt;&gt;"",E724="")),"CREW COUNT BLANK; ","")&amp;IF(G724="","NO WORK WRITTEN; ","")&amp;IF(AND(I724&lt;&gt;"",J724=""),"INSPECTION - NO RESULT; ","")&amp;IF(AND(B724&lt;&gt;"",N(A724)&gt;0,COUNTIFS($B$2:$B$1000,B724,$A$2:$A$1000,A724)&gt;1),"TWO ROWS SAME JOB SAME DAY; ","")&amp;IF(AND(N(A724)&gt;0,N(S724)&gt;0,N(S724)-N(A724)&gt;N('Settings'!$B$11)),"WRITTEN LATE; ",""),LEN(IF(N(A724)=0,"NO DATE; ","")&amp;IF(B724="","NO JOB; ",IF(COUNTIF('Jobs'!$A$2:$A$21,B724)=0,"JOB NOT ON JOBS SHEET; ",""))&amp;IF(AND(L724="Yes",M724=""),"DELAY - NO CAUSE; ","")&amp;IF(AND(N724&lt;&gt;"",O724&lt;&gt;"Yes",O724&lt;&gt;"Not needed"),"CLIENT INSTRUCTION - NO CHANGE ORDER; ","")&amp;IF(Q724="","NO PHOTOS LINK; ","")&amp;IF(OR(C724="",AND(D724&lt;&gt;"",E724="")),"CREW COUNT BLANK; ","")&amp;IF(G724="","NO WORK WRITTEN; ","")&amp;IF(AND(I724&lt;&gt;"",J724=""),"INSPECTION - NO RESULT; ","")&amp;IF(AND(B724&lt;&gt;"",N(A724)&gt;0,COUNTIFS($B$2:$B$1000,B724,$A$2:$A$1000,A724)&gt;1),"TWO ROWS SAME JOB SAME DAY; ","")&amp;IF(AND(N(A724)&gt;0,N(S724)&gt;0,N(S724)-N(A724)&gt;N('Settings'!$B$11)),"WRITTEN LATE; ",""))-2)))</f>
        <v/>
      </c>
    </row>
    <row r="725">
      <c r="A725" s="6" t="n"/>
      <c r="G725" s="7" t="n"/>
      <c r="H725" s="7" t="n"/>
      <c r="K725" s="7" t="n"/>
      <c r="M725" s="7" t="n"/>
      <c r="N725" s="7" t="n"/>
      <c r="P725" s="7" t="n"/>
      <c r="S725" s="6" t="n"/>
      <c r="T725">
        <f>IF(NOT(OR(A725&lt;&gt;"",B725&lt;&gt;"",G725&lt;&gt;"")),"",IF(IF(N(A725)=0,"NO DATE; ","")&amp;IF(B725="","NO JOB; ",IF(COUNTIF('Jobs'!$A$2:$A$21,B725)=0,"JOB NOT ON JOBS SHEET; ",""))&amp;IF(AND(L725="Yes",M725=""),"DELAY - NO CAUSE; ","")&amp;IF(AND(N725&lt;&gt;"",O725&lt;&gt;"Yes",O725&lt;&gt;"Not needed"),"CLIENT INSTRUCTION - NO CHANGE ORDER; ","")&amp;IF(Q725="","NO PHOTOS LINK; ","")&amp;IF(OR(C725="",AND(D725&lt;&gt;"",E725="")),"CREW COUNT BLANK; ","")&amp;IF(G725="","NO WORK WRITTEN; ","")&amp;IF(AND(I725&lt;&gt;"",J725=""),"INSPECTION - NO RESULT; ","")&amp;IF(AND(B725&lt;&gt;"",N(A725)&gt;0,COUNTIFS($B$2:$B$1000,B725,$A$2:$A$1000,A725)&gt;1),"TWO ROWS SAME JOB SAME DAY; ","")&amp;IF(AND(N(A725)&gt;0,N(S725)&gt;0,N(S725)-N(A725)&gt;N('Settings'!$B$11)),"WRITTEN LATE; ","")="","",LEFT(IF(N(A725)=0,"NO DATE; ","")&amp;IF(B725="","NO JOB; ",IF(COUNTIF('Jobs'!$A$2:$A$21,B725)=0,"JOB NOT ON JOBS SHEET; ",""))&amp;IF(AND(L725="Yes",M725=""),"DELAY - NO CAUSE; ","")&amp;IF(AND(N725&lt;&gt;"",O725&lt;&gt;"Yes",O725&lt;&gt;"Not needed"),"CLIENT INSTRUCTION - NO CHANGE ORDER; ","")&amp;IF(Q725="","NO PHOTOS LINK; ","")&amp;IF(OR(C725="",AND(D725&lt;&gt;"",E725="")),"CREW COUNT BLANK; ","")&amp;IF(G725="","NO WORK WRITTEN; ","")&amp;IF(AND(I725&lt;&gt;"",J725=""),"INSPECTION - NO RESULT; ","")&amp;IF(AND(B725&lt;&gt;"",N(A725)&gt;0,COUNTIFS($B$2:$B$1000,B725,$A$2:$A$1000,A725)&gt;1),"TWO ROWS SAME JOB SAME DAY; ","")&amp;IF(AND(N(A725)&gt;0,N(S725)&gt;0,N(S725)-N(A725)&gt;N('Settings'!$B$11)),"WRITTEN LATE; ",""),LEN(IF(N(A725)=0,"NO DATE; ","")&amp;IF(B725="","NO JOB; ",IF(COUNTIF('Jobs'!$A$2:$A$21,B725)=0,"JOB NOT ON JOBS SHEET; ",""))&amp;IF(AND(L725="Yes",M725=""),"DELAY - NO CAUSE; ","")&amp;IF(AND(N725&lt;&gt;"",O725&lt;&gt;"Yes",O725&lt;&gt;"Not needed"),"CLIENT INSTRUCTION - NO CHANGE ORDER; ","")&amp;IF(Q725="","NO PHOTOS LINK; ","")&amp;IF(OR(C725="",AND(D725&lt;&gt;"",E725="")),"CREW COUNT BLANK; ","")&amp;IF(G725="","NO WORK WRITTEN; ","")&amp;IF(AND(I725&lt;&gt;"",J725=""),"INSPECTION - NO RESULT; ","")&amp;IF(AND(B725&lt;&gt;"",N(A725)&gt;0,COUNTIFS($B$2:$B$1000,B725,$A$2:$A$1000,A725)&gt;1),"TWO ROWS SAME JOB SAME DAY; ","")&amp;IF(AND(N(A725)&gt;0,N(S725)&gt;0,N(S725)-N(A725)&gt;N('Settings'!$B$11)),"WRITTEN LATE; ",""))-2)))</f>
        <v/>
      </c>
    </row>
    <row r="726">
      <c r="A726" s="6" t="n"/>
      <c r="G726" s="7" t="n"/>
      <c r="H726" s="7" t="n"/>
      <c r="K726" s="7" t="n"/>
      <c r="M726" s="7" t="n"/>
      <c r="N726" s="7" t="n"/>
      <c r="P726" s="7" t="n"/>
      <c r="S726" s="6" t="n"/>
      <c r="T726">
        <f>IF(NOT(OR(A726&lt;&gt;"",B726&lt;&gt;"",G726&lt;&gt;"")),"",IF(IF(N(A726)=0,"NO DATE; ","")&amp;IF(B726="","NO JOB; ",IF(COUNTIF('Jobs'!$A$2:$A$21,B726)=0,"JOB NOT ON JOBS SHEET; ",""))&amp;IF(AND(L726="Yes",M726=""),"DELAY - NO CAUSE; ","")&amp;IF(AND(N726&lt;&gt;"",O726&lt;&gt;"Yes",O726&lt;&gt;"Not needed"),"CLIENT INSTRUCTION - NO CHANGE ORDER; ","")&amp;IF(Q726="","NO PHOTOS LINK; ","")&amp;IF(OR(C726="",AND(D726&lt;&gt;"",E726="")),"CREW COUNT BLANK; ","")&amp;IF(G726="","NO WORK WRITTEN; ","")&amp;IF(AND(I726&lt;&gt;"",J726=""),"INSPECTION - NO RESULT; ","")&amp;IF(AND(B726&lt;&gt;"",N(A726)&gt;0,COUNTIFS($B$2:$B$1000,B726,$A$2:$A$1000,A726)&gt;1),"TWO ROWS SAME JOB SAME DAY; ","")&amp;IF(AND(N(A726)&gt;0,N(S726)&gt;0,N(S726)-N(A726)&gt;N('Settings'!$B$11)),"WRITTEN LATE; ","")="","",LEFT(IF(N(A726)=0,"NO DATE; ","")&amp;IF(B726="","NO JOB; ",IF(COUNTIF('Jobs'!$A$2:$A$21,B726)=0,"JOB NOT ON JOBS SHEET; ",""))&amp;IF(AND(L726="Yes",M726=""),"DELAY - NO CAUSE; ","")&amp;IF(AND(N726&lt;&gt;"",O726&lt;&gt;"Yes",O726&lt;&gt;"Not needed"),"CLIENT INSTRUCTION - NO CHANGE ORDER; ","")&amp;IF(Q726="","NO PHOTOS LINK; ","")&amp;IF(OR(C726="",AND(D726&lt;&gt;"",E726="")),"CREW COUNT BLANK; ","")&amp;IF(G726="","NO WORK WRITTEN; ","")&amp;IF(AND(I726&lt;&gt;"",J726=""),"INSPECTION - NO RESULT; ","")&amp;IF(AND(B726&lt;&gt;"",N(A726)&gt;0,COUNTIFS($B$2:$B$1000,B726,$A$2:$A$1000,A726)&gt;1),"TWO ROWS SAME JOB SAME DAY; ","")&amp;IF(AND(N(A726)&gt;0,N(S726)&gt;0,N(S726)-N(A726)&gt;N('Settings'!$B$11)),"WRITTEN LATE; ",""),LEN(IF(N(A726)=0,"NO DATE; ","")&amp;IF(B726="","NO JOB; ",IF(COUNTIF('Jobs'!$A$2:$A$21,B726)=0,"JOB NOT ON JOBS SHEET; ",""))&amp;IF(AND(L726="Yes",M726=""),"DELAY - NO CAUSE; ","")&amp;IF(AND(N726&lt;&gt;"",O726&lt;&gt;"Yes",O726&lt;&gt;"Not needed"),"CLIENT INSTRUCTION - NO CHANGE ORDER; ","")&amp;IF(Q726="","NO PHOTOS LINK; ","")&amp;IF(OR(C726="",AND(D726&lt;&gt;"",E726="")),"CREW COUNT BLANK; ","")&amp;IF(G726="","NO WORK WRITTEN; ","")&amp;IF(AND(I726&lt;&gt;"",J726=""),"INSPECTION - NO RESULT; ","")&amp;IF(AND(B726&lt;&gt;"",N(A726)&gt;0,COUNTIFS($B$2:$B$1000,B726,$A$2:$A$1000,A726)&gt;1),"TWO ROWS SAME JOB SAME DAY; ","")&amp;IF(AND(N(A726)&gt;0,N(S726)&gt;0,N(S726)-N(A726)&gt;N('Settings'!$B$11)),"WRITTEN LATE; ",""))-2)))</f>
        <v/>
      </c>
    </row>
    <row r="727">
      <c r="A727" s="6" t="n"/>
      <c r="G727" s="7" t="n"/>
      <c r="H727" s="7" t="n"/>
      <c r="K727" s="7" t="n"/>
      <c r="M727" s="7" t="n"/>
      <c r="N727" s="7" t="n"/>
      <c r="P727" s="7" t="n"/>
      <c r="S727" s="6" t="n"/>
      <c r="T727">
        <f>IF(NOT(OR(A727&lt;&gt;"",B727&lt;&gt;"",G727&lt;&gt;"")),"",IF(IF(N(A727)=0,"NO DATE; ","")&amp;IF(B727="","NO JOB; ",IF(COUNTIF('Jobs'!$A$2:$A$21,B727)=0,"JOB NOT ON JOBS SHEET; ",""))&amp;IF(AND(L727="Yes",M727=""),"DELAY - NO CAUSE; ","")&amp;IF(AND(N727&lt;&gt;"",O727&lt;&gt;"Yes",O727&lt;&gt;"Not needed"),"CLIENT INSTRUCTION - NO CHANGE ORDER; ","")&amp;IF(Q727="","NO PHOTOS LINK; ","")&amp;IF(OR(C727="",AND(D727&lt;&gt;"",E727="")),"CREW COUNT BLANK; ","")&amp;IF(G727="","NO WORK WRITTEN; ","")&amp;IF(AND(I727&lt;&gt;"",J727=""),"INSPECTION - NO RESULT; ","")&amp;IF(AND(B727&lt;&gt;"",N(A727)&gt;0,COUNTIFS($B$2:$B$1000,B727,$A$2:$A$1000,A727)&gt;1),"TWO ROWS SAME JOB SAME DAY; ","")&amp;IF(AND(N(A727)&gt;0,N(S727)&gt;0,N(S727)-N(A727)&gt;N('Settings'!$B$11)),"WRITTEN LATE; ","")="","",LEFT(IF(N(A727)=0,"NO DATE; ","")&amp;IF(B727="","NO JOB; ",IF(COUNTIF('Jobs'!$A$2:$A$21,B727)=0,"JOB NOT ON JOBS SHEET; ",""))&amp;IF(AND(L727="Yes",M727=""),"DELAY - NO CAUSE; ","")&amp;IF(AND(N727&lt;&gt;"",O727&lt;&gt;"Yes",O727&lt;&gt;"Not needed"),"CLIENT INSTRUCTION - NO CHANGE ORDER; ","")&amp;IF(Q727="","NO PHOTOS LINK; ","")&amp;IF(OR(C727="",AND(D727&lt;&gt;"",E727="")),"CREW COUNT BLANK; ","")&amp;IF(G727="","NO WORK WRITTEN; ","")&amp;IF(AND(I727&lt;&gt;"",J727=""),"INSPECTION - NO RESULT; ","")&amp;IF(AND(B727&lt;&gt;"",N(A727)&gt;0,COUNTIFS($B$2:$B$1000,B727,$A$2:$A$1000,A727)&gt;1),"TWO ROWS SAME JOB SAME DAY; ","")&amp;IF(AND(N(A727)&gt;0,N(S727)&gt;0,N(S727)-N(A727)&gt;N('Settings'!$B$11)),"WRITTEN LATE; ",""),LEN(IF(N(A727)=0,"NO DATE; ","")&amp;IF(B727="","NO JOB; ",IF(COUNTIF('Jobs'!$A$2:$A$21,B727)=0,"JOB NOT ON JOBS SHEET; ",""))&amp;IF(AND(L727="Yes",M727=""),"DELAY - NO CAUSE; ","")&amp;IF(AND(N727&lt;&gt;"",O727&lt;&gt;"Yes",O727&lt;&gt;"Not needed"),"CLIENT INSTRUCTION - NO CHANGE ORDER; ","")&amp;IF(Q727="","NO PHOTOS LINK; ","")&amp;IF(OR(C727="",AND(D727&lt;&gt;"",E727="")),"CREW COUNT BLANK; ","")&amp;IF(G727="","NO WORK WRITTEN; ","")&amp;IF(AND(I727&lt;&gt;"",J727=""),"INSPECTION - NO RESULT; ","")&amp;IF(AND(B727&lt;&gt;"",N(A727)&gt;0,COUNTIFS($B$2:$B$1000,B727,$A$2:$A$1000,A727)&gt;1),"TWO ROWS SAME JOB SAME DAY; ","")&amp;IF(AND(N(A727)&gt;0,N(S727)&gt;0,N(S727)-N(A727)&gt;N('Settings'!$B$11)),"WRITTEN LATE; ",""))-2)))</f>
        <v/>
      </c>
    </row>
    <row r="728">
      <c r="A728" s="6" t="n"/>
      <c r="G728" s="7" t="n"/>
      <c r="H728" s="7" t="n"/>
      <c r="K728" s="7" t="n"/>
      <c r="M728" s="7" t="n"/>
      <c r="N728" s="7" t="n"/>
      <c r="P728" s="7" t="n"/>
      <c r="S728" s="6" t="n"/>
      <c r="T728">
        <f>IF(NOT(OR(A728&lt;&gt;"",B728&lt;&gt;"",G728&lt;&gt;"")),"",IF(IF(N(A728)=0,"NO DATE; ","")&amp;IF(B728="","NO JOB; ",IF(COUNTIF('Jobs'!$A$2:$A$21,B728)=0,"JOB NOT ON JOBS SHEET; ",""))&amp;IF(AND(L728="Yes",M728=""),"DELAY - NO CAUSE; ","")&amp;IF(AND(N728&lt;&gt;"",O728&lt;&gt;"Yes",O728&lt;&gt;"Not needed"),"CLIENT INSTRUCTION - NO CHANGE ORDER; ","")&amp;IF(Q728="","NO PHOTOS LINK; ","")&amp;IF(OR(C728="",AND(D728&lt;&gt;"",E728="")),"CREW COUNT BLANK; ","")&amp;IF(G728="","NO WORK WRITTEN; ","")&amp;IF(AND(I728&lt;&gt;"",J728=""),"INSPECTION - NO RESULT; ","")&amp;IF(AND(B728&lt;&gt;"",N(A728)&gt;0,COUNTIFS($B$2:$B$1000,B728,$A$2:$A$1000,A728)&gt;1),"TWO ROWS SAME JOB SAME DAY; ","")&amp;IF(AND(N(A728)&gt;0,N(S728)&gt;0,N(S728)-N(A728)&gt;N('Settings'!$B$11)),"WRITTEN LATE; ","")="","",LEFT(IF(N(A728)=0,"NO DATE; ","")&amp;IF(B728="","NO JOB; ",IF(COUNTIF('Jobs'!$A$2:$A$21,B728)=0,"JOB NOT ON JOBS SHEET; ",""))&amp;IF(AND(L728="Yes",M728=""),"DELAY - NO CAUSE; ","")&amp;IF(AND(N728&lt;&gt;"",O728&lt;&gt;"Yes",O728&lt;&gt;"Not needed"),"CLIENT INSTRUCTION - NO CHANGE ORDER; ","")&amp;IF(Q728="","NO PHOTOS LINK; ","")&amp;IF(OR(C728="",AND(D728&lt;&gt;"",E728="")),"CREW COUNT BLANK; ","")&amp;IF(G728="","NO WORK WRITTEN; ","")&amp;IF(AND(I728&lt;&gt;"",J728=""),"INSPECTION - NO RESULT; ","")&amp;IF(AND(B728&lt;&gt;"",N(A728)&gt;0,COUNTIFS($B$2:$B$1000,B728,$A$2:$A$1000,A728)&gt;1),"TWO ROWS SAME JOB SAME DAY; ","")&amp;IF(AND(N(A728)&gt;0,N(S728)&gt;0,N(S728)-N(A728)&gt;N('Settings'!$B$11)),"WRITTEN LATE; ",""),LEN(IF(N(A728)=0,"NO DATE; ","")&amp;IF(B728="","NO JOB; ",IF(COUNTIF('Jobs'!$A$2:$A$21,B728)=0,"JOB NOT ON JOBS SHEET; ",""))&amp;IF(AND(L728="Yes",M728=""),"DELAY - NO CAUSE; ","")&amp;IF(AND(N728&lt;&gt;"",O728&lt;&gt;"Yes",O728&lt;&gt;"Not needed"),"CLIENT INSTRUCTION - NO CHANGE ORDER; ","")&amp;IF(Q728="","NO PHOTOS LINK; ","")&amp;IF(OR(C728="",AND(D728&lt;&gt;"",E728="")),"CREW COUNT BLANK; ","")&amp;IF(G728="","NO WORK WRITTEN; ","")&amp;IF(AND(I728&lt;&gt;"",J728=""),"INSPECTION - NO RESULT; ","")&amp;IF(AND(B728&lt;&gt;"",N(A728)&gt;0,COUNTIFS($B$2:$B$1000,B728,$A$2:$A$1000,A728)&gt;1),"TWO ROWS SAME JOB SAME DAY; ","")&amp;IF(AND(N(A728)&gt;0,N(S728)&gt;0,N(S728)-N(A728)&gt;N('Settings'!$B$11)),"WRITTEN LATE; ",""))-2)))</f>
        <v/>
      </c>
    </row>
    <row r="729">
      <c r="A729" s="6" t="n"/>
      <c r="G729" s="7" t="n"/>
      <c r="H729" s="7" t="n"/>
      <c r="K729" s="7" t="n"/>
      <c r="M729" s="7" t="n"/>
      <c r="N729" s="7" t="n"/>
      <c r="P729" s="7" t="n"/>
      <c r="S729" s="6" t="n"/>
      <c r="T729">
        <f>IF(NOT(OR(A729&lt;&gt;"",B729&lt;&gt;"",G729&lt;&gt;"")),"",IF(IF(N(A729)=0,"NO DATE; ","")&amp;IF(B729="","NO JOB; ",IF(COUNTIF('Jobs'!$A$2:$A$21,B729)=0,"JOB NOT ON JOBS SHEET; ",""))&amp;IF(AND(L729="Yes",M729=""),"DELAY - NO CAUSE; ","")&amp;IF(AND(N729&lt;&gt;"",O729&lt;&gt;"Yes",O729&lt;&gt;"Not needed"),"CLIENT INSTRUCTION - NO CHANGE ORDER; ","")&amp;IF(Q729="","NO PHOTOS LINK; ","")&amp;IF(OR(C729="",AND(D729&lt;&gt;"",E729="")),"CREW COUNT BLANK; ","")&amp;IF(G729="","NO WORK WRITTEN; ","")&amp;IF(AND(I729&lt;&gt;"",J729=""),"INSPECTION - NO RESULT; ","")&amp;IF(AND(B729&lt;&gt;"",N(A729)&gt;0,COUNTIFS($B$2:$B$1000,B729,$A$2:$A$1000,A729)&gt;1),"TWO ROWS SAME JOB SAME DAY; ","")&amp;IF(AND(N(A729)&gt;0,N(S729)&gt;0,N(S729)-N(A729)&gt;N('Settings'!$B$11)),"WRITTEN LATE; ","")="","",LEFT(IF(N(A729)=0,"NO DATE; ","")&amp;IF(B729="","NO JOB; ",IF(COUNTIF('Jobs'!$A$2:$A$21,B729)=0,"JOB NOT ON JOBS SHEET; ",""))&amp;IF(AND(L729="Yes",M729=""),"DELAY - NO CAUSE; ","")&amp;IF(AND(N729&lt;&gt;"",O729&lt;&gt;"Yes",O729&lt;&gt;"Not needed"),"CLIENT INSTRUCTION - NO CHANGE ORDER; ","")&amp;IF(Q729="","NO PHOTOS LINK; ","")&amp;IF(OR(C729="",AND(D729&lt;&gt;"",E729="")),"CREW COUNT BLANK; ","")&amp;IF(G729="","NO WORK WRITTEN; ","")&amp;IF(AND(I729&lt;&gt;"",J729=""),"INSPECTION - NO RESULT; ","")&amp;IF(AND(B729&lt;&gt;"",N(A729)&gt;0,COUNTIFS($B$2:$B$1000,B729,$A$2:$A$1000,A729)&gt;1),"TWO ROWS SAME JOB SAME DAY; ","")&amp;IF(AND(N(A729)&gt;0,N(S729)&gt;0,N(S729)-N(A729)&gt;N('Settings'!$B$11)),"WRITTEN LATE; ",""),LEN(IF(N(A729)=0,"NO DATE; ","")&amp;IF(B729="","NO JOB; ",IF(COUNTIF('Jobs'!$A$2:$A$21,B729)=0,"JOB NOT ON JOBS SHEET; ",""))&amp;IF(AND(L729="Yes",M729=""),"DELAY - NO CAUSE; ","")&amp;IF(AND(N729&lt;&gt;"",O729&lt;&gt;"Yes",O729&lt;&gt;"Not needed"),"CLIENT INSTRUCTION - NO CHANGE ORDER; ","")&amp;IF(Q729="","NO PHOTOS LINK; ","")&amp;IF(OR(C729="",AND(D729&lt;&gt;"",E729="")),"CREW COUNT BLANK; ","")&amp;IF(G729="","NO WORK WRITTEN; ","")&amp;IF(AND(I729&lt;&gt;"",J729=""),"INSPECTION - NO RESULT; ","")&amp;IF(AND(B729&lt;&gt;"",N(A729)&gt;0,COUNTIFS($B$2:$B$1000,B729,$A$2:$A$1000,A729)&gt;1),"TWO ROWS SAME JOB SAME DAY; ","")&amp;IF(AND(N(A729)&gt;0,N(S729)&gt;0,N(S729)-N(A729)&gt;N('Settings'!$B$11)),"WRITTEN LATE; ",""))-2)))</f>
        <v/>
      </c>
    </row>
    <row r="730">
      <c r="A730" s="6" t="n"/>
      <c r="G730" s="7" t="n"/>
      <c r="H730" s="7" t="n"/>
      <c r="K730" s="7" t="n"/>
      <c r="M730" s="7" t="n"/>
      <c r="N730" s="7" t="n"/>
      <c r="P730" s="7" t="n"/>
      <c r="S730" s="6" t="n"/>
      <c r="T730">
        <f>IF(NOT(OR(A730&lt;&gt;"",B730&lt;&gt;"",G730&lt;&gt;"")),"",IF(IF(N(A730)=0,"NO DATE; ","")&amp;IF(B730="","NO JOB; ",IF(COUNTIF('Jobs'!$A$2:$A$21,B730)=0,"JOB NOT ON JOBS SHEET; ",""))&amp;IF(AND(L730="Yes",M730=""),"DELAY - NO CAUSE; ","")&amp;IF(AND(N730&lt;&gt;"",O730&lt;&gt;"Yes",O730&lt;&gt;"Not needed"),"CLIENT INSTRUCTION - NO CHANGE ORDER; ","")&amp;IF(Q730="","NO PHOTOS LINK; ","")&amp;IF(OR(C730="",AND(D730&lt;&gt;"",E730="")),"CREW COUNT BLANK; ","")&amp;IF(G730="","NO WORK WRITTEN; ","")&amp;IF(AND(I730&lt;&gt;"",J730=""),"INSPECTION - NO RESULT; ","")&amp;IF(AND(B730&lt;&gt;"",N(A730)&gt;0,COUNTIFS($B$2:$B$1000,B730,$A$2:$A$1000,A730)&gt;1),"TWO ROWS SAME JOB SAME DAY; ","")&amp;IF(AND(N(A730)&gt;0,N(S730)&gt;0,N(S730)-N(A730)&gt;N('Settings'!$B$11)),"WRITTEN LATE; ","")="","",LEFT(IF(N(A730)=0,"NO DATE; ","")&amp;IF(B730="","NO JOB; ",IF(COUNTIF('Jobs'!$A$2:$A$21,B730)=0,"JOB NOT ON JOBS SHEET; ",""))&amp;IF(AND(L730="Yes",M730=""),"DELAY - NO CAUSE; ","")&amp;IF(AND(N730&lt;&gt;"",O730&lt;&gt;"Yes",O730&lt;&gt;"Not needed"),"CLIENT INSTRUCTION - NO CHANGE ORDER; ","")&amp;IF(Q730="","NO PHOTOS LINK; ","")&amp;IF(OR(C730="",AND(D730&lt;&gt;"",E730="")),"CREW COUNT BLANK; ","")&amp;IF(G730="","NO WORK WRITTEN; ","")&amp;IF(AND(I730&lt;&gt;"",J730=""),"INSPECTION - NO RESULT; ","")&amp;IF(AND(B730&lt;&gt;"",N(A730)&gt;0,COUNTIFS($B$2:$B$1000,B730,$A$2:$A$1000,A730)&gt;1),"TWO ROWS SAME JOB SAME DAY; ","")&amp;IF(AND(N(A730)&gt;0,N(S730)&gt;0,N(S730)-N(A730)&gt;N('Settings'!$B$11)),"WRITTEN LATE; ",""),LEN(IF(N(A730)=0,"NO DATE; ","")&amp;IF(B730="","NO JOB; ",IF(COUNTIF('Jobs'!$A$2:$A$21,B730)=0,"JOB NOT ON JOBS SHEET; ",""))&amp;IF(AND(L730="Yes",M730=""),"DELAY - NO CAUSE; ","")&amp;IF(AND(N730&lt;&gt;"",O730&lt;&gt;"Yes",O730&lt;&gt;"Not needed"),"CLIENT INSTRUCTION - NO CHANGE ORDER; ","")&amp;IF(Q730="","NO PHOTOS LINK; ","")&amp;IF(OR(C730="",AND(D730&lt;&gt;"",E730="")),"CREW COUNT BLANK; ","")&amp;IF(G730="","NO WORK WRITTEN; ","")&amp;IF(AND(I730&lt;&gt;"",J730=""),"INSPECTION - NO RESULT; ","")&amp;IF(AND(B730&lt;&gt;"",N(A730)&gt;0,COUNTIFS($B$2:$B$1000,B730,$A$2:$A$1000,A730)&gt;1),"TWO ROWS SAME JOB SAME DAY; ","")&amp;IF(AND(N(A730)&gt;0,N(S730)&gt;0,N(S730)-N(A730)&gt;N('Settings'!$B$11)),"WRITTEN LATE; ",""))-2)))</f>
        <v/>
      </c>
    </row>
    <row r="731">
      <c r="A731" s="6" t="n"/>
      <c r="G731" s="7" t="n"/>
      <c r="H731" s="7" t="n"/>
      <c r="K731" s="7" t="n"/>
      <c r="M731" s="7" t="n"/>
      <c r="N731" s="7" t="n"/>
      <c r="P731" s="7" t="n"/>
      <c r="S731" s="6" t="n"/>
      <c r="T731">
        <f>IF(NOT(OR(A731&lt;&gt;"",B731&lt;&gt;"",G731&lt;&gt;"")),"",IF(IF(N(A731)=0,"NO DATE; ","")&amp;IF(B731="","NO JOB; ",IF(COUNTIF('Jobs'!$A$2:$A$21,B731)=0,"JOB NOT ON JOBS SHEET; ",""))&amp;IF(AND(L731="Yes",M731=""),"DELAY - NO CAUSE; ","")&amp;IF(AND(N731&lt;&gt;"",O731&lt;&gt;"Yes",O731&lt;&gt;"Not needed"),"CLIENT INSTRUCTION - NO CHANGE ORDER; ","")&amp;IF(Q731="","NO PHOTOS LINK; ","")&amp;IF(OR(C731="",AND(D731&lt;&gt;"",E731="")),"CREW COUNT BLANK; ","")&amp;IF(G731="","NO WORK WRITTEN; ","")&amp;IF(AND(I731&lt;&gt;"",J731=""),"INSPECTION - NO RESULT; ","")&amp;IF(AND(B731&lt;&gt;"",N(A731)&gt;0,COUNTIFS($B$2:$B$1000,B731,$A$2:$A$1000,A731)&gt;1),"TWO ROWS SAME JOB SAME DAY; ","")&amp;IF(AND(N(A731)&gt;0,N(S731)&gt;0,N(S731)-N(A731)&gt;N('Settings'!$B$11)),"WRITTEN LATE; ","")="","",LEFT(IF(N(A731)=0,"NO DATE; ","")&amp;IF(B731="","NO JOB; ",IF(COUNTIF('Jobs'!$A$2:$A$21,B731)=0,"JOB NOT ON JOBS SHEET; ",""))&amp;IF(AND(L731="Yes",M731=""),"DELAY - NO CAUSE; ","")&amp;IF(AND(N731&lt;&gt;"",O731&lt;&gt;"Yes",O731&lt;&gt;"Not needed"),"CLIENT INSTRUCTION - NO CHANGE ORDER; ","")&amp;IF(Q731="","NO PHOTOS LINK; ","")&amp;IF(OR(C731="",AND(D731&lt;&gt;"",E731="")),"CREW COUNT BLANK; ","")&amp;IF(G731="","NO WORK WRITTEN; ","")&amp;IF(AND(I731&lt;&gt;"",J731=""),"INSPECTION - NO RESULT; ","")&amp;IF(AND(B731&lt;&gt;"",N(A731)&gt;0,COUNTIFS($B$2:$B$1000,B731,$A$2:$A$1000,A731)&gt;1),"TWO ROWS SAME JOB SAME DAY; ","")&amp;IF(AND(N(A731)&gt;0,N(S731)&gt;0,N(S731)-N(A731)&gt;N('Settings'!$B$11)),"WRITTEN LATE; ",""),LEN(IF(N(A731)=0,"NO DATE; ","")&amp;IF(B731="","NO JOB; ",IF(COUNTIF('Jobs'!$A$2:$A$21,B731)=0,"JOB NOT ON JOBS SHEET; ",""))&amp;IF(AND(L731="Yes",M731=""),"DELAY - NO CAUSE; ","")&amp;IF(AND(N731&lt;&gt;"",O731&lt;&gt;"Yes",O731&lt;&gt;"Not needed"),"CLIENT INSTRUCTION - NO CHANGE ORDER; ","")&amp;IF(Q731="","NO PHOTOS LINK; ","")&amp;IF(OR(C731="",AND(D731&lt;&gt;"",E731="")),"CREW COUNT BLANK; ","")&amp;IF(G731="","NO WORK WRITTEN; ","")&amp;IF(AND(I731&lt;&gt;"",J731=""),"INSPECTION - NO RESULT; ","")&amp;IF(AND(B731&lt;&gt;"",N(A731)&gt;0,COUNTIFS($B$2:$B$1000,B731,$A$2:$A$1000,A731)&gt;1),"TWO ROWS SAME JOB SAME DAY; ","")&amp;IF(AND(N(A731)&gt;0,N(S731)&gt;0,N(S731)-N(A731)&gt;N('Settings'!$B$11)),"WRITTEN LATE; ",""))-2)))</f>
        <v/>
      </c>
    </row>
    <row r="732">
      <c r="A732" s="6" t="n"/>
      <c r="G732" s="7" t="n"/>
      <c r="H732" s="7" t="n"/>
      <c r="K732" s="7" t="n"/>
      <c r="M732" s="7" t="n"/>
      <c r="N732" s="7" t="n"/>
      <c r="P732" s="7" t="n"/>
      <c r="S732" s="6" t="n"/>
      <c r="T732">
        <f>IF(NOT(OR(A732&lt;&gt;"",B732&lt;&gt;"",G732&lt;&gt;"")),"",IF(IF(N(A732)=0,"NO DATE; ","")&amp;IF(B732="","NO JOB; ",IF(COUNTIF('Jobs'!$A$2:$A$21,B732)=0,"JOB NOT ON JOBS SHEET; ",""))&amp;IF(AND(L732="Yes",M732=""),"DELAY - NO CAUSE; ","")&amp;IF(AND(N732&lt;&gt;"",O732&lt;&gt;"Yes",O732&lt;&gt;"Not needed"),"CLIENT INSTRUCTION - NO CHANGE ORDER; ","")&amp;IF(Q732="","NO PHOTOS LINK; ","")&amp;IF(OR(C732="",AND(D732&lt;&gt;"",E732="")),"CREW COUNT BLANK; ","")&amp;IF(G732="","NO WORK WRITTEN; ","")&amp;IF(AND(I732&lt;&gt;"",J732=""),"INSPECTION - NO RESULT; ","")&amp;IF(AND(B732&lt;&gt;"",N(A732)&gt;0,COUNTIFS($B$2:$B$1000,B732,$A$2:$A$1000,A732)&gt;1),"TWO ROWS SAME JOB SAME DAY; ","")&amp;IF(AND(N(A732)&gt;0,N(S732)&gt;0,N(S732)-N(A732)&gt;N('Settings'!$B$11)),"WRITTEN LATE; ","")="","",LEFT(IF(N(A732)=0,"NO DATE; ","")&amp;IF(B732="","NO JOB; ",IF(COUNTIF('Jobs'!$A$2:$A$21,B732)=0,"JOB NOT ON JOBS SHEET; ",""))&amp;IF(AND(L732="Yes",M732=""),"DELAY - NO CAUSE; ","")&amp;IF(AND(N732&lt;&gt;"",O732&lt;&gt;"Yes",O732&lt;&gt;"Not needed"),"CLIENT INSTRUCTION - NO CHANGE ORDER; ","")&amp;IF(Q732="","NO PHOTOS LINK; ","")&amp;IF(OR(C732="",AND(D732&lt;&gt;"",E732="")),"CREW COUNT BLANK; ","")&amp;IF(G732="","NO WORK WRITTEN; ","")&amp;IF(AND(I732&lt;&gt;"",J732=""),"INSPECTION - NO RESULT; ","")&amp;IF(AND(B732&lt;&gt;"",N(A732)&gt;0,COUNTIFS($B$2:$B$1000,B732,$A$2:$A$1000,A732)&gt;1),"TWO ROWS SAME JOB SAME DAY; ","")&amp;IF(AND(N(A732)&gt;0,N(S732)&gt;0,N(S732)-N(A732)&gt;N('Settings'!$B$11)),"WRITTEN LATE; ",""),LEN(IF(N(A732)=0,"NO DATE; ","")&amp;IF(B732="","NO JOB; ",IF(COUNTIF('Jobs'!$A$2:$A$21,B732)=0,"JOB NOT ON JOBS SHEET; ",""))&amp;IF(AND(L732="Yes",M732=""),"DELAY - NO CAUSE; ","")&amp;IF(AND(N732&lt;&gt;"",O732&lt;&gt;"Yes",O732&lt;&gt;"Not needed"),"CLIENT INSTRUCTION - NO CHANGE ORDER; ","")&amp;IF(Q732="","NO PHOTOS LINK; ","")&amp;IF(OR(C732="",AND(D732&lt;&gt;"",E732="")),"CREW COUNT BLANK; ","")&amp;IF(G732="","NO WORK WRITTEN; ","")&amp;IF(AND(I732&lt;&gt;"",J732=""),"INSPECTION - NO RESULT; ","")&amp;IF(AND(B732&lt;&gt;"",N(A732)&gt;0,COUNTIFS($B$2:$B$1000,B732,$A$2:$A$1000,A732)&gt;1),"TWO ROWS SAME JOB SAME DAY; ","")&amp;IF(AND(N(A732)&gt;0,N(S732)&gt;0,N(S732)-N(A732)&gt;N('Settings'!$B$11)),"WRITTEN LATE; ",""))-2)))</f>
        <v/>
      </c>
    </row>
    <row r="733">
      <c r="A733" s="6" t="n"/>
      <c r="G733" s="7" t="n"/>
      <c r="H733" s="7" t="n"/>
      <c r="K733" s="7" t="n"/>
      <c r="M733" s="7" t="n"/>
      <c r="N733" s="7" t="n"/>
      <c r="P733" s="7" t="n"/>
      <c r="S733" s="6" t="n"/>
      <c r="T733">
        <f>IF(NOT(OR(A733&lt;&gt;"",B733&lt;&gt;"",G733&lt;&gt;"")),"",IF(IF(N(A733)=0,"NO DATE; ","")&amp;IF(B733="","NO JOB; ",IF(COUNTIF('Jobs'!$A$2:$A$21,B733)=0,"JOB NOT ON JOBS SHEET; ",""))&amp;IF(AND(L733="Yes",M733=""),"DELAY - NO CAUSE; ","")&amp;IF(AND(N733&lt;&gt;"",O733&lt;&gt;"Yes",O733&lt;&gt;"Not needed"),"CLIENT INSTRUCTION - NO CHANGE ORDER; ","")&amp;IF(Q733="","NO PHOTOS LINK; ","")&amp;IF(OR(C733="",AND(D733&lt;&gt;"",E733="")),"CREW COUNT BLANK; ","")&amp;IF(G733="","NO WORK WRITTEN; ","")&amp;IF(AND(I733&lt;&gt;"",J733=""),"INSPECTION - NO RESULT; ","")&amp;IF(AND(B733&lt;&gt;"",N(A733)&gt;0,COUNTIFS($B$2:$B$1000,B733,$A$2:$A$1000,A733)&gt;1),"TWO ROWS SAME JOB SAME DAY; ","")&amp;IF(AND(N(A733)&gt;0,N(S733)&gt;0,N(S733)-N(A733)&gt;N('Settings'!$B$11)),"WRITTEN LATE; ","")="","",LEFT(IF(N(A733)=0,"NO DATE; ","")&amp;IF(B733="","NO JOB; ",IF(COUNTIF('Jobs'!$A$2:$A$21,B733)=0,"JOB NOT ON JOBS SHEET; ",""))&amp;IF(AND(L733="Yes",M733=""),"DELAY - NO CAUSE; ","")&amp;IF(AND(N733&lt;&gt;"",O733&lt;&gt;"Yes",O733&lt;&gt;"Not needed"),"CLIENT INSTRUCTION - NO CHANGE ORDER; ","")&amp;IF(Q733="","NO PHOTOS LINK; ","")&amp;IF(OR(C733="",AND(D733&lt;&gt;"",E733="")),"CREW COUNT BLANK; ","")&amp;IF(G733="","NO WORK WRITTEN; ","")&amp;IF(AND(I733&lt;&gt;"",J733=""),"INSPECTION - NO RESULT; ","")&amp;IF(AND(B733&lt;&gt;"",N(A733)&gt;0,COUNTIFS($B$2:$B$1000,B733,$A$2:$A$1000,A733)&gt;1),"TWO ROWS SAME JOB SAME DAY; ","")&amp;IF(AND(N(A733)&gt;0,N(S733)&gt;0,N(S733)-N(A733)&gt;N('Settings'!$B$11)),"WRITTEN LATE; ",""),LEN(IF(N(A733)=0,"NO DATE; ","")&amp;IF(B733="","NO JOB; ",IF(COUNTIF('Jobs'!$A$2:$A$21,B733)=0,"JOB NOT ON JOBS SHEET; ",""))&amp;IF(AND(L733="Yes",M733=""),"DELAY - NO CAUSE; ","")&amp;IF(AND(N733&lt;&gt;"",O733&lt;&gt;"Yes",O733&lt;&gt;"Not needed"),"CLIENT INSTRUCTION - NO CHANGE ORDER; ","")&amp;IF(Q733="","NO PHOTOS LINK; ","")&amp;IF(OR(C733="",AND(D733&lt;&gt;"",E733="")),"CREW COUNT BLANK; ","")&amp;IF(G733="","NO WORK WRITTEN; ","")&amp;IF(AND(I733&lt;&gt;"",J733=""),"INSPECTION - NO RESULT; ","")&amp;IF(AND(B733&lt;&gt;"",N(A733)&gt;0,COUNTIFS($B$2:$B$1000,B733,$A$2:$A$1000,A733)&gt;1),"TWO ROWS SAME JOB SAME DAY; ","")&amp;IF(AND(N(A733)&gt;0,N(S733)&gt;0,N(S733)-N(A733)&gt;N('Settings'!$B$11)),"WRITTEN LATE; ",""))-2)))</f>
        <v/>
      </c>
    </row>
    <row r="734">
      <c r="A734" s="6" t="n"/>
      <c r="G734" s="7" t="n"/>
      <c r="H734" s="7" t="n"/>
      <c r="K734" s="7" t="n"/>
      <c r="M734" s="7" t="n"/>
      <c r="N734" s="7" t="n"/>
      <c r="P734" s="7" t="n"/>
      <c r="S734" s="6" t="n"/>
      <c r="T734">
        <f>IF(NOT(OR(A734&lt;&gt;"",B734&lt;&gt;"",G734&lt;&gt;"")),"",IF(IF(N(A734)=0,"NO DATE; ","")&amp;IF(B734="","NO JOB; ",IF(COUNTIF('Jobs'!$A$2:$A$21,B734)=0,"JOB NOT ON JOBS SHEET; ",""))&amp;IF(AND(L734="Yes",M734=""),"DELAY - NO CAUSE; ","")&amp;IF(AND(N734&lt;&gt;"",O734&lt;&gt;"Yes",O734&lt;&gt;"Not needed"),"CLIENT INSTRUCTION - NO CHANGE ORDER; ","")&amp;IF(Q734="","NO PHOTOS LINK; ","")&amp;IF(OR(C734="",AND(D734&lt;&gt;"",E734="")),"CREW COUNT BLANK; ","")&amp;IF(G734="","NO WORK WRITTEN; ","")&amp;IF(AND(I734&lt;&gt;"",J734=""),"INSPECTION - NO RESULT; ","")&amp;IF(AND(B734&lt;&gt;"",N(A734)&gt;0,COUNTIFS($B$2:$B$1000,B734,$A$2:$A$1000,A734)&gt;1),"TWO ROWS SAME JOB SAME DAY; ","")&amp;IF(AND(N(A734)&gt;0,N(S734)&gt;0,N(S734)-N(A734)&gt;N('Settings'!$B$11)),"WRITTEN LATE; ","")="","",LEFT(IF(N(A734)=0,"NO DATE; ","")&amp;IF(B734="","NO JOB; ",IF(COUNTIF('Jobs'!$A$2:$A$21,B734)=0,"JOB NOT ON JOBS SHEET; ",""))&amp;IF(AND(L734="Yes",M734=""),"DELAY - NO CAUSE; ","")&amp;IF(AND(N734&lt;&gt;"",O734&lt;&gt;"Yes",O734&lt;&gt;"Not needed"),"CLIENT INSTRUCTION - NO CHANGE ORDER; ","")&amp;IF(Q734="","NO PHOTOS LINK; ","")&amp;IF(OR(C734="",AND(D734&lt;&gt;"",E734="")),"CREW COUNT BLANK; ","")&amp;IF(G734="","NO WORK WRITTEN; ","")&amp;IF(AND(I734&lt;&gt;"",J734=""),"INSPECTION - NO RESULT; ","")&amp;IF(AND(B734&lt;&gt;"",N(A734)&gt;0,COUNTIFS($B$2:$B$1000,B734,$A$2:$A$1000,A734)&gt;1),"TWO ROWS SAME JOB SAME DAY; ","")&amp;IF(AND(N(A734)&gt;0,N(S734)&gt;0,N(S734)-N(A734)&gt;N('Settings'!$B$11)),"WRITTEN LATE; ",""),LEN(IF(N(A734)=0,"NO DATE; ","")&amp;IF(B734="","NO JOB; ",IF(COUNTIF('Jobs'!$A$2:$A$21,B734)=0,"JOB NOT ON JOBS SHEET; ",""))&amp;IF(AND(L734="Yes",M734=""),"DELAY - NO CAUSE; ","")&amp;IF(AND(N734&lt;&gt;"",O734&lt;&gt;"Yes",O734&lt;&gt;"Not needed"),"CLIENT INSTRUCTION - NO CHANGE ORDER; ","")&amp;IF(Q734="","NO PHOTOS LINK; ","")&amp;IF(OR(C734="",AND(D734&lt;&gt;"",E734="")),"CREW COUNT BLANK; ","")&amp;IF(G734="","NO WORK WRITTEN; ","")&amp;IF(AND(I734&lt;&gt;"",J734=""),"INSPECTION - NO RESULT; ","")&amp;IF(AND(B734&lt;&gt;"",N(A734)&gt;0,COUNTIFS($B$2:$B$1000,B734,$A$2:$A$1000,A734)&gt;1),"TWO ROWS SAME JOB SAME DAY; ","")&amp;IF(AND(N(A734)&gt;0,N(S734)&gt;0,N(S734)-N(A734)&gt;N('Settings'!$B$11)),"WRITTEN LATE; ",""))-2)))</f>
        <v/>
      </c>
    </row>
    <row r="735">
      <c r="A735" s="6" t="n"/>
      <c r="G735" s="7" t="n"/>
      <c r="H735" s="7" t="n"/>
      <c r="K735" s="7" t="n"/>
      <c r="M735" s="7" t="n"/>
      <c r="N735" s="7" t="n"/>
      <c r="P735" s="7" t="n"/>
      <c r="S735" s="6" t="n"/>
      <c r="T735">
        <f>IF(NOT(OR(A735&lt;&gt;"",B735&lt;&gt;"",G735&lt;&gt;"")),"",IF(IF(N(A735)=0,"NO DATE; ","")&amp;IF(B735="","NO JOB; ",IF(COUNTIF('Jobs'!$A$2:$A$21,B735)=0,"JOB NOT ON JOBS SHEET; ",""))&amp;IF(AND(L735="Yes",M735=""),"DELAY - NO CAUSE; ","")&amp;IF(AND(N735&lt;&gt;"",O735&lt;&gt;"Yes",O735&lt;&gt;"Not needed"),"CLIENT INSTRUCTION - NO CHANGE ORDER; ","")&amp;IF(Q735="","NO PHOTOS LINK; ","")&amp;IF(OR(C735="",AND(D735&lt;&gt;"",E735="")),"CREW COUNT BLANK; ","")&amp;IF(G735="","NO WORK WRITTEN; ","")&amp;IF(AND(I735&lt;&gt;"",J735=""),"INSPECTION - NO RESULT; ","")&amp;IF(AND(B735&lt;&gt;"",N(A735)&gt;0,COUNTIFS($B$2:$B$1000,B735,$A$2:$A$1000,A735)&gt;1),"TWO ROWS SAME JOB SAME DAY; ","")&amp;IF(AND(N(A735)&gt;0,N(S735)&gt;0,N(S735)-N(A735)&gt;N('Settings'!$B$11)),"WRITTEN LATE; ","")="","",LEFT(IF(N(A735)=0,"NO DATE; ","")&amp;IF(B735="","NO JOB; ",IF(COUNTIF('Jobs'!$A$2:$A$21,B735)=0,"JOB NOT ON JOBS SHEET; ",""))&amp;IF(AND(L735="Yes",M735=""),"DELAY - NO CAUSE; ","")&amp;IF(AND(N735&lt;&gt;"",O735&lt;&gt;"Yes",O735&lt;&gt;"Not needed"),"CLIENT INSTRUCTION - NO CHANGE ORDER; ","")&amp;IF(Q735="","NO PHOTOS LINK; ","")&amp;IF(OR(C735="",AND(D735&lt;&gt;"",E735="")),"CREW COUNT BLANK; ","")&amp;IF(G735="","NO WORK WRITTEN; ","")&amp;IF(AND(I735&lt;&gt;"",J735=""),"INSPECTION - NO RESULT; ","")&amp;IF(AND(B735&lt;&gt;"",N(A735)&gt;0,COUNTIFS($B$2:$B$1000,B735,$A$2:$A$1000,A735)&gt;1),"TWO ROWS SAME JOB SAME DAY; ","")&amp;IF(AND(N(A735)&gt;0,N(S735)&gt;0,N(S735)-N(A735)&gt;N('Settings'!$B$11)),"WRITTEN LATE; ",""),LEN(IF(N(A735)=0,"NO DATE; ","")&amp;IF(B735="","NO JOB; ",IF(COUNTIF('Jobs'!$A$2:$A$21,B735)=0,"JOB NOT ON JOBS SHEET; ",""))&amp;IF(AND(L735="Yes",M735=""),"DELAY - NO CAUSE; ","")&amp;IF(AND(N735&lt;&gt;"",O735&lt;&gt;"Yes",O735&lt;&gt;"Not needed"),"CLIENT INSTRUCTION - NO CHANGE ORDER; ","")&amp;IF(Q735="","NO PHOTOS LINK; ","")&amp;IF(OR(C735="",AND(D735&lt;&gt;"",E735="")),"CREW COUNT BLANK; ","")&amp;IF(G735="","NO WORK WRITTEN; ","")&amp;IF(AND(I735&lt;&gt;"",J735=""),"INSPECTION - NO RESULT; ","")&amp;IF(AND(B735&lt;&gt;"",N(A735)&gt;0,COUNTIFS($B$2:$B$1000,B735,$A$2:$A$1000,A735)&gt;1),"TWO ROWS SAME JOB SAME DAY; ","")&amp;IF(AND(N(A735)&gt;0,N(S735)&gt;0,N(S735)-N(A735)&gt;N('Settings'!$B$11)),"WRITTEN LATE; ",""))-2)))</f>
        <v/>
      </c>
    </row>
    <row r="736">
      <c r="A736" s="6" t="n"/>
      <c r="G736" s="7" t="n"/>
      <c r="H736" s="7" t="n"/>
      <c r="K736" s="7" t="n"/>
      <c r="M736" s="7" t="n"/>
      <c r="N736" s="7" t="n"/>
      <c r="P736" s="7" t="n"/>
      <c r="S736" s="6" t="n"/>
      <c r="T736">
        <f>IF(NOT(OR(A736&lt;&gt;"",B736&lt;&gt;"",G736&lt;&gt;"")),"",IF(IF(N(A736)=0,"NO DATE; ","")&amp;IF(B736="","NO JOB; ",IF(COUNTIF('Jobs'!$A$2:$A$21,B736)=0,"JOB NOT ON JOBS SHEET; ",""))&amp;IF(AND(L736="Yes",M736=""),"DELAY - NO CAUSE; ","")&amp;IF(AND(N736&lt;&gt;"",O736&lt;&gt;"Yes",O736&lt;&gt;"Not needed"),"CLIENT INSTRUCTION - NO CHANGE ORDER; ","")&amp;IF(Q736="","NO PHOTOS LINK; ","")&amp;IF(OR(C736="",AND(D736&lt;&gt;"",E736="")),"CREW COUNT BLANK; ","")&amp;IF(G736="","NO WORK WRITTEN; ","")&amp;IF(AND(I736&lt;&gt;"",J736=""),"INSPECTION - NO RESULT; ","")&amp;IF(AND(B736&lt;&gt;"",N(A736)&gt;0,COUNTIFS($B$2:$B$1000,B736,$A$2:$A$1000,A736)&gt;1),"TWO ROWS SAME JOB SAME DAY; ","")&amp;IF(AND(N(A736)&gt;0,N(S736)&gt;0,N(S736)-N(A736)&gt;N('Settings'!$B$11)),"WRITTEN LATE; ","")="","",LEFT(IF(N(A736)=0,"NO DATE; ","")&amp;IF(B736="","NO JOB; ",IF(COUNTIF('Jobs'!$A$2:$A$21,B736)=0,"JOB NOT ON JOBS SHEET; ",""))&amp;IF(AND(L736="Yes",M736=""),"DELAY - NO CAUSE; ","")&amp;IF(AND(N736&lt;&gt;"",O736&lt;&gt;"Yes",O736&lt;&gt;"Not needed"),"CLIENT INSTRUCTION - NO CHANGE ORDER; ","")&amp;IF(Q736="","NO PHOTOS LINK; ","")&amp;IF(OR(C736="",AND(D736&lt;&gt;"",E736="")),"CREW COUNT BLANK; ","")&amp;IF(G736="","NO WORK WRITTEN; ","")&amp;IF(AND(I736&lt;&gt;"",J736=""),"INSPECTION - NO RESULT; ","")&amp;IF(AND(B736&lt;&gt;"",N(A736)&gt;0,COUNTIFS($B$2:$B$1000,B736,$A$2:$A$1000,A736)&gt;1),"TWO ROWS SAME JOB SAME DAY; ","")&amp;IF(AND(N(A736)&gt;0,N(S736)&gt;0,N(S736)-N(A736)&gt;N('Settings'!$B$11)),"WRITTEN LATE; ",""),LEN(IF(N(A736)=0,"NO DATE; ","")&amp;IF(B736="","NO JOB; ",IF(COUNTIF('Jobs'!$A$2:$A$21,B736)=0,"JOB NOT ON JOBS SHEET; ",""))&amp;IF(AND(L736="Yes",M736=""),"DELAY - NO CAUSE; ","")&amp;IF(AND(N736&lt;&gt;"",O736&lt;&gt;"Yes",O736&lt;&gt;"Not needed"),"CLIENT INSTRUCTION - NO CHANGE ORDER; ","")&amp;IF(Q736="","NO PHOTOS LINK; ","")&amp;IF(OR(C736="",AND(D736&lt;&gt;"",E736="")),"CREW COUNT BLANK; ","")&amp;IF(G736="","NO WORK WRITTEN; ","")&amp;IF(AND(I736&lt;&gt;"",J736=""),"INSPECTION - NO RESULT; ","")&amp;IF(AND(B736&lt;&gt;"",N(A736)&gt;0,COUNTIFS($B$2:$B$1000,B736,$A$2:$A$1000,A736)&gt;1),"TWO ROWS SAME JOB SAME DAY; ","")&amp;IF(AND(N(A736)&gt;0,N(S736)&gt;0,N(S736)-N(A736)&gt;N('Settings'!$B$11)),"WRITTEN LATE; ",""))-2)))</f>
        <v/>
      </c>
    </row>
    <row r="737">
      <c r="A737" s="6" t="n"/>
      <c r="G737" s="7" t="n"/>
      <c r="H737" s="7" t="n"/>
      <c r="K737" s="7" t="n"/>
      <c r="M737" s="7" t="n"/>
      <c r="N737" s="7" t="n"/>
      <c r="P737" s="7" t="n"/>
      <c r="S737" s="6" t="n"/>
      <c r="T737">
        <f>IF(NOT(OR(A737&lt;&gt;"",B737&lt;&gt;"",G737&lt;&gt;"")),"",IF(IF(N(A737)=0,"NO DATE; ","")&amp;IF(B737="","NO JOB; ",IF(COUNTIF('Jobs'!$A$2:$A$21,B737)=0,"JOB NOT ON JOBS SHEET; ",""))&amp;IF(AND(L737="Yes",M737=""),"DELAY - NO CAUSE; ","")&amp;IF(AND(N737&lt;&gt;"",O737&lt;&gt;"Yes",O737&lt;&gt;"Not needed"),"CLIENT INSTRUCTION - NO CHANGE ORDER; ","")&amp;IF(Q737="","NO PHOTOS LINK; ","")&amp;IF(OR(C737="",AND(D737&lt;&gt;"",E737="")),"CREW COUNT BLANK; ","")&amp;IF(G737="","NO WORK WRITTEN; ","")&amp;IF(AND(I737&lt;&gt;"",J737=""),"INSPECTION - NO RESULT; ","")&amp;IF(AND(B737&lt;&gt;"",N(A737)&gt;0,COUNTIFS($B$2:$B$1000,B737,$A$2:$A$1000,A737)&gt;1),"TWO ROWS SAME JOB SAME DAY; ","")&amp;IF(AND(N(A737)&gt;0,N(S737)&gt;0,N(S737)-N(A737)&gt;N('Settings'!$B$11)),"WRITTEN LATE; ","")="","",LEFT(IF(N(A737)=0,"NO DATE; ","")&amp;IF(B737="","NO JOB; ",IF(COUNTIF('Jobs'!$A$2:$A$21,B737)=0,"JOB NOT ON JOBS SHEET; ",""))&amp;IF(AND(L737="Yes",M737=""),"DELAY - NO CAUSE; ","")&amp;IF(AND(N737&lt;&gt;"",O737&lt;&gt;"Yes",O737&lt;&gt;"Not needed"),"CLIENT INSTRUCTION - NO CHANGE ORDER; ","")&amp;IF(Q737="","NO PHOTOS LINK; ","")&amp;IF(OR(C737="",AND(D737&lt;&gt;"",E737="")),"CREW COUNT BLANK; ","")&amp;IF(G737="","NO WORK WRITTEN; ","")&amp;IF(AND(I737&lt;&gt;"",J737=""),"INSPECTION - NO RESULT; ","")&amp;IF(AND(B737&lt;&gt;"",N(A737)&gt;0,COUNTIFS($B$2:$B$1000,B737,$A$2:$A$1000,A737)&gt;1),"TWO ROWS SAME JOB SAME DAY; ","")&amp;IF(AND(N(A737)&gt;0,N(S737)&gt;0,N(S737)-N(A737)&gt;N('Settings'!$B$11)),"WRITTEN LATE; ",""),LEN(IF(N(A737)=0,"NO DATE; ","")&amp;IF(B737="","NO JOB; ",IF(COUNTIF('Jobs'!$A$2:$A$21,B737)=0,"JOB NOT ON JOBS SHEET; ",""))&amp;IF(AND(L737="Yes",M737=""),"DELAY - NO CAUSE; ","")&amp;IF(AND(N737&lt;&gt;"",O737&lt;&gt;"Yes",O737&lt;&gt;"Not needed"),"CLIENT INSTRUCTION - NO CHANGE ORDER; ","")&amp;IF(Q737="","NO PHOTOS LINK; ","")&amp;IF(OR(C737="",AND(D737&lt;&gt;"",E737="")),"CREW COUNT BLANK; ","")&amp;IF(G737="","NO WORK WRITTEN; ","")&amp;IF(AND(I737&lt;&gt;"",J737=""),"INSPECTION - NO RESULT; ","")&amp;IF(AND(B737&lt;&gt;"",N(A737)&gt;0,COUNTIFS($B$2:$B$1000,B737,$A$2:$A$1000,A737)&gt;1),"TWO ROWS SAME JOB SAME DAY; ","")&amp;IF(AND(N(A737)&gt;0,N(S737)&gt;0,N(S737)-N(A737)&gt;N('Settings'!$B$11)),"WRITTEN LATE; ",""))-2)))</f>
        <v/>
      </c>
    </row>
    <row r="738">
      <c r="A738" s="6" t="n"/>
      <c r="G738" s="7" t="n"/>
      <c r="H738" s="7" t="n"/>
      <c r="K738" s="7" t="n"/>
      <c r="M738" s="7" t="n"/>
      <c r="N738" s="7" t="n"/>
      <c r="P738" s="7" t="n"/>
      <c r="S738" s="6" t="n"/>
      <c r="T738">
        <f>IF(NOT(OR(A738&lt;&gt;"",B738&lt;&gt;"",G738&lt;&gt;"")),"",IF(IF(N(A738)=0,"NO DATE; ","")&amp;IF(B738="","NO JOB; ",IF(COUNTIF('Jobs'!$A$2:$A$21,B738)=0,"JOB NOT ON JOBS SHEET; ",""))&amp;IF(AND(L738="Yes",M738=""),"DELAY - NO CAUSE; ","")&amp;IF(AND(N738&lt;&gt;"",O738&lt;&gt;"Yes",O738&lt;&gt;"Not needed"),"CLIENT INSTRUCTION - NO CHANGE ORDER; ","")&amp;IF(Q738="","NO PHOTOS LINK; ","")&amp;IF(OR(C738="",AND(D738&lt;&gt;"",E738="")),"CREW COUNT BLANK; ","")&amp;IF(G738="","NO WORK WRITTEN; ","")&amp;IF(AND(I738&lt;&gt;"",J738=""),"INSPECTION - NO RESULT; ","")&amp;IF(AND(B738&lt;&gt;"",N(A738)&gt;0,COUNTIFS($B$2:$B$1000,B738,$A$2:$A$1000,A738)&gt;1),"TWO ROWS SAME JOB SAME DAY; ","")&amp;IF(AND(N(A738)&gt;0,N(S738)&gt;0,N(S738)-N(A738)&gt;N('Settings'!$B$11)),"WRITTEN LATE; ","")="","",LEFT(IF(N(A738)=0,"NO DATE; ","")&amp;IF(B738="","NO JOB; ",IF(COUNTIF('Jobs'!$A$2:$A$21,B738)=0,"JOB NOT ON JOBS SHEET; ",""))&amp;IF(AND(L738="Yes",M738=""),"DELAY - NO CAUSE; ","")&amp;IF(AND(N738&lt;&gt;"",O738&lt;&gt;"Yes",O738&lt;&gt;"Not needed"),"CLIENT INSTRUCTION - NO CHANGE ORDER; ","")&amp;IF(Q738="","NO PHOTOS LINK; ","")&amp;IF(OR(C738="",AND(D738&lt;&gt;"",E738="")),"CREW COUNT BLANK; ","")&amp;IF(G738="","NO WORK WRITTEN; ","")&amp;IF(AND(I738&lt;&gt;"",J738=""),"INSPECTION - NO RESULT; ","")&amp;IF(AND(B738&lt;&gt;"",N(A738)&gt;0,COUNTIFS($B$2:$B$1000,B738,$A$2:$A$1000,A738)&gt;1),"TWO ROWS SAME JOB SAME DAY; ","")&amp;IF(AND(N(A738)&gt;0,N(S738)&gt;0,N(S738)-N(A738)&gt;N('Settings'!$B$11)),"WRITTEN LATE; ",""),LEN(IF(N(A738)=0,"NO DATE; ","")&amp;IF(B738="","NO JOB; ",IF(COUNTIF('Jobs'!$A$2:$A$21,B738)=0,"JOB NOT ON JOBS SHEET; ",""))&amp;IF(AND(L738="Yes",M738=""),"DELAY - NO CAUSE; ","")&amp;IF(AND(N738&lt;&gt;"",O738&lt;&gt;"Yes",O738&lt;&gt;"Not needed"),"CLIENT INSTRUCTION - NO CHANGE ORDER; ","")&amp;IF(Q738="","NO PHOTOS LINK; ","")&amp;IF(OR(C738="",AND(D738&lt;&gt;"",E738="")),"CREW COUNT BLANK; ","")&amp;IF(G738="","NO WORK WRITTEN; ","")&amp;IF(AND(I738&lt;&gt;"",J738=""),"INSPECTION - NO RESULT; ","")&amp;IF(AND(B738&lt;&gt;"",N(A738)&gt;0,COUNTIFS($B$2:$B$1000,B738,$A$2:$A$1000,A738)&gt;1),"TWO ROWS SAME JOB SAME DAY; ","")&amp;IF(AND(N(A738)&gt;0,N(S738)&gt;0,N(S738)-N(A738)&gt;N('Settings'!$B$11)),"WRITTEN LATE; ",""))-2)))</f>
        <v/>
      </c>
    </row>
    <row r="739">
      <c r="A739" s="6" t="n"/>
      <c r="G739" s="7" t="n"/>
      <c r="H739" s="7" t="n"/>
      <c r="K739" s="7" t="n"/>
      <c r="M739" s="7" t="n"/>
      <c r="N739" s="7" t="n"/>
      <c r="P739" s="7" t="n"/>
      <c r="S739" s="6" t="n"/>
      <c r="T739">
        <f>IF(NOT(OR(A739&lt;&gt;"",B739&lt;&gt;"",G739&lt;&gt;"")),"",IF(IF(N(A739)=0,"NO DATE; ","")&amp;IF(B739="","NO JOB; ",IF(COUNTIF('Jobs'!$A$2:$A$21,B739)=0,"JOB NOT ON JOBS SHEET; ",""))&amp;IF(AND(L739="Yes",M739=""),"DELAY - NO CAUSE; ","")&amp;IF(AND(N739&lt;&gt;"",O739&lt;&gt;"Yes",O739&lt;&gt;"Not needed"),"CLIENT INSTRUCTION - NO CHANGE ORDER; ","")&amp;IF(Q739="","NO PHOTOS LINK; ","")&amp;IF(OR(C739="",AND(D739&lt;&gt;"",E739="")),"CREW COUNT BLANK; ","")&amp;IF(G739="","NO WORK WRITTEN; ","")&amp;IF(AND(I739&lt;&gt;"",J739=""),"INSPECTION - NO RESULT; ","")&amp;IF(AND(B739&lt;&gt;"",N(A739)&gt;0,COUNTIFS($B$2:$B$1000,B739,$A$2:$A$1000,A739)&gt;1),"TWO ROWS SAME JOB SAME DAY; ","")&amp;IF(AND(N(A739)&gt;0,N(S739)&gt;0,N(S739)-N(A739)&gt;N('Settings'!$B$11)),"WRITTEN LATE; ","")="","",LEFT(IF(N(A739)=0,"NO DATE; ","")&amp;IF(B739="","NO JOB; ",IF(COUNTIF('Jobs'!$A$2:$A$21,B739)=0,"JOB NOT ON JOBS SHEET; ",""))&amp;IF(AND(L739="Yes",M739=""),"DELAY - NO CAUSE; ","")&amp;IF(AND(N739&lt;&gt;"",O739&lt;&gt;"Yes",O739&lt;&gt;"Not needed"),"CLIENT INSTRUCTION - NO CHANGE ORDER; ","")&amp;IF(Q739="","NO PHOTOS LINK; ","")&amp;IF(OR(C739="",AND(D739&lt;&gt;"",E739="")),"CREW COUNT BLANK; ","")&amp;IF(G739="","NO WORK WRITTEN; ","")&amp;IF(AND(I739&lt;&gt;"",J739=""),"INSPECTION - NO RESULT; ","")&amp;IF(AND(B739&lt;&gt;"",N(A739)&gt;0,COUNTIFS($B$2:$B$1000,B739,$A$2:$A$1000,A739)&gt;1),"TWO ROWS SAME JOB SAME DAY; ","")&amp;IF(AND(N(A739)&gt;0,N(S739)&gt;0,N(S739)-N(A739)&gt;N('Settings'!$B$11)),"WRITTEN LATE; ",""),LEN(IF(N(A739)=0,"NO DATE; ","")&amp;IF(B739="","NO JOB; ",IF(COUNTIF('Jobs'!$A$2:$A$21,B739)=0,"JOB NOT ON JOBS SHEET; ",""))&amp;IF(AND(L739="Yes",M739=""),"DELAY - NO CAUSE; ","")&amp;IF(AND(N739&lt;&gt;"",O739&lt;&gt;"Yes",O739&lt;&gt;"Not needed"),"CLIENT INSTRUCTION - NO CHANGE ORDER; ","")&amp;IF(Q739="","NO PHOTOS LINK; ","")&amp;IF(OR(C739="",AND(D739&lt;&gt;"",E739="")),"CREW COUNT BLANK; ","")&amp;IF(G739="","NO WORK WRITTEN; ","")&amp;IF(AND(I739&lt;&gt;"",J739=""),"INSPECTION - NO RESULT; ","")&amp;IF(AND(B739&lt;&gt;"",N(A739)&gt;0,COUNTIFS($B$2:$B$1000,B739,$A$2:$A$1000,A739)&gt;1),"TWO ROWS SAME JOB SAME DAY; ","")&amp;IF(AND(N(A739)&gt;0,N(S739)&gt;0,N(S739)-N(A739)&gt;N('Settings'!$B$11)),"WRITTEN LATE; ",""))-2)))</f>
        <v/>
      </c>
    </row>
    <row r="740">
      <c r="A740" s="6" t="n"/>
      <c r="G740" s="7" t="n"/>
      <c r="H740" s="7" t="n"/>
      <c r="K740" s="7" t="n"/>
      <c r="M740" s="7" t="n"/>
      <c r="N740" s="7" t="n"/>
      <c r="P740" s="7" t="n"/>
      <c r="S740" s="6" t="n"/>
      <c r="T740">
        <f>IF(NOT(OR(A740&lt;&gt;"",B740&lt;&gt;"",G740&lt;&gt;"")),"",IF(IF(N(A740)=0,"NO DATE; ","")&amp;IF(B740="","NO JOB; ",IF(COUNTIF('Jobs'!$A$2:$A$21,B740)=0,"JOB NOT ON JOBS SHEET; ",""))&amp;IF(AND(L740="Yes",M740=""),"DELAY - NO CAUSE; ","")&amp;IF(AND(N740&lt;&gt;"",O740&lt;&gt;"Yes",O740&lt;&gt;"Not needed"),"CLIENT INSTRUCTION - NO CHANGE ORDER; ","")&amp;IF(Q740="","NO PHOTOS LINK; ","")&amp;IF(OR(C740="",AND(D740&lt;&gt;"",E740="")),"CREW COUNT BLANK; ","")&amp;IF(G740="","NO WORK WRITTEN; ","")&amp;IF(AND(I740&lt;&gt;"",J740=""),"INSPECTION - NO RESULT; ","")&amp;IF(AND(B740&lt;&gt;"",N(A740)&gt;0,COUNTIFS($B$2:$B$1000,B740,$A$2:$A$1000,A740)&gt;1),"TWO ROWS SAME JOB SAME DAY; ","")&amp;IF(AND(N(A740)&gt;0,N(S740)&gt;0,N(S740)-N(A740)&gt;N('Settings'!$B$11)),"WRITTEN LATE; ","")="","",LEFT(IF(N(A740)=0,"NO DATE; ","")&amp;IF(B740="","NO JOB; ",IF(COUNTIF('Jobs'!$A$2:$A$21,B740)=0,"JOB NOT ON JOBS SHEET; ",""))&amp;IF(AND(L740="Yes",M740=""),"DELAY - NO CAUSE; ","")&amp;IF(AND(N740&lt;&gt;"",O740&lt;&gt;"Yes",O740&lt;&gt;"Not needed"),"CLIENT INSTRUCTION - NO CHANGE ORDER; ","")&amp;IF(Q740="","NO PHOTOS LINK; ","")&amp;IF(OR(C740="",AND(D740&lt;&gt;"",E740="")),"CREW COUNT BLANK; ","")&amp;IF(G740="","NO WORK WRITTEN; ","")&amp;IF(AND(I740&lt;&gt;"",J740=""),"INSPECTION - NO RESULT; ","")&amp;IF(AND(B740&lt;&gt;"",N(A740)&gt;0,COUNTIFS($B$2:$B$1000,B740,$A$2:$A$1000,A740)&gt;1),"TWO ROWS SAME JOB SAME DAY; ","")&amp;IF(AND(N(A740)&gt;0,N(S740)&gt;0,N(S740)-N(A740)&gt;N('Settings'!$B$11)),"WRITTEN LATE; ",""),LEN(IF(N(A740)=0,"NO DATE; ","")&amp;IF(B740="","NO JOB; ",IF(COUNTIF('Jobs'!$A$2:$A$21,B740)=0,"JOB NOT ON JOBS SHEET; ",""))&amp;IF(AND(L740="Yes",M740=""),"DELAY - NO CAUSE; ","")&amp;IF(AND(N740&lt;&gt;"",O740&lt;&gt;"Yes",O740&lt;&gt;"Not needed"),"CLIENT INSTRUCTION - NO CHANGE ORDER; ","")&amp;IF(Q740="","NO PHOTOS LINK; ","")&amp;IF(OR(C740="",AND(D740&lt;&gt;"",E740="")),"CREW COUNT BLANK; ","")&amp;IF(G740="","NO WORK WRITTEN; ","")&amp;IF(AND(I740&lt;&gt;"",J740=""),"INSPECTION - NO RESULT; ","")&amp;IF(AND(B740&lt;&gt;"",N(A740)&gt;0,COUNTIFS($B$2:$B$1000,B740,$A$2:$A$1000,A740)&gt;1),"TWO ROWS SAME JOB SAME DAY; ","")&amp;IF(AND(N(A740)&gt;0,N(S740)&gt;0,N(S740)-N(A740)&gt;N('Settings'!$B$11)),"WRITTEN LATE; ",""))-2)))</f>
        <v/>
      </c>
    </row>
    <row r="741">
      <c r="A741" s="6" t="n"/>
      <c r="G741" s="7" t="n"/>
      <c r="H741" s="7" t="n"/>
      <c r="K741" s="7" t="n"/>
      <c r="M741" s="7" t="n"/>
      <c r="N741" s="7" t="n"/>
      <c r="P741" s="7" t="n"/>
      <c r="S741" s="6" t="n"/>
      <c r="T741">
        <f>IF(NOT(OR(A741&lt;&gt;"",B741&lt;&gt;"",G741&lt;&gt;"")),"",IF(IF(N(A741)=0,"NO DATE; ","")&amp;IF(B741="","NO JOB; ",IF(COUNTIF('Jobs'!$A$2:$A$21,B741)=0,"JOB NOT ON JOBS SHEET; ",""))&amp;IF(AND(L741="Yes",M741=""),"DELAY - NO CAUSE; ","")&amp;IF(AND(N741&lt;&gt;"",O741&lt;&gt;"Yes",O741&lt;&gt;"Not needed"),"CLIENT INSTRUCTION - NO CHANGE ORDER; ","")&amp;IF(Q741="","NO PHOTOS LINK; ","")&amp;IF(OR(C741="",AND(D741&lt;&gt;"",E741="")),"CREW COUNT BLANK; ","")&amp;IF(G741="","NO WORK WRITTEN; ","")&amp;IF(AND(I741&lt;&gt;"",J741=""),"INSPECTION - NO RESULT; ","")&amp;IF(AND(B741&lt;&gt;"",N(A741)&gt;0,COUNTIFS($B$2:$B$1000,B741,$A$2:$A$1000,A741)&gt;1),"TWO ROWS SAME JOB SAME DAY; ","")&amp;IF(AND(N(A741)&gt;0,N(S741)&gt;0,N(S741)-N(A741)&gt;N('Settings'!$B$11)),"WRITTEN LATE; ","")="","",LEFT(IF(N(A741)=0,"NO DATE; ","")&amp;IF(B741="","NO JOB; ",IF(COUNTIF('Jobs'!$A$2:$A$21,B741)=0,"JOB NOT ON JOBS SHEET; ",""))&amp;IF(AND(L741="Yes",M741=""),"DELAY - NO CAUSE; ","")&amp;IF(AND(N741&lt;&gt;"",O741&lt;&gt;"Yes",O741&lt;&gt;"Not needed"),"CLIENT INSTRUCTION - NO CHANGE ORDER; ","")&amp;IF(Q741="","NO PHOTOS LINK; ","")&amp;IF(OR(C741="",AND(D741&lt;&gt;"",E741="")),"CREW COUNT BLANK; ","")&amp;IF(G741="","NO WORK WRITTEN; ","")&amp;IF(AND(I741&lt;&gt;"",J741=""),"INSPECTION - NO RESULT; ","")&amp;IF(AND(B741&lt;&gt;"",N(A741)&gt;0,COUNTIFS($B$2:$B$1000,B741,$A$2:$A$1000,A741)&gt;1),"TWO ROWS SAME JOB SAME DAY; ","")&amp;IF(AND(N(A741)&gt;0,N(S741)&gt;0,N(S741)-N(A741)&gt;N('Settings'!$B$11)),"WRITTEN LATE; ",""),LEN(IF(N(A741)=0,"NO DATE; ","")&amp;IF(B741="","NO JOB; ",IF(COUNTIF('Jobs'!$A$2:$A$21,B741)=0,"JOB NOT ON JOBS SHEET; ",""))&amp;IF(AND(L741="Yes",M741=""),"DELAY - NO CAUSE; ","")&amp;IF(AND(N741&lt;&gt;"",O741&lt;&gt;"Yes",O741&lt;&gt;"Not needed"),"CLIENT INSTRUCTION - NO CHANGE ORDER; ","")&amp;IF(Q741="","NO PHOTOS LINK; ","")&amp;IF(OR(C741="",AND(D741&lt;&gt;"",E741="")),"CREW COUNT BLANK; ","")&amp;IF(G741="","NO WORK WRITTEN; ","")&amp;IF(AND(I741&lt;&gt;"",J741=""),"INSPECTION - NO RESULT; ","")&amp;IF(AND(B741&lt;&gt;"",N(A741)&gt;0,COUNTIFS($B$2:$B$1000,B741,$A$2:$A$1000,A741)&gt;1),"TWO ROWS SAME JOB SAME DAY; ","")&amp;IF(AND(N(A741)&gt;0,N(S741)&gt;0,N(S741)-N(A741)&gt;N('Settings'!$B$11)),"WRITTEN LATE; ",""))-2)))</f>
        <v/>
      </c>
    </row>
    <row r="742">
      <c r="A742" s="6" t="n"/>
      <c r="G742" s="7" t="n"/>
      <c r="H742" s="7" t="n"/>
      <c r="K742" s="7" t="n"/>
      <c r="M742" s="7" t="n"/>
      <c r="N742" s="7" t="n"/>
      <c r="P742" s="7" t="n"/>
      <c r="S742" s="6" t="n"/>
      <c r="T742">
        <f>IF(NOT(OR(A742&lt;&gt;"",B742&lt;&gt;"",G742&lt;&gt;"")),"",IF(IF(N(A742)=0,"NO DATE; ","")&amp;IF(B742="","NO JOB; ",IF(COUNTIF('Jobs'!$A$2:$A$21,B742)=0,"JOB NOT ON JOBS SHEET; ",""))&amp;IF(AND(L742="Yes",M742=""),"DELAY - NO CAUSE; ","")&amp;IF(AND(N742&lt;&gt;"",O742&lt;&gt;"Yes",O742&lt;&gt;"Not needed"),"CLIENT INSTRUCTION - NO CHANGE ORDER; ","")&amp;IF(Q742="","NO PHOTOS LINK; ","")&amp;IF(OR(C742="",AND(D742&lt;&gt;"",E742="")),"CREW COUNT BLANK; ","")&amp;IF(G742="","NO WORK WRITTEN; ","")&amp;IF(AND(I742&lt;&gt;"",J742=""),"INSPECTION - NO RESULT; ","")&amp;IF(AND(B742&lt;&gt;"",N(A742)&gt;0,COUNTIFS($B$2:$B$1000,B742,$A$2:$A$1000,A742)&gt;1),"TWO ROWS SAME JOB SAME DAY; ","")&amp;IF(AND(N(A742)&gt;0,N(S742)&gt;0,N(S742)-N(A742)&gt;N('Settings'!$B$11)),"WRITTEN LATE; ","")="","",LEFT(IF(N(A742)=0,"NO DATE; ","")&amp;IF(B742="","NO JOB; ",IF(COUNTIF('Jobs'!$A$2:$A$21,B742)=0,"JOB NOT ON JOBS SHEET; ",""))&amp;IF(AND(L742="Yes",M742=""),"DELAY - NO CAUSE; ","")&amp;IF(AND(N742&lt;&gt;"",O742&lt;&gt;"Yes",O742&lt;&gt;"Not needed"),"CLIENT INSTRUCTION - NO CHANGE ORDER; ","")&amp;IF(Q742="","NO PHOTOS LINK; ","")&amp;IF(OR(C742="",AND(D742&lt;&gt;"",E742="")),"CREW COUNT BLANK; ","")&amp;IF(G742="","NO WORK WRITTEN; ","")&amp;IF(AND(I742&lt;&gt;"",J742=""),"INSPECTION - NO RESULT; ","")&amp;IF(AND(B742&lt;&gt;"",N(A742)&gt;0,COUNTIFS($B$2:$B$1000,B742,$A$2:$A$1000,A742)&gt;1),"TWO ROWS SAME JOB SAME DAY; ","")&amp;IF(AND(N(A742)&gt;0,N(S742)&gt;0,N(S742)-N(A742)&gt;N('Settings'!$B$11)),"WRITTEN LATE; ",""),LEN(IF(N(A742)=0,"NO DATE; ","")&amp;IF(B742="","NO JOB; ",IF(COUNTIF('Jobs'!$A$2:$A$21,B742)=0,"JOB NOT ON JOBS SHEET; ",""))&amp;IF(AND(L742="Yes",M742=""),"DELAY - NO CAUSE; ","")&amp;IF(AND(N742&lt;&gt;"",O742&lt;&gt;"Yes",O742&lt;&gt;"Not needed"),"CLIENT INSTRUCTION - NO CHANGE ORDER; ","")&amp;IF(Q742="","NO PHOTOS LINK; ","")&amp;IF(OR(C742="",AND(D742&lt;&gt;"",E742="")),"CREW COUNT BLANK; ","")&amp;IF(G742="","NO WORK WRITTEN; ","")&amp;IF(AND(I742&lt;&gt;"",J742=""),"INSPECTION - NO RESULT; ","")&amp;IF(AND(B742&lt;&gt;"",N(A742)&gt;0,COUNTIFS($B$2:$B$1000,B742,$A$2:$A$1000,A742)&gt;1),"TWO ROWS SAME JOB SAME DAY; ","")&amp;IF(AND(N(A742)&gt;0,N(S742)&gt;0,N(S742)-N(A742)&gt;N('Settings'!$B$11)),"WRITTEN LATE; ",""))-2)))</f>
        <v/>
      </c>
    </row>
    <row r="743">
      <c r="A743" s="6" t="n"/>
      <c r="G743" s="7" t="n"/>
      <c r="H743" s="7" t="n"/>
      <c r="K743" s="7" t="n"/>
      <c r="M743" s="7" t="n"/>
      <c r="N743" s="7" t="n"/>
      <c r="P743" s="7" t="n"/>
      <c r="S743" s="6" t="n"/>
      <c r="T743">
        <f>IF(NOT(OR(A743&lt;&gt;"",B743&lt;&gt;"",G743&lt;&gt;"")),"",IF(IF(N(A743)=0,"NO DATE; ","")&amp;IF(B743="","NO JOB; ",IF(COUNTIF('Jobs'!$A$2:$A$21,B743)=0,"JOB NOT ON JOBS SHEET; ",""))&amp;IF(AND(L743="Yes",M743=""),"DELAY - NO CAUSE; ","")&amp;IF(AND(N743&lt;&gt;"",O743&lt;&gt;"Yes",O743&lt;&gt;"Not needed"),"CLIENT INSTRUCTION - NO CHANGE ORDER; ","")&amp;IF(Q743="","NO PHOTOS LINK; ","")&amp;IF(OR(C743="",AND(D743&lt;&gt;"",E743="")),"CREW COUNT BLANK; ","")&amp;IF(G743="","NO WORK WRITTEN; ","")&amp;IF(AND(I743&lt;&gt;"",J743=""),"INSPECTION - NO RESULT; ","")&amp;IF(AND(B743&lt;&gt;"",N(A743)&gt;0,COUNTIFS($B$2:$B$1000,B743,$A$2:$A$1000,A743)&gt;1),"TWO ROWS SAME JOB SAME DAY; ","")&amp;IF(AND(N(A743)&gt;0,N(S743)&gt;0,N(S743)-N(A743)&gt;N('Settings'!$B$11)),"WRITTEN LATE; ","")="","",LEFT(IF(N(A743)=0,"NO DATE; ","")&amp;IF(B743="","NO JOB; ",IF(COUNTIF('Jobs'!$A$2:$A$21,B743)=0,"JOB NOT ON JOBS SHEET; ",""))&amp;IF(AND(L743="Yes",M743=""),"DELAY - NO CAUSE; ","")&amp;IF(AND(N743&lt;&gt;"",O743&lt;&gt;"Yes",O743&lt;&gt;"Not needed"),"CLIENT INSTRUCTION - NO CHANGE ORDER; ","")&amp;IF(Q743="","NO PHOTOS LINK; ","")&amp;IF(OR(C743="",AND(D743&lt;&gt;"",E743="")),"CREW COUNT BLANK; ","")&amp;IF(G743="","NO WORK WRITTEN; ","")&amp;IF(AND(I743&lt;&gt;"",J743=""),"INSPECTION - NO RESULT; ","")&amp;IF(AND(B743&lt;&gt;"",N(A743)&gt;0,COUNTIFS($B$2:$B$1000,B743,$A$2:$A$1000,A743)&gt;1),"TWO ROWS SAME JOB SAME DAY; ","")&amp;IF(AND(N(A743)&gt;0,N(S743)&gt;0,N(S743)-N(A743)&gt;N('Settings'!$B$11)),"WRITTEN LATE; ",""),LEN(IF(N(A743)=0,"NO DATE; ","")&amp;IF(B743="","NO JOB; ",IF(COUNTIF('Jobs'!$A$2:$A$21,B743)=0,"JOB NOT ON JOBS SHEET; ",""))&amp;IF(AND(L743="Yes",M743=""),"DELAY - NO CAUSE; ","")&amp;IF(AND(N743&lt;&gt;"",O743&lt;&gt;"Yes",O743&lt;&gt;"Not needed"),"CLIENT INSTRUCTION - NO CHANGE ORDER; ","")&amp;IF(Q743="","NO PHOTOS LINK; ","")&amp;IF(OR(C743="",AND(D743&lt;&gt;"",E743="")),"CREW COUNT BLANK; ","")&amp;IF(G743="","NO WORK WRITTEN; ","")&amp;IF(AND(I743&lt;&gt;"",J743=""),"INSPECTION - NO RESULT; ","")&amp;IF(AND(B743&lt;&gt;"",N(A743)&gt;0,COUNTIFS($B$2:$B$1000,B743,$A$2:$A$1000,A743)&gt;1),"TWO ROWS SAME JOB SAME DAY; ","")&amp;IF(AND(N(A743)&gt;0,N(S743)&gt;0,N(S743)-N(A743)&gt;N('Settings'!$B$11)),"WRITTEN LATE; ",""))-2)))</f>
        <v/>
      </c>
    </row>
    <row r="744">
      <c r="A744" s="6" t="n"/>
      <c r="G744" s="7" t="n"/>
      <c r="H744" s="7" t="n"/>
      <c r="K744" s="7" t="n"/>
      <c r="M744" s="7" t="n"/>
      <c r="N744" s="7" t="n"/>
      <c r="P744" s="7" t="n"/>
      <c r="S744" s="6" t="n"/>
      <c r="T744">
        <f>IF(NOT(OR(A744&lt;&gt;"",B744&lt;&gt;"",G744&lt;&gt;"")),"",IF(IF(N(A744)=0,"NO DATE; ","")&amp;IF(B744="","NO JOB; ",IF(COUNTIF('Jobs'!$A$2:$A$21,B744)=0,"JOB NOT ON JOBS SHEET; ",""))&amp;IF(AND(L744="Yes",M744=""),"DELAY - NO CAUSE; ","")&amp;IF(AND(N744&lt;&gt;"",O744&lt;&gt;"Yes",O744&lt;&gt;"Not needed"),"CLIENT INSTRUCTION - NO CHANGE ORDER; ","")&amp;IF(Q744="","NO PHOTOS LINK; ","")&amp;IF(OR(C744="",AND(D744&lt;&gt;"",E744="")),"CREW COUNT BLANK; ","")&amp;IF(G744="","NO WORK WRITTEN; ","")&amp;IF(AND(I744&lt;&gt;"",J744=""),"INSPECTION - NO RESULT; ","")&amp;IF(AND(B744&lt;&gt;"",N(A744)&gt;0,COUNTIFS($B$2:$B$1000,B744,$A$2:$A$1000,A744)&gt;1),"TWO ROWS SAME JOB SAME DAY; ","")&amp;IF(AND(N(A744)&gt;0,N(S744)&gt;0,N(S744)-N(A744)&gt;N('Settings'!$B$11)),"WRITTEN LATE; ","")="","",LEFT(IF(N(A744)=0,"NO DATE; ","")&amp;IF(B744="","NO JOB; ",IF(COUNTIF('Jobs'!$A$2:$A$21,B744)=0,"JOB NOT ON JOBS SHEET; ",""))&amp;IF(AND(L744="Yes",M744=""),"DELAY - NO CAUSE; ","")&amp;IF(AND(N744&lt;&gt;"",O744&lt;&gt;"Yes",O744&lt;&gt;"Not needed"),"CLIENT INSTRUCTION - NO CHANGE ORDER; ","")&amp;IF(Q744="","NO PHOTOS LINK; ","")&amp;IF(OR(C744="",AND(D744&lt;&gt;"",E744="")),"CREW COUNT BLANK; ","")&amp;IF(G744="","NO WORK WRITTEN; ","")&amp;IF(AND(I744&lt;&gt;"",J744=""),"INSPECTION - NO RESULT; ","")&amp;IF(AND(B744&lt;&gt;"",N(A744)&gt;0,COUNTIFS($B$2:$B$1000,B744,$A$2:$A$1000,A744)&gt;1),"TWO ROWS SAME JOB SAME DAY; ","")&amp;IF(AND(N(A744)&gt;0,N(S744)&gt;0,N(S744)-N(A744)&gt;N('Settings'!$B$11)),"WRITTEN LATE; ",""),LEN(IF(N(A744)=0,"NO DATE; ","")&amp;IF(B744="","NO JOB; ",IF(COUNTIF('Jobs'!$A$2:$A$21,B744)=0,"JOB NOT ON JOBS SHEET; ",""))&amp;IF(AND(L744="Yes",M744=""),"DELAY - NO CAUSE; ","")&amp;IF(AND(N744&lt;&gt;"",O744&lt;&gt;"Yes",O744&lt;&gt;"Not needed"),"CLIENT INSTRUCTION - NO CHANGE ORDER; ","")&amp;IF(Q744="","NO PHOTOS LINK; ","")&amp;IF(OR(C744="",AND(D744&lt;&gt;"",E744="")),"CREW COUNT BLANK; ","")&amp;IF(G744="","NO WORK WRITTEN; ","")&amp;IF(AND(I744&lt;&gt;"",J744=""),"INSPECTION - NO RESULT; ","")&amp;IF(AND(B744&lt;&gt;"",N(A744)&gt;0,COUNTIFS($B$2:$B$1000,B744,$A$2:$A$1000,A744)&gt;1),"TWO ROWS SAME JOB SAME DAY; ","")&amp;IF(AND(N(A744)&gt;0,N(S744)&gt;0,N(S744)-N(A744)&gt;N('Settings'!$B$11)),"WRITTEN LATE; ",""))-2)))</f>
        <v/>
      </c>
    </row>
    <row r="745">
      <c r="A745" s="6" t="n"/>
      <c r="G745" s="7" t="n"/>
      <c r="H745" s="7" t="n"/>
      <c r="K745" s="7" t="n"/>
      <c r="M745" s="7" t="n"/>
      <c r="N745" s="7" t="n"/>
      <c r="P745" s="7" t="n"/>
      <c r="S745" s="6" t="n"/>
      <c r="T745">
        <f>IF(NOT(OR(A745&lt;&gt;"",B745&lt;&gt;"",G745&lt;&gt;"")),"",IF(IF(N(A745)=0,"NO DATE; ","")&amp;IF(B745="","NO JOB; ",IF(COUNTIF('Jobs'!$A$2:$A$21,B745)=0,"JOB NOT ON JOBS SHEET; ",""))&amp;IF(AND(L745="Yes",M745=""),"DELAY - NO CAUSE; ","")&amp;IF(AND(N745&lt;&gt;"",O745&lt;&gt;"Yes",O745&lt;&gt;"Not needed"),"CLIENT INSTRUCTION - NO CHANGE ORDER; ","")&amp;IF(Q745="","NO PHOTOS LINK; ","")&amp;IF(OR(C745="",AND(D745&lt;&gt;"",E745="")),"CREW COUNT BLANK; ","")&amp;IF(G745="","NO WORK WRITTEN; ","")&amp;IF(AND(I745&lt;&gt;"",J745=""),"INSPECTION - NO RESULT; ","")&amp;IF(AND(B745&lt;&gt;"",N(A745)&gt;0,COUNTIFS($B$2:$B$1000,B745,$A$2:$A$1000,A745)&gt;1),"TWO ROWS SAME JOB SAME DAY; ","")&amp;IF(AND(N(A745)&gt;0,N(S745)&gt;0,N(S745)-N(A745)&gt;N('Settings'!$B$11)),"WRITTEN LATE; ","")="","",LEFT(IF(N(A745)=0,"NO DATE; ","")&amp;IF(B745="","NO JOB; ",IF(COUNTIF('Jobs'!$A$2:$A$21,B745)=0,"JOB NOT ON JOBS SHEET; ",""))&amp;IF(AND(L745="Yes",M745=""),"DELAY - NO CAUSE; ","")&amp;IF(AND(N745&lt;&gt;"",O745&lt;&gt;"Yes",O745&lt;&gt;"Not needed"),"CLIENT INSTRUCTION - NO CHANGE ORDER; ","")&amp;IF(Q745="","NO PHOTOS LINK; ","")&amp;IF(OR(C745="",AND(D745&lt;&gt;"",E745="")),"CREW COUNT BLANK; ","")&amp;IF(G745="","NO WORK WRITTEN; ","")&amp;IF(AND(I745&lt;&gt;"",J745=""),"INSPECTION - NO RESULT; ","")&amp;IF(AND(B745&lt;&gt;"",N(A745)&gt;0,COUNTIFS($B$2:$B$1000,B745,$A$2:$A$1000,A745)&gt;1),"TWO ROWS SAME JOB SAME DAY; ","")&amp;IF(AND(N(A745)&gt;0,N(S745)&gt;0,N(S745)-N(A745)&gt;N('Settings'!$B$11)),"WRITTEN LATE; ",""),LEN(IF(N(A745)=0,"NO DATE; ","")&amp;IF(B745="","NO JOB; ",IF(COUNTIF('Jobs'!$A$2:$A$21,B745)=0,"JOB NOT ON JOBS SHEET; ",""))&amp;IF(AND(L745="Yes",M745=""),"DELAY - NO CAUSE; ","")&amp;IF(AND(N745&lt;&gt;"",O745&lt;&gt;"Yes",O745&lt;&gt;"Not needed"),"CLIENT INSTRUCTION - NO CHANGE ORDER; ","")&amp;IF(Q745="","NO PHOTOS LINK; ","")&amp;IF(OR(C745="",AND(D745&lt;&gt;"",E745="")),"CREW COUNT BLANK; ","")&amp;IF(G745="","NO WORK WRITTEN; ","")&amp;IF(AND(I745&lt;&gt;"",J745=""),"INSPECTION - NO RESULT; ","")&amp;IF(AND(B745&lt;&gt;"",N(A745)&gt;0,COUNTIFS($B$2:$B$1000,B745,$A$2:$A$1000,A745)&gt;1),"TWO ROWS SAME JOB SAME DAY; ","")&amp;IF(AND(N(A745)&gt;0,N(S745)&gt;0,N(S745)-N(A745)&gt;N('Settings'!$B$11)),"WRITTEN LATE; ",""))-2)))</f>
        <v/>
      </c>
    </row>
    <row r="746">
      <c r="A746" s="6" t="n"/>
      <c r="G746" s="7" t="n"/>
      <c r="H746" s="7" t="n"/>
      <c r="K746" s="7" t="n"/>
      <c r="M746" s="7" t="n"/>
      <c r="N746" s="7" t="n"/>
      <c r="P746" s="7" t="n"/>
      <c r="S746" s="6" t="n"/>
      <c r="T746">
        <f>IF(NOT(OR(A746&lt;&gt;"",B746&lt;&gt;"",G746&lt;&gt;"")),"",IF(IF(N(A746)=0,"NO DATE; ","")&amp;IF(B746="","NO JOB; ",IF(COUNTIF('Jobs'!$A$2:$A$21,B746)=0,"JOB NOT ON JOBS SHEET; ",""))&amp;IF(AND(L746="Yes",M746=""),"DELAY - NO CAUSE; ","")&amp;IF(AND(N746&lt;&gt;"",O746&lt;&gt;"Yes",O746&lt;&gt;"Not needed"),"CLIENT INSTRUCTION - NO CHANGE ORDER; ","")&amp;IF(Q746="","NO PHOTOS LINK; ","")&amp;IF(OR(C746="",AND(D746&lt;&gt;"",E746="")),"CREW COUNT BLANK; ","")&amp;IF(G746="","NO WORK WRITTEN; ","")&amp;IF(AND(I746&lt;&gt;"",J746=""),"INSPECTION - NO RESULT; ","")&amp;IF(AND(B746&lt;&gt;"",N(A746)&gt;0,COUNTIFS($B$2:$B$1000,B746,$A$2:$A$1000,A746)&gt;1),"TWO ROWS SAME JOB SAME DAY; ","")&amp;IF(AND(N(A746)&gt;0,N(S746)&gt;0,N(S746)-N(A746)&gt;N('Settings'!$B$11)),"WRITTEN LATE; ","")="","",LEFT(IF(N(A746)=0,"NO DATE; ","")&amp;IF(B746="","NO JOB; ",IF(COUNTIF('Jobs'!$A$2:$A$21,B746)=0,"JOB NOT ON JOBS SHEET; ",""))&amp;IF(AND(L746="Yes",M746=""),"DELAY - NO CAUSE; ","")&amp;IF(AND(N746&lt;&gt;"",O746&lt;&gt;"Yes",O746&lt;&gt;"Not needed"),"CLIENT INSTRUCTION - NO CHANGE ORDER; ","")&amp;IF(Q746="","NO PHOTOS LINK; ","")&amp;IF(OR(C746="",AND(D746&lt;&gt;"",E746="")),"CREW COUNT BLANK; ","")&amp;IF(G746="","NO WORK WRITTEN; ","")&amp;IF(AND(I746&lt;&gt;"",J746=""),"INSPECTION - NO RESULT; ","")&amp;IF(AND(B746&lt;&gt;"",N(A746)&gt;0,COUNTIFS($B$2:$B$1000,B746,$A$2:$A$1000,A746)&gt;1),"TWO ROWS SAME JOB SAME DAY; ","")&amp;IF(AND(N(A746)&gt;0,N(S746)&gt;0,N(S746)-N(A746)&gt;N('Settings'!$B$11)),"WRITTEN LATE; ",""),LEN(IF(N(A746)=0,"NO DATE; ","")&amp;IF(B746="","NO JOB; ",IF(COUNTIF('Jobs'!$A$2:$A$21,B746)=0,"JOB NOT ON JOBS SHEET; ",""))&amp;IF(AND(L746="Yes",M746=""),"DELAY - NO CAUSE; ","")&amp;IF(AND(N746&lt;&gt;"",O746&lt;&gt;"Yes",O746&lt;&gt;"Not needed"),"CLIENT INSTRUCTION - NO CHANGE ORDER; ","")&amp;IF(Q746="","NO PHOTOS LINK; ","")&amp;IF(OR(C746="",AND(D746&lt;&gt;"",E746="")),"CREW COUNT BLANK; ","")&amp;IF(G746="","NO WORK WRITTEN; ","")&amp;IF(AND(I746&lt;&gt;"",J746=""),"INSPECTION - NO RESULT; ","")&amp;IF(AND(B746&lt;&gt;"",N(A746)&gt;0,COUNTIFS($B$2:$B$1000,B746,$A$2:$A$1000,A746)&gt;1),"TWO ROWS SAME JOB SAME DAY; ","")&amp;IF(AND(N(A746)&gt;0,N(S746)&gt;0,N(S746)-N(A746)&gt;N('Settings'!$B$11)),"WRITTEN LATE; ",""))-2)))</f>
        <v/>
      </c>
    </row>
    <row r="747">
      <c r="A747" s="6" t="n"/>
      <c r="G747" s="7" t="n"/>
      <c r="H747" s="7" t="n"/>
      <c r="K747" s="7" t="n"/>
      <c r="M747" s="7" t="n"/>
      <c r="N747" s="7" t="n"/>
      <c r="P747" s="7" t="n"/>
      <c r="S747" s="6" t="n"/>
      <c r="T747">
        <f>IF(NOT(OR(A747&lt;&gt;"",B747&lt;&gt;"",G747&lt;&gt;"")),"",IF(IF(N(A747)=0,"NO DATE; ","")&amp;IF(B747="","NO JOB; ",IF(COUNTIF('Jobs'!$A$2:$A$21,B747)=0,"JOB NOT ON JOBS SHEET; ",""))&amp;IF(AND(L747="Yes",M747=""),"DELAY - NO CAUSE; ","")&amp;IF(AND(N747&lt;&gt;"",O747&lt;&gt;"Yes",O747&lt;&gt;"Not needed"),"CLIENT INSTRUCTION - NO CHANGE ORDER; ","")&amp;IF(Q747="","NO PHOTOS LINK; ","")&amp;IF(OR(C747="",AND(D747&lt;&gt;"",E747="")),"CREW COUNT BLANK; ","")&amp;IF(G747="","NO WORK WRITTEN; ","")&amp;IF(AND(I747&lt;&gt;"",J747=""),"INSPECTION - NO RESULT; ","")&amp;IF(AND(B747&lt;&gt;"",N(A747)&gt;0,COUNTIFS($B$2:$B$1000,B747,$A$2:$A$1000,A747)&gt;1),"TWO ROWS SAME JOB SAME DAY; ","")&amp;IF(AND(N(A747)&gt;0,N(S747)&gt;0,N(S747)-N(A747)&gt;N('Settings'!$B$11)),"WRITTEN LATE; ","")="","",LEFT(IF(N(A747)=0,"NO DATE; ","")&amp;IF(B747="","NO JOB; ",IF(COUNTIF('Jobs'!$A$2:$A$21,B747)=0,"JOB NOT ON JOBS SHEET; ",""))&amp;IF(AND(L747="Yes",M747=""),"DELAY - NO CAUSE; ","")&amp;IF(AND(N747&lt;&gt;"",O747&lt;&gt;"Yes",O747&lt;&gt;"Not needed"),"CLIENT INSTRUCTION - NO CHANGE ORDER; ","")&amp;IF(Q747="","NO PHOTOS LINK; ","")&amp;IF(OR(C747="",AND(D747&lt;&gt;"",E747="")),"CREW COUNT BLANK; ","")&amp;IF(G747="","NO WORK WRITTEN; ","")&amp;IF(AND(I747&lt;&gt;"",J747=""),"INSPECTION - NO RESULT; ","")&amp;IF(AND(B747&lt;&gt;"",N(A747)&gt;0,COUNTIFS($B$2:$B$1000,B747,$A$2:$A$1000,A747)&gt;1),"TWO ROWS SAME JOB SAME DAY; ","")&amp;IF(AND(N(A747)&gt;0,N(S747)&gt;0,N(S747)-N(A747)&gt;N('Settings'!$B$11)),"WRITTEN LATE; ",""),LEN(IF(N(A747)=0,"NO DATE; ","")&amp;IF(B747="","NO JOB; ",IF(COUNTIF('Jobs'!$A$2:$A$21,B747)=0,"JOB NOT ON JOBS SHEET; ",""))&amp;IF(AND(L747="Yes",M747=""),"DELAY - NO CAUSE; ","")&amp;IF(AND(N747&lt;&gt;"",O747&lt;&gt;"Yes",O747&lt;&gt;"Not needed"),"CLIENT INSTRUCTION - NO CHANGE ORDER; ","")&amp;IF(Q747="","NO PHOTOS LINK; ","")&amp;IF(OR(C747="",AND(D747&lt;&gt;"",E747="")),"CREW COUNT BLANK; ","")&amp;IF(G747="","NO WORK WRITTEN; ","")&amp;IF(AND(I747&lt;&gt;"",J747=""),"INSPECTION - NO RESULT; ","")&amp;IF(AND(B747&lt;&gt;"",N(A747)&gt;0,COUNTIFS($B$2:$B$1000,B747,$A$2:$A$1000,A747)&gt;1),"TWO ROWS SAME JOB SAME DAY; ","")&amp;IF(AND(N(A747)&gt;0,N(S747)&gt;0,N(S747)-N(A747)&gt;N('Settings'!$B$11)),"WRITTEN LATE; ",""))-2)))</f>
        <v/>
      </c>
    </row>
    <row r="748">
      <c r="A748" s="6" t="n"/>
      <c r="G748" s="7" t="n"/>
      <c r="H748" s="7" t="n"/>
      <c r="K748" s="7" t="n"/>
      <c r="M748" s="7" t="n"/>
      <c r="N748" s="7" t="n"/>
      <c r="P748" s="7" t="n"/>
      <c r="S748" s="6" t="n"/>
      <c r="T748">
        <f>IF(NOT(OR(A748&lt;&gt;"",B748&lt;&gt;"",G748&lt;&gt;"")),"",IF(IF(N(A748)=0,"NO DATE; ","")&amp;IF(B748="","NO JOB; ",IF(COUNTIF('Jobs'!$A$2:$A$21,B748)=0,"JOB NOT ON JOBS SHEET; ",""))&amp;IF(AND(L748="Yes",M748=""),"DELAY - NO CAUSE; ","")&amp;IF(AND(N748&lt;&gt;"",O748&lt;&gt;"Yes",O748&lt;&gt;"Not needed"),"CLIENT INSTRUCTION - NO CHANGE ORDER; ","")&amp;IF(Q748="","NO PHOTOS LINK; ","")&amp;IF(OR(C748="",AND(D748&lt;&gt;"",E748="")),"CREW COUNT BLANK; ","")&amp;IF(G748="","NO WORK WRITTEN; ","")&amp;IF(AND(I748&lt;&gt;"",J748=""),"INSPECTION - NO RESULT; ","")&amp;IF(AND(B748&lt;&gt;"",N(A748)&gt;0,COUNTIFS($B$2:$B$1000,B748,$A$2:$A$1000,A748)&gt;1),"TWO ROWS SAME JOB SAME DAY; ","")&amp;IF(AND(N(A748)&gt;0,N(S748)&gt;0,N(S748)-N(A748)&gt;N('Settings'!$B$11)),"WRITTEN LATE; ","")="","",LEFT(IF(N(A748)=0,"NO DATE; ","")&amp;IF(B748="","NO JOB; ",IF(COUNTIF('Jobs'!$A$2:$A$21,B748)=0,"JOB NOT ON JOBS SHEET; ",""))&amp;IF(AND(L748="Yes",M748=""),"DELAY - NO CAUSE; ","")&amp;IF(AND(N748&lt;&gt;"",O748&lt;&gt;"Yes",O748&lt;&gt;"Not needed"),"CLIENT INSTRUCTION - NO CHANGE ORDER; ","")&amp;IF(Q748="","NO PHOTOS LINK; ","")&amp;IF(OR(C748="",AND(D748&lt;&gt;"",E748="")),"CREW COUNT BLANK; ","")&amp;IF(G748="","NO WORK WRITTEN; ","")&amp;IF(AND(I748&lt;&gt;"",J748=""),"INSPECTION - NO RESULT; ","")&amp;IF(AND(B748&lt;&gt;"",N(A748)&gt;0,COUNTIFS($B$2:$B$1000,B748,$A$2:$A$1000,A748)&gt;1),"TWO ROWS SAME JOB SAME DAY; ","")&amp;IF(AND(N(A748)&gt;0,N(S748)&gt;0,N(S748)-N(A748)&gt;N('Settings'!$B$11)),"WRITTEN LATE; ",""),LEN(IF(N(A748)=0,"NO DATE; ","")&amp;IF(B748="","NO JOB; ",IF(COUNTIF('Jobs'!$A$2:$A$21,B748)=0,"JOB NOT ON JOBS SHEET; ",""))&amp;IF(AND(L748="Yes",M748=""),"DELAY - NO CAUSE; ","")&amp;IF(AND(N748&lt;&gt;"",O748&lt;&gt;"Yes",O748&lt;&gt;"Not needed"),"CLIENT INSTRUCTION - NO CHANGE ORDER; ","")&amp;IF(Q748="","NO PHOTOS LINK; ","")&amp;IF(OR(C748="",AND(D748&lt;&gt;"",E748="")),"CREW COUNT BLANK; ","")&amp;IF(G748="","NO WORK WRITTEN; ","")&amp;IF(AND(I748&lt;&gt;"",J748=""),"INSPECTION - NO RESULT; ","")&amp;IF(AND(B748&lt;&gt;"",N(A748)&gt;0,COUNTIFS($B$2:$B$1000,B748,$A$2:$A$1000,A748)&gt;1),"TWO ROWS SAME JOB SAME DAY; ","")&amp;IF(AND(N(A748)&gt;0,N(S748)&gt;0,N(S748)-N(A748)&gt;N('Settings'!$B$11)),"WRITTEN LATE; ",""))-2)))</f>
        <v/>
      </c>
    </row>
    <row r="749">
      <c r="A749" s="6" t="n"/>
      <c r="G749" s="7" t="n"/>
      <c r="H749" s="7" t="n"/>
      <c r="K749" s="7" t="n"/>
      <c r="M749" s="7" t="n"/>
      <c r="N749" s="7" t="n"/>
      <c r="P749" s="7" t="n"/>
      <c r="S749" s="6" t="n"/>
      <c r="T749">
        <f>IF(NOT(OR(A749&lt;&gt;"",B749&lt;&gt;"",G749&lt;&gt;"")),"",IF(IF(N(A749)=0,"NO DATE; ","")&amp;IF(B749="","NO JOB; ",IF(COUNTIF('Jobs'!$A$2:$A$21,B749)=0,"JOB NOT ON JOBS SHEET; ",""))&amp;IF(AND(L749="Yes",M749=""),"DELAY - NO CAUSE; ","")&amp;IF(AND(N749&lt;&gt;"",O749&lt;&gt;"Yes",O749&lt;&gt;"Not needed"),"CLIENT INSTRUCTION - NO CHANGE ORDER; ","")&amp;IF(Q749="","NO PHOTOS LINK; ","")&amp;IF(OR(C749="",AND(D749&lt;&gt;"",E749="")),"CREW COUNT BLANK; ","")&amp;IF(G749="","NO WORK WRITTEN; ","")&amp;IF(AND(I749&lt;&gt;"",J749=""),"INSPECTION - NO RESULT; ","")&amp;IF(AND(B749&lt;&gt;"",N(A749)&gt;0,COUNTIFS($B$2:$B$1000,B749,$A$2:$A$1000,A749)&gt;1),"TWO ROWS SAME JOB SAME DAY; ","")&amp;IF(AND(N(A749)&gt;0,N(S749)&gt;0,N(S749)-N(A749)&gt;N('Settings'!$B$11)),"WRITTEN LATE; ","")="","",LEFT(IF(N(A749)=0,"NO DATE; ","")&amp;IF(B749="","NO JOB; ",IF(COUNTIF('Jobs'!$A$2:$A$21,B749)=0,"JOB NOT ON JOBS SHEET; ",""))&amp;IF(AND(L749="Yes",M749=""),"DELAY - NO CAUSE; ","")&amp;IF(AND(N749&lt;&gt;"",O749&lt;&gt;"Yes",O749&lt;&gt;"Not needed"),"CLIENT INSTRUCTION - NO CHANGE ORDER; ","")&amp;IF(Q749="","NO PHOTOS LINK; ","")&amp;IF(OR(C749="",AND(D749&lt;&gt;"",E749="")),"CREW COUNT BLANK; ","")&amp;IF(G749="","NO WORK WRITTEN; ","")&amp;IF(AND(I749&lt;&gt;"",J749=""),"INSPECTION - NO RESULT; ","")&amp;IF(AND(B749&lt;&gt;"",N(A749)&gt;0,COUNTIFS($B$2:$B$1000,B749,$A$2:$A$1000,A749)&gt;1),"TWO ROWS SAME JOB SAME DAY; ","")&amp;IF(AND(N(A749)&gt;0,N(S749)&gt;0,N(S749)-N(A749)&gt;N('Settings'!$B$11)),"WRITTEN LATE; ",""),LEN(IF(N(A749)=0,"NO DATE; ","")&amp;IF(B749="","NO JOB; ",IF(COUNTIF('Jobs'!$A$2:$A$21,B749)=0,"JOB NOT ON JOBS SHEET; ",""))&amp;IF(AND(L749="Yes",M749=""),"DELAY - NO CAUSE; ","")&amp;IF(AND(N749&lt;&gt;"",O749&lt;&gt;"Yes",O749&lt;&gt;"Not needed"),"CLIENT INSTRUCTION - NO CHANGE ORDER; ","")&amp;IF(Q749="","NO PHOTOS LINK; ","")&amp;IF(OR(C749="",AND(D749&lt;&gt;"",E749="")),"CREW COUNT BLANK; ","")&amp;IF(G749="","NO WORK WRITTEN; ","")&amp;IF(AND(I749&lt;&gt;"",J749=""),"INSPECTION - NO RESULT; ","")&amp;IF(AND(B749&lt;&gt;"",N(A749)&gt;0,COUNTIFS($B$2:$B$1000,B749,$A$2:$A$1000,A749)&gt;1),"TWO ROWS SAME JOB SAME DAY; ","")&amp;IF(AND(N(A749)&gt;0,N(S749)&gt;0,N(S749)-N(A749)&gt;N('Settings'!$B$11)),"WRITTEN LATE; ",""))-2)))</f>
        <v/>
      </c>
    </row>
    <row r="750">
      <c r="A750" s="6" t="n"/>
      <c r="G750" s="7" t="n"/>
      <c r="H750" s="7" t="n"/>
      <c r="K750" s="7" t="n"/>
      <c r="M750" s="7" t="n"/>
      <c r="N750" s="7" t="n"/>
      <c r="P750" s="7" t="n"/>
      <c r="S750" s="6" t="n"/>
      <c r="T750">
        <f>IF(NOT(OR(A750&lt;&gt;"",B750&lt;&gt;"",G750&lt;&gt;"")),"",IF(IF(N(A750)=0,"NO DATE; ","")&amp;IF(B750="","NO JOB; ",IF(COUNTIF('Jobs'!$A$2:$A$21,B750)=0,"JOB NOT ON JOBS SHEET; ",""))&amp;IF(AND(L750="Yes",M750=""),"DELAY - NO CAUSE; ","")&amp;IF(AND(N750&lt;&gt;"",O750&lt;&gt;"Yes",O750&lt;&gt;"Not needed"),"CLIENT INSTRUCTION - NO CHANGE ORDER; ","")&amp;IF(Q750="","NO PHOTOS LINK; ","")&amp;IF(OR(C750="",AND(D750&lt;&gt;"",E750="")),"CREW COUNT BLANK; ","")&amp;IF(G750="","NO WORK WRITTEN; ","")&amp;IF(AND(I750&lt;&gt;"",J750=""),"INSPECTION - NO RESULT; ","")&amp;IF(AND(B750&lt;&gt;"",N(A750)&gt;0,COUNTIFS($B$2:$B$1000,B750,$A$2:$A$1000,A750)&gt;1),"TWO ROWS SAME JOB SAME DAY; ","")&amp;IF(AND(N(A750)&gt;0,N(S750)&gt;0,N(S750)-N(A750)&gt;N('Settings'!$B$11)),"WRITTEN LATE; ","")="","",LEFT(IF(N(A750)=0,"NO DATE; ","")&amp;IF(B750="","NO JOB; ",IF(COUNTIF('Jobs'!$A$2:$A$21,B750)=0,"JOB NOT ON JOBS SHEET; ",""))&amp;IF(AND(L750="Yes",M750=""),"DELAY - NO CAUSE; ","")&amp;IF(AND(N750&lt;&gt;"",O750&lt;&gt;"Yes",O750&lt;&gt;"Not needed"),"CLIENT INSTRUCTION - NO CHANGE ORDER; ","")&amp;IF(Q750="","NO PHOTOS LINK; ","")&amp;IF(OR(C750="",AND(D750&lt;&gt;"",E750="")),"CREW COUNT BLANK; ","")&amp;IF(G750="","NO WORK WRITTEN; ","")&amp;IF(AND(I750&lt;&gt;"",J750=""),"INSPECTION - NO RESULT; ","")&amp;IF(AND(B750&lt;&gt;"",N(A750)&gt;0,COUNTIFS($B$2:$B$1000,B750,$A$2:$A$1000,A750)&gt;1),"TWO ROWS SAME JOB SAME DAY; ","")&amp;IF(AND(N(A750)&gt;0,N(S750)&gt;0,N(S750)-N(A750)&gt;N('Settings'!$B$11)),"WRITTEN LATE; ",""),LEN(IF(N(A750)=0,"NO DATE; ","")&amp;IF(B750="","NO JOB; ",IF(COUNTIF('Jobs'!$A$2:$A$21,B750)=0,"JOB NOT ON JOBS SHEET; ",""))&amp;IF(AND(L750="Yes",M750=""),"DELAY - NO CAUSE; ","")&amp;IF(AND(N750&lt;&gt;"",O750&lt;&gt;"Yes",O750&lt;&gt;"Not needed"),"CLIENT INSTRUCTION - NO CHANGE ORDER; ","")&amp;IF(Q750="","NO PHOTOS LINK; ","")&amp;IF(OR(C750="",AND(D750&lt;&gt;"",E750="")),"CREW COUNT BLANK; ","")&amp;IF(G750="","NO WORK WRITTEN; ","")&amp;IF(AND(I750&lt;&gt;"",J750=""),"INSPECTION - NO RESULT; ","")&amp;IF(AND(B750&lt;&gt;"",N(A750)&gt;0,COUNTIFS($B$2:$B$1000,B750,$A$2:$A$1000,A750)&gt;1),"TWO ROWS SAME JOB SAME DAY; ","")&amp;IF(AND(N(A750)&gt;0,N(S750)&gt;0,N(S750)-N(A750)&gt;N('Settings'!$B$11)),"WRITTEN LATE; ",""))-2)))</f>
        <v/>
      </c>
    </row>
    <row r="751">
      <c r="A751" s="6" t="n"/>
      <c r="G751" s="7" t="n"/>
      <c r="H751" s="7" t="n"/>
      <c r="K751" s="7" t="n"/>
      <c r="M751" s="7" t="n"/>
      <c r="N751" s="7" t="n"/>
      <c r="P751" s="7" t="n"/>
      <c r="S751" s="6" t="n"/>
      <c r="T751">
        <f>IF(NOT(OR(A751&lt;&gt;"",B751&lt;&gt;"",G751&lt;&gt;"")),"",IF(IF(N(A751)=0,"NO DATE; ","")&amp;IF(B751="","NO JOB; ",IF(COUNTIF('Jobs'!$A$2:$A$21,B751)=0,"JOB NOT ON JOBS SHEET; ",""))&amp;IF(AND(L751="Yes",M751=""),"DELAY - NO CAUSE; ","")&amp;IF(AND(N751&lt;&gt;"",O751&lt;&gt;"Yes",O751&lt;&gt;"Not needed"),"CLIENT INSTRUCTION - NO CHANGE ORDER; ","")&amp;IF(Q751="","NO PHOTOS LINK; ","")&amp;IF(OR(C751="",AND(D751&lt;&gt;"",E751="")),"CREW COUNT BLANK; ","")&amp;IF(G751="","NO WORK WRITTEN; ","")&amp;IF(AND(I751&lt;&gt;"",J751=""),"INSPECTION - NO RESULT; ","")&amp;IF(AND(B751&lt;&gt;"",N(A751)&gt;0,COUNTIFS($B$2:$B$1000,B751,$A$2:$A$1000,A751)&gt;1),"TWO ROWS SAME JOB SAME DAY; ","")&amp;IF(AND(N(A751)&gt;0,N(S751)&gt;0,N(S751)-N(A751)&gt;N('Settings'!$B$11)),"WRITTEN LATE; ","")="","",LEFT(IF(N(A751)=0,"NO DATE; ","")&amp;IF(B751="","NO JOB; ",IF(COUNTIF('Jobs'!$A$2:$A$21,B751)=0,"JOB NOT ON JOBS SHEET; ",""))&amp;IF(AND(L751="Yes",M751=""),"DELAY - NO CAUSE; ","")&amp;IF(AND(N751&lt;&gt;"",O751&lt;&gt;"Yes",O751&lt;&gt;"Not needed"),"CLIENT INSTRUCTION - NO CHANGE ORDER; ","")&amp;IF(Q751="","NO PHOTOS LINK; ","")&amp;IF(OR(C751="",AND(D751&lt;&gt;"",E751="")),"CREW COUNT BLANK; ","")&amp;IF(G751="","NO WORK WRITTEN; ","")&amp;IF(AND(I751&lt;&gt;"",J751=""),"INSPECTION - NO RESULT; ","")&amp;IF(AND(B751&lt;&gt;"",N(A751)&gt;0,COUNTIFS($B$2:$B$1000,B751,$A$2:$A$1000,A751)&gt;1),"TWO ROWS SAME JOB SAME DAY; ","")&amp;IF(AND(N(A751)&gt;0,N(S751)&gt;0,N(S751)-N(A751)&gt;N('Settings'!$B$11)),"WRITTEN LATE; ",""),LEN(IF(N(A751)=0,"NO DATE; ","")&amp;IF(B751="","NO JOB; ",IF(COUNTIF('Jobs'!$A$2:$A$21,B751)=0,"JOB NOT ON JOBS SHEET; ",""))&amp;IF(AND(L751="Yes",M751=""),"DELAY - NO CAUSE; ","")&amp;IF(AND(N751&lt;&gt;"",O751&lt;&gt;"Yes",O751&lt;&gt;"Not needed"),"CLIENT INSTRUCTION - NO CHANGE ORDER; ","")&amp;IF(Q751="","NO PHOTOS LINK; ","")&amp;IF(OR(C751="",AND(D751&lt;&gt;"",E751="")),"CREW COUNT BLANK; ","")&amp;IF(G751="","NO WORK WRITTEN; ","")&amp;IF(AND(I751&lt;&gt;"",J751=""),"INSPECTION - NO RESULT; ","")&amp;IF(AND(B751&lt;&gt;"",N(A751)&gt;0,COUNTIFS($B$2:$B$1000,B751,$A$2:$A$1000,A751)&gt;1),"TWO ROWS SAME JOB SAME DAY; ","")&amp;IF(AND(N(A751)&gt;0,N(S751)&gt;0,N(S751)-N(A751)&gt;N('Settings'!$B$11)),"WRITTEN LATE; ",""))-2)))</f>
        <v/>
      </c>
    </row>
    <row r="752">
      <c r="A752" s="6" t="n"/>
      <c r="G752" s="7" t="n"/>
      <c r="H752" s="7" t="n"/>
      <c r="K752" s="7" t="n"/>
      <c r="M752" s="7" t="n"/>
      <c r="N752" s="7" t="n"/>
      <c r="P752" s="7" t="n"/>
      <c r="S752" s="6" t="n"/>
      <c r="T752">
        <f>IF(NOT(OR(A752&lt;&gt;"",B752&lt;&gt;"",G752&lt;&gt;"")),"",IF(IF(N(A752)=0,"NO DATE; ","")&amp;IF(B752="","NO JOB; ",IF(COUNTIF('Jobs'!$A$2:$A$21,B752)=0,"JOB NOT ON JOBS SHEET; ",""))&amp;IF(AND(L752="Yes",M752=""),"DELAY - NO CAUSE; ","")&amp;IF(AND(N752&lt;&gt;"",O752&lt;&gt;"Yes",O752&lt;&gt;"Not needed"),"CLIENT INSTRUCTION - NO CHANGE ORDER; ","")&amp;IF(Q752="","NO PHOTOS LINK; ","")&amp;IF(OR(C752="",AND(D752&lt;&gt;"",E752="")),"CREW COUNT BLANK; ","")&amp;IF(G752="","NO WORK WRITTEN; ","")&amp;IF(AND(I752&lt;&gt;"",J752=""),"INSPECTION - NO RESULT; ","")&amp;IF(AND(B752&lt;&gt;"",N(A752)&gt;0,COUNTIFS($B$2:$B$1000,B752,$A$2:$A$1000,A752)&gt;1),"TWO ROWS SAME JOB SAME DAY; ","")&amp;IF(AND(N(A752)&gt;0,N(S752)&gt;0,N(S752)-N(A752)&gt;N('Settings'!$B$11)),"WRITTEN LATE; ","")="","",LEFT(IF(N(A752)=0,"NO DATE; ","")&amp;IF(B752="","NO JOB; ",IF(COUNTIF('Jobs'!$A$2:$A$21,B752)=0,"JOB NOT ON JOBS SHEET; ",""))&amp;IF(AND(L752="Yes",M752=""),"DELAY - NO CAUSE; ","")&amp;IF(AND(N752&lt;&gt;"",O752&lt;&gt;"Yes",O752&lt;&gt;"Not needed"),"CLIENT INSTRUCTION - NO CHANGE ORDER; ","")&amp;IF(Q752="","NO PHOTOS LINK; ","")&amp;IF(OR(C752="",AND(D752&lt;&gt;"",E752="")),"CREW COUNT BLANK; ","")&amp;IF(G752="","NO WORK WRITTEN; ","")&amp;IF(AND(I752&lt;&gt;"",J752=""),"INSPECTION - NO RESULT; ","")&amp;IF(AND(B752&lt;&gt;"",N(A752)&gt;0,COUNTIFS($B$2:$B$1000,B752,$A$2:$A$1000,A752)&gt;1),"TWO ROWS SAME JOB SAME DAY; ","")&amp;IF(AND(N(A752)&gt;0,N(S752)&gt;0,N(S752)-N(A752)&gt;N('Settings'!$B$11)),"WRITTEN LATE; ",""),LEN(IF(N(A752)=0,"NO DATE; ","")&amp;IF(B752="","NO JOB; ",IF(COUNTIF('Jobs'!$A$2:$A$21,B752)=0,"JOB NOT ON JOBS SHEET; ",""))&amp;IF(AND(L752="Yes",M752=""),"DELAY - NO CAUSE; ","")&amp;IF(AND(N752&lt;&gt;"",O752&lt;&gt;"Yes",O752&lt;&gt;"Not needed"),"CLIENT INSTRUCTION - NO CHANGE ORDER; ","")&amp;IF(Q752="","NO PHOTOS LINK; ","")&amp;IF(OR(C752="",AND(D752&lt;&gt;"",E752="")),"CREW COUNT BLANK; ","")&amp;IF(G752="","NO WORK WRITTEN; ","")&amp;IF(AND(I752&lt;&gt;"",J752=""),"INSPECTION - NO RESULT; ","")&amp;IF(AND(B752&lt;&gt;"",N(A752)&gt;0,COUNTIFS($B$2:$B$1000,B752,$A$2:$A$1000,A752)&gt;1),"TWO ROWS SAME JOB SAME DAY; ","")&amp;IF(AND(N(A752)&gt;0,N(S752)&gt;0,N(S752)-N(A752)&gt;N('Settings'!$B$11)),"WRITTEN LATE; ",""))-2)))</f>
        <v/>
      </c>
    </row>
    <row r="753">
      <c r="A753" s="6" t="n"/>
      <c r="G753" s="7" t="n"/>
      <c r="H753" s="7" t="n"/>
      <c r="K753" s="7" t="n"/>
      <c r="M753" s="7" t="n"/>
      <c r="N753" s="7" t="n"/>
      <c r="P753" s="7" t="n"/>
      <c r="S753" s="6" t="n"/>
      <c r="T753">
        <f>IF(NOT(OR(A753&lt;&gt;"",B753&lt;&gt;"",G753&lt;&gt;"")),"",IF(IF(N(A753)=0,"NO DATE; ","")&amp;IF(B753="","NO JOB; ",IF(COUNTIF('Jobs'!$A$2:$A$21,B753)=0,"JOB NOT ON JOBS SHEET; ",""))&amp;IF(AND(L753="Yes",M753=""),"DELAY - NO CAUSE; ","")&amp;IF(AND(N753&lt;&gt;"",O753&lt;&gt;"Yes",O753&lt;&gt;"Not needed"),"CLIENT INSTRUCTION - NO CHANGE ORDER; ","")&amp;IF(Q753="","NO PHOTOS LINK; ","")&amp;IF(OR(C753="",AND(D753&lt;&gt;"",E753="")),"CREW COUNT BLANK; ","")&amp;IF(G753="","NO WORK WRITTEN; ","")&amp;IF(AND(I753&lt;&gt;"",J753=""),"INSPECTION - NO RESULT; ","")&amp;IF(AND(B753&lt;&gt;"",N(A753)&gt;0,COUNTIFS($B$2:$B$1000,B753,$A$2:$A$1000,A753)&gt;1),"TWO ROWS SAME JOB SAME DAY; ","")&amp;IF(AND(N(A753)&gt;0,N(S753)&gt;0,N(S753)-N(A753)&gt;N('Settings'!$B$11)),"WRITTEN LATE; ","")="","",LEFT(IF(N(A753)=0,"NO DATE; ","")&amp;IF(B753="","NO JOB; ",IF(COUNTIF('Jobs'!$A$2:$A$21,B753)=0,"JOB NOT ON JOBS SHEET; ",""))&amp;IF(AND(L753="Yes",M753=""),"DELAY - NO CAUSE; ","")&amp;IF(AND(N753&lt;&gt;"",O753&lt;&gt;"Yes",O753&lt;&gt;"Not needed"),"CLIENT INSTRUCTION - NO CHANGE ORDER; ","")&amp;IF(Q753="","NO PHOTOS LINK; ","")&amp;IF(OR(C753="",AND(D753&lt;&gt;"",E753="")),"CREW COUNT BLANK; ","")&amp;IF(G753="","NO WORK WRITTEN; ","")&amp;IF(AND(I753&lt;&gt;"",J753=""),"INSPECTION - NO RESULT; ","")&amp;IF(AND(B753&lt;&gt;"",N(A753)&gt;0,COUNTIFS($B$2:$B$1000,B753,$A$2:$A$1000,A753)&gt;1),"TWO ROWS SAME JOB SAME DAY; ","")&amp;IF(AND(N(A753)&gt;0,N(S753)&gt;0,N(S753)-N(A753)&gt;N('Settings'!$B$11)),"WRITTEN LATE; ",""),LEN(IF(N(A753)=0,"NO DATE; ","")&amp;IF(B753="","NO JOB; ",IF(COUNTIF('Jobs'!$A$2:$A$21,B753)=0,"JOB NOT ON JOBS SHEET; ",""))&amp;IF(AND(L753="Yes",M753=""),"DELAY - NO CAUSE; ","")&amp;IF(AND(N753&lt;&gt;"",O753&lt;&gt;"Yes",O753&lt;&gt;"Not needed"),"CLIENT INSTRUCTION - NO CHANGE ORDER; ","")&amp;IF(Q753="","NO PHOTOS LINK; ","")&amp;IF(OR(C753="",AND(D753&lt;&gt;"",E753="")),"CREW COUNT BLANK; ","")&amp;IF(G753="","NO WORK WRITTEN; ","")&amp;IF(AND(I753&lt;&gt;"",J753=""),"INSPECTION - NO RESULT; ","")&amp;IF(AND(B753&lt;&gt;"",N(A753)&gt;0,COUNTIFS($B$2:$B$1000,B753,$A$2:$A$1000,A753)&gt;1),"TWO ROWS SAME JOB SAME DAY; ","")&amp;IF(AND(N(A753)&gt;0,N(S753)&gt;0,N(S753)-N(A753)&gt;N('Settings'!$B$11)),"WRITTEN LATE; ",""))-2)))</f>
        <v/>
      </c>
    </row>
    <row r="754">
      <c r="A754" s="6" t="n"/>
      <c r="G754" s="7" t="n"/>
      <c r="H754" s="7" t="n"/>
      <c r="K754" s="7" t="n"/>
      <c r="M754" s="7" t="n"/>
      <c r="N754" s="7" t="n"/>
      <c r="P754" s="7" t="n"/>
      <c r="S754" s="6" t="n"/>
      <c r="T754">
        <f>IF(NOT(OR(A754&lt;&gt;"",B754&lt;&gt;"",G754&lt;&gt;"")),"",IF(IF(N(A754)=0,"NO DATE; ","")&amp;IF(B754="","NO JOB; ",IF(COUNTIF('Jobs'!$A$2:$A$21,B754)=0,"JOB NOT ON JOBS SHEET; ",""))&amp;IF(AND(L754="Yes",M754=""),"DELAY - NO CAUSE; ","")&amp;IF(AND(N754&lt;&gt;"",O754&lt;&gt;"Yes",O754&lt;&gt;"Not needed"),"CLIENT INSTRUCTION - NO CHANGE ORDER; ","")&amp;IF(Q754="","NO PHOTOS LINK; ","")&amp;IF(OR(C754="",AND(D754&lt;&gt;"",E754="")),"CREW COUNT BLANK; ","")&amp;IF(G754="","NO WORK WRITTEN; ","")&amp;IF(AND(I754&lt;&gt;"",J754=""),"INSPECTION - NO RESULT; ","")&amp;IF(AND(B754&lt;&gt;"",N(A754)&gt;0,COUNTIFS($B$2:$B$1000,B754,$A$2:$A$1000,A754)&gt;1),"TWO ROWS SAME JOB SAME DAY; ","")&amp;IF(AND(N(A754)&gt;0,N(S754)&gt;0,N(S754)-N(A754)&gt;N('Settings'!$B$11)),"WRITTEN LATE; ","")="","",LEFT(IF(N(A754)=0,"NO DATE; ","")&amp;IF(B754="","NO JOB; ",IF(COUNTIF('Jobs'!$A$2:$A$21,B754)=0,"JOB NOT ON JOBS SHEET; ",""))&amp;IF(AND(L754="Yes",M754=""),"DELAY - NO CAUSE; ","")&amp;IF(AND(N754&lt;&gt;"",O754&lt;&gt;"Yes",O754&lt;&gt;"Not needed"),"CLIENT INSTRUCTION - NO CHANGE ORDER; ","")&amp;IF(Q754="","NO PHOTOS LINK; ","")&amp;IF(OR(C754="",AND(D754&lt;&gt;"",E754="")),"CREW COUNT BLANK; ","")&amp;IF(G754="","NO WORK WRITTEN; ","")&amp;IF(AND(I754&lt;&gt;"",J754=""),"INSPECTION - NO RESULT; ","")&amp;IF(AND(B754&lt;&gt;"",N(A754)&gt;0,COUNTIFS($B$2:$B$1000,B754,$A$2:$A$1000,A754)&gt;1),"TWO ROWS SAME JOB SAME DAY; ","")&amp;IF(AND(N(A754)&gt;0,N(S754)&gt;0,N(S754)-N(A754)&gt;N('Settings'!$B$11)),"WRITTEN LATE; ",""),LEN(IF(N(A754)=0,"NO DATE; ","")&amp;IF(B754="","NO JOB; ",IF(COUNTIF('Jobs'!$A$2:$A$21,B754)=0,"JOB NOT ON JOBS SHEET; ",""))&amp;IF(AND(L754="Yes",M754=""),"DELAY - NO CAUSE; ","")&amp;IF(AND(N754&lt;&gt;"",O754&lt;&gt;"Yes",O754&lt;&gt;"Not needed"),"CLIENT INSTRUCTION - NO CHANGE ORDER; ","")&amp;IF(Q754="","NO PHOTOS LINK; ","")&amp;IF(OR(C754="",AND(D754&lt;&gt;"",E754="")),"CREW COUNT BLANK; ","")&amp;IF(G754="","NO WORK WRITTEN; ","")&amp;IF(AND(I754&lt;&gt;"",J754=""),"INSPECTION - NO RESULT; ","")&amp;IF(AND(B754&lt;&gt;"",N(A754)&gt;0,COUNTIFS($B$2:$B$1000,B754,$A$2:$A$1000,A754)&gt;1),"TWO ROWS SAME JOB SAME DAY; ","")&amp;IF(AND(N(A754)&gt;0,N(S754)&gt;0,N(S754)-N(A754)&gt;N('Settings'!$B$11)),"WRITTEN LATE; ",""))-2)))</f>
        <v/>
      </c>
    </row>
    <row r="755">
      <c r="A755" s="6" t="n"/>
      <c r="G755" s="7" t="n"/>
      <c r="H755" s="7" t="n"/>
      <c r="K755" s="7" t="n"/>
      <c r="M755" s="7" t="n"/>
      <c r="N755" s="7" t="n"/>
      <c r="P755" s="7" t="n"/>
      <c r="S755" s="6" t="n"/>
      <c r="T755">
        <f>IF(NOT(OR(A755&lt;&gt;"",B755&lt;&gt;"",G755&lt;&gt;"")),"",IF(IF(N(A755)=0,"NO DATE; ","")&amp;IF(B755="","NO JOB; ",IF(COUNTIF('Jobs'!$A$2:$A$21,B755)=0,"JOB NOT ON JOBS SHEET; ",""))&amp;IF(AND(L755="Yes",M755=""),"DELAY - NO CAUSE; ","")&amp;IF(AND(N755&lt;&gt;"",O755&lt;&gt;"Yes",O755&lt;&gt;"Not needed"),"CLIENT INSTRUCTION - NO CHANGE ORDER; ","")&amp;IF(Q755="","NO PHOTOS LINK; ","")&amp;IF(OR(C755="",AND(D755&lt;&gt;"",E755="")),"CREW COUNT BLANK; ","")&amp;IF(G755="","NO WORK WRITTEN; ","")&amp;IF(AND(I755&lt;&gt;"",J755=""),"INSPECTION - NO RESULT; ","")&amp;IF(AND(B755&lt;&gt;"",N(A755)&gt;0,COUNTIFS($B$2:$B$1000,B755,$A$2:$A$1000,A755)&gt;1),"TWO ROWS SAME JOB SAME DAY; ","")&amp;IF(AND(N(A755)&gt;0,N(S755)&gt;0,N(S755)-N(A755)&gt;N('Settings'!$B$11)),"WRITTEN LATE; ","")="","",LEFT(IF(N(A755)=0,"NO DATE; ","")&amp;IF(B755="","NO JOB; ",IF(COUNTIF('Jobs'!$A$2:$A$21,B755)=0,"JOB NOT ON JOBS SHEET; ",""))&amp;IF(AND(L755="Yes",M755=""),"DELAY - NO CAUSE; ","")&amp;IF(AND(N755&lt;&gt;"",O755&lt;&gt;"Yes",O755&lt;&gt;"Not needed"),"CLIENT INSTRUCTION - NO CHANGE ORDER; ","")&amp;IF(Q755="","NO PHOTOS LINK; ","")&amp;IF(OR(C755="",AND(D755&lt;&gt;"",E755="")),"CREW COUNT BLANK; ","")&amp;IF(G755="","NO WORK WRITTEN; ","")&amp;IF(AND(I755&lt;&gt;"",J755=""),"INSPECTION - NO RESULT; ","")&amp;IF(AND(B755&lt;&gt;"",N(A755)&gt;0,COUNTIFS($B$2:$B$1000,B755,$A$2:$A$1000,A755)&gt;1),"TWO ROWS SAME JOB SAME DAY; ","")&amp;IF(AND(N(A755)&gt;0,N(S755)&gt;0,N(S755)-N(A755)&gt;N('Settings'!$B$11)),"WRITTEN LATE; ",""),LEN(IF(N(A755)=0,"NO DATE; ","")&amp;IF(B755="","NO JOB; ",IF(COUNTIF('Jobs'!$A$2:$A$21,B755)=0,"JOB NOT ON JOBS SHEET; ",""))&amp;IF(AND(L755="Yes",M755=""),"DELAY - NO CAUSE; ","")&amp;IF(AND(N755&lt;&gt;"",O755&lt;&gt;"Yes",O755&lt;&gt;"Not needed"),"CLIENT INSTRUCTION - NO CHANGE ORDER; ","")&amp;IF(Q755="","NO PHOTOS LINK; ","")&amp;IF(OR(C755="",AND(D755&lt;&gt;"",E755="")),"CREW COUNT BLANK; ","")&amp;IF(G755="","NO WORK WRITTEN; ","")&amp;IF(AND(I755&lt;&gt;"",J755=""),"INSPECTION - NO RESULT; ","")&amp;IF(AND(B755&lt;&gt;"",N(A755)&gt;0,COUNTIFS($B$2:$B$1000,B755,$A$2:$A$1000,A755)&gt;1),"TWO ROWS SAME JOB SAME DAY; ","")&amp;IF(AND(N(A755)&gt;0,N(S755)&gt;0,N(S755)-N(A755)&gt;N('Settings'!$B$11)),"WRITTEN LATE; ",""))-2)))</f>
        <v/>
      </c>
    </row>
    <row r="756">
      <c r="A756" s="6" t="n"/>
      <c r="G756" s="7" t="n"/>
      <c r="H756" s="7" t="n"/>
      <c r="K756" s="7" t="n"/>
      <c r="M756" s="7" t="n"/>
      <c r="N756" s="7" t="n"/>
      <c r="P756" s="7" t="n"/>
      <c r="S756" s="6" t="n"/>
      <c r="T756">
        <f>IF(NOT(OR(A756&lt;&gt;"",B756&lt;&gt;"",G756&lt;&gt;"")),"",IF(IF(N(A756)=0,"NO DATE; ","")&amp;IF(B756="","NO JOB; ",IF(COUNTIF('Jobs'!$A$2:$A$21,B756)=0,"JOB NOT ON JOBS SHEET; ",""))&amp;IF(AND(L756="Yes",M756=""),"DELAY - NO CAUSE; ","")&amp;IF(AND(N756&lt;&gt;"",O756&lt;&gt;"Yes",O756&lt;&gt;"Not needed"),"CLIENT INSTRUCTION - NO CHANGE ORDER; ","")&amp;IF(Q756="","NO PHOTOS LINK; ","")&amp;IF(OR(C756="",AND(D756&lt;&gt;"",E756="")),"CREW COUNT BLANK; ","")&amp;IF(G756="","NO WORK WRITTEN; ","")&amp;IF(AND(I756&lt;&gt;"",J756=""),"INSPECTION - NO RESULT; ","")&amp;IF(AND(B756&lt;&gt;"",N(A756)&gt;0,COUNTIFS($B$2:$B$1000,B756,$A$2:$A$1000,A756)&gt;1),"TWO ROWS SAME JOB SAME DAY; ","")&amp;IF(AND(N(A756)&gt;0,N(S756)&gt;0,N(S756)-N(A756)&gt;N('Settings'!$B$11)),"WRITTEN LATE; ","")="","",LEFT(IF(N(A756)=0,"NO DATE; ","")&amp;IF(B756="","NO JOB; ",IF(COUNTIF('Jobs'!$A$2:$A$21,B756)=0,"JOB NOT ON JOBS SHEET; ",""))&amp;IF(AND(L756="Yes",M756=""),"DELAY - NO CAUSE; ","")&amp;IF(AND(N756&lt;&gt;"",O756&lt;&gt;"Yes",O756&lt;&gt;"Not needed"),"CLIENT INSTRUCTION - NO CHANGE ORDER; ","")&amp;IF(Q756="","NO PHOTOS LINK; ","")&amp;IF(OR(C756="",AND(D756&lt;&gt;"",E756="")),"CREW COUNT BLANK; ","")&amp;IF(G756="","NO WORK WRITTEN; ","")&amp;IF(AND(I756&lt;&gt;"",J756=""),"INSPECTION - NO RESULT; ","")&amp;IF(AND(B756&lt;&gt;"",N(A756)&gt;0,COUNTIFS($B$2:$B$1000,B756,$A$2:$A$1000,A756)&gt;1),"TWO ROWS SAME JOB SAME DAY; ","")&amp;IF(AND(N(A756)&gt;0,N(S756)&gt;0,N(S756)-N(A756)&gt;N('Settings'!$B$11)),"WRITTEN LATE; ",""),LEN(IF(N(A756)=0,"NO DATE; ","")&amp;IF(B756="","NO JOB; ",IF(COUNTIF('Jobs'!$A$2:$A$21,B756)=0,"JOB NOT ON JOBS SHEET; ",""))&amp;IF(AND(L756="Yes",M756=""),"DELAY - NO CAUSE; ","")&amp;IF(AND(N756&lt;&gt;"",O756&lt;&gt;"Yes",O756&lt;&gt;"Not needed"),"CLIENT INSTRUCTION - NO CHANGE ORDER; ","")&amp;IF(Q756="","NO PHOTOS LINK; ","")&amp;IF(OR(C756="",AND(D756&lt;&gt;"",E756="")),"CREW COUNT BLANK; ","")&amp;IF(G756="","NO WORK WRITTEN; ","")&amp;IF(AND(I756&lt;&gt;"",J756=""),"INSPECTION - NO RESULT; ","")&amp;IF(AND(B756&lt;&gt;"",N(A756)&gt;0,COUNTIFS($B$2:$B$1000,B756,$A$2:$A$1000,A756)&gt;1),"TWO ROWS SAME JOB SAME DAY; ","")&amp;IF(AND(N(A756)&gt;0,N(S756)&gt;0,N(S756)-N(A756)&gt;N('Settings'!$B$11)),"WRITTEN LATE; ",""))-2)))</f>
        <v/>
      </c>
    </row>
    <row r="757">
      <c r="A757" s="6" t="n"/>
      <c r="G757" s="7" t="n"/>
      <c r="H757" s="7" t="n"/>
      <c r="K757" s="7" t="n"/>
      <c r="M757" s="7" t="n"/>
      <c r="N757" s="7" t="n"/>
      <c r="P757" s="7" t="n"/>
      <c r="S757" s="6" t="n"/>
      <c r="T757">
        <f>IF(NOT(OR(A757&lt;&gt;"",B757&lt;&gt;"",G757&lt;&gt;"")),"",IF(IF(N(A757)=0,"NO DATE; ","")&amp;IF(B757="","NO JOB; ",IF(COUNTIF('Jobs'!$A$2:$A$21,B757)=0,"JOB NOT ON JOBS SHEET; ",""))&amp;IF(AND(L757="Yes",M757=""),"DELAY - NO CAUSE; ","")&amp;IF(AND(N757&lt;&gt;"",O757&lt;&gt;"Yes",O757&lt;&gt;"Not needed"),"CLIENT INSTRUCTION - NO CHANGE ORDER; ","")&amp;IF(Q757="","NO PHOTOS LINK; ","")&amp;IF(OR(C757="",AND(D757&lt;&gt;"",E757="")),"CREW COUNT BLANK; ","")&amp;IF(G757="","NO WORK WRITTEN; ","")&amp;IF(AND(I757&lt;&gt;"",J757=""),"INSPECTION - NO RESULT; ","")&amp;IF(AND(B757&lt;&gt;"",N(A757)&gt;0,COUNTIFS($B$2:$B$1000,B757,$A$2:$A$1000,A757)&gt;1),"TWO ROWS SAME JOB SAME DAY; ","")&amp;IF(AND(N(A757)&gt;0,N(S757)&gt;0,N(S757)-N(A757)&gt;N('Settings'!$B$11)),"WRITTEN LATE; ","")="","",LEFT(IF(N(A757)=0,"NO DATE; ","")&amp;IF(B757="","NO JOB; ",IF(COUNTIF('Jobs'!$A$2:$A$21,B757)=0,"JOB NOT ON JOBS SHEET; ",""))&amp;IF(AND(L757="Yes",M757=""),"DELAY - NO CAUSE; ","")&amp;IF(AND(N757&lt;&gt;"",O757&lt;&gt;"Yes",O757&lt;&gt;"Not needed"),"CLIENT INSTRUCTION - NO CHANGE ORDER; ","")&amp;IF(Q757="","NO PHOTOS LINK; ","")&amp;IF(OR(C757="",AND(D757&lt;&gt;"",E757="")),"CREW COUNT BLANK; ","")&amp;IF(G757="","NO WORK WRITTEN; ","")&amp;IF(AND(I757&lt;&gt;"",J757=""),"INSPECTION - NO RESULT; ","")&amp;IF(AND(B757&lt;&gt;"",N(A757)&gt;0,COUNTIFS($B$2:$B$1000,B757,$A$2:$A$1000,A757)&gt;1),"TWO ROWS SAME JOB SAME DAY; ","")&amp;IF(AND(N(A757)&gt;0,N(S757)&gt;0,N(S757)-N(A757)&gt;N('Settings'!$B$11)),"WRITTEN LATE; ",""),LEN(IF(N(A757)=0,"NO DATE; ","")&amp;IF(B757="","NO JOB; ",IF(COUNTIF('Jobs'!$A$2:$A$21,B757)=0,"JOB NOT ON JOBS SHEET; ",""))&amp;IF(AND(L757="Yes",M757=""),"DELAY - NO CAUSE; ","")&amp;IF(AND(N757&lt;&gt;"",O757&lt;&gt;"Yes",O757&lt;&gt;"Not needed"),"CLIENT INSTRUCTION - NO CHANGE ORDER; ","")&amp;IF(Q757="","NO PHOTOS LINK; ","")&amp;IF(OR(C757="",AND(D757&lt;&gt;"",E757="")),"CREW COUNT BLANK; ","")&amp;IF(G757="","NO WORK WRITTEN; ","")&amp;IF(AND(I757&lt;&gt;"",J757=""),"INSPECTION - NO RESULT; ","")&amp;IF(AND(B757&lt;&gt;"",N(A757)&gt;0,COUNTIFS($B$2:$B$1000,B757,$A$2:$A$1000,A757)&gt;1),"TWO ROWS SAME JOB SAME DAY; ","")&amp;IF(AND(N(A757)&gt;0,N(S757)&gt;0,N(S757)-N(A757)&gt;N('Settings'!$B$11)),"WRITTEN LATE; ",""))-2)))</f>
        <v/>
      </c>
    </row>
    <row r="758">
      <c r="A758" s="6" t="n"/>
      <c r="G758" s="7" t="n"/>
      <c r="H758" s="7" t="n"/>
      <c r="K758" s="7" t="n"/>
      <c r="M758" s="7" t="n"/>
      <c r="N758" s="7" t="n"/>
      <c r="P758" s="7" t="n"/>
      <c r="S758" s="6" t="n"/>
      <c r="T758">
        <f>IF(NOT(OR(A758&lt;&gt;"",B758&lt;&gt;"",G758&lt;&gt;"")),"",IF(IF(N(A758)=0,"NO DATE; ","")&amp;IF(B758="","NO JOB; ",IF(COUNTIF('Jobs'!$A$2:$A$21,B758)=0,"JOB NOT ON JOBS SHEET; ",""))&amp;IF(AND(L758="Yes",M758=""),"DELAY - NO CAUSE; ","")&amp;IF(AND(N758&lt;&gt;"",O758&lt;&gt;"Yes",O758&lt;&gt;"Not needed"),"CLIENT INSTRUCTION - NO CHANGE ORDER; ","")&amp;IF(Q758="","NO PHOTOS LINK; ","")&amp;IF(OR(C758="",AND(D758&lt;&gt;"",E758="")),"CREW COUNT BLANK; ","")&amp;IF(G758="","NO WORK WRITTEN; ","")&amp;IF(AND(I758&lt;&gt;"",J758=""),"INSPECTION - NO RESULT; ","")&amp;IF(AND(B758&lt;&gt;"",N(A758)&gt;0,COUNTIFS($B$2:$B$1000,B758,$A$2:$A$1000,A758)&gt;1),"TWO ROWS SAME JOB SAME DAY; ","")&amp;IF(AND(N(A758)&gt;0,N(S758)&gt;0,N(S758)-N(A758)&gt;N('Settings'!$B$11)),"WRITTEN LATE; ","")="","",LEFT(IF(N(A758)=0,"NO DATE; ","")&amp;IF(B758="","NO JOB; ",IF(COUNTIF('Jobs'!$A$2:$A$21,B758)=0,"JOB NOT ON JOBS SHEET; ",""))&amp;IF(AND(L758="Yes",M758=""),"DELAY - NO CAUSE; ","")&amp;IF(AND(N758&lt;&gt;"",O758&lt;&gt;"Yes",O758&lt;&gt;"Not needed"),"CLIENT INSTRUCTION - NO CHANGE ORDER; ","")&amp;IF(Q758="","NO PHOTOS LINK; ","")&amp;IF(OR(C758="",AND(D758&lt;&gt;"",E758="")),"CREW COUNT BLANK; ","")&amp;IF(G758="","NO WORK WRITTEN; ","")&amp;IF(AND(I758&lt;&gt;"",J758=""),"INSPECTION - NO RESULT; ","")&amp;IF(AND(B758&lt;&gt;"",N(A758)&gt;0,COUNTIFS($B$2:$B$1000,B758,$A$2:$A$1000,A758)&gt;1),"TWO ROWS SAME JOB SAME DAY; ","")&amp;IF(AND(N(A758)&gt;0,N(S758)&gt;0,N(S758)-N(A758)&gt;N('Settings'!$B$11)),"WRITTEN LATE; ",""),LEN(IF(N(A758)=0,"NO DATE; ","")&amp;IF(B758="","NO JOB; ",IF(COUNTIF('Jobs'!$A$2:$A$21,B758)=0,"JOB NOT ON JOBS SHEET; ",""))&amp;IF(AND(L758="Yes",M758=""),"DELAY - NO CAUSE; ","")&amp;IF(AND(N758&lt;&gt;"",O758&lt;&gt;"Yes",O758&lt;&gt;"Not needed"),"CLIENT INSTRUCTION - NO CHANGE ORDER; ","")&amp;IF(Q758="","NO PHOTOS LINK; ","")&amp;IF(OR(C758="",AND(D758&lt;&gt;"",E758="")),"CREW COUNT BLANK; ","")&amp;IF(G758="","NO WORK WRITTEN; ","")&amp;IF(AND(I758&lt;&gt;"",J758=""),"INSPECTION - NO RESULT; ","")&amp;IF(AND(B758&lt;&gt;"",N(A758)&gt;0,COUNTIFS($B$2:$B$1000,B758,$A$2:$A$1000,A758)&gt;1),"TWO ROWS SAME JOB SAME DAY; ","")&amp;IF(AND(N(A758)&gt;0,N(S758)&gt;0,N(S758)-N(A758)&gt;N('Settings'!$B$11)),"WRITTEN LATE; ",""))-2)))</f>
        <v/>
      </c>
    </row>
    <row r="759">
      <c r="A759" s="6" t="n"/>
      <c r="G759" s="7" t="n"/>
      <c r="H759" s="7" t="n"/>
      <c r="K759" s="7" t="n"/>
      <c r="M759" s="7" t="n"/>
      <c r="N759" s="7" t="n"/>
      <c r="P759" s="7" t="n"/>
      <c r="S759" s="6" t="n"/>
      <c r="T759">
        <f>IF(NOT(OR(A759&lt;&gt;"",B759&lt;&gt;"",G759&lt;&gt;"")),"",IF(IF(N(A759)=0,"NO DATE; ","")&amp;IF(B759="","NO JOB; ",IF(COUNTIF('Jobs'!$A$2:$A$21,B759)=0,"JOB NOT ON JOBS SHEET; ",""))&amp;IF(AND(L759="Yes",M759=""),"DELAY - NO CAUSE; ","")&amp;IF(AND(N759&lt;&gt;"",O759&lt;&gt;"Yes",O759&lt;&gt;"Not needed"),"CLIENT INSTRUCTION - NO CHANGE ORDER; ","")&amp;IF(Q759="","NO PHOTOS LINK; ","")&amp;IF(OR(C759="",AND(D759&lt;&gt;"",E759="")),"CREW COUNT BLANK; ","")&amp;IF(G759="","NO WORK WRITTEN; ","")&amp;IF(AND(I759&lt;&gt;"",J759=""),"INSPECTION - NO RESULT; ","")&amp;IF(AND(B759&lt;&gt;"",N(A759)&gt;0,COUNTIFS($B$2:$B$1000,B759,$A$2:$A$1000,A759)&gt;1),"TWO ROWS SAME JOB SAME DAY; ","")&amp;IF(AND(N(A759)&gt;0,N(S759)&gt;0,N(S759)-N(A759)&gt;N('Settings'!$B$11)),"WRITTEN LATE; ","")="","",LEFT(IF(N(A759)=0,"NO DATE; ","")&amp;IF(B759="","NO JOB; ",IF(COUNTIF('Jobs'!$A$2:$A$21,B759)=0,"JOB NOT ON JOBS SHEET; ",""))&amp;IF(AND(L759="Yes",M759=""),"DELAY - NO CAUSE; ","")&amp;IF(AND(N759&lt;&gt;"",O759&lt;&gt;"Yes",O759&lt;&gt;"Not needed"),"CLIENT INSTRUCTION - NO CHANGE ORDER; ","")&amp;IF(Q759="","NO PHOTOS LINK; ","")&amp;IF(OR(C759="",AND(D759&lt;&gt;"",E759="")),"CREW COUNT BLANK; ","")&amp;IF(G759="","NO WORK WRITTEN; ","")&amp;IF(AND(I759&lt;&gt;"",J759=""),"INSPECTION - NO RESULT; ","")&amp;IF(AND(B759&lt;&gt;"",N(A759)&gt;0,COUNTIFS($B$2:$B$1000,B759,$A$2:$A$1000,A759)&gt;1),"TWO ROWS SAME JOB SAME DAY; ","")&amp;IF(AND(N(A759)&gt;0,N(S759)&gt;0,N(S759)-N(A759)&gt;N('Settings'!$B$11)),"WRITTEN LATE; ",""),LEN(IF(N(A759)=0,"NO DATE; ","")&amp;IF(B759="","NO JOB; ",IF(COUNTIF('Jobs'!$A$2:$A$21,B759)=0,"JOB NOT ON JOBS SHEET; ",""))&amp;IF(AND(L759="Yes",M759=""),"DELAY - NO CAUSE; ","")&amp;IF(AND(N759&lt;&gt;"",O759&lt;&gt;"Yes",O759&lt;&gt;"Not needed"),"CLIENT INSTRUCTION - NO CHANGE ORDER; ","")&amp;IF(Q759="","NO PHOTOS LINK; ","")&amp;IF(OR(C759="",AND(D759&lt;&gt;"",E759="")),"CREW COUNT BLANK; ","")&amp;IF(G759="","NO WORK WRITTEN; ","")&amp;IF(AND(I759&lt;&gt;"",J759=""),"INSPECTION - NO RESULT; ","")&amp;IF(AND(B759&lt;&gt;"",N(A759)&gt;0,COUNTIFS($B$2:$B$1000,B759,$A$2:$A$1000,A759)&gt;1),"TWO ROWS SAME JOB SAME DAY; ","")&amp;IF(AND(N(A759)&gt;0,N(S759)&gt;0,N(S759)-N(A759)&gt;N('Settings'!$B$11)),"WRITTEN LATE; ",""))-2)))</f>
        <v/>
      </c>
    </row>
    <row r="760">
      <c r="A760" s="6" t="n"/>
      <c r="G760" s="7" t="n"/>
      <c r="H760" s="7" t="n"/>
      <c r="K760" s="7" t="n"/>
      <c r="M760" s="7" t="n"/>
      <c r="N760" s="7" t="n"/>
      <c r="P760" s="7" t="n"/>
      <c r="S760" s="6" t="n"/>
      <c r="T760">
        <f>IF(NOT(OR(A760&lt;&gt;"",B760&lt;&gt;"",G760&lt;&gt;"")),"",IF(IF(N(A760)=0,"NO DATE; ","")&amp;IF(B760="","NO JOB; ",IF(COUNTIF('Jobs'!$A$2:$A$21,B760)=0,"JOB NOT ON JOBS SHEET; ",""))&amp;IF(AND(L760="Yes",M760=""),"DELAY - NO CAUSE; ","")&amp;IF(AND(N760&lt;&gt;"",O760&lt;&gt;"Yes",O760&lt;&gt;"Not needed"),"CLIENT INSTRUCTION - NO CHANGE ORDER; ","")&amp;IF(Q760="","NO PHOTOS LINK; ","")&amp;IF(OR(C760="",AND(D760&lt;&gt;"",E760="")),"CREW COUNT BLANK; ","")&amp;IF(G760="","NO WORK WRITTEN; ","")&amp;IF(AND(I760&lt;&gt;"",J760=""),"INSPECTION - NO RESULT; ","")&amp;IF(AND(B760&lt;&gt;"",N(A760)&gt;0,COUNTIFS($B$2:$B$1000,B760,$A$2:$A$1000,A760)&gt;1),"TWO ROWS SAME JOB SAME DAY; ","")&amp;IF(AND(N(A760)&gt;0,N(S760)&gt;0,N(S760)-N(A760)&gt;N('Settings'!$B$11)),"WRITTEN LATE; ","")="","",LEFT(IF(N(A760)=0,"NO DATE; ","")&amp;IF(B760="","NO JOB; ",IF(COUNTIF('Jobs'!$A$2:$A$21,B760)=0,"JOB NOT ON JOBS SHEET; ",""))&amp;IF(AND(L760="Yes",M760=""),"DELAY - NO CAUSE; ","")&amp;IF(AND(N760&lt;&gt;"",O760&lt;&gt;"Yes",O760&lt;&gt;"Not needed"),"CLIENT INSTRUCTION - NO CHANGE ORDER; ","")&amp;IF(Q760="","NO PHOTOS LINK; ","")&amp;IF(OR(C760="",AND(D760&lt;&gt;"",E760="")),"CREW COUNT BLANK; ","")&amp;IF(G760="","NO WORK WRITTEN; ","")&amp;IF(AND(I760&lt;&gt;"",J760=""),"INSPECTION - NO RESULT; ","")&amp;IF(AND(B760&lt;&gt;"",N(A760)&gt;0,COUNTIFS($B$2:$B$1000,B760,$A$2:$A$1000,A760)&gt;1),"TWO ROWS SAME JOB SAME DAY; ","")&amp;IF(AND(N(A760)&gt;0,N(S760)&gt;0,N(S760)-N(A760)&gt;N('Settings'!$B$11)),"WRITTEN LATE; ",""),LEN(IF(N(A760)=0,"NO DATE; ","")&amp;IF(B760="","NO JOB; ",IF(COUNTIF('Jobs'!$A$2:$A$21,B760)=0,"JOB NOT ON JOBS SHEET; ",""))&amp;IF(AND(L760="Yes",M760=""),"DELAY - NO CAUSE; ","")&amp;IF(AND(N760&lt;&gt;"",O760&lt;&gt;"Yes",O760&lt;&gt;"Not needed"),"CLIENT INSTRUCTION - NO CHANGE ORDER; ","")&amp;IF(Q760="","NO PHOTOS LINK; ","")&amp;IF(OR(C760="",AND(D760&lt;&gt;"",E760="")),"CREW COUNT BLANK; ","")&amp;IF(G760="","NO WORK WRITTEN; ","")&amp;IF(AND(I760&lt;&gt;"",J760=""),"INSPECTION - NO RESULT; ","")&amp;IF(AND(B760&lt;&gt;"",N(A760)&gt;0,COUNTIFS($B$2:$B$1000,B760,$A$2:$A$1000,A760)&gt;1),"TWO ROWS SAME JOB SAME DAY; ","")&amp;IF(AND(N(A760)&gt;0,N(S760)&gt;0,N(S760)-N(A760)&gt;N('Settings'!$B$11)),"WRITTEN LATE; ",""))-2)))</f>
        <v/>
      </c>
    </row>
    <row r="761">
      <c r="A761" s="6" t="n"/>
      <c r="G761" s="7" t="n"/>
      <c r="H761" s="7" t="n"/>
      <c r="K761" s="7" t="n"/>
      <c r="M761" s="7" t="n"/>
      <c r="N761" s="7" t="n"/>
      <c r="P761" s="7" t="n"/>
      <c r="S761" s="6" t="n"/>
      <c r="T761">
        <f>IF(NOT(OR(A761&lt;&gt;"",B761&lt;&gt;"",G761&lt;&gt;"")),"",IF(IF(N(A761)=0,"NO DATE; ","")&amp;IF(B761="","NO JOB; ",IF(COUNTIF('Jobs'!$A$2:$A$21,B761)=0,"JOB NOT ON JOBS SHEET; ",""))&amp;IF(AND(L761="Yes",M761=""),"DELAY - NO CAUSE; ","")&amp;IF(AND(N761&lt;&gt;"",O761&lt;&gt;"Yes",O761&lt;&gt;"Not needed"),"CLIENT INSTRUCTION - NO CHANGE ORDER; ","")&amp;IF(Q761="","NO PHOTOS LINK; ","")&amp;IF(OR(C761="",AND(D761&lt;&gt;"",E761="")),"CREW COUNT BLANK; ","")&amp;IF(G761="","NO WORK WRITTEN; ","")&amp;IF(AND(I761&lt;&gt;"",J761=""),"INSPECTION - NO RESULT; ","")&amp;IF(AND(B761&lt;&gt;"",N(A761)&gt;0,COUNTIFS($B$2:$B$1000,B761,$A$2:$A$1000,A761)&gt;1),"TWO ROWS SAME JOB SAME DAY; ","")&amp;IF(AND(N(A761)&gt;0,N(S761)&gt;0,N(S761)-N(A761)&gt;N('Settings'!$B$11)),"WRITTEN LATE; ","")="","",LEFT(IF(N(A761)=0,"NO DATE; ","")&amp;IF(B761="","NO JOB; ",IF(COUNTIF('Jobs'!$A$2:$A$21,B761)=0,"JOB NOT ON JOBS SHEET; ",""))&amp;IF(AND(L761="Yes",M761=""),"DELAY - NO CAUSE; ","")&amp;IF(AND(N761&lt;&gt;"",O761&lt;&gt;"Yes",O761&lt;&gt;"Not needed"),"CLIENT INSTRUCTION - NO CHANGE ORDER; ","")&amp;IF(Q761="","NO PHOTOS LINK; ","")&amp;IF(OR(C761="",AND(D761&lt;&gt;"",E761="")),"CREW COUNT BLANK; ","")&amp;IF(G761="","NO WORK WRITTEN; ","")&amp;IF(AND(I761&lt;&gt;"",J761=""),"INSPECTION - NO RESULT; ","")&amp;IF(AND(B761&lt;&gt;"",N(A761)&gt;0,COUNTIFS($B$2:$B$1000,B761,$A$2:$A$1000,A761)&gt;1),"TWO ROWS SAME JOB SAME DAY; ","")&amp;IF(AND(N(A761)&gt;0,N(S761)&gt;0,N(S761)-N(A761)&gt;N('Settings'!$B$11)),"WRITTEN LATE; ",""),LEN(IF(N(A761)=0,"NO DATE; ","")&amp;IF(B761="","NO JOB; ",IF(COUNTIF('Jobs'!$A$2:$A$21,B761)=0,"JOB NOT ON JOBS SHEET; ",""))&amp;IF(AND(L761="Yes",M761=""),"DELAY - NO CAUSE; ","")&amp;IF(AND(N761&lt;&gt;"",O761&lt;&gt;"Yes",O761&lt;&gt;"Not needed"),"CLIENT INSTRUCTION - NO CHANGE ORDER; ","")&amp;IF(Q761="","NO PHOTOS LINK; ","")&amp;IF(OR(C761="",AND(D761&lt;&gt;"",E761="")),"CREW COUNT BLANK; ","")&amp;IF(G761="","NO WORK WRITTEN; ","")&amp;IF(AND(I761&lt;&gt;"",J761=""),"INSPECTION - NO RESULT; ","")&amp;IF(AND(B761&lt;&gt;"",N(A761)&gt;0,COUNTIFS($B$2:$B$1000,B761,$A$2:$A$1000,A761)&gt;1),"TWO ROWS SAME JOB SAME DAY; ","")&amp;IF(AND(N(A761)&gt;0,N(S761)&gt;0,N(S761)-N(A761)&gt;N('Settings'!$B$11)),"WRITTEN LATE; ",""))-2)))</f>
        <v/>
      </c>
    </row>
    <row r="762">
      <c r="A762" s="6" t="n"/>
      <c r="G762" s="7" t="n"/>
      <c r="H762" s="7" t="n"/>
      <c r="K762" s="7" t="n"/>
      <c r="M762" s="7" t="n"/>
      <c r="N762" s="7" t="n"/>
      <c r="P762" s="7" t="n"/>
      <c r="S762" s="6" t="n"/>
      <c r="T762">
        <f>IF(NOT(OR(A762&lt;&gt;"",B762&lt;&gt;"",G762&lt;&gt;"")),"",IF(IF(N(A762)=0,"NO DATE; ","")&amp;IF(B762="","NO JOB; ",IF(COUNTIF('Jobs'!$A$2:$A$21,B762)=0,"JOB NOT ON JOBS SHEET; ",""))&amp;IF(AND(L762="Yes",M762=""),"DELAY - NO CAUSE; ","")&amp;IF(AND(N762&lt;&gt;"",O762&lt;&gt;"Yes",O762&lt;&gt;"Not needed"),"CLIENT INSTRUCTION - NO CHANGE ORDER; ","")&amp;IF(Q762="","NO PHOTOS LINK; ","")&amp;IF(OR(C762="",AND(D762&lt;&gt;"",E762="")),"CREW COUNT BLANK; ","")&amp;IF(G762="","NO WORK WRITTEN; ","")&amp;IF(AND(I762&lt;&gt;"",J762=""),"INSPECTION - NO RESULT; ","")&amp;IF(AND(B762&lt;&gt;"",N(A762)&gt;0,COUNTIFS($B$2:$B$1000,B762,$A$2:$A$1000,A762)&gt;1),"TWO ROWS SAME JOB SAME DAY; ","")&amp;IF(AND(N(A762)&gt;0,N(S762)&gt;0,N(S762)-N(A762)&gt;N('Settings'!$B$11)),"WRITTEN LATE; ","")="","",LEFT(IF(N(A762)=0,"NO DATE; ","")&amp;IF(B762="","NO JOB; ",IF(COUNTIF('Jobs'!$A$2:$A$21,B762)=0,"JOB NOT ON JOBS SHEET; ",""))&amp;IF(AND(L762="Yes",M762=""),"DELAY - NO CAUSE; ","")&amp;IF(AND(N762&lt;&gt;"",O762&lt;&gt;"Yes",O762&lt;&gt;"Not needed"),"CLIENT INSTRUCTION - NO CHANGE ORDER; ","")&amp;IF(Q762="","NO PHOTOS LINK; ","")&amp;IF(OR(C762="",AND(D762&lt;&gt;"",E762="")),"CREW COUNT BLANK; ","")&amp;IF(G762="","NO WORK WRITTEN; ","")&amp;IF(AND(I762&lt;&gt;"",J762=""),"INSPECTION - NO RESULT; ","")&amp;IF(AND(B762&lt;&gt;"",N(A762)&gt;0,COUNTIFS($B$2:$B$1000,B762,$A$2:$A$1000,A762)&gt;1),"TWO ROWS SAME JOB SAME DAY; ","")&amp;IF(AND(N(A762)&gt;0,N(S762)&gt;0,N(S762)-N(A762)&gt;N('Settings'!$B$11)),"WRITTEN LATE; ",""),LEN(IF(N(A762)=0,"NO DATE; ","")&amp;IF(B762="","NO JOB; ",IF(COUNTIF('Jobs'!$A$2:$A$21,B762)=0,"JOB NOT ON JOBS SHEET; ",""))&amp;IF(AND(L762="Yes",M762=""),"DELAY - NO CAUSE; ","")&amp;IF(AND(N762&lt;&gt;"",O762&lt;&gt;"Yes",O762&lt;&gt;"Not needed"),"CLIENT INSTRUCTION - NO CHANGE ORDER; ","")&amp;IF(Q762="","NO PHOTOS LINK; ","")&amp;IF(OR(C762="",AND(D762&lt;&gt;"",E762="")),"CREW COUNT BLANK; ","")&amp;IF(G762="","NO WORK WRITTEN; ","")&amp;IF(AND(I762&lt;&gt;"",J762=""),"INSPECTION - NO RESULT; ","")&amp;IF(AND(B762&lt;&gt;"",N(A762)&gt;0,COUNTIFS($B$2:$B$1000,B762,$A$2:$A$1000,A762)&gt;1),"TWO ROWS SAME JOB SAME DAY; ","")&amp;IF(AND(N(A762)&gt;0,N(S762)&gt;0,N(S762)-N(A762)&gt;N('Settings'!$B$11)),"WRITTEN LATE; ",""))-2)))</f>
        <v/>
      </c>
    </row>
    <row r="763">
      <c r="A763" s="6" t="n"/>
      <c r="G763" s="7" t="n"/>
      <c r="H763" s="7" t="n"/>
      <c r="K763" s="7" t="n"/>
      <c r="M763" s="7" t="n"/>
      <c r="N763" s="7" t="n"/>
      <c r="P763" s="7" t="n"/>
      <c r="S763" s="6" t="n"/>
      <c r="T763">
        <f>IF(NOT(OR(A763&lt;&gt;"",B763&lt;&gt;"",G763&lt;&gt;"")),"",IF(IF(N(A763)=0,"NO DATE; ","")&amp;IF(B763="","NO JOB; ",IF(COUNTIF('Jobs'!$A$2:$A$21,B763)=0,"JOB NOT ON JOBS SHEET; ",""))&amp;IF(AND(L763="Yes",M763=""),"DELAY - NO CAUSE; ","")&amp;IF(AND(N763&lt;&gt;"",O763&lt;&gt;"Yes",O763&lt;&gt;"Not needed"),"CLIENT INSTRUCTION - NO CHANGE ORDER; ","")&amp;IF(Q763="","NO PHOTOS LINK; ","")&amp;IF(OR(C763="",AND(D763&lt;&gt;"",E763="")),"CREW COUNT BLANK; ","")&amp;IF(G763="","NO WORK WRITTEN; ","")&amp;IF(AND(I763&lt;&gt;"",J763=""),"INSPECTION - NO RESULT; ","")&amp;IF(AND(B763&lt;&gt;"",N(A763)&gt;0,COUNTIFS($B$2:$B$1000,B763,$A$2:$A$1000,A763)&gt;1),"TWO ROWS SAME JOB SAME DAY; ","")&amp;IF(AND(N(A763)&gt;0,N(S763)&gt;0,N(S763)-N(A763)&gt;N('Settings'!$B$11)),"WRITTEN LATE; ","")="","",LEFT(IF(N(A763)=0,"NO DATE; ","")&amp;IF(B763="","NO JOB; ",IF(COUNTIF('Jobs'!$A$2:$A$21,B763)=0,"JOB NOT ON JOBS SHEET; ",""))&amp;IF(AND(L763="Yes",M763=""),"DELAY - NO CAUSE; ","")&amp;IF(AND(N763&lt;&gt;"",O763&lt;&gt;"Yes",O763&lt;&gt;"Not needed"),"CLIENT INSTRUCTION - NO CHANGE ORDER; ","")&amp;IF(Q763="","NO PHOTOS LINK; ","")&amp;IF(OR(C763="",AND(D763&lt;&gt;"",E763="")),"CREW COUNT BLANK; ","")&amp;IF(G763="","NO WORK WRITTEN; ","")&amp;IF(AND(I763&lt;&gt;"",J763=""),"INSPECTION - NO RESULT; ","")&amp;IF(AND(B763&lt;&gt;"",N(A763)&gt;0,COUNTIFS($B$2:$B$1000,B763,$A$2:$A$1000,A763)&gt;1),"TWO ROWS SAME JOB SAME DAY; ","")&amp;IF(AND(N(A763)&gt;0,N(S763)&gt;0,N(S763)-N(A763)&gt;N('Settings'!$B$11)),"WRITTEN LATE; ",""),LEN(IF(N(A763)=0,"NO DATE; ","")&amp;IF(B763="","NO JOB; ",IF(COUNTIF('Jobs'!$A$2:$A$21,B763)=0,"JOB NOT ON JOBS SHEET; ",""))&amp;IF(AND(L763="Yes",M763=""),"DELAY - NO CAUSE; ","")&amp;IF(AND(N763&lt;&gt;"",O763&lt;&gt;"Yes",O763&lt;&gt;"Not needed"),"CLIENT INSTRUCTION - NO CHANGE ORDER; ","")&amp;IF(Q763="","NO PHOTOS LINK; ","")&amp;IF(OR(C763="",AND(D763&lt;&gt;"",E763="")),"CREW COUNT BLANK; ","")&amp;IF(G763="","NO WORK WRITTEN; ","")&amp;IF(AND(I763&lt;&gt;"",J763=""),"INSPECTION - NO RESULT; ","")&amp;IF(AND(B763&lt;&gt;"",N(A763)&gt;0,COUNTIFS($B$2:$B$1000,B763,$A$2:$A$1000,A763)&gt;1),"TWO ROWS SAME JOB SAME DAY; ","")&amp;IF(AND(N(A763)&gt;0,N(S763)&gt;0,N(S763)-N(A763)&gt;N('Settings'!$B$11)),"WRITTEN LATE; ",""))-2)))</f>
        <v/>
      </c>
    </row>
    <row r="764">
      <c r="A764" s="6" t="n"/>
      <c r="G764" s="7" t="n"/>
      <c r="H764" s="7" t="n"/>
      <c r="K764" s="7" t="n"/>
      <c r="M764" s="7" t="n"/>
      <c r="N764" s="7" t="n"/>
      <c r="P764" s="7" t="n"/>
      <c r="S764" s="6" t="n"/>
      <c r="T764">
        <f>IF(NOT(OR(A764&lt;&gt;"",B764&lt;&gt;"",G764&lt;&gt;"")),"",IF(IF(N(A764)=0,"NO DATE; ","")&amp;IF(B764="","NO JOB; ",IF(COUNTIF('Jobs'!$A$2:$A$21,B764)=0,"JOB NOT ON JOBS SHEET; ",""))&amp;IF(AND(L764="Yes",M764=""),"DELAY - NO CAUSE; ","")&amp;IF(AND(N764&lt;&gt;"",O764&lt;&gt;"Yes",O764&lt;&gt;"Not needed"),"CLIENT INSTRUCTION - NO CHANGE ORDER; ","")&amp;IF(Q764="","NO PHOTOS LINK; ","")&amp;IF(OR(C764="",AND(D764&lt;&gt;"",E764="")),"CREW COUNT BLANK; ","")&amp;IF(G764="","NO WORK WRITTEN; ","")&amp;IF(AND(I764&lt;&gt;"",J764=""),"INSPECTION - NO RESULT; ","")&amp;IF(AND(B764&lt;&gt;"",N(A764)&gt;0,COUNTIFS($B$2:$B$1000,B764,$A$2:$A$1000,A764)&gt;1),"TWO ROWS SAME JOB SAME DAY; ","")&amp;IF(AND(N(A764)&gt;0,N(S764)&gt;0,N(S764)-N(A764)&gt;N('Settings'!$B$11)),"WRITTEN LATE; ","")="","",LEFT(IF(N(A764)=0,"NO DATE; ","")&amp;IF(B764="","NO JOB; ",IF(COUNTIF('Jobs'!$A$2:$A$21,B764)=0,"JOB NOT ON JOBS SHEET; ",""))&amp;IF(AND(L764="Yes",M764=""),"DELAY - NO CAUSE; ","")&amp;IF(AND(N764&lt;&gt;"",O764&lt;&gt;"Yes",O764&lt;&gt;"Not needed"),"CLIENT INSTRUCTION - NO CHANGE ORDER; ","")&amp;IF(Q764="","NO PHOTOS LINK; ","")&amp;IF(OR(C764="",AND(D764&lt;&gt;"",E764="")),"CREW COUNT BLANK; ","")&amp;IF(G764="","NO WORK WRITTEN; ","")&amp;IF(AND(I764&lt;&gt;"",J764=""),"INSPECTION - NO RESULT; ","")&amp;IF(AND(B764&lt;&gt;"",N(A764)&gt;0,COUNTIFS($B$2:$B$1000,B764,$A$2:$A$1000,A764)&gt;1),"TWO ROWS SAME JOB SAME DAY; ","")&amp;IF(AND(N(A764)&gt;0,N(S764)&gt;0,N(S764)-N(A764)&gt;N('Settings'!$B$11)),"WRITTEN LATE; ",""),LEN(IF(N(A764)=0,"NO DATE; ","")&amp;IF(B764="","NO JOB; ",IF(COUNTIF('Jobs'!$A$2:$A$21,B764)=0,"JOB NOT ON JOBS SHEET; ",""))&amp;IF(AND(L764="Yes",M764=""),"DELAY - NO CAUSE; ","")&amp;IF(AND(N764&lt;&gt;"",O764&lt;&gt;"Yes",O764&lt;&gt;"Not needed"),"CLIENT INSTRUCTION - NO CHANGE ORDER; ","")&amp;IF(Q764="","NO PHOTOS LINK; ","")&amp;IF(OR(C764="",AND(D764&lt;&gt;"",E764="")),"CREW COUNT BLANK; ","")&amp;IF(G764="","NO WORK WRITTEN; ","")&amp;IF(AND(I764&lt;&gt;"",J764=""),"INSPECTION - NO RESULT; ","")&amp;IF(AND(B764&lt;&gt;"",N(A764)&gt;0,COUNTIFS($B$2:$B$1000,B764,$A$2:$A$1000,A764)&gt;1),"TWO ROWS SAME JOB SAME DAY; ","")&amp;IF(AND(N(A764)&gt;0,N(S764)&gt;0,N(S764)-N(A764)&gt;N('Settings'!$B$11)),"WRITTEN LATE; ",""))-2)))</f>
        <v/>
      </c>
    </row>
    <row r="765">
      <c r="A765" s="6" t="n"/>
      <c r="G765" s="7" t="n"/>
      <c r="H765" s="7" t="n"/>
      <c r="K765" s="7" t="n"/>
      <c r="M765" s="7" t="n"/>
      <c r="N765" s="7" t="n"/>
      <c r="P765" s="7" t="n"/>
      <c r="S765" s="6" t="n"/>
      <c r="T765">
        <f>IF(NOT(OR(A765&lt;&gt;"",B765&lt;&gt;"",G765&lt;&gt;"")),"",IF(IF(N(A765)=0,"NO DATE; ","")&amp;IF(B765="","NO JOB; ",IF(COUNTIF('Jobs'!$A$2:$A$21,B765)=0,"JOB NOT ON JOBS SHEET; ",""))&amp;IF(AND(L765="Yes",M765=""),"DELAY - NO CAUSE; ","")&amp;IF(AND(N765&lt;&gt;"",O765&lt;&gt;"Yes",O765&lt;&gt;"Not needed"),"CLIENT INSTRUCTION - NO CHANGE ORDER; ","")&amp;IF(Q765="","NO PHOTOS LINK; ","")&amp;IF(OR(C765="",AND(D765&lt;&gt;"",E765="")),"CREW COUNT BLANK; ","")&amp;IF(G765="","NO WORK WRITTEN; ","")&amp;IF(AND(I765&lt;&gt;"",J765=""),"INSPECTION - NO RESULT; ","")&amp;IF(AND(B765&lt;&gt;"",N(A765)&gt;0,COUNTIFS($B$2:$B$1000,B765,$A$2:$A$1000,A765)&gt;1),"TWO ROWS SAME JOB SAME DAY; ","")&amp;IF(AND(N(A765)&gt;0,N(S765)&gt;0,N(S765)-N(A765)&gt;N('Settings'!$B$11)),"WRITTEN LATE; ","")="","",LEFT(IF(N(A765)=0,"NO DATE; ","")&amp;IF(B765="","NO JOB; ",IF(COUNTIF('Jobs'!$A$2:$A$21,B765)=0,"JOB NOT ON JOBS SHEET; ",""))&amp;IF(AND(L765="Yes",M765=""),"DELAY - NO CAUSE; ","")&amp;IF(AND(N765&lt;&gt;"",O765&lt;&gt;"Yes",O765&lt;&gt;"Not needed"),"CLIENT INSTRUCTION - NO CHANGE ORDER; ","")&amp;IF(Q765="","NO PHOTOS LINK; ","")&amp;IF(OR(C765="",AND(D765&lt;&gt;"",E765="")),"CREW COUNT BLANK; ","")&amp;IF(G765="","NO WORK WRITTEN; ","")&amp;IF(AND(I765&lt;&gt;"",J765=""),"INSPECTION - NO RESULT; ","")&amp;IF(AND(B765&lt;&gt;"",N(A765)&gt;0,COUNTIFS($B$2:$B$1000,B765,$A$2:$A$1000,A765)&gt;1),"TWO ROWS SAME JOB SAME DAY; ","")&amp;IF(AND(N(A765)&gt;0,N(S765)&gt;0,N(S765)-N(A765)&gt;N('Settings'!$B$11)),"WRITTEN LATE; ",""),LEN(IF(N(A765)=0,"NO DATE; ","")&amp;IF(B765="","NO JOB; ",IF(COUNTIF('Jobs'!$A$2:$A$21,B765)=0,"JOB NOT ON JOBS SHEET; ",""))&amp;IF(AND(L765="Yes",M765=""),"DELAY - NO CAUSE; ","")&amp;IF(AND(N765&lt;&gt;"",O765&lt;&gt;"Yes",O765&lt;&gt;"Not needed"),"CLIENT INSTRUCTION - NO CHANGE ORDER; ","")&amp;IF(Q765="","NO PHOTOS LINK; ","")&amp;IF(OR(C765="",AND(D765&lt;&gt;"",E765="")),"CREW COUNT BLANK; ","")&amp;IF(G765="","NO WORK WRITTEN; ","")&amp;IF(AND(I765&lt;&gt;"",J765=""),"INSPECTION - NO RESULT; ","")&amp;IF(AND(B765&lt;&gt;"",N(A765)&gt;0,COUNTIFS($B$2:$B$1000,B765,$A$2:$A$1000,A765)&gt;1),"TWO ROWS SAME JOB SAME DAY; ","")&amp;IF(AND(N(A765)&gt;0,N(S765)&gt;0,N(S765)-N(A765)&gt;N('Settings'!$B$11)),"WRITTEN LATE; ",""))-2)))</f>
        <v/>
      </c>
    </row>
    <row r="766">
      <c r="A766" s="6" t="n"/>
      <c r="G766" s="7" t="n"/>
      <c r="H766" s="7" t="n"/>
      <c r="K766" s="7" t="n"/>
      <c r="M766" s="7" t="n"/>
      <c r="N766" s="7" t="n"/>
      <c r="P766" s="7" t="n"/>
      <c r="S766" s="6" t="n"/>
      <c r="T766">
        <f>IF(NOT(OR(A766&lt;&gt;"",B766&lt;&gt;"",G766&lt;&gt;"")),"",IF(IF(N(A766)=0,"NO DATE; ","")&amp;IF(B766="","NO JOB; ",IF(COUNTIF('Jobs'!$A$2:$A$21,B766)=0,"JOB NOT ON JOBS SHEET; ",""))&amp;IF(AND(L766="Yes",M766=""),"DELAY - NO CAUSE; ","")&amp;IF(AND(N766&lt;&gt;"",O766&lt;&gt;"Yes",O766&lt;&gt;"Not needed"),"CLIENT INSTRUCTION - NO CHANGE ORDER; ","")&amp;IF(Q766="","NO PHOTOS LINK; ","")&amp;IF(OR(C766="",AND(D766&lt;&gt;"",E766="")),"CREW COUNT BLANK; ","")&amp;IF(G766="","NO WORK WRITTEN; ","")&amp;IF(AND(I766&lt;&gt;"",J766=""),"INSPECTION - NO RESULT; ","")&amp;IF(AND(B766&lt;&gt;"",N(A766)&gt;0,COUNTIFS($B$2:$B$1000,B766,$A$2:$A$1000,A766)&gt;1),"TWO ROWS SAME JOB SAME DAY; ","")&amp;IF(AND(N(A766)&gt;0,N(S766)&gt;0,N(S766)-N(A766)&gt;N('Settings'!$B$11)),"WRITTEN LATE; ","")="","",LEFT(IF(N(A766)=0,"NO DATE; ","")&amp;IF(B766="","NO JOB; ",IF(COUNTIF('Jobs'!$A$2:$A$21,B766)=0,"JOB NOT ON JOBS SHEET; ",""))&amp;IF(AND(L766="Yes",M766=""),"DELAY - NO CAUSE; ","")&amp;IF(AND(N766&lt;&gt;"",O766&lt;&gt;"Yes",O766&lt;&gt;"Not needed"),"CLIENT INSTRUCTION - NO CHANGE ORDER; ","")&amp;IF(Q766="","NO PHOTOS LINK; ","")&amp;IF(OR(C766="",AND(D766&lt;&gt;"",E766="")),"CREW COUNT BLANK; ","")&amp;IF(G766="","NO WORK WRITTEN; ","")&amp;IF(AND(I766&lt;&gt;"",J766=""),"INSPECTION - NO RESULT; ","")&amp;IF(AND(B766&lt;&gt;"",N(A766)&gt;0,COUNTIFS($B$2:$B$1000,B766,$A$2:$A$1000,A766)&gt;1),"TWO ROWS SAME JOB SAME DAY; ","")&amp;IF(AND(N(A766)&gt;0,N(S766)&gt;0,N(S766)-N(A766)&gt;N('Settings'!$B$11)),"WRITTEN LATE; ",""),LEN(IF(N(A766)=0,"NO DATE; ","")&amp;IF(B766="","NO JOB; ",IF(COUNTIF('Jobs'!$A$2:$A$21,B766)=0,"JOB NOT ON JOBS SHEET; ",""))&amp;IF(AND(L766="Yes",M766=""),"DELAY - NO CAUSE; ","")&amp;IF(AND(N766&lt;&gt;"",O766&lt;&gt;"Yes",O766&lt;&gt;"Not needed"),"CLIENT INSTRUCTION - NO CHANGE ORDER; ","")&amp;IF(Q766="","NO PHOTOS LINK; ","")&amp;IF(OR(C766="",AND(D766&lt;&gt;"",E766="")),"CREW COUNT BLANK; ","")&amp;IF(G766="","NO WORK WRITTEN; ","")&amp;IF(AND(I766&lt;&gt;"",J766=""),"INSPECTION - NO RESULT; ","")&amp;IF(AND(B766&lt;&gt;"",N(A766)&gt;0,COUNTIFS($B$2:$B$1000,B766,$A$2:$A$1000,A766)&gt;1),"TWO ROWS SAME JOB SAME DAY; ","")&amp;IF(AND(N(A766)&gt;0,N(S766)&gt;0,N(S766)-N(A766)&gt;N('Settings'!$B$11)),"WRITTEN LATE; ",""))-2)))</f>
        <v/>
      </c>
    </row>
    <row r="767">
      <c r="A767" s="6" t="n"/>
      <c r="G767" s="7" t="n"/>
      <c r="H767" s="7" t="n"/>
      <c r="K767" s="7" t="n"/>
      <c r="M767" s="7" t="n"/>
      <c r="N767" s="7" t="n"/>
      <c r="P767" s="7" t="n"/>
      <c r="S767" s="6" t="n"/>
      <c r="T767">
        <f>IF(NOT(OR(A767&lt;&gt;"",B767&lt;&gt;"",G767&lt;&gt;"")),"",IF(IF(N(A767)=0,"NO DATE; ","")&amp;IF(B767="","NO JOB; ",IF(COUNTIF('Jobs'!$A$2:$A$21,B767)=0,"JOB NOT ON JOBS SHEET; ",""))&amp;IF(AND(L767="Yes",M767=""),"DELAY - NO CAUSE; ","")&amp;IF(AND(N767&lt;&gt;"",O767&lt;&gt;"Yes",O767&lt;&gt;"Not needed"),"CLIENT INSTRUCTION - NO CHANGE ORDER; ","")&amp;IF(Q767="","NO PHOTOS LINK; ","")&amp;IF(OR(C767="",AND(D767&lt;&gt;"",E767="")),"CREW COUNT BLANK; ","")&amp;IF(G767="","NO WORK WRITTEN; ","")&amp;IF(AND(I767&lt;&gt;"",J767=""),"INSPECTION - NO RESULT; ","")&amp;IF(AND(B767&lt;&gt;"",N(A767)&gt;0,COUNTIFS($B$2:$B$1000,B767,$A$2:$A$1000,A767)&gt;1),"TWO ROWS SAME JOB SAME DAY; ","")&amp;IF(AND(N(A767)&gt;0,N(S767)&gt;0,N(S767)-N(A767)&gt;N('Settings'!$B$11)),"WRITTEN LATE; ","")="","",LEFT(IF(N(A767)=0,"NO DATE; ","")&amp;IF(B767="","NO JOB; ",IF(COUNTIF('Jobs'!$A$2:$A$21,B767)=0,"JOB NOT ON JOBS SHEET; ",""))&amp;IF(AND(L767="Yes",M767=""),"DELAY - NO CAUSE; ","")&amp;IF(AND(N767&lt;&gt;"",O767&lt;&gt;"Yes",O767&lt;&gt;"Not needed"),"CLIENT INSTRUCTION - NO CHANGE ORDER; ","")&amp;IF(Q767="","NO PHOTOS LINK; ","")&amp;IF(OR(C767="",AND(D767&lt;&gt;"",E767="")),"CREW COUNT BLANK; ","")&amp;IF(G767="","NO WORK WRITTEN; ","")&amp;IF(AND(I767&lt;&gt;"",J767=""),"INSPECTION - NO RESULT; ","")&amp;IF(AND(B767&lt;&gt;"",N(A767)&gt;0,COUNTIFS($B$2:$B$1000,B767,$A$2:$A$1000,A767)&gt;1),"TWO ROWS SAME JOB SAME DAY; ","")&amp;IF(AND(N(A767)&gt;0,N(S767)&gt;0,N(S767)-N(A767)&gt;N('Settings'!$B$11)),"WRITTEN LATE; ",""),LEN(IF(N(A767)=0,"NO DATE; ","")&amp;IF(B767="","NO JOB; ",IF(COUNTIF('Jobs'!$A$2:$A$21,B767)=0,"JOB NOT ON JOBS SHEET; ",""))&amp;IF(AND(L767="Yes",M767=""),"DELAY - NO CAUSE; ","")&amp;IF(AND(N767&lt;&gt;"",O767&lt;&gt;"Yes",O767&lt;&gt;"Not needed"),"CLIENT INSTRUCTION - NO CHANGE ORDER; ","")&amp;IF(Q767="","NO PHOTOS LINK; ","")&amp;IF(OR(C767="",AND(D767&lt;&gt;"",E767="")),"CREW COUNT BLANK; ","")&amp;IF(G767="","NO WORK WRITTEN; ","")&amp;IF(AND(I767&lt;&gt;"",J767=""),"INSPECTION - NO RESULT; ","")&amp;IF(AND(B767&lt;&gt;"",N(A767)&gt;0,COUNTIFS($B$2:$B$1000,B767,$A$2:$A$1000,A767)&gt;1),"TWO ROWS SAME JOB SAME DAY; ","")&amp;IF(AND(N(A767)&gt;0,N(S767)&gt;0,N(S767)-N(A767)&gt;N('Settings'!$B$11)),"WRITTEN LATE; ",""))-2)))</f>
        <v/>
      </c>
    </row>
    <row r="768">
      <c r="A768" s="6" t="n"/>
      <c r="G768" s="7" t="n"/>
      <c r="H768" s="7" t="n"/>
      <c r="K768" s="7" t="n"/>
      <c r="M768" s="7" t="n"/>
      <c r="N768" s="7" t="n"/>
      <c r="P768" s="7" t="n"/>
      <c r="S768" s="6" t="n"/>
      <c r="T768">
        <f>IF(NOT(OR(A768&lt;&gt;"",B768&lt;&gt;"",G768&lt;&gt;"")),"",IF(IF(N(A768)=0,"NO DATE; ","")&amp;IF(B768="","NO JOB; ",IF(COUNTIF('Jobs'!$A$2:$A$21,B768)=0,"JOB NOT ON JOBS SHEET; ",""))&amp;IF(AND(L768="Yes",M768=""),"DELAY - NO CAUSE; ","")&amp;IF(AND(N768&lt;&gt;"",O768&lt;&gt;"Yes",O768&lt;&gt;"Not needed"),"CLIENT INSTRUCTION - NO CHANGE ORDER; ","")&amp;IF(Q768="","NO PHOTOS LINK; ","")&amp;IF(OR(C768="",AND(D768&lt;&gt;"",E768="")),"CREW COUNT BLANK; ","")&amp;IF(G768="","NO WORK WRITTEN; ","")&amp;IF(AND(I768&lt;&gt;"",J768=""),"INSPECTION - NO RESULT; ","")&amp;IF(AND(B768&lt;&gt;"",N(A768)&gt;0,COUNTIFS($B$2:$B$1000,B768,$A$2:$A$1000,A768)&gt;1),"TWO ROWS SAME JOB SAME DAY; ","")&amp;IF(AND(N(A768)&gt;0,N(S768)&gt;0,N(S768)-N(A768)&gt;N('Settings'!$B$11)),"WRITTEN LATE; ","")="","",LEFT(IF(N(A768)=0,"NO DATE; ","")&amp;IF(B768="","NO JOB; ",IF(COUNTIF('Jobs'!$A$2:$A$21,B768)=0,"JOB NOT ON JOBS SHEET; ",""))&amp;IF(AND(L768="Yes",M768=""),"DELAY - NO CAUSE; ","")&amp;IF(AND(N768&lt;&gt;"",O768&lt;&gt;"Yes",O768&lt;&gt;"Not needed"),"CLIENT INSTRUCTION - NO CHANGE ORDER; ","")&amp;IF(Q768="","NO PHOTOS LINK; ","")&amp;IF(OR(C768="",AND(D768&lt;&gt;"",E768="")),"CREW COUNT BLANK; ","")&amp;IF(G768="","NO WORK WRITTEN; ","")&amp;IF(AND(I768&lt;&gt;"",J768=""),"INSPECTION - NO RESULT; ","")&amp;IF(AND(B768&lt;&gt;"",N(A768)&gt;0,COUNTIFS($B$2:$B$1000,B768,$A$2:$A$1000,A768)&gt;1),"TWO ROWS SAME JOB SAME DAY; ","")&amp;IF(AND(N(A768)&gt;0,N(S768)&gt;0,N(S768)-N(A768)&gt;N('Settings'!$B$11)),"WRITTEN LATE; ",""),LEN(IF(N(A768)=0,"NO DATE; ","")&amp;IF(B768="","NO JOB; ",IF(COUNTIF('Jobs'!$A$2:$A$21,B768)=0,"JOB NOT ON JOBS SHEET; ",""))&amp;IF(AND(L768="Yes",M768=""),"DELAY - NO CAUSE; ","")&amp;IF(AND(N768&lt;&gt;"",O768&lt;&gt;"Yes",O768&lt;&gt;"Not needed"),"CLIENT INSTRUCTION - NO CHANGE ORDER; ","")&amp;IF(Q768="","NO PHOTOS LINK; ","")&amp;IF(OR(C768="",AND(D768&lt;&gt;"",E768="")),"CREW COUNT BLANK; ","")&amp;IF(G768="","NO WORK WRITTEN; ","")&amp;IF(AND(I768&lt;&gt;"",J768=""),"INSPECTION - NO RESULT; ","")&amp;IF(AND(B768&lt;&gt;"",N(A768)&gt;0,COUNTIFS($B$2:$B$1000,B768,$A$2:$A$1000,A768)&gt;1),"TWO ROWS SAME JOB SAME DAY; ","")&amp;IF(AND(N(A768)&gt;0,N(S768)&gt;0,N(S768)-N(A768)&gt;N('Settings'!$B$11)),"WRITTEN LATE; ",""))-2)))</f>
        <v/>
      </c>
    </row>
    <row r="769">
      <c r="A769" s="6" t="n"/>
      <c r="G769" s="7" t="n"/>
      <c r="H769" s="7" t="n"/>
      <c r="K769" s="7" t="n"/>
      <c r="M769" s="7" t="n"/>
      <c r="N769" s="7" t="n"/>
      <c r="P769" s="7" t="n"/>
      <c r="S769" s="6" t="n"/>
      <c r="T769">
        <f>IF(NOT(OR(A769&lt;&gt;"",B769&lt;&gt;"",G769&lt;&gt;"")),"",IF(IF(N(A769)=0,"NO DATE; ","")&amp;IF(B769="","NO JOB; ",IF(COUNTIF('Jobs'!$A$2:$A$21,B769)=0,"JOB NOT ON JOBS SHEET; ",""))&amp;IF(AND(L769="Yes",M769=""),"DELAY - NO CAUSE; ","")&amp;IF(AND(N769&lt;&gt;"",O769&lt;&gt;"Yes",O769&lt;&gt;"Not needed"),"CLIENT INSTRUCTION - NO CHANGE ORDER; ","")&amp;IF(Q769="","NO PHOTOS LINK; ","")&amp;IF(OR(C769="",AND(D769&lt;&gt;"",E769="")),"CREW COUNT BLANK; ","")&amp;IF(G769="","NO WORK WRITTEN; ","")&amp;IF(AND(I769&lt;&gt;"",J769=""),"INSPECTION - NO RESULT; ","")&amp;IF(AND(B769&lt;&gt;"",N(A769)&gt;0,COUNTIFS($B$2:$B$1000,B769,$A$2:$A$1000,A769)&gt;1),"TWO ROWS SAME JOB SAME DAY; ","")&amp;IF(AND(N(A769)&gt;0,N(S769)&gt;0,N(S769)-N(A769)&gt;N('Settings'!$B$11)),"WRITTEN LATE; ","")="","",LEFT(IF(N(A769)=0,"NO DATE; ","")&amp;IF(B769="","NO JOB; ",IF(COUNTIF('Jobs'!$A$2:$A$21,B769)=0,"JOB NOT ON JOBS SHEET; ",""))&amp;IF(AND(L769="Yes",M769=""),"DELAY - NO CAUSE; ","")&amp;IF(AND(N769&lt;&gt;"",O769&lt;&gt;"Yes",O769&lt;&gt;"Not needed"),"CLIENT INSTRUCTION - NO CHANGE ORDER; ","")&amp;IF(Q769="","NO PHOTOS LINK; ","")&amp;IF(OR(C769="",AND(D769&lt;&gt;"",E769="")),"CREW COUNT BLANK; ","")&amp;IF(G769="","NO WORK WRITTEN; ","")&amp;IF(AND(I769&lt;&gt;"",J769=""),"INSPECTION - NO RESULT; ","")&amp;IF(AND(B769&lt;&gt;"",N(A769)&gt;0,COUNTIFS($B$2:$B$1000,B769,$A$2:$A$1000,A769)&gt;1),"TWO ROWS SAME JOB SAME DAY; ","")&amp;IF(AND(N(A769)&gt;0,N(S769)&gt;0,N(S769)-N(A769)&gt;N('Settings'!$B$11)),"WRITTEN LATE; ",""),LEN(IF(N(A769)=0,"NO DATE; ","")&amp;IF(B769="","NO JOB; ",IF(COUNTIF('Jobs'!$A$2:$A$21,B769)=0,"JOB NOT ON JOBS SHEET; ",""))&amp;IF(AND(L769="Yes",M769=""),"DELAY - NO CAUSE; ","")&amp;IF(AND(N769&lt;&gt;"",O769&lt;&gt;"Yes",O769&lt;&gt;"Not needed"),"CLIENT INSTRUCTION - NO CHANGE ORDER; ","")&amp;IF(Q769="","NO PHOTOS LINK; ","")&amp;IF(OR(C769="",AND(D769&lt;&gt;"",E769="")),"CREW COUNT BLANK; ","")&amp;IF(G769="","NO WORK WRITTEN; ","")&amp;IF(AND(I769&lt;&gt;"",J769=""),"INSPECTION - NO RESULT; ","")&amp;IF(AND(B769&lt;&gt;"",N(A769)&gt;0,COUNTIFS($B$2:$B$1000,B769,$A$2:$A$1000,A769)&gt;1),"TWO ROWS SAME JOB SAME DAY; ","")&amp;IF(AND(N(A769)&gt;0,N(S769)&gt;0,N(S769)-N(A769)&gt;N('Settings'!$B$11)),"WRITTEN LATE; ",""))-2)))</f>
        <v/>
      </c>
    </row>
    <row r="770">
      <c r="A770" s="6" t="n"/>
      <c r="G770" s="7" t="n"/>
      <c r="H770" s="7" t="n"/>
      <c r="K770" s="7" t="n"/>
      <c r="M770" s="7" t="n"/>
      <c r="N770" s="7" t="n"/>
      <c r="P770" s="7" t="n"/>
      <c r="S770" s="6" t="n"/>
      <c r="T770">
        <f>IF(NOT(OR(A770&lt;&gt;"",B770&lt;&gt;"",G770&lt;&gt;"")),"",IF(IF(N(A770)=0,"NO DATE; ","")&amp;IF(B770="","NO JOB; ",IF(COUNTIF('Jobs'!$A$2:$A$21,B770)=0,"JOB NOT ON JOBS SHEET; ",""))&amp;IF(AND(L770="Yes",M770=""),"DELAY - NO CAUSE; ","")&amp;IF(AND(N770&lt;&gt;"",O770&lt;&gt;"Yes",O770&lt;&gt;"Not needed"),"CLIENT INSTRUCTION - NO CHANGE ORDER; ","")&amp;IF(Q770="","NO PHOTOS LINK; ","")&amp;IF(OR(C770="",AND(D770&lt;&gt;"",E770="")),"CREW COUNT BLANK; ","")&amp;IF(G770="","NO WORK WRITTEN; ","")&amp;IF(AND(I770&lt;&gt;"",J770=""),"INSPECTION - NO RESULT; ","")&amp;IF(AND(B770&lt;&gt;"",N(A770)&gt;0,COUNTIFS($B$2:$B$1000,B770,$A$2:$A$1000,A770)&gt;1),"TWO ROWS SAME JOB SAME DAY; ","")&amp;IF(AND(N(A770)&gt;0,N(S770)&gt;0,N(S770)-N(A770)&gt;N('Settings'!$B$11)),"WRITTEN LATE; ","")="","",LEFT(IF(N(A770)=0,"NO DATE; ","")&amp;IF(B770="","NO JOB; ",IF(COUNTIF('Jobs'!$A$2:$A$21,B770)=0,"JOB NOT ON JOBS SHEET; ",""))&amp;IF(AND(L770="Yes",M770=""),"DELAY - NO CAUSE; ","")&amp;IF(AND(N770&lt;&gt;"",O770&lt;&gt;"Yes",O770&lt;&gt;"Not needed"),"CLIENT INSTRUCTION - NO CHANGE ORDER; ","")&amp;IF(Q770="","NO PHOTOS LINK; ","")&amp;IF(OR(C770="",AND(D770&lt;&gt;"",E770="")),"CREW COUNT BLANK; ","")&amp;IF(G770="","NO WORK WRITTEN; ","")&amp;IF(AND(I770&lt;&gt;"",J770=""),"INSPECTION - NO RESULT; ","")&amp;IF(AND(B770&lt;&gt;"",N(A770)&gt;0,COUNTIFS($B$2:$B$1000,B770,$A$2:$A$1000,A770)&gt;1),"TWO ROWS SAME JOB SAME DAY; ","")&amp;IF(AND(N(A770)&gt;0,N(S770)&gt;0,N(S770)-N(A770)&gt;N('Settings'!$B$11)),"WRITTEN LATE; ",""),LEN(IF(N(A770)=0,"NO DATE; ","")&amp;IF(B770="","NO JOB; ",IF(COUNTIF('Jobs'!$A$2:$A$21,B770)=0,"JOB NOT ON JOBS SHEET; ",""))&amp;IF(AND(L770="Yes",M770=""),"DELAY - NO CAUSE; ","")&amp;IF(AND(N770&lt;&gt;"",O770&lt;&gt;"Yes",O770&lt;&gt;"Not needed"),"CLIENT INSTRUCTION - NO CHANGE ORDER; ","")&amp;IF(Q770="","NO PHOTOS LINK; ","")&amp;IF(OR(C770="",AND(D770&lt;&gt;"",E770="")),"CREW COUNT BLANK; ","")&amp;IF(G770="","NO WORK WRITTEN; ","")&amp;IF(AND(I770&lt;&gt;"",J770=""),"INSPECTION - NO RESULT; ","")&amp;IF(AND(B770&lt;&gt;"",N(A770)&gt;0,COUNTIFS($B$2:$B$1000,B770,$A$2:$A$1000,A770)&gt;1),"TWO ROWS SAME JOB SAME DAY; ","")&amp;IF(AND(N(A770)&gt;0,N(S770)&gt;0,N(S770)-N(A770)&gt;N('Settings'!$B$11)),"WRITTEN LATE; ",""))-2)))</f>
        <v/>
      </c>
    </row>
    <row r="771">
      <c r="A771" s="6" t="n"/>
      <c r="G771" s="7" t="n"/>
      <c r="H771" s="7" t="n"/>
      <c r="K771" s="7" t="n"/>
      <c r="M771" s="7" t="n"/>
      <c r="N771" s="7" t="n"/>
      <c r="P771" s="7" t="n"/>
      <c r="S771" s="6" t="n"/>
      <c r="T771">
        <f>IF(NOT(OR(A771&lt;&gt;"",B771&lt;&gt;"",G771&lt;&gt;"")),"",IF(IF(N(A771)=0,"NO DATE; ","")&amp;IF(B771="","NO JOB; ",IF(COUNTIF('Jobs'!$A$2:$A$21,B771)=0,"JOB NOT ON JOBS SHEET; ",""))&amp;IF(AND(L771="Yes",M771=""),"DELAY - NO CAUSE; ","")&amp;IF(AND(N771&lt;&gt;"",O771&lt;&gt;"Yes",O771&lt;&gt;"Not needed"),"CLIENT INSTRUCTION - NO CHANGE ORDER; ","")&amp;IF(Q771="","NO PHOTOS LINK; ","")&amp;IF(OR(C771="",AND(D771&lt;&gt;"",E771="")),"CREW COUNT BLANK; ","")&amp;IF(G771="","NO WORK WRITTEN; ","")&amp;IF(AND(I771&lt;&gt;"",J771=""),"INSPECTION - NO RESULT; ","")&amp;IF(AND(B771&lt;&gt;"",N(A771)&gt;0,COUNTIFS($B$2:$B$1000,B771,$A$2:$A$1000,A771)&gt;1),"TWO ROWS SAME JOB SAME DAY; ","")&amp;IF(AND(N(A771)&gt;0,N(S771)&gt;0,N(S771)-N(A771)&gt;N('Settings'!$B$11)),"WRITTEN LATE; ","")="","",LEFT(IF(N(A771)=0,"NO DATE; ","")&amp;IF(B771="","NO JOB; ",IF(COUNTIF('Jobs'!$A$2:$A$21,B771)=0,"JOB NOT ON JOBS SHEET; ",""))&amp;IF(AND(L771="Yes",M771=""),"DELAY - NO CAUSE; ","")&amp;IF(AND(N771&lt;&gt;"",O771&lt;&gt;"Yes",O771&lt;&gt;"Not needed"),"CLIENT INSTRUCTION - NO CHANGE ORDER; ","")&amp;IF(Q771="","NO PHOTOS LINK; ","")&amp;IF(OR(C771="",AND(D771&lt;&gt;"",E771="")),"CREW COUNT BLANK; ","")&amp;IF(G771="","NO WORK WRITTEN; ","")&amp;IF(AND(I771&lt;&gt;"",J771=""),"INSPECTION - NO RESULT; ","")&amp;IF(AND(B771&lt;&gt;"",N(A771)&gt;0,COUNTIFS($B$2:$B$1000,B771,$A$2:$A$1000,A771)&gt;1),"TWO ROWS SAME JOB SAME DAY; ","")&amp;IF(AND(N(A771)&gt;0,N(S771)&gt;0,N(S771)-N(A771)&gt;N('Settings'!$B$11)),"WRITTEN LATE; ",""),LEN(IF(N(A771)=0,"NO DATE; ","")&amp;IF(B771="","NO JOB; ",IF(COUNTIF('Jobs'!$A$2:$A$21,B771)=0,"JOB NOT ON JOBS SHEET; ",""))&amp;IF(AND(L771="Yes",M771=""),"DELAY - NO CAUSE; ","")&amp;IF(AND(N771&lt;&gt;"",O771&lt;&gt;"Yes",O771&lt;&gt;"Not needed"),"CLIENT INSTRUCTION - NO CHANGE ORDER; ","")&amp;IF(Q771="","NO PHOTOS LINK; ","")&amp;IF(OR(C771="",AND(D771&lt;&gt;"",E771="")),"CREW COUNT BLANK; ","")&amp;IF(G771="","NO WORK WRITTEN; ","")&amp;IF(AND(I771&lt;&gt;"",J771=""),"INSPECTION - NO RESULT; ","")&amp;IF(AND(B771&lt;&gt;"",N(A771)&gt;0,COUNTIFS($B$2:$B$1000,B771,$A$2:$A$1000,A771)&gt;1),"TWO ROWS SAME JOB SAME DAY; ","")&amp;IF(AND(N(A771)&gt;0,N(S771)&gt;0,N(S771)-N(A771)&gt;N('Settings'!$B$11)),"WRITTEN LATE; ",""))-2)))</f>
        <v/>
      </c>
    </row>
    <row r="772">
      <c r="A772" s="6" t="n"/>
      <c r="G772" s="7" t="n"/>
      <c r="H772" s="7" t="n"/>
      <c r="K772" s="7" t="n"/>
      <c r="M772" s="7" t="n"/>
      <c r="N772" s="7" t="n"/>
      <c r="P772" s="7" t="n"/>
      <c r="S772" s="6" t="n"/>
      <c r="T772">
        <f>IF(NOT(OR(A772&lt;&gt;"",B772&lt;&gt;"",G772&lt;&gt;"")),"",IF(IF(N(A772)=0,"NO DATE; ","")&amp;IF(B772="","NO JOB; ",IF(COUNTIF('Jobs'!$A$2:$A$21,B772)=0,"JOB NOT ON JOBS SHEET; ",""))&amp;IF(AND(L772="Yes",M772=""),"DELAY - NO CAUSE; ","")&amp;IF(AND(N772&lt;&gt;"",O772&lt;&gt;"Yes",O772&lt;&gt;"Not needed"),"CLIENT INSTRUCTION - NO CHANGE ORDER; ","")&amp;IF(Q772="","NO PHOTOS LINK; ","")&amp;IF(OR(C772="",AND(D772&lt;&gt;"",E772="")),"CREW COUNT BLANK; ","")&amp;IF(G772="","NO WORK WRITTEN; ","")&amp;IF(AND(I772&lt;&gt;"",J772=""),"INSPECTION - NO RESULT; ","")&amp;IF(AND(B772&lt;&gt;"",N(A772)&gt;0,COUNTIFS($B$2:$B$1000,B772,$A$2:$A$1000,A772)&gt;1),"TWO ROWS SAME JOB SAME DAY; ","")&amp;IF(AND(N(A772)&gt;0,N(S772)&gt;0,N(S772)-N(A772)&gt;N('Settings'!$B$11)),"WRITTEN LATE; ","")="","",LEFT(IF(N(A772)=0,"NO DATE; ","")&amp;IF(B772="","NO JOB; ",IF(COUNTIF('Jobs'!$A$2:$A$21,B772)=0,"JOB NOT ON JOBS SHEET; ",""))&amp;IF(AND(L772="Yes",M772=""),"DELAY - NO CAUSE; ","")&amp;IF(AND(N772&lt;&gt;"",O772&lt;&gt;"Yes",O772&lt;&gt;"Not needed"),"CLIENT INSTRUCTION - NO CHANGE ORDER; ","")&amp;IF(Q772="","NO PHOTOS LINK; ","")&amp;IF(OR(C772="",AND(D772&lt;&gt;"",E772="")),"CREW COUNT BLANK; ","")&amp;IF(G772="","NO WORK WRITTEN; ","")&amp;IF(AND(I772&lt;&gt;"",J772=""),"INSPECTION - NO RESULT; ","")&amp;IF(AND(B772&lt;&gt;"",N(A772)&gt;0,COUNTIFS($B$2:$B$1000,B772,$A$2:$A$1000,A772)&gt;1),"TWO ROWS SAME JOB SAME DAY; ","")&amp;IF(AND(N(A772)&gt;0,N(S772)&gt;0,N(S772)-N(A772)&gt;N('Settings'!$B$11)),"WRITTEN LATE; ",""),LEN(IF(N(A772)=0,"NO DATE; ","")&amp;IF(B772="","NO JOB; ",IF(COUNTIF('Jobs'!$A$2:$A$21,B772)=0,"JOB NOT ON JOBS SHEET; ",""))&amp;IF(AND(L772="Yes",M772=""),"DELAY - NO CAUSE; ","")&amp;IF(AND(N772&lt;&gt;"",O772&lt;&gt;"Yes",O772&lt;&gt;"Not needed"),"CLIENT INSTRUCTION - NO CHANGE ORDER; ","")&amp;IF(Q772="","NO PHOTOS LINK; ","")&amp;IF(OR(C772="",AND(D772&lt;&gt;"",E772="")),"CREW COUNT BLANK; ","")&amp;IF(G772="","NO WORK WRITTEN; ","")&amp;IF(AND(I772&lt;&gt;"",J772=""),"INSPECTION - NO RESULT; ","")&amp;IF(AND(B772&lt;&gt;"",N(A772)&gt;0,COUNTIFS($B$2:$B$1000,B772,$A$2:$A$1000,A772)&gt;1),"TWO ROWS SAME JOB SAME DAY; ","")&amp;IF(AND(N(A772)&gt;0,N(S772)&gt;0,N(S772)-N(A772)&gt;N('Settings'!$B$11)),"WRITTEN LATE; ",""))-2)))</f>
        <v/>
      </c>
    </row>
    <row r="773">
      <c r="A773" s="6" t="n"/>
      <c r="G773" s="7" t="n"/>
      <c r="H773" s="7" t="n"/>
      <c r="K773" s="7" t="n"/>
      <c r="M773" s="7" t="n"/>
      <c r="N773" s="7" t="n"/>
      <c r="P773" s="7" t="n"/>
      <c r="S773" s="6" t="n"/>
      <c r="T773">
        <f>IF(NOT(OR(A773&lt;&gt;"",B773&lt;&gt;"",G773&lt;&gt;"")),"",IF(IF(N(A773)=0,"NO DATE; ","")&amp;IF(B773="","NO JOB; ",IF(COUNTIF('Jobs'!$A$2:$A$21,B773)=0,"JOB NOT ON JOBS SHEET; ",""))&amp;IF(AND(L773="Yes",M773=""),"DELAY - NO CAUSE; ","")&amp;IF(AND(N773&lt;&gt;"",O773&lt;&gt;"Yes",O773&lt;&gt;"Not needed"),"CLIENT INSTRUCTION - NO CHANGE ORDER; ","")&amp;IF(Q773="","NO PHOTOS LINK; ","")&amp;IF(OR(C773="",AND(D773&lt;&gt;"",E773="")),"CREW COUNT BLANK; ","")&amp;IF(G773="","NO WORK WRITTEN; ","")&amp;IF(AND(I773&lt;&gt;"",J773=""),"INSPECTION - NO RESULT; ","")&amp;IF(AND(B773&lt;&gt;"",N(A773)&gt;0,COUNTIFS($B$2:$B$1000,B773,$A$2:$A$1000,A773)&gt;1),"TWO ROWS SAME JOB SAME DAY; ","")&amp;IF(AND(N(A773)&gt;0,N(S773)&gt;0,N(S773)-N(A773)&gt;N('Settings'!$B$11)),"WRITTEN LATE; ","")="","",LEFT(IF(N(A773)=0,"NO DATE; ","")&amp;IF(B773="","NO JOB; ",IF(COUNTIF('Jobs'!$A$2:$A$21,B773)=0,"JOB NOT ON JOBS SHEET; ",""))&amp;IF(AND(L773="Yes",M773=""),"DELAY - NO CAUSE; ","")&amp;IF(AND(N773&lt;&gt;"",O773&lt;&gt;"Yes",O773&lt;&gt;"Not needed"),"CLIENT INSTRUCTION - NO CHANGE ORDER; ","")&amp;IF(Q773="","NO PHOTOS LINK; ","")&amp;IF(OR(C773="",AND(D773&lt;&gt;"",E773="")),"CREW COUNT BLANK; ","")&amp;IF(G773="","NO WORK WRITTEN; ","")&amp;IF(AND(I773&lt;&gt;"",J773=""),"INSPECTION - NO RESULT; ","")&amp;IF(AND(B773&lt;&gt;"",N(A773)&gt;0,COUNTIFS($B$2:$B$1000,B773,$A$2:$A$1000,A773)&gt;1),"TWO ROWS SAME JOB SAME DAY; ","")&amp;IF(AND(N(A773)&gt;0,N(S773)&gt;0,N(S773)-N(A773)&gt;N('Settings'!$B$11)),"WRITTEN LATE; ",""),LEN(IF(N(A773)=0,"NO DATE; ","")&amp;IF(B773="","NO JOB; ",IF(COUNTIF('Jobs'!$A$2:$A$21,B773)=0,"JOB NOT ON JOBS SHEET; ",""))&amp;IF(AND(L773="Yes",M773=""),"DELAY - NO CAUSE; ","")&amp;IF(AND(N773&lt;&gt;"",O773&lt;&gt;"Yes",O773&lt;&gt;"Not needed"),"CLIENT INSTRUCTION - NO CHANGE ORDER; ","")&amp;IF(Q773="","NO PHOTOS LINK; ","")&amp;IF(OR(C773="",AND(D773&lt;&gt;"",E773="")),"CREW COUNT BLANK; ","")&amp;IF(G773="","NO WORK WRITTEN; ","")&amp;IF(AND(I773&lt;&gt;"",J773=""),"INSPECTION - NO RESULT; ","")&amp;IF(AND(B773&lt;&gt;"",N(A773)&gt;0,COUNTIFS($B$2:$B$1000,B773,$A$2:$A$1000,A773)&gt;1),"TWO ROWS SAME JOB SAME DAY; ","")&amp;IF(AND(N(A773)&gt;0,N(S773)&gt;0,N(S773)-N(A773)&gt;N('Settings'!$B$11)),"WRITTEN LATE; ",""))-2)))</f>
        <v/>
      </c>
    </row>
    <row r="774">
      <c r="A774" s="6" t="n"/>
      <c r="G774" s="7" t="n"/>
      <c r="H774" s="7" t="n"/>
      <c r="K774" s="7" t="n"/>
      <c r="M774" s="7" t="n"/>
      <c r="N774" s="7" t="n"/>
      <c r="P774" s="7" t="n"/>
      <c r="S774" s="6" t="n"/>
      <c r="T774">
        <f>IF(NOT(OR(A774&lt;&gt;"",B774&lt;&gt;"",G774&lt;&gt;"")),"",IF(IF(N(A774)=0,"NO DATE; ","")&amp;IF(B774="","NO JOB; ",IF(COUNTIF('Jobs'!$A$2:$A$21,B774)=0,"JOB NOT ON JOBS SHEET; ",""))&amp;IF(AND(L774="Yes",M774=""),"DELAY - NO CAUSE; ","")&amp;IF(AND(N774&lt;&gt;"",O774&lt;&gt;"Yes",O774&lt;&gt;"Not needed"),"CLIENT INSTRUCTION - NO CHANGE ORDER; ","")&amp;IF(Q774="","NO PHOTOS LINK; ","")&amp;IF(OR(C774="",AND(D774&lt;&gt;"",E774="")),"CREW COUNT BLANK; ","")&amp;IF(G774="","NO WORK WRITTEN; ","")&amp;IF(AND(I774&lt;&gt;"",J774=""),"INSPECTION - NO RESULT; ","")&amp;IF(AND(B774&lt;&gt;"",N(A774)&gt;0,COUNTIFS($B$2:$B$1000,B774,$A$2:$A$1000,A774)&gt;1),"TWO ROWS SAME JOB SAME DAY; ","")&amp;IF(AND(N(A774)&gt;0,N(S774)&gt;0,N(S774)-N(A774)&gt;N('Settings'!$B$11)),"WRITTEN LATE; ","")="","",LEFT(IF(N(A774)=0,"NO DATE; ","")&amp;IF(B774="","NO JOB; ",IF(COUNTIF('Jobs'!$A$2:$A$21,B774)=0,"JOB NOT ON JOBS SHEET; ",""))&amp;IF(AND(L774="Yes",M774=""),"DELAY - NO CAUSE; ","")&amp;IF(AND(N774&lt;&gt;"",O774&lt;&gt;"Yes",O774&lt;&gt;"Not needed"),"CLIENT INSTRUCTION - NO CHANGE ORDER; ","")&amp;IF(Q774="","NO PHOTOS LINK; ","")&amp;IF(OR(C774="",AND(D774&lt;&gt;"",E774="")),"CREW COUNT BLANK; ","")&amp;IF(G774="","NO WORK WRITTEN; ","")&amp;IF(AND(I774&lt;&gt;"",J774=""),"INSPECTION - NO RESULT; ","")&amp;IF(AND(B774&lt;&gt;"",N(A774)&gt;0,COUNTIFS($B$2:$B$1000,B774,$A$2:$A$1000,A774)&gt;1),"TWO ROWS SAME JOB SAME DAY; ","")&amp;IF(AND(N(A774)&gt;0,N(S774)&gt;0,N(S774)-N(A774)&gt;N('Settings'!$B$11)),"WRITTEN LATE; ",""),LEN(IF(N(A774)=0,"NO DATE; ","")&amp;IF(B774="","NO JOB; ",IF(COUNTIF('Jobs'!$A$2:$A$21,B774)=0,"JOB NOT ON JOBS SHEET; ",""))&amp;IF(AND(L774="Yes",M774=""),"DELAY - NO CAUSE; ","")&amp;IF(AND(N774&lt;&gt;"",O774&lt;&gt;"Yes",O774&lt;&gt;"Not needed"),"CLIENT INSTRUCTION - NO CHANGE ORDER; ","")&amp;IF(Q774="","NO PHOTOS LINK; ","")&amp;IF(OR(C774="",AND(D774&lt;&gt;"",E774="")),"CREW COUNT BLANK; ","")&amp;IF(G774="","NO WORK WRITTEN; ","")&amp;IF(AND(I774&lt;&gt;"",J774=""),"INSPECTION - NO RESULT; ","")&amp;IF(AND(B774&lt;&gt;"",N(A774)&gt;0,COUNTIFS($B$2:$B$1000,B774,$A$2:$A$1000,A774)&gt;1),"TWO ROWS SAME JOB SAME DAY; ","")&amp;IF(AND(N(A774)&gt;0,N(S774)&gt;0,N(S774)-N(A774)&gt;N('Settings'!$B$11)),"WRITTEN LATE; ",""))-2)))</f>
        <v/>
      </c>
    </row>
    <row r="775">
      <c r="A775" s="6" t="n"/>
      <c r="G775" s="7" t="n"/>
      <c r="H775" s="7" t="n"/>
      <c r="K775" s="7" t="n"/>
      <c r="M775" s="7" t="n"/>
      <c r="N775" s="7" t="n"/>
      <c r="P775" s="7" t="n"/>
      <c r="S775" s="6" t="n"/>
      <c r="T775">
        <f>IF(NOT(OR(A775&lt;&gt;"",B775&lt;&gt;"",G775&lt;&gt;"")),"",IF(IF(N(A775)=0,"NO DATE; ","")&amp;IF(B775="","NO JOB; ",IF(COUNTIF('Jobs'!$A$2:$A$21,B775)=0,"JOB NOT ON JOBS SHEET; ",""))&amp;IF(AND(L775="Yes",M775=""),"DELAY - NO CAUSE; ","")&amp;IF(AND(N775&lt;&gt;"",O775&lt;&gt;"Yes",O775&lt;&gt;"Not needed"),"CLIENT INSTRUCTION - NO CHANGE ORDER; ","")&amp;IF(Q775="","NO PHOTOS LINK; ","")&amp;IF(OR(C775="",AND(D775&lt;&gt;"",E775="")),"CREW COUNT BLANK; ","")&amp;IF(G775="","NO WORK WRITTEN; ","")&amp;IF(AND(I775&lt;&gt;"",J775=""),"INSPECTION - NO RESULT; ","")&amp;IF(AND(B775&lt;&gt;"",N(A775)&gt;0,COUNTIFS($B$2:$B$1000,B775,$A$2:$A$1000,A775)&gt;1),"TWO ROWS SAME JOB SAME DAY; ","")&amp;IF(AND(N(A775)&gt;0,N(S775)&gt;0,N(S775)-N(A775)&gt;N('Settings'!$B$11)),"WRITTEN LATE; ","")="","",LEFT(IF(N(A775)=0,"NO DATE; ","")&amp;IF(B775="","NO JOB; ",IF(COUNTIF('Jobs'!$A$2:$A$21,B775)=0,"JOB NOT ON JOBS SHEET; ",""))&amp;IF(AND(L775="Yes",M775=""),"DELAY - NO CAUSE; ","")&amp;IF(AND(N775&lt;&gt;"",O775&lt;&gt;"Yes",O775&lt;&gt;"Not needed"),"CLIENT INSTRUCTION - NO CHANGE ORDER; ","")&amp;IF(Q775="","NO PHOTOS LINK; ","")&amp;IF(OR(C775="",AND(D775&lt;&gt;"",E775="")),"CREW COUNT BLANK; ","")&amp;IF(G775="","NO WORK WRITTEN; ","")&amp;IF(AND(I775&lt;&gt;"",J775=""),"INSPECTION - NO RESULT; ","")&amp;IF(AND(B775&lt;&gt;"",N(A775)&gt;0,COUNTIFS($B$2:$B$1000,B775,$A$2:$A$1000,A775)&gt;1),"TWO ROWS SAME JOB SAME DAY; ","")&amp;IF(AND(N(A775)&gt;0,N(S775)&gt;0,N(S775)-N(A775)&gt;N('Settings'!$B$11)),"WRITTEN LATE; ",""),LEN(IF(N(A775)=0,"NO DATE; ","")&amp;IF(B775="","NO JOB; ",IF(COUNTIF('Jobs'!$A$2:$A$21,B775)=0,"JOB NOT ON JOBS SHEET; ",""))&amp;IF(AND(L775="Yes",M775=""),"DELAY - NO CAUSE; ","")&amp;IF(AND(N775&lt;&gt;"",O775&lt;&gt;"Yes",O775&lt;&gt;"Not needed"),"CLIENT INSTRUCTION - NO CHANGE ORDER; ","")&amp;IF(Q775="","NO PHOTOS LINK; ","")&amp;IF(OR(C775="",AND(D775&lt;&gt;"",E775="")),"CREW COUNT BLANK; ","")&amp;IF(G775="","NO WORK WRITTEN; ","")&amp;IF(AND(I775&lt;&gt;"",J775=""),"INSPECTION - NO RESULT; ","")&amp;IF(AND(B775&lt;&gt;"",N(A775)&gt;0,COUNTIFS($B$2:$B$1000,B775,$A$2:$A$1000,A775)&gt;1),"TWO ROWS SAME JOB SAME DAY; ","")&amp;IF(AND(N(A775)&gt;0,N(S775)&gt;0,N(S775)-N(A775)&gt;N('Settings'!$B$11)),"WRITTEN LATE; ",""))-2)))</f>
        <v/>
      </c>
    </row>
    <row r="776">
      <c r="A776" s="6" t="n"/>
      <c r="G776" s="7" t="n"/>
      <c r="H776" s="7" t="n"/>
      <c r="K776" s="7" t="n"/>
      <c r="M776" s="7" t="n"/>
      <c r="N776" s="7" t="n"/>
      <c r="P776" s="7" t="n"/>
      <c r="S776" s="6" t="n"/>
      <c r="T776">
        <f>IF(NOT(OR(A776&lt;&gt;"",B776&lt;&gt;"",G776&lt;&gt;"")),"",IF(IF(N(A776)=0,"NO DATE; ","")&amp;IF(B776="","NO JOB; ",IF(COUNTIF('Jobs'!$A$2:$A$21,B776)=0,"JOB NOT ON JOBS SHEET; ",""))&amp;IF(AND(L776="Yes",M776=""),"DELAY - NO CAUSE; ","")&amp;IF(AND(N776&lt;&gt;"",O776&lt;&gt;"Yes",O776&lt;&gt;"Not needed"),"CLIENT INSTRUCTION - NO CHANGE ORDER; ","")&amp;IF(Q776="","NO PHOTOS LINK; ","")&amp;IF(OR(C776="",AND(D776&lt;&gt;"",E776="")),"CREW COUNT BLANK; ","")&amp;IF(G776="","NO WORK WRITTEN; ","")&amp;IF(AND(I776&lt;&gt;"",J776=""),"INSPECTION - NO RESULT; ","")&amp;IF(AND(B776&lt;&gt;"",N(A776)&gt;0,COUNTIFS($B$2:$B$1000,B776,$A$2:$A$1000,A776)&gt;1),"TWO ROWS SAME JOB SAME DAY; ","")&amp;IF(AND(N(A776)&gt;0,N(S776)&gt;0,N(S776)-N(A776)&gt;N('Settings'!$B$11)),"WRITTEN LATE; ","")="","",LEFT(IF(N(A776)=0,"NO DATE; ","")&amp;IF(B776="","NO JOB; ",IF(COUNTIF('Jobs'!$A$2:$A$21,B776)=0,"JOB NOT ON JOBS SHEET; ",""))&amp;IF(AND(L776="Yes",M776=""),"DELAY - NO CAUSE; ","")&amp;IF(AND(N776&lt;&gt;"",O776&lt;&gt;"Yes",O776&lt;&gt;"Not needed"),"CLIENT INSTRUCTION - NO CHANGE ORDER; ","")&amp;IF(Q776="","NO PHOTOS LINK; ","")&amp;IF(OR(C776="",AND(D776&lt;&gt;"",E776="")),"CREW COUNT BLANK; ","")&amp;IF(G776="","NO WORK WRITTEN; ","")&amp;IF(AND(I776&lt;&gt;"",J776=""),"INSPECTION - NO RESULT; ","")&amp;IF(AND(B776&lt;&gt;"",N(A776)&gt;0,COUNTIFS($B$2:$B$1000,B776,$A$2:$A$1000,A776)&gt;1),"TWO ROWS SAME JOB SAME DAY; ","")&amp;IF(AND(N(A776)&gt;0,N(S776)&gt;0,N(S776)-N(A776)&gt;N('Settings'!$B$11)),"WRITTEN LATE; ",""),LEN(IF(N(A776)=0,"NO DATE; ","")&amp;IF(B776="","NO JOB; ",IF(COUNTIF('Jobs'!$A$2:$A$21,B776)=0,"JOB NOT ON JOBS SHEET; ",""))&amp;IF(AND(L776="Yes",M776=""),"DELAY - NO CAUSE; ","")&amp;IF(AND(N776&lt;&gt;"",O776&lt;&gt;"Yes",O776&lt;&gt;"Not needed"),"CLIENT INSTRUCTION - NO CHANGE ORDER; ","")&amp;IF(Q776="","NO PHOTOS LINK; ","")&amp;IF(OR(C776="",AND(D776&lt;&gt;"",E776="")),"CREW COUNT BLANK; ","")&amp;IF(G776="","NO WORK WRITTEN; ","")&amp;IF(AND(I776&lt;&gt;"",J776=""),"INSPECTION - NO RESULT; ","")&amp;IF(AND(B776&lt;&gt;"",N(A776)&gt;0,COUNTIFS($B$2:$B$1000,B776,$A$2:$A$1000,A776)&gt;1),"TWO ROWS SAME JOB SAME DAY; ","")&amp;IF(AND(N(A776)&gt;0,N(S776)&gt;0,N(S776)-N(A776)&gt;N('Settings'!$B$11)),"WRITTEN LATE; ",""))-2)))</f>
        <v/>
      </c>
    </row>
    <row r="777">
      <c r="A777" s="6" t="n"/>
      <c r="G777" s="7" t="n"/>
      <c r="H777" s="7" t="n"/>
      <c r="K777" s="7" t="n"/>
      <c r="M777" s="7" t="n"/>
      <c r="N777" s="7" t="n"/>
      <c r="P777" s="7" t="n"/>
      <c r="S777" s="6" t="n"/>
      <c r="T777">
        <f>IF(NOT(OR(A777&lt;&gt;"",B777&lt;&gt;"",G777&lt;&gt;"")),"",IF(IF(N(A777)=0,"NO DATE; ","")&amp;IF(B777="","NO JOB; ",IF(COUNTIF('Jobs'!$A$2:$A$21,B777)=0,"JOB NOT ON JOBS SHEET; ",""))&amp;IF(AND(L777="Yes",M777=""),"DELAY - NO CAUSE; ","")&amp;IF(AND(N777&lt;&gt;"",O777&lt;&gt;"Yes",O777&lt;&gt;"Not needed"),"CLIENT INSTRUCTION - NO CHANGE ORDER; ","")&amp;IF(Q777="","NO PHOTOS LINK; ","")&amp;IF(OR(C777="",AND(D777&lt;&gt;"",E777="")),"CREW COUNT BLANK; ","")&amp;IF(G777="","NO WORK WRITTEN; ","")&amp;IF(AND(I777&lt;&gt;"",J777=""),"INSPECTION - NO RESULT; ","")&amp;IF(AND(B777&lt;&gt;"",N(A777)&gt;0,COUNTIFS($B$2:$B$1000,B777,$A$2:$A$1000,A777)&gt;1),"TWO ROWS SAME JOB SAME DAY; ","")&amp;IF(AND(N(A777)&gt;0,N(S777)&gt;0,N(S777)-N(A777)&gt;N('Settings'!$B$11)),"WRITTEN LATE; ","")="","",LEFT(IF(N(A777)=0,"NO DATE; ","")&amp;IF(B777="","NO JOB; ",IF(COUNTIF('Jobs'!$A$2:$A$21,B777)=0,"JOB NOT ON JOBS SHEET; ",""))&amp;IF(AND(L777="Yes",M777=""),"DELAY - NO CAUSE; ","")&amp;IF(AND(N777&lt;&gt;"",O777&lt;&gt;"Yes",O777&lt;&gt;"Not needed"),"CLIENT INSTRUCTION - NO CHANGE ORDER; ","")&amp;IF(Q777="","NO PHOTOS LINK; ","")&amp;IF(OR(C777="",AND(D777&lt;&gt;"",E777="")),"CREW COUNT BLANK; ","")&amp;IF(G777="","NO WORK WRITTEN; ","")&amp;IF(AND(I777&lt;&gt;"",J777=""),"INSPECTION - NO RESULT; ","")&amp;IF(AND(B777&lt;&gt;"",N(A777)&gt;0,COUNTIFS($B$2:$B$1000,B777,$A$2:$A$1000,A777)&gt;1),"TWO ROWS SAME JOB SAME DAY; ","")&amp;IF(AND(N(A777)&gt;0,N(S777)&gt;0,N(S777)-N(A777)&gt;N('Settings'!$B$11)),"WRITTEN LATE; ",""),LEN(IF(N(A777)=0,"NO DATE; ","")&amp;IF(B777="","NO JOB; ",IF(COUNTIF('Jobs'!$A$2:$A$21,B777)=0,"JOB NOT ON JOBS SHEET; ",""))&amp;IF(AND(L777="Yes",M777=""),"DELAY - NO CAUSE; ","")&amp;IF(AND(N777&lt;&gt;"",O777&lt;&gt;"Yes",O777&lt;&gt;"Not needed"),"CLIENT INSTRUCTION - NO CHANGE ORDER; ","")&amp;IF(Q777="","NO PHOTOS LINK; ","")&amp;IF(OR(C777="",AND(D777&lt;&gt;"",E777="")),"CREW COUNT BLANK; ","")&amp;IF(G777="","NO WORK WRITTEN; ","")&amp;IF(AND(I777&lt;&gt;"",J777=""),"INSPECTION - NO RESULT; ","")&amp;IF(AND(B777&lt;&gt;"",N(A777)&gt;0,COUNTIFS($B$2:$B$1000,B777,$A$2:$A$1000,A777)&gt;1),"TWO ROWS SAME JOB SAME DAY; ","")&amp;IF(AND(N(A777)&gt;0,N(S777)&gt;0,N(S777)-N(A777)&gt;N('Settings'!$B$11)),"WRITTEN LATE; ",""))-2)))</f>
        <v/>
      </c>
    </row>
    <row r="778">
      <c r="A778" s="6" t="n"/>
      <c r="G778" s="7" t="n"/>
      <c r="H778" s="7" t="n"/>
      <c r="K778" s="7" t="n"/>
      <c r="M778" s="7" t="n"/>
      <c r="N778" s="7" t="n"/>
      <c r="P778" s="7" t="n"/>
      <c r="S778" s="6" t="n"/>
      <c r="T778">
        <f>IF(NOT(OR(A778&lt;&gt;"",B778&lt;&gt;"",G778&lt;&gt;"")),"",IF(IF(N(A778)=0,"NO DATE; ","")&amp;IF(B778="","NO JOB; ",IF(COUNTIF('Jobs'!$A$2:$A$21,B778)=0,"JOB NOT ON JOBS SHEET; ",""))&amp;IF(AND(L778="Yes",M778=""),"DELAY - NO CAUSE; ","")&amp;IF(AND(N778&lt;&gt;"",O778&lt;&gt;"Yes",O778&lt;&gt;"Not needed"),"CLIENT INSTRUCTION - NO CHANGE ORDER; ","")&amp;IF(Q778="","NO PHOTOS LINK; ","")&amp;IF(OR(C778="",AND(D778&lt;&gt;"",E778="")),"CREW COUNT BLANK; ","")&amp;IF(G778="","NO WORK WRITTEN; ","")&amp;IF(AND(I778&lt;&gt;"",J778=""),"INSPECTION - NO RESULT; ","")&amp;IF(AND(B778&lt;&gt;"",N(A778)&gt;0,COUNTIFS($B$2:$B$1000,B778,$A$2:$A$1000,A778)&gt;1),"TWO ROWS SAME JOB SAME DAY; ","")&amp;IF(AND(N(A778)&gt;0,N(S778)&gt;0,N(S778)-N(A778)&gt;N('Settings'!$B$11)),"WRITTEN LATE; ","")="","",LEFT(IF(N(A778)=0,"NO DATE; ","")&amp;IF(B778="","NO JOB; ",IF(COUNTIF('Jobs'!$A$2:$A$21,B778)=0,"JOB NOT ON JOBS SHEET; ",""))&amp;IF(AND(L778="Yes",M778=""),"DELAY - NO CAUSE; ","")&amp;IF(AND(N778&lt;&gt;"",O778&lt;&gt;"Yes",O778&lt;&gt;"Not needed"),"CLIENT INSTRUCTION - NO CHANGE ORDER; ","")&amp;IF(Q778="","NO PHOTOS LINK; ","")&amp;IF(OR(C778="",AND(D778&lt;&gt;"",E778="")),"CREW COUNT BLANK; ","")&amp;IF(G778="","NO WORK WRITTEN; ","")&amp;IF(AND(I778&lt;&gt;"",J778=""),"INSPECTION - NO RESULT; ","")&amp;IF(AND(B778&lt;&gt;"",N(A778)&gt;0,COUNTIFS($B$2:$B$1000,B778,$A$2:$A$1000,A778)&gt;1),"TWO ROWS SAME JOB SAME DAY; ","")&amp;IF(AND(N(A778)&gt;0,N(S778)&gt;0,N(S778)-N(A778)&gt;N('Settings'!$B$11)),"WRITTEN LATE; ",""),LEN(IF(N(A778)=0,"NO DATE; ","")&amp;IF(B778="","NO JOB; ",IF(COUNTIF('Jobs'!$A$2:$A$21,B778)=0,"JOB NOT ON JOBS SHEET; ",""))&amp;IF(AND(L778="Yes",M778=""),"DELAY - NO CAUSE; ","")&amp;IF(AND(N778&lt;&gt;"",O778&lt;&gt;"Yes",O778&lt;&gt;"Not needed"),"CLIENT INSTRUCTION - NO CHANGE ORDER; ","")&amp;IF(Q778="","NO PHOTOS LINK; ","")&amp;IF(OR(C778="",AND(D778&lt;&gt;"",E778="")),"CREW COUNT BLANK; ","")&amp;IF(G778="","NO WORK WRITTEN; ","")&amp;IF(AND(I778&lt;&gt;"",J778=""),"INSPECTION - NO RESULT; ","")&amp;IF(AND(B778&lt;&gt;"",N(A778)&gt;0,COUNTIFS($B$2:$B$1000,B778,$A$2:$A$1000,A778)&gt;1),"TWO ROWS SAME JOB SAME DAY; ","")&amp;IF(AND(N(A778)&gt;0,N(S778)&gt;0,N(S778)-N(A778)&gt;N('Settings'!$B$11)),"WRITTEN LATE; ",""))-2)))</f>
        <v/>
      </c>
    </row>
    <row r="779">
      <c r="A779" s="6" t="n"/>
      <c r="G779" s="7" t="n"/>
      <c r="H779" s="7" t="n"/>
      <c r="K779" s="7" t="n"/>
      <c r="M779" s="7" t="n"/>
      <c r="N779" s="7" t="n"/>
      <c r="P779" s="7" t="n"/>
      <c r="S779" s="6" t="n"/>
      <c r="T779">
        <f>IF(NOT(OR(A779&lt;&gt;"",B779&lt;&gt;"",G779&lt;&gt;"")),"",IF(IF(N(A779)=0,"NO DATE; ","")&amp;IF(B779="","NO JOB; ",IF(COUNTIF('Jobs'!$A$2:$A$21,B779)=0,"JOB NOT ON JOBS SHEET; ",""))&amp;IF(AND(L779="Yes",M779=""),"DELAY - NO CAUSE; ","")&amp;IF(AND(N779&lt;&gt;"",O779&lt;&gt;"Yes",O779&lt;&gt;"Not needed"),"CLIENT INSTRUCTION - NO CHANGE ORDER; ","")&amp;IF(Q779="","NO PHOTOS LINK; ","")&amp;IF(OR(C779="",AND(D779&lt;&gt;"",E779="")),"CREW COUNT BLANK; ","")&amp;IF(G779="","NO WORK WRITTEN; ","")&amp;IF(AND(I779&lt;&gt;"",J779=""),"INSPECTION - NO RESULT; ","")&amp;IF(AND(B779&lt;&gt;"",N(A779)&gt;0,COUNTIFS($B$2:$B$1000,B779,$A$2:$A$1000,A779)&gt;1),"TWO ROWS SAME JOB SAME DAY; ","")&amp;IF(AND(N(A779)&gt;0,N(S779)&gt;0,N(S779)-N(A779)&gt;N('Settings'!$B$11)),"WRITTEN LATE; ","")="","",LEFT(IF(N(A779)=0,"NO DATE; ","")&amp;IF(B779="","NO JOB; ",IF(COUNTIF('Jobs'!$A$2:$A$21,B779)=0,"JOB NOT ON JOBS SHEET; ",""))&amp;IF(AND(L779="Yes",M779=""),"DELAY - NO CAUSE; ","")&amp;IF(AND(N779&lt;&gt;"",O779&lt;&gt;"Yes",O779&lt;&gt;"Not needed"),"CLIENT INSTRUCTION - NO CHANGE ORDER; ","")&amp;IF(Q779="","NO PHOTOS LINK; ","")&amp;IF(OR(C779="",AND(D779&lt;&gt;"",E779="")),"CREW COUNT BLANK; ","")&amp;IF(G779="","NO WORK WRITTEN; ","")&amp;IF(AND(I779&lt;&gt;"",J779=""),"INSPECTION - NO RESULT; ","")&amp;IF(AND(B779&lt;&gt;"",N(A779)&gt;0,COUNTIFS($B$2:$B$1000,B779,$A$2:$A$1000,A779)&gt;1),"TWO ROWS SAME JOB SAME DAY; ","")&amp;IF(AND(N(A779)&gt;0,N(S779)&gt;0,N(S779)-N(A779)&gt;N('Settings'!$B$11)),"WRITTEN LATE; ",""),LEN(IF(N(A779)=0,"NO DATE; ","")&amp;IF(B779="","NO JOB; ",IF(COUNTIF('Jobs'!$A$2:$A$21,B779)=0,"JOB NOT ON JOBS SHEET; ",""))&amp;IF(AND(L779="Yes",M779=""),"DELAY - NO CAUSE; ","")&amp;IF(AND(N779&lt;&gt;"",O779&lt;&gt;"Yes",O779&lt;&gt;"Not needed"),"CLIENT INSTRUCTION - NO CHANGE ORDER; ","")&amp;IF(Q779="","NO PHOTOS LINK; ","")&amp;IF(OR(C779="",AND(D779&lt;&gt;"",E779="")),"CREW COUNT BLANK; ","")&amp;IF(G779="","NO WORK WRITTEN; ","")&amp;IF(AND(I779&lt;&gt;"",J779=""),"INSPECTION - NO RESULT; ","")&amp;IF(AND(B779&lt;&gt;"",N(A779)&gt;0,COUNTIFS($B$2:$B$1000,B779,$A$2:$A$1000,A779)&gt;1),"TWO ROWS SAME JOB SAME DAY; ","")&amp;IF(AND(N(A779)&gt;0,N(S779)&gt;0,N(S779)-N(A779)&gt;N('Settings'!$B$11)),"WRITTEN LATE; ",""))-2)))</f>
        <v/>
      </c>
    </row>
    <row r="780">
      <c r="A780" s="6" t="n"/>
      <c r="G780" s="7" t="n"/>
      <c r="H780" s="7" t="n"/>
      <c r="K780" s="7" t="n"/>
      <c r="M780" s="7" t="n"/>
      <c r="N780" s="7" t="n"/>
      <c r="P780" s="7" t="n"/>
      <c r="S780" s="6" t="n"/>
      <c r="T780">
        <f>IF(NOT(OR(A780&lt;&gt;"",B780&lt;&gt;"",G780&lt;&gt;"")),"",IF(IF(N(A780)=0,"NO DATE; ","")&amp;IF(B780="","NO JOB; ",IF(COUNTIF('Jobs'!$A$2:$A$21,B780)=0,"JOB NOT ON JOBS SHEET; ",""))&amp;IF(AND(L780="Yes",M780=""),"DELAY - NO CAUSE; ","")&amp;IF(AND(N780&lt;&gt;"",O780&lt;&gt;"Yes",O780&lt;&gt;"Not needed"),"CLIENT INSTRUCTION - NO CHANGE ORDER; ","")&amp;IF(Q780="","NO PHOTOS LINK; ","")&amp;IF(OR(C780="",AND(D780&lt;&gt;"",E780="")),"CREW COUNT BLANK; ","")&amp;IF(G780="","NO WORK WRITTEN; ","")&amp;IF(AND(I780&lt;&gt;"",J780=""),"INSPECTION - NO RESULT; ","")&amp;IF(AND(B780&lt;&gt;"",N(A780)&gt;0,COUNTIFS($B$2:$B$1000,B780,$A$2:$A$1000,A780)&gt;1),"TWO ROWS SAME JOB SAME DAY; ","")&amp;IF(AND(N(A780)&gt;0,N(S780)&gt;0,N(S780)-N(A780)&gt;N('Settings'!$B$11)),"WRITTEN LATE; ","")="","",LEFT(IF(N(A780)=0,"NO DATE; ","")&amp;IF(B780="","NO JOB; ",IF(COUNTIF('Jobs'!$A$2:$A$21,B780)=0,"JOB NOT ON JOBS SHEET; ",""))&amp;IF(AND(L780="Yes",M780=""),"DELAY - NO CAUSE; ","")&amp;IF(AND(N780&lt;&gt;"",O780&lt;&gt;"Yes",O780&lt;&gt;"Not needed"),"CLIENT INSTRUCTION - NO CHANGE ORDER; ","")&amp;IF(Q780="","NO PHOTOS LINK; ","")&amp;IF(OR(C780="",AND(D780&lt;&gt;"",E780="")),"CREW COUNT BLANK; ","")&amp;IF(G780="","NO WORK WRITTEN; ","")&amp;IF(AND(I780&lt;&gt;"",J780=""),"INSPECTION - NO RESULT; ","")&amp;IF(AND(B780&lt;&gt;"",N(A780)&gt;0,COUNTIFS($B$2:$B$1000,B780,$A$2:$A$1000,A780)&gt;1),"TWO ROWS SAME JOB SAME DAY; ","")&amp;IF(AND(N(A780)&gt;0,N(S780)&gt;0,N(S780)-N(A780)&gt;N('Settings'!$B$11)),"WRITTEN LATE; ",""),LEN(IF(N(A780)=0,"NO DATE; ","")&amp;IF(B780="","NO JOB; ",IF(COUNTIF('Jobs'!$A$2:$A$21,B780)=0,"JOB NOT ON JOBS SHEET; ",""))&amp;IF(AND(L780="Yes",M780=""),"DELAY - NO CAUSE; ","")&amp;IF(AND(N780&lt;&gt;"",O780&lt;&gt;"Yes",O780&lt;&gt;"Not needed"),"CLIENT INSTRUCTION - NO CHANGE ORDER; ","")&amp;IF(Q780="","NO PHOTOS LINK; ","")&amp;IF(OR(C780="",AND(D780&lt;&gt;"",E780="")),"CREW COUNT BLANK; ","")&amp;IF(G780="","NO WORK WRITTEN; ","")&amp;IF(AND(I780&lt;&gt;"",J780=""),"INSPECTION - NO RESULT; ","")&amp;IF(AND(B780&lt;&gt;"",N(A780)&gt;0,COUNTIFS($B$2:$B$1000,B780,$A$2:$A$1000,A780)&gt;1),"TWO ROWS SAME JOB SAME DAY; ","")&amp;IF(AND(N(A780)&gt;0,N(S780)&gt;0,N(S780)-N(A780)&gt;N('Settings'!$B$11)),"WRITTEN LATE; ",""))-2)))</f>
        <v/>
      </c>
    </row>
    <row r="781">
      <c r="A781" s="6" t="n"/>
      <c r="G781" s="7" t="n"/>
      <c r="H781" s="7" t="n"/>
      <c r="K781" s="7" t="n"/>
      <c r="M781" s="7" t="n"/>
      <c r="N781" s="7" t="n"/>
      <c r="P781" s="7" t="n"/>
      <c r="S781" s="6" t="n"/>
      <c r="T781">
        <f>IF(NOT(OR(A781&lt;&gt;"",B781&lt;&gt;"",G781&lt;&gt;"")),"",IF(IF(N(A781)=0,"NO DATE; ","")&amp;IF(B781="","NO JOB; ",IF(COUNTIF('Jobs'!$A$2:$A$21,B781)=0,"JOB NOT ON JOBS SHEET; ",""))&amp;IF(AND(L781="Yes",M781=""),"DELAY - NO CAUSE; ","")&amp;IF(AND(N781&lt;&gt;"",O781&lt;&gt;"Yes",O781&lt;&gt;"Not needed"),"CLIENT INSTRUCTION - NO CHANGE ORDER; ","")&amp;IF(Q781="","NO PHOTOS LINK; ","")&amp;IF(OR(C781="",AND(D781&lt;&gt;"",E781="")),"CREW COUNT BLANK; ","")&amp;IF(G781="","NO WORK WRITTEN; ","")&amp;IF(AND(I781&lt;&gt;"",J781=""),"INSPECTION - NO RESULT; ","")&amp;IF(AND(B781&lt;&gt;"",N(A781)&gt;0,COUNTIFS($B$2:$B$1000,B781,$A$2:$A$1000,A781)&gt;1),"TWO ROWS SAME JOB SAME DAY; ","")&amp;IF(AND(N(A781)&gt;0,N(S781)&gt;0,N(S781)-N(A781)&gt;N('Settings'!$B$11)),"WRITTEN LATE; ","")="","",LEFT(IF(N(A781)=0,"NO DATE; ","")&amp;IF(B781="","NO JOB; ",IF(COUNTIF('Jobs'!$A$2:$A$21,B781)=0,"JOB NOT ON JOBS SHEET; ",""))&amp;IF(AND(L781="Yes",M781=""),"DELAY - NO CAUSE; ","")&amp;IF(AND(N781&lt;&gt;"",O781&lt;&gt;"Yes",O781&lt;&gt;"Not needed"),"CLIENT INSTRUCTION - NO CHANGE ORDER; ","")&amp;IF(Q781="","NO PHOTOS LINK; ","")&amp;IF(OR(C781="",AND(D781&lt;&gt;"",E781="")),"CREW COUNT BLANK; ","")&amp;IF(G781="","NO WORK WRITTEN; ","")&amp;IF(AND(I781&lt;&gt;"",J781=""),"INSPECTION - NO RESULT; ","")&amp;IF(AND(B781&lt;&gt;"",N(A781)&gt;0,COUNTIFS($B$2:$B$1000,B781,$A$2:$A$1000,A781)&gt;1),"TWO ROWS SAME JOB SAME DAY; ","")&amp;IF(AND(N(A781)&gt;0,N(S781)&gt;0,N(S781)-N(A781)&gt;N('Settings'!$B$11)),"WRITTEN LATE; ",""),LEN(IF(N(A781)=0,"NO DATE; ","")&amp;IF(B781="","NO JOB; ",IF(COUNTIF('Jobs'!$A$2:$A$21,B781)=0,"JOB NOT ON JOBS SHEET; ",""))&amp;IF(AND(L781="Yes",M781=""),"DELAY - NO CAUSE; ","")&amp;IF(AND(N781&lt;&gt;"",O781&lt;&gt;"Yes",O781&lt;&gt;"Not needed"),"CLIENT INSTRUCTION - NO CHANGE ORDER; ","")&amp;IF(Q781="","NO PHOTOS LINK; ","")&amp;IF(OR(C781="",AND(D781&lt;&gt;"",E781="")),"CREW COUNT BLANK; ","")&amp;IF(G781="","NO WORK WRITTEN; ","")&amp;IF(AND(I781&lt;&gt;"",J781=""),"INSPECTION - NO RESULT; ","")&amp;IF(AND(B781&lt;&gt;"",N(A781)&gt;0,COUNTIFS($B$2:$B$1000,B781,$A$2:$A$1000,A781)&gt;1),"TWO ROWS SAME JOB SAME DAY; ","")&amp;IF(AND(N(A781)&gt;0,N(S781)&gt;0,N(S781)-N(A781)&gt;N('Settings'!$B$11)),"WRITTEN LATE; ",""))-2)))</f>
        <v/>
      </c>
    </row>
    <row r="782">
      <c r="A782" s="6" t="n"/>
      <c r="G782" s="7" t="n"/>
      <c r="H782" s="7" t="n"/>
      <c r="K782" s="7" t="n"/>
      <c r="M782" s="7" t="n"/>
      <c r="N782" s="7" t="n"/>
      <c r="P782" s="7" t="n"/>
      <c r="S782" s="6" t="n"/>
      <c r="T782">
        <f>IF(NOT(OR(A782&lt;&gt;"",B782&lt;&gt;"",G782&lt;&gt;"")),"",IF(IF(N(A782)=0,"NO DATE; ","")&amp;IF(B782="","NO JOB; ",IF(COUNTIF('Jobs'!$A$2:$A$21,B782)=0,"JOB NOT ON JOBS SHEET; ",""))&amp;IF(AND(L782="Yes",M782=""),"DELAY - NO CAUSE; ","")&amp;IF(AND(N782&lt;&gt;"",O782&lt;&gt;"Yes",O782&lt;&gt;"Not needed"),"CLIENT INSTRUCTION - NO CHANGE ORDER; ","")&amp;IF(Q782="","NO PHOTOS LINK; ","")&amp;IF(OR(C782="",AND(D782&lt;&gt;"",E782="")),"CREW COUNT BLANK; ","")&amp;IF(G782="","NO WORK WRITTEN; ","")&amp;IF(AND(I782&lt;&gt;"",J782=""),"INSPECTION - NO RESULT; ","")&amp;IF(AND(B782&lt;&gt;"",N(A782)&gt;0,COUNTIFS($B$2:$B$1000,B782,$A$2:$A$1000,A782)&gt;1),"TWO ROWS SAME JOB SAME DAY; ","")&amp;IF(AND(N(A782)&gt;0,N(S782)&gt;0,N(S782)-N(A782)&gt;N('Settings'!$B$11)),"WRITTEN LATE; ","")="","",LEFT(IF(N(A782)=0,"NO DATE; ","")&amp;IF(B782="","NO JOB; ",IF(COUNTIF('Jobs'!$A$2:$A$21,B782)=0,"JOB NOT ON JOBS SHEET; ",""))&amp;IF(AND(L782="Yes",M782=""),"DELAY - NO CAUSE; ","")&amp;IF(AND(N782&lt;&gt;"",O782&lt;&gt;"Yes",O782&lt;&gt;"Not needed"),"CLIENT INSTRUCTION - NO CHANGE ORDER; ","")&amp;IF(Q782="","NO PHOTOS LINK; ","")&amp;IF(OR(C782="",AND(D782&lt;&gt;"",E782="")),"CREW COUNT BLANK; ","")&amp;IF(G782="","NO WORK WRITTEN; ","")&amp;IF(AND(I782&lt;&gt;"",J782=""),"INSPECTION - NO RESULT; ","")&amp;IF(AND(B782&lt;&gt;"",N(A782)&gt;0,COUNTIFS($B$2:$B$1000,B782,$A$2:$A$1000,A782)&gt;1),"TWO ROWS SAME JOB SAME DAY; ","")&amp;IF(AND(N(A782)&gt;0,N(S782)&gt;0,N(S782)-N(A782)&gt;N('Settings'!$B$11)),"WRITTEN LATE; ",""),LEN(IF(N(A782)=0,"NO DATE; ","")&amp;IF(B782="","NO JOB; ",IF(COUNTIF('Jobs'!$A$2:$A$21,B782)=0,"JOB NOT ON JOBS SHEET; ",""))&amp;IF(AND(L782="Yes",M782=""),"DELAY - NO CAUSE; ","")&amp;IF(AND(N782&lt;&gt;"",O782&lt;&gt;"Yes",O782&lt;&gt;"Not needed"),"CLIENT INSTRUCTION - NO CHANGE ORDER; ","")&amp;IF(Q782="","NO PHOTOS LINK; ","")&amp;IF(OR(C782="",AND(D782&lt;&gt;"",E782="")),"CREW COUNT BLANK; ","")&amp;IF(G782="","NO WORK WRITTEN; ","")&amp;IF(AND(I782&lt;&gt;"",J782=""),"INSPECTION - NO RESULT; ","")&amp;IF(AND(B782&lt;&gt;"",N(A782)&gt;0,COUNTIFS($B$2:$B$1000,B782,$A$2:$A$1000,A782)&gt;1),"TWO ROWS SAME JOB SAME DAY; ","")&amp;IF(AND(N(A782)&gt;0,N(S782)&gt;0,N(S782)-N(A782)&gt;N('Settings'!$B$11)),"WRITTEN LATE; ",""))-2)))</f>
        <v/>
      </c>
    </row>
    <row r="783">
      <c r="A783" s="6" t="n"/>
      <c r="G783" s="7" t="n"/>
      <c r="H783" s="7" t="n"/>
      <c r="K783" s="7" t="n"/>
      <c r="M783" s="7" t="n"/>
      <c r="N783" s="7" t="n"/>
      <c r="P783" s="7" t="n"/>
      <c r="S783" s="6" t="n"/>
      <c r="T783">
        <f>IF(NOT(OR(A783&lt;&gt;"",B783&lt;&gt;"",G783&lt;&gt;"")),"",IF(IF(N(A783)=0,"NO DATE; ","")&amp;IF(B783="","NO JOB; ",IF(COUNTIF('Jobs'!$A$2:$A$21,B783)=0,"JOB NOT ON JOBS SHEET; ",""))&amp;IF(AND(L783="Yes",M783=""),"DELAY - NO CAUSE; ","")&amp;IF(AND(N783&lt;&gt;"",O783&lt;&gt;"Yes",O783&lt;&gt;"Not needed"),"CLIENT INSTRUCTION - NO CHANGE ORDER; ","")&amp;IF(Q783="","NO PHOTOS LINK; ","")&amp;IF(OR(C783="",AND(D783&lt;&gt;"",E783="")),"CREW COUNT BLANK; ","")&amp;IF(G783="","NO WORK WRITTEN; ","")&amp;IF(AND(I783&lt;&gt;"",J783=""),"INSPECTION - NO RESULT; ","")&amp;IF(AND(B783&lt;&gt;"",N(A783)&gt;0,COUNTIFS($B$2:$B$1000,B783,$A$2:$A$1000,A783)&gt;1),"TWO ROWS SAME JOB SAME DAY; ","")&amp;IF(AND(N(A783)&gt;0,N(S783)&gt;0,N(S783)-N(A783)&gt;N('Settings'!$B$11)),"WRITTEN LATE; ","")="","",LEFT(IF(N(A783)=0,"NO DATE; ","")&amp;IF(B783="","NO JOB; ",IF(COUNTIF('Jobs'!$A$2:$A$21,B783)=0,"JOB NOT ON JOBS SHEET; ",""))&amp;IF(AND(L783="Yes",M783=""),"DELAY - NO CAUSE; ","")&amp;IF(AND(N783&lt;&gt;"",O783&lt;&gt;"Yes",O783&lt;&gt;"Not needed"),"CLIENT INSTRUCTION - NO CHANGE ORDER; ","")&amp;IF(Q783="","NO PHOTOS LINK; ","")&amp;IF(OR(C783="",AND(D783&lt;&gt;"",E783="")),"CREW COUNT BLANK; ","")&amp;IF(G783="","NO WORK WRITTEN; ","")&amp;IF(AND(I783&lt;&gt;"",J783=""),"INSPECTION - NO RESULT; ","")&amp;IF(AND(B783&lt;&gt;"",N(A783)&gt;0,COUNTIFS($B$2:$B$1000,B783,$A$2:$A$1000,A783)&gt;1),"TWO ROWS SAME JOB SAME DAY; ","")&amp;IF(AND(N(A783)&gt;0,N(S783)&gt;0,N(S783)-N(A783)&gt;N('Settings'!$B$11)),"WRITTEN LATE; ",""),LEN(IF(N(A783)=0,"NO DATE; ","")&amp;IF(B783="","NO JOB; ",IF(COUNTIF('Jobs'!$A$2:$A$21,B783)=0,"JOB NOT ON JOBS SHEET; ",""))&amp;IF(AND(L783="Yes",M783=""),"DELAY - NO CAUSE; ","")&amp;IF(AND(N783&lt;&gt;"",O783&lt;&gt;"Yes",O783&lt;&gt;"Not needed"),"CLIENT INSTRUCTION - NO CHANGE ORDER; ","")&amp;IF(Q783="","NO PHOTOS LINK; ","")&amp;IF(OR(C783="",AND(D783&lt;&gt;"",E783="")),"CREW COUNT BLANK; ","")&amp;IF(G783="","NO WORK WRITTEN; ","")&amp;IF(AND(I783&lt;&gt;"",J783=""),"INSPECTION - NO RESULT; ","")&amp;IF(AND(B783&lt;&gt;"",N(A783)&gt;0,COUNTIFS($B$2:$B$1000,B783,$A$2:$A$1000,A783)&gt;1),"TWO ROWS SAME JOB SAME DAY; ","")&amp;IF(AND(N(A783)&gt;0,N(S783)&gt;0,N(S783)-N(A783)&gt;N('Settings'!$B$11)),"WRITTEN LATE; ",""))-2)))</f>
        <v/>
      </c>
    </row>
    <row r="784">
      <c r="A784" s="6" t="n"/>
      <c r="G784" s="7" t="n"/>
      <c r="H784" s="7" t="n"/>
      <c r="K784" s="7" t="n"/>
      <c r="M784" s="7" t="n"/>
      <c r="N784" s="7" t="n"/>
      <c r="P784" s="7" t="n"/>
      <c r="S784" s="6" t="n"/>
      <c r="T784">
        <f>IF(NOT(OR(A784&lt;&gt;"",B784&lt;&gt;"",G784&lt;&gt;"")),"",IF(IF(N(A784)=0,"NO DATE; ","")&amp;IF(B784="","NO JOB; ",IF(COUNTIF('Jobs'!$A$2:$A$21,B784)=0,"JOB NOT ON JOBS SHEET; ",""))&amp;IF(AND(L784="Yes",M784=""),"DELAY - NO CAUSE; ","")&amp;IF(AND(N784&lt;&gt;"",O784&lt;&gt;"Yes",O784&lt;&gt;"Not needed"),"CLIENT INSTRUCTION - NO CHANGE ORDER; ","")&amp;IF(Q784="","NO PHOTOS LINK; ","")&amp;IF(OR(C784="",AND(D784&lt;&gt;"",E784="")),"CREW COUNT BLANK; ","")&amp;IF(G784="","NO WORK WRITTEN; ","")&amp;IF(AND(I784&lt;&gt;"",J784=""),"INSPECTION - NO RESULT; ","")&amp;IF(AND(B784&lt;&gt;"",N(A784)&gt;0,COUNTIFS($B$2:$B$1000,B784,$A$2:$A$1000,A784)&gt;1),"TWO ROWS SAME JOB SAME DAY; ","")&amp;IF(AND(N(A784)&gt;0,N(S784)&gt;0,N(S784)-N(A784)&gt;N('Settings'!$B$11)),"WRITTEN LATE; ","")="","",LEFT(IF(N(A784)=0,"NO DATE; ","")&amp;IF(B784="","NO JOB; ",IF(COUNTIF('Jobs'!$A$2:$A$21,B784)=0,"JOB NOT ON JOBS SHEET; ",""))&amp;IF(AND(L784="Yes",M784=""),"DELAY - NO CAUSE; ","")&amp;IF(AND(N784&lt;&gt;"",O784&lt;&gt;"Yes",O784&lt;&gt;"Not needed"),"CLIENT INSTRUCTION - NO CHANGE ORDER; ","")&amp;IF(Q784="","NO PHOTOS LINK; ","")&amp;IF(OR(C784="",AND(D784&lt;&gt;"",E784="")),"CREW COUNT BLANK; ","")&amp;IF(G784="","NO WORK WRITTEN; ","")&amp;IF(AND(I784&lt;&gt;"",J784=""),"INSPECTION - NO RESULT; ","")&amp;IF(AND(B784&lt;&gt;"",N(A784)&gt;0,COUNTIFS($B$2:$B$1000,B784,$A$2:$A$1000,A784)&gt;1),"TWO ROWS SAME JOB SAME DAY; ","")&amp;IF(AND(N(A784)&gt;0,N(S784)&gt;0,N(S784)-N(A784)&gt;N('Settings'!$B$11)),"WRITTEN LATE; ",""),LEN(IF(N(A784)=0,"NO DATE; ","")&amp;IF(B784="","NO JOB; ",IF(COUNTIF('Jobs'!$A$2:$A$21,B784)=0,"JOB NOT ON JOBS SHEET; ",""))&amp;IF(AND(L784="Yes",M784=""),"DELAY - NO CAUSE; ","")&amp;IF(AND(N784&lt;&gt;"",O784&lt;&gt;"Yes",O784&lt;&gt;"Not needed"),"CLIENT INSTRUCTION - NO CHANGE ORDER; ","")&amp;IF(Q784="","NO PHOTOS LINK; ","")&amp;IF(OR(C784="",AND(D784&lt;&gt;"",E784="")),"CREW COUNT BLANK; ","")&amp;IF(G784="","NO WORK WRITTEN; ","")&amp;IF(AND(I784&lt;&gt;"",J784=""),"INSPECTION - NO RESULT; ","")&amp;IF(AND(B784&lt;&gt;"",N(A784)&gt;0,COUNTIFS($B$2:$B$1000,B784,$A$2:$A$1000,A784)&gt;1),"TWO ROWS SAME JOB SAME DAY; ","")&amp;IF(AND(N(A784)&gt;0,N(S784)&gt;0,N(S784)-N(A784)&gt;N('Settings'!$B$11)),"WRITTEN LATE; ",""))-2)))</f>
        <v/>
      </c>
    </row>
    <row r="785">
      <c r="A785" s="6" t="n"/>
      <c r="G785" s="7" t="n"/>
      <c r="H785" s="7" t="n"/>
      <c r="K785" s="7" t="n"/>
      <c r="M785" s="7" t="n"/>
      <c r="N785" s="7" t="n"/>
      <c r="P785" s="7" t="n"/>
      <c r="S785" s="6" t="n"/>
      <c r="T785">
        <f>IF(NOT(OR(A785&lt;&gt;"",B785&lt;&gt;"",G785&lt;&gt;"")),"",IF(IF(N(A785)=0,"NO DATE; ","")&amp;IF(B785="","NO JOB; ",IF(COUNTIF('Jobs'!$A$2:$A$21,B785)=0,"JOB NOT ON JOBS SHEET; ",""))&amp;IF(AND(L785="Yes",M785=""),"DELAY - NO CAUSE; ","")&amp;IF(AND(N785&lt;&gt;"",O785&lt;&gt;"Yes",O785&lt;&gt;"Not needed"),"CLIENT INSTRUCTION - NO CHANGE ORDER; ","")&amp;IF(Q785="","NO PHOTOS LINK; ","")&amp;IF(OR(C785="",AND(D785&lt;&gt;"",E785="")),"CREW COUNT BLANK; ","")&amp;IF(G785="","NO WORK WRITTEN; ","")&amp;IF(AND(I785&lt;&gt;"",J785=""),"INSPECTION - NO RESULT; ","")&amp;IF(AND(B785&lt;&gt;"",N(A785)&gt;0,COUNTIFS($B$2:$B$1000,B785,$A$2:$A$1000,A785)&gt;1),"TWO ROWS SAME JOB SAME DAY; ","")&amp;IF(AND(N(A785)&gt;0,N(S785)&gt;0,N(S785)-N(A785)&gt;N('Settings'!$B$11)),"WRITTEN LATE; ","")="","",LEFT(IF(N(A785)=0,"NO DATE; ","")&amp;IF(B785="","NO JOB; ",IF(COUNTIF('Jobs'!$A$2:$A$21,B785)=0,"JOB NOT ON JOBS SHEET; ",""))&amp;IF(AND(L785="Yes",M785=""),"DELAY - NO CAUSE; ","")&amp;IF(AND(N785&lt;&gt;"",O785&lt;&gt;"Yes",O785&lt;&gt;"Not needed"),"CLIENT INSTRUCTION - NO CHANGE ORDER; ","")&amp;IF(Q785="","NO PHOTOS LINK; ","")&amp;IF(OR(C785="",AND(D785&lt;&gt;"",E785="")),"CREW COUNT BLANK; ","")&amp;IF(G785="","NO WORK WRITTEN; ","")&amp;IF(AND(I785&lt;&gt;"",J785=""),"INSPECTION - NO RESULT; ","")&amp;IF(AND(B785&lt;&gt;"",N(A785)&gt;0,COUNTIFS($B$2:$B$1000,B785,$A$2:$A$1000,A785)&gt;1),"TWO ROWS SAME JOB SAME DAY; ","")&amp;IF(AND(N(A785)&gt;0,N(S785)&gt;0,N(S785)-N(A785)&gt;N('Settings'!$B$11)),"WRITTEN LATE; ",""),LEN(IF(N(A785)=0,"NO DATE; ","")&amp;IF(B785="","NO JOB; ",IF(COUNTIF('Jobs'!$A$2:$A$21,B785)=0,"JOB NOT ON JOBS SHEET; ",""))&amp;IF(AND(L785="Yes",M785=""),"DELAY - NO CAUSE; ","")&amp;IF(AND(N785&lt;&gt;"",O785&lt;&gt;"Yes",O785&lt;&gt;"Not needed"),"CLIENT INSTRUCTION - NO CHANGE ORDER; ","")&amp;IF(Q785="","NO PHOTOS LINK; ","")&amp;IF(OR(C785="",AND(D785&lt;&gt;"",E785="")),"CREW COUNT BLANK; ","")&amp;IF(G785="","NO WORK WRITTEN; ","")&amp;IF(AND(I785&lt;&gt;"",J785=""),"INSPECTION - NO RESULT; ","")&amp;IF(AND(B785&lt;&gt;"",N(A785)&gt;0,COUNTIFS($B$2:$B$1000,B785,$A$2:$A$1000,A785)&gt;1),"TWO ROWS SAME JOB SAME DAY; ","")&amp;IF(AND(N(A785)&gt;0,N(S785)&gt;0,N(S785)-N(A785)&gt;N('Settings'!$B$11)),"WRITTEN LATE; ",""))-2)))</f>
        <v/>
      </c>
    </row>
    <row r="786">
      <c r="A786" s="6" t="n"/>
      <c r="G786" s="7" t="n"/>
      <c r="H786" s="7" t="n"/>
      <c r="K786" s="7" t="n"/>
      <c r="M786" s="7" t="n"/>
      <c r="N786" s="7" t="n"/>
      <c r="P786" s="7" t="n"/>
      <c r="S786" s="6" t="n"/>
      <c r="T786">
        <f>IF(NOT(OR(A786&lt;&gt;"",B786&lt;&gt;"",G786&lt;&gt;"")),"",IF(IF(N(A786)=0,"NO DATE; ","")&amp;IF(B786="","NO JOB; ",IF(COUNTIF('Jobs'!$A$2:$A$21,B786)=0,"JOB NOT ON JOBS SHEET; ",""))&amp;IF(AND(L786="Yes",M786=""),"DELAY - NO CAUSE; ","")&amp;IF(AND(N786&lt;&gt;"",O786&lt;&gt;"Yes",O786&lt;&gt;"Not needed"),"CLIENT INSTRUCTION - NO CHANGE ORDER; ","")&amp;IF(Q786="","NO PHOTOS LINK; ","")&amp;IF(OR(C786="",AND(D786&lt;&gt;"",E786="")),"CREW COUNT BLANK; ","")&amp;IF(G786="","NO WORK WRITTEN; ","")&amp;IF(AND(I786&lt;&gt;"",J786=""),"INSPECTION - NO RESULT; ","")&amp;IF(AND(B786&lt;&gt;"",N(A786)&gt;0,COUNTIFS($B$2:$B$1000,B786,$A$2:$A$1000,A786)&gt;1),"TWO ROWS SAME JOB SAME DAY; ","")&amp;IF(AND(N(A786)&gt;0,N(S786)&gt;0,N(S786)-N(A786)&gt;N('Settings'!$B$11)),"WRITTEN LATE; ","")="","",LEFT(IF(N(A786)=0,"NO DATE; ","")&amp;IF(B786="","NO JOB; ",IF(COUNTIF('Jobs'!$A$2:$A$21,B786)=0,"JOB NOT ON JOBS SHEET; ",""))&amp;IF(AND(L786="Yes",M786=""),"DELAY - NO CAUSE; ","")&amp;IF(AND(N786&lt;&gt;"",O786&lt;&gt;"Yes",O786&lt;&gt;"Not needed"),"CLIENT INSTRUCTION - NO CHANGE ORDER; ","")&amp;IF(Q786="","NO PHOTOS LINK; ","")&amp;IF(OR(C786="",AND(D786&lt;&gt;"",E786="")),"CREW COUNT BLANK; ","")&amp;IF(G786="","NO WORK WRITTEN; ","")&amp;IF(AND(I786&lt;&gt;"",J786=""),"INSPECTION - NO RESULT; ","")&amp;IF(AND(B786&lt;&gt;"",N(A786)&gt;0,COUNTIFS($B$2:$B$1000,B786,$A$2:$A$1000,A786)&gt;1),"TWO ROWS SAME JOB SAME DAY; ","")&amp;IF(AND(N(A786)&gt;0,N(S786)&gt;0,N(S786)-N(A786)&gt;N('Settings'!$B$11)),"WRITTEN LATE; ",""),LEN(IF(N(A786)=0,"NO DATE; ","")&amp;IF(B786="","NO JOB; ",IF(COUNTIF('Jobs'!$A$2:$A$21,B786)=0,"JOB NOT ON JOBS SHEET; ",""))&amp;IF(AND(L786="Yes",M786=""),"DELAY - NO CAUSE; ","")&amp;IF(AND(N786&lt;&gt;"",O786&lt;&gt;"Yes",O786&lt;&gt;"Not needed"),"CLIENT INSTRUCTION - NO CHANGE ORDER; ","")&amp;IF(Q786="","NO PHOTOS LINK; ","")&amp;IF(OR(C786="",AND(D786&lt;&gt;"",E786="")),"CREW COUNT BLANK; ","")&amp;IF(G786="","NO WORK WRITTEN; ","")&amp;IF(AND(I786&lt;&gt;"",J786=""),"INSPECTION - NO RESULT; ","")&amp;IF(AND(B786&lt;&gt;"",N(A786)&gt;0,COUNTIFS($B$2:$B$1000,B786,$A$2:$A$1000,A786)&gt;1),"TWO ROWS SAME JOB SAME DAY; ","")&amp;IF(AND(N(A786)&gt;0,N(S786)&gt;0,N(S786)-N(A786)&gt;N('Settings'!$B$11)),"WRITTEN LATE; ",""))-2)))</f>
        <v/>
      </c>
    </row>
    <row r="787">
      <c r="A787" s="6" t="n"/>
      <c r="G787" s="7" t="n"/>
      <c r="H787" s="7" t="n"/>
      <c r="K787" s="7" t="n"/>
      <c r="M787" s="7" t="n"/>
      <c r="N787" s="7" t="n"/>
      <c r="P787" s="7" t="n"/>
      <c r="S787" s="6" t="n"/>
      <c r="T787">
        <f>IF(NOT(OR(A787&lt;&gt;"",B787&lt;&gt;"",G787&lt;&gt;"")),"",IF(IF(N(A787)=0,"NO DATE; ","")&amp;IF(B787="","NO JOB; ",IF(COUNTIF('Jobs'!$A$2:$A$21,B787)=0,"JOB NOT ON JOBS SHEET; ",""))&amp;IF(AND(L787="Yes",M787=""),"DELAY - NO CAUSE; ","")&amp;IF(AND(N787&lt;&gt;"",O787&lt;&gt;"Yes",O787&lt;&gt;"Not needed"),"CLIENT INSTRUCTION - NO CHANGE ORDER; ","")&amp;IF(Q787="","NO PHOTOS LINK; ","")&amp;IF(OR(C787="",AND(D787&lt;&gt;"",E787="")),"CREW COUNT BLANK; ","")&amp;IF(G787="","NO WORK WRITTEN; ","")&amp;IF(AND(I787&lt;&gt;"",J787=""),"INSPECTION - NO RESULT; ","")&amp;IF(AND(B787&lt;&gt;"",N(A787)&gt;0,COUNTIFS($B$2:$B$1000,B787,$A$2:$A$1000,A787)&gt;1),"TWO ROWS SAME JOB SAME DAY; ","")&amp;IF(AND(N(A787)&gt;0,N(S787)&gt;0,N(S787)-N(A787)&gt;N('Settings'!$B$11)),"WRITTEN LATE; ","")="","",LEFT(IF(N(A787)=0,"NO DATE; ","")&amp;IF(B787="","NO JOB; ",IF(COUNTIF('Jobs'!$A$2:$A$21,B787)=0,"JOB NOT ON JOBS SHEET; ",""))&amp;IF(AND(L787="Yes",M787=""),"DELAY - NO CAUSE; ","")&amp;IF(AND(N787&lt;&gt;"",O787&lt;&gt;"Yes",O787&lt;&gt;"Not needed"),"CLIENT INSTRUCTION - NO CHANGE ORDER; ","")&amp;IF(Q787="","NO PHOTOS LINK; ","")&amp;IF(OR(C787="",AND(D787&lt;&gt;"",E787="")),"CREW COUNT BLANK; ","")&amp;IF(G787="","NO WORK WRITTEN; ","")&amp;IF(AND(I787&lt;&gt;"",J787=""),"INSPECTION - NO RESULT; ","")&amp;IF(AND(B787&lt;&gt;"",N(A787)&gt;0,COUNTIFS($B$2:$B$1000,B787,$A$2:$A$1000,A787)&gt;1),"TWO ROWS SAME JOB SAME DAY; ","")&amp;IF(AND(N(A787)&gt;0,N(S787)&gt;0,N(S787)-N(A787)&gt;N('Settings'!$B$11)),"WRITTEN LATE; ",""),LEN(IF(N(A787)=0,"NO DATE; ","")&amp;IF(B787="","NO JOB; ",IF(COUNTIF('Jobs'!$A$2:$A$21,B787)=0,"JOB NOT ON JOBS SHEET; ",""))&amp;IF(AND(L787="Yes",M787=""),"DELAY - NO CAUSE; ","")&amp;IF(AND(N787&lt;&gt;"",O787&lt;&gt;"Yes",O787&lt;&gt;"Not needed"),"CLIENT INSTRUCTION - NO CHANGE ORDER; ","")&amp;IF(Q787="","NO PHOTOS LINK; ","")&amp;IF(OR(C787="",AND(D787&lt;&gt;"",E787="")),"CREW COUNT BLANK; ","")&amp;IF(G787="","NO WORK WRITTEN; ","")&amp;IF(AND(I787&lt;&gt;"",J787=""),"INSPECTION - NO RESULT; ","")&amp;IF(AND(B787&lt;&gt;"",N(A787)&gt;0,COUNTIFS($B$2:$B$1000,B787,$A$2:$A$1000,A787)&gt;1),"TWO ROWS SAME JOB SAME DAY; ","")&amp;IF(AND(N(A787)&gt;0,N(S787)&gt;0,N(S787)-N(A787)&gt;N('Settings'!$B$11)),"WRITTEN LATE; ",""))-2)))</f>
        <v/>
      </c>
    </row>
    <row r="788">
      <c r="A788" s="6" t="n"/>
      <c r="G788" s="7" t="n"/>
      <c r="H788" s="7" t="n"/>
      <c r="K788" s="7" t="n"/>
      <c r="M788" s="7" t="n"/>
      <c r="N788" s="7" t="n"/>
      <c r="P788" s="7" t="n"/>
      <c r="S788" s="6" t="n"/>
      <c r="T788">
        <f>IF(NOT(OR(A788&lt;&gt;"",B788&lt;&gt;"",G788&lt;&gt;"")),"",IF(IF(N(A788)=0,"NO DATE; ","")&amp;IF(B788="","NO JOB; ",IF(COUNTIF('Jobs'!$A$2:$A$21,B788)=0,"JOB NOT ON JOBS SHEET; ",""))&amp;IF(AND(L788="Yes",M788=""),"DELAY - NO CAUSE; ","")&amp;IF(AND(N788&lt;&gt;"",O788&lt;&gt;"Yes",O788&lt;&gt;"Not needed"),"CLIENT INSTRUCTION - NO CHANGE ORDER; ","")&amp;IF(Q788="","NO PHOTOS LINK; ","")&amp;IF(OR(C788="",AND(D788&lt;&gt;"",E788="")),"CREW COUNT BLANK; ","")&amp;IF(G788="","NO WORK WRITTEN; ","")&amp;IF(AND(I788&lt;&gt;"",J788=""),"INSPECTION - NO RESULT; ","")&amp;IF(AND(B788&lt;&gt;"",N(A788)&gt;0,COUNTIFS($B$2:$B$1000,B788,$A$2:$A$1000,A788)&gt;1),"TWO ROWS SAME JOB SAME DAY; ","")&amp;IF(AND(N(A788)&gt;0,N(S788)&gt;0,N(S788)-N(A788)&gt;N('Settings'!$B$11)),"WRITTEN LATE; ","")="","",LEFT(IF(N(A788)=0,"NO DATE; ","")&amp;IF(B788="","NO JOB; ",IF(COUNTIF('Jobs'!$A$2:$A$21,B788)=0,"JOB NOT ON JOBS SHEET; ",""))&amp;IF(AND(L788="Yes",M788=""),"DELAY - NO CAUSE; ","")&amp;IF(AND(N788&lt;&gt;"",O788&lt;&gt;"Yes",O788&lt;&gt;"Not needed"),"CLIENT INSTRUCTION - NO CHANGE ORDER; ","")&amp;IF(Q788="","NO PHOTOS LINK; ","")&amp;IF(OR(C788="",AND(D788&lt;&gt;"",E788="")),"CREW COUNT BLANK; ","")&amp;IF(G788="","NO WORK WRITTEN; ","")&amp;IF(AND(I788&lt;&gt;"",J788=""),"INSPECTION - NO RESULT; ","")&amp;IF(AND(B788&lt;&gt;"",N(A788)&gt;0,COUNTIFS($B$2:$B$1000,B788,$A$2:$A$1000,A788)&gt;1),"TWO ROWS SAME JOB SAME DAY; ","")&amp;IF(AND(N(A788)&gt;0,N(S788)&gt;0,N(S788)-N(A788)&gt;N('Settings'!$B$11)),"WRITTEN LATE; ",""),LEN(IF(N(A788)=0,"NO DATE; ","")&amp;IF(B788="","NO JOB; ",IF(COUNTIF('Jobs'!$A$2:$A$21,B788)=0,"JOB NOT ON JOBS SHEET; ",""))&amp;IF(AND(L788="Yes",M788=""),"DELAY - NO CAUSE; ","")&amp;IF(AND(N788&lt;&gt;"",O788&lt;&gt;"Yes",O788&lt;&gt;"Not needed"),"CLIENT INSTRUCTION - NO CHANGE ORDER; ","")&amp;IF(Q788="","NO PHOTOS LINK; ","")&amp;IF(OR(C788="",AND(D788&lt;&gt;"",E788="")),"CREW COUNT BLANK; ","")&amp;IF(G788="","NO WORK WRITTEN; ","")&amp;IF(AND(I788&lt;&gt;"",J788=""),"INSPECTION - NO RESULT; ","")&amp;IF(AND(B788&lt;&gt;"",N(A788)&gt;0,COUNTIFS($B$2:$B$1000,B788,$A$2:$A$1000,A788)&gt;1),"TWO ROWS SAME JOB SAME DAY; ","")&amp;IF(AND(N(A788)&gt;0,N(S788)&gt;0,N(S788)-N(A788)&gt;N('Settings'!$B$11)),"WRITTEN LATE; ",""))-2)))</f>
        <v/>
      </c>
    </row>
    <row r="789">
      <c r="A789" s="6" t="n"/>
      <c r="G789" s="7" t="n"/>
      <c r="H789" s="7" t="n"/>
      <c r="K789" s="7" t="n"/>
      <c r="M789" s="7" t="n"/>
      <c r="N789" s="7" t="n"/>
      <c r="P789" s="7" t="n"/>
      <c r="S789" s="6" t="n"/>
      <c r="T789">
        <f>IF(NOT(OR(A789&lt;&gt;"",B789&lt;&gt;"",G789&lt;&gt;"")),"",IF(IF(N(A789)=0,"NO DATE; ","")&amp;IF(B789="","NO JOB; ",IF(COUNTIF('Jobs'!$A$2:$A$21,B789)=0,"JOB NOT ON JOBS SHEET; ",""))&amp;IF(AND(L789="Yes",M789=""),"DELAY - NO CAUSE; ","")&amp;IF(AND(N789&lt;&gt;"",O789&lt;&gt;"Yes",O789&lt;&gt;"Not needed"),"CLIENT INSTRUCTION - NO CHANGE ORDER; ","")&amp;IF(Q789="","NO PHOTOS LINK; ","")&amp;IF(OR(C789="",AND(D789&lt;&gt;"",E789="")),"CREW COUNT BLANK; ","")&amp;IF(G789="","NO WORK WRITTEN; ","")&amp;IF(AND(I789&lt;&gt;"",J789=""),"INSPECTION - NO RESULT; ","")&amp;IF(AND(B789&lt;&gt;"",N(A789)&gt;0,COUNTIFS($B$2:$B$1000,B789,$A$2:$A$1000,A789)&gt;1),"TWO ROWS SAME JOB SAME DAY; ","")&amp;IF(AND(N(A789)&gt;0,N(S789)&gt;0,N(S789)-N(A789)&gt;N('Settings'!$B$11)),"WRITTEN LATE; ","")="","",LEFT(IF(N(A789)=0,"NO DATE; ","")&amp;IF(B789="","NO JOB; ",IF(COUNTIF('Jobs'!$A$2:$A$21,B789)=0,"JOB NOT ON JOBS SHEET; ",""))&amp;IF(AND(L789="Yes",M789=""),"DELAY - NO CAUSE; ","")&amp;IF(AND(N789&lt;&gt;"",O789&lt;&gt;"Yes",O789&lt;&gt;"Not needed"),"CLIENT INSTRUCTION - NO CHANGE ORDER; ","")&amp;IF(Q789="","NO PHOTOS LINK; ","")&amp;IF(OR(C789="",AND(D789&lt;&gt;"",E789="")),"CREW COUNT BLANK; ","")&amp;IF(G789="","NO WORK WRITTEN; ","")&amp;IF(AND(I789&lt;&gt;"",J789=""),"INSPECTION - NO RESULT; ","")&amp;IF(AND(B789&lt;&gt;"",N(A789)&gt;0,COUNTIFS($B$2:$B$1000,B789,$A$2:$A$1000,A789)&gt;1),"TWO ROWS SAME JOB SAME DAY; ","")&amp;IF(AND(N(A789)&gt;0,N(S789)&gt;0,N(S789)-N(A789)&gt;N('Settings'!$B$11)),"WRITTEN LATE; ",""),LEN(IF(N(A789)=0,"NO DATE; ","")&amp;IF(B789="","NO JOB; ",IF(COUNTIF('Jobs'!$A$2:$A$21,B789)=0,"JOB NOT ON JOBS SHEET; ",""))&amp;IF(AND(L789="Yes",M789=""),"DELAY - NO CAUSE; ","")&amp;IF(AND(N789&lt;&gt;"",O789&lt;&gt;"Yes",O789&lt;&gt;"Not needed"),"CLIENT INSTRUCTION - NO CHANGE ORDER; ","")&amp;IF(Q789="","NO PHOTOS LINK; ","")&amp;IF(OR(C789="",AND(D789&lt;&gt;"",E789="")),"CREW COUNT BLANK; ","")&amp;IF(G789="","NO WORK WRITTEN; ","")&amp;IF(AND(I789&lt;&gt;"",J789=""),"INSPECTION - NO RESULT; ","")&amp;IF(AND(B789&lt;&gt;"",N(A789)&gt;0,COUNTIFS($B$2:$B$1000,B789,$A$2:$A$1000,A789)&gt;1),"TWO ROWS SAME JOB SAME DAY; ","")&amp;IF(AND(N(A789)&gt;0,N(S789)&gt;0,N(S789)-N(A789)&gt;N('Settings'!$B$11)),"WRITTEN LATE; ",""))-2)))</f>
        <v/>
      </c>
    </row>
    <row r="790">
      <c r="A790" s="6" t="n"/>
      <c r="G790" s="7" t="n"/>
      <c r="H790" s="7" t="n"/>
      <c r="K790" s="7" t="n"/>
      <c r="M790" s="7" t="n"/>
      <c r="N790" s="7" t="n"/>
      <c r="P790" s="7" t="n"/>
      <c r="S790" s="6" t="n"/>
      <c r="T790">
        <f>IF(NOT(OR(A790&lt;&gt;"",B790&lt;&gt;"",G790&lt;&gt;"")),"",IF(IF(N(A790)=0,"NO DATE; ","")&amp;IF(B790="","NO JOB; ",IF(COUNTIF('Jobs'!$A$2:$A$21,B790)=0,"JOB NOT ON JOBS SHEET; ",""))&amp;IF(AND(L790="Yes",M790=""),"DELAY - NO CAUSE; ","")&amp;IF(AND(N790&lt;&gt;"",O790&lt;&gt;"Yes",O790&lt;&gt;"Not needed"),"CLIENT INSTRUCTION - NO CHANGE ORDER; ","")&amp;IF(Q790="","NO PHOTOS LINK; ","")&amp;IF(OR(C790="",AND(D790&lt;&gt;"",E790="")),"CREW COUNT BLANK; ","")&amp;IF(G790="","NO WORK WRITTEN; ","")&amp;IF(AND(I790&lt;&gt;"",J790=""),"INSPECTION - NO RESULT; ","")&amp;IF(AND(B790&lt;&gt;"",N(A790)&gt;0,COUNTIFS($B$2:$B$1000,B790,$A$2:$A$1000,A790)&gt;1),"TWO ROWS SAME JOB SAME DAY; ","")&amp;IF(AND(N(A790)&gt;0,N(S790)&gt;0,N(S790)-N(A790)&gt;N('Settings'!$B$11)),"WRITTEN LATE; ","")="","",LEFT(IF(N(A790)=0,"NO DATE; ","")&amp;IF(B790="","NO JOB; ",IF(COUNTIF('Jobs'!$A$2:$A$21,B790)=0,"JOB NOT ON JOBS SHEET; ",""))&amp;IF(AND(L790="Yes",M790=""),"DELAY - NO CAUSE; ","")&amp;IF(AND(N790&lt;&gt;"",O790&lt;&gt;"Yes",O790&lt;&gt;"Not needed"),"CLIENT INSTRUCTION - NO CHANGE ORDER; ","")&amp;IF(Q790="","NO PHOTOS LINK; ","")&amp;IF(OR(C790="",AND(D790&lt;&gt;"",E790="")),"CREW COUNT BLANK; ","")&amp;IF(G790="","NO WORK WRITTEN; ","")&amp;IF(AND(I790&lt;&gt;"",J790=""),"INSPECTION - NO RESULT; ","")&amp;IF(AND(B790&lt;&gt;"",N(A790)&gt;0,COUNTIFS($B$2:$B$1000,B790,$A$2:$A$1000,A790)&gt;1),"TWO ROWS SAME JOB SAME DAY; ","")&amp;IF(AND(N(A790)&gt;0,N(S790)&gt;0,N(S790)-N(A790)&gt;N('Settings'!$B$11)),"WRITTEN LATE; ",""),LEN(IF(N(A790)=0,"NO DATE; ","")&amp;IF(B790="","NO JOB; ",IF(COUNTIF('Jobs'!$A$2:$A$21,B790)=0,"JOB NOT ON JOBS SHEET; ",""))&amp;IF(AND(L790="Yes",M790=""),"DELAY - NO CAUSE; ","")&amp;IF(AND(N790&lt;&gt;"",O790&lt;&gt;"Yes",O790&lt;&gt;"Not needed"),"CLIENT INSTRUCTION - NO CHANGE ORDER; ","")&amp;IF(Q790="","NO PHOTOS LINK; ","")&amp;IF(OR(C790="",AND(D790&lt;&gt;"",E790="")),"CREW COUNT BLANK; ","")&amp;IF(G790="","NO WORK WRITTEN; ","")&amp;IF(AND(I790&lt;&gt;"",J790=""),"INSPECTION - NO RESULT; ","")&amp;IF(AND(B790&lt;&gt;"",N(A790)&gt;0,COUNTIFS($B$2:$B$1000,B790,$A$2:$A$1000,A790)&gt;1),"TWO ROWS SAME JOB SAME DAY; ","")&amp;IF(AND(N(A790)&gt;0,N(S790)&gt;0,N(S790)-N(A790)&gt;N('Settings'!$B$11)),"WRITTEN LATE; ",""))-2)))</f>
        <v/>
      </c>
    </row>
    <row r="791">
      <c r="A791" s="6" t="n"/>
      <c r="G791" s="7" t="n"/>
      <c r="H791" s="7" t="n"/>
      <c r="K791" s="7" t="n"/>
      <c r="M791" s="7" t="n"/>
      <c r="N791" s="7" t="n"/>
      <c r="P791" s="7" t="n"/>
      <c r="S791" s="6" t="n"/>
      <c r="T791">
        <f>IF(NOT(OR(A791&lt;&gt;"",B791&lt;&gt;"",G791&lt;&gt;"")),"",IF(IF(N(A791)=0,"NO DATE; ","")&amp;IF(B791="","NO JOB; ",IF(COUNTIF('Jobs'!$A$2:$A$21,B791)=0,"JOB NOT ON JOBS SHEET; ",""))&amp;IF(AND(L791="Yes",M791=""),"DELAY - NO CAUSE; ","")&amp;IF(AND(N791&lt;&gt;"",O791&lt;&gt;"Yes",O791&lt;&gt;"Not needed"),"CLIENT INSTRUCTION - NO CHANGE ORDER; ","")&amp;IF(Q791="","NO PHOTOS LINK; ","")&amp;IF(OR(C791="",AND(D791&lt;&gt;"",E791="")),"CREW COUNT BLANK; ","")&amp;IF(G791="","NO WORK WRITTEN; ","")&amp;IF(AND(I791&lt;&gt;"",J791=""),"INSPECTION - NO RESULT; ","")&amp;IF(AND(B791&lt;&gt;"",N(A791)&gt;0,COUNTIFS($B$2:$B$1000,B791,$A$2:$A$1000,A791)&gt;1),"TWO ROWS SAME JOB SAME DAY; ","")&amp;IF(AND(N(A791)&gt;0,N(S791)&gt;0,N(S791)-N(A791)&gt;N('Settings'!$B$11)),"WRITTEN LATE; ","")="","",LEFT(IF(N(A791)=0,"NO DATE; ","")&amp;IF(B791="","NO JOB; ",IF(COUNTIF('Jobs'!$A$2:$A$21,B791)=0,"JOB NOT ON JOBS SHEET; ",""))&amp;IF(AND(L791="Yes",M791=""),"DELAY - NO CAUSE; ","")&amp;IF(AND(N791&lt;&gt;"",O791&lt;&gt;"Yes",O791&lt;&gt;"Not needed"),"CLIENT INSTRUCTION - NO CHANGE ORDER; ","")&amp;IF(Q791="","NO PHOTOS LINK; ","")&amp;IF(OR(C791="",AND(D791&lt;&gt;"",E791="")),"CREW COUNT BLANK; ","")&amp;IF(G791="","NO WORK WRITTEN; ","")&amp;IF(AND(I791&lt;&gt;"",J791=""),"INSPECTION - NO RESULT; ","")&amp;IF(AND(B791&lt;&gt;"",N(A791)&gt;0,COUNTIFS($B$2:$B$1000,B791,$A$2:$A$1000,A791)&gt;1),"TWO ROWS SAME JOB SAME DAY; ","")&amp;IF(AND(N(A791)&gt;0,N(S791)&gt;0,N(S791)-N(A791)&gt;N('Settings'!$B$11)),"WRITTEN LATE; ",""),LEN(IF(N(A791)=0,"NO DATE; ","")&amp;IF(B791="","NO JOB; ",IF(COUNTIF('Jobs'!$A$2:$A$21,B791)=0,"JOB NOT ON JOBS SHEET; ",""))&amp;IF(AND(L791="Yes",M791=""),"DELAY - NO CAUSE; ","")&amp;IF(AND(N791&lt;&gt;"",O791&lt;&gt;"Yes",O791&lt;&gt;"Not needed"),"CLIENT INSTRUCTION - NO CHANGE ORDER; ","")&amp;IF(Q791="","NO PHOTOS LINK; ","")&amp;IF(OR(C791="",AND(D791&lt;&gt;"",E791="")),"CREW COUNT BLANK; ","")&amp;IF(G791="","NO WORK WRITTEN; ","")&amp;IF(AND(I791&lt;&gt;"",J791=""),"INSPECTION - NO RESULT; ","")&amp;IF(AND(B791&lt;&gt;"",N(A791)&gt;0,COUNTIFS($B$2:$B$1000,B791,$A$2:$A$1000,A791)&gt;1),"TWO ROWS SAME JOB SAME DAY; ","")&amp;IF(AND(N(A791)&gt;0,N(S791)&gt;0,N(S791)-N(A791)&gt;N('Settings'!$B$11)),"WRITTEN LATE; ",""))-2)))</f>
        <v/>
      </c>
    </row>
    <row r="792">
      <c r="A792" s="6" t="n"/>
      <c r="G792" s="7" t="n"/>
      <c r="H792" s="7" t="n"/>
      <c r="K792" s="7" t="n"/>
      <c r="M792" s="7" t="n"/>
      <c r="N792" s="7" t="n"/>
      <c r="P792" s="7" t="n"/>
      <c r="S792" s="6" t="n"/>
      <c r="T792">
        <f>IF(NOT(OR(A792&lt;&gt;"",B792&lt;&gt;"",G792&lt;&gt;"")),"",IF(IF(N(A792)=0,"NO DATE; ","")&amp;IF(B792="","NO JOB; ",IF(COUNTIF('Jobs'!$A$2:$A$21,B792)=0,"JOB NOT ON JOBS SHEET; ",""))&amp;IF(AND(L792="Yes",M792=""),"DELAY - NO CAUSE; ","")&amp;IF(AND(N792&lt;&gt;"",O792&lt;&gt;"Yes",O792&lt;&gt;"Not needed"),"CLIENT INSTRUCTION - NO CHANGE ORDER; ","")&amp;IF(Q792="","NO PHOTOS LINK; ","")&amp;IF(OR(C792="",AND(D792&lt;&gt;"",E792="")),"CREW COUNT BLANK; ","")&amp;IF(G792="","NO WORK WRITTEN; ","")&amp;IF(AND(I792&lt;&gt;"",J792=""),"INSPECTION - NO RESULT; ","")&amp;IF(AND(B792&lt;&gt;"",N(A792)&gt;0,COUNTIFS($B$2:$B$1000,B792,$A$2:$A$1000,A792)&gt;1),"TWO ROWS SAME JOB SAME DAY; ","")&amp;IF(AND(N(A792)&gt;0,N(S792)&gt;0,N(S792)-N(A792)&gt;N('Settings'!$B$11)),"WRITTEN LATE; ","")="","",LEFT(IF(N(A792)=0,"NO DATE; ","")&amp;IF(B792="","NO JOB; ",IF(COUNTIF('Jobs'!$A$2:$A$21,B792)=0,"JOB NOT ON JOBS SHEET; ",""))&amp;IF(AND(L792="Yes",M792=""),"DELAY - NO CAUSE; ","")&amp;IF(AND(N792&lt;&gt;"",O792&lt;&gt;"Yes",O792&lt;&gt;"Not needed"),"CLIENT INSTRUCTION - NO CHANGE ORDER; ","")&amp;IF(Q792="","NO PHOTOS LINK; ","")&amp;IF(OR(C792="",AND(D792&lt;&gt;"",E792="")),"CREW COUNT BLANK; ","")&amp;IF(G792="","NO WORK WRITTEN; ","")&amp;IF(AND(I792&lt;&gt;"",J792=""),"INSPECTION - NO RESULT; ","")&amp;IF(AND(B792&lt;&gt;"",N(A792)&gt;0,COUNTIFS($B$2:$B$1000,B792,$A$2:$A$1000,A792)&gt;1),"TWO ROWS SAME JOB SAME DAY; ","")&amp;IF(AND(N(A792)&gt;0,N(S792)&gt;0,N(S792)-N(A792)&gt;N('Settings'!$B$11)),"WRITTEN LATE; ",""),LEN(IF(N(A792)=0,"NO DATE; ","")&amp;IF(B792="","NO JOB; ",IF(COUNTIF('Jobs'!$A$2:$A$21,B792)=0,"JOB NOT ON JOBS SHEET; ",""))&amp;IF(AND(L792="Yes",M792=""),"DELAY - NO CAUSE; ","")&amp;IF(AND(N792&lt;&gt;"",O792&lt;&gt;"Yes",O792&lt;&gt;"Not needed"),"CLIENT INSTRUCTION - NO CHANGE ORDER; ","")&amp;IF(Q792="","NO PHOTOS LINK; ","")&amp;IF(OR(C792="",AND(D792&lt;&gt;"",E792="")),"CREW COUNT BLANK; ","")&amp;IF(G792="","NO WORK WRITTEN; ","")&amp;IF(AND(I792&lt;&gt;"",J792=""),"INSPECTION - NO RESULT; ","")&amp;IF(AND(B792&lt;&gt;"",N(A792)&gt;0,COUNTIFS($B$2:$B$1000,B792,$A$2:$A$1000,A792)&gt;1),"TWO ROWS SAME JOB SAME DAY; ","")&amp;IF(AND(N(A792)&gt;0,N(S792)&gt;0,N(S792)-N(A792)&gt;N('Settings'!$B$11)),"WRITTEN LATE; ",""))-2)))</f>
        <v/>
      </c>
    </row>
    <row r="793">
      <c r="A793" s="6" t="n"/>
      <c r="G793" s="7" t="n"/>
      <c r="H793" s="7" t="n"/>
      <c r="K793" s="7" t="n"/>
      <c r="M793" s="7" t="n"/>
      <c r="N793" s="7" t="n"/>
      <c r="P793" s="7" t="n"/>
      <c r="S793" s="6" t="n"/>
      <c r="T793">
        <f>IF(NOT(OR(A793&lt;&gt;"",B793&lt;&gt;"",G793&lt;&gt;"")),"",IF(IF(N(A793)=0,"NO DATE; ","")&amp;IF(B793="","NO JOB; ",IF(COUNTIF('Jobs'!$A$2:$A$21,B793)=0,"JOB NOT ON JOBS SHEET; ",""))&amp;IF(AND(L793="Yes",M793=""),"DELAY - NO CAUSE; ","")&amp;IF(AND(N793&lt;&gt;"",O793&lt;&gt;"Yes",O793&lt;&gt;"Not needed"),"CLIENT INSTRUCTION - NO CHANGE ORDER; ","")&amp;IF(Q793="","NO PHOTOS LINK; ","")&amp;IF(OR(C793="",AND(D793&lt;&gt;"",E793="")),"CREW COUNT BLANK; ","")&amp;IF(G793="","NO WORK WRITTEN; ","")&amp;IF(AND(I793&lt;&gt;"",J793=""),"INSPECTION - NO RESULT; ","")&amp;IF(AND(B793&lt;&gt;"",N(A793)&gt;0,COUNTIFS($B$2:$B$1000,B793,$A$2:$A$1000,A793)&gt;1),"TWO ROWS SAME JOB SAME DAY; ","")&amp;IF(AND(N(A793)&gt;0,N(S793)&gt;0,N(S793)-N(A793)&gt;N('Settings'!$B$11)),"WRITTEN LATE; ","")="","",LEFT(IF(N(A793)=0,"NO DATE; ","")&amp;IF(B793="","NO JOB; ",IF(COUNTIF('Jobs'!$A$2:$A$21,B793)=0,"JOB NOT ON JOBS SHEET; ",""))&amp;IF(AND(L793="Yes",M793=""),"DELAY - NO CAUSE; ","")&amp;IF(AND(N793&lt;&gt;"",O793&lt;&gt;"Yes",O793&lt;&gt;"Not needed"),"CLIENT INSTRUCTION - NO CHANGE ORDER; ","")&amp;IF(Q793="","NO PHOTOS LINK; ","")&amp;IF(OR(C793="",AND(D793&lt;&gt;"",E793="")),"CREW COUNT BLANK; ","")&amp;IF(G793="","NO WORK WRITTEN; ","")&amp;IF(AND(I793&lt;&gt;"",J793=""),"INSPECTION - NO RESULT; ","")&amp;IF(AND(B793&lt;&gt;"",N(A793)&gt;0,COUNTIFS($B$2:$B$1000,B793,$A$2:$A$1000,A793)&gt;1),"TWO ROWS SAME JOB SAME DAY; ","")&amp;IF(AND(N(A793)&gt;0,N(S793)&gt;0,N(S793)-N(A793)&gt;N('Settings'!$B$11)),"WRITTEN LATE; ",""),LEN(IF(N(A793)=0,"NO DATE; ","")&amp;IF(B793="","NO JOB; ",IF(COUNTIF('Jobs'!$A$2:$A$21,B793)=0,"JOB NOT ON JOBS SHEET; ",""))&amp;IF(AND(L793="Yes",M793=""),"DELAY - NO CAUSE; ","")&amp;IF(AND(N793&lt;&gt;"",O793&lt;&gt;"Yes",O793&lt;&gt;"Not needed"),"CLIENT INSTRUCTION - NO CHANGE ORDER; ","")&amp;IF(Q793="","NO PHOTOS LINK; ","")&amp;IF(OR(C793="",AND(D793&lt;&gt;"",E793="")),"CREW COUNT BLANK; ","")&amp;IF(G793="","NO WORK WRITTEN; ","")&amp;IF(AND(I793&lt;&gt;"",J793=""),"INSPECTION - NO RESULT; ","")&amp;IF(AND(B793&lt;&gt;"",N(A793)&gt;0,COUNTIFS($B$2:$B$1000,B793,$A$2:$A$1000,A793)&gt;1),"TWO ROWS SAME JOB SAME DAY; ","")&amp;IF(AND(N(A793)&gt;0,N(S793)&gt;0,N(S793)-N(A793)&gt;N('Settings'!$B$11)),"WRITTEN LATE; ",""))-2)))</f>
        <v/>
      </c>
    </row>
    <row r="794">
      <c r="A794" s="6" t="n"/>
      <c r="G794" s="7" t="n"/>
      <c r="H794" s="7" t="n"/>
      <c r="K794" s="7" t="n"/>
      <c r="M794" s="7" t="n"/>
      <c r="N794" s="7" t="n"/>
      <c r="P794" s="7" t="n"/>
      <c r="S794" s="6" t="n"/>
      <c r="T794">
        <f>IF(NOT(OR(A794&lt;&gt;"",B794&lt;&gt;"",G794&lt;&gt;"")),"",IF(IF(N(A794)=0,"NO DATE; ","")&amp;IF(B794="","NO JOB; ",IF(COUNTIF('Jobs'!$A$2:$A$21,B794)=0,"JOB NOT ON JOBS SHEET; ",""))&amp;IF(AND(L794="Yes",M794=""),"DELAY - NO CAUSE; ","")&amp;IF(AND(N794&lt;&gt;"",O794&lt;&gt;"Yes",O794&lt;&gt;"Not needed"),"CLIENT INSTRUCTION - NO CHANGE ORDER; ","")&amp;IF(Q794="","NO PHOTOS LINK; ","")&amp;IF(OR(C794="",AND(D794&lt;&gt;"",E794="")),"CREW COUNT BLANK; ","")&amp;IF(G794="","NO WORK WRITTEN; ","")&amp;IF(AND(I794&lt;&gt;"",J794=""),"INSPECTION - NO RESULT; ","")&amp;IF(AND(B794&lt;&gt;"",N(A794)&gt;0,COUNTIFS($B$2:$B$1000,B794,$A$2:$A$1000,A794)&gt;1),"TWO ROWS SAME JOB SAME DAY; ","")&amp;IF(AND(N(A794)&gt;0,N(S794)&gt;0,N(S794)-N(A794)&gt;N('Settings'!$B$11)),"WRITTEN LATE; ","")="","",LEFT(IF(N(A794)=0,"NO DATE; ","")&amp;IF(B794="","NO JOB; ",IF(COUNTIF('Jobs'!$A$2:$A$21,B794)=0,"JOB NOT ON JOBS SHEET; ",""))&amp;IF(AND(L794="Yes",M794=""),"DELAY - NO CAUSE; ","")&amp;IF(AND(N794&lt;&gt;"",O794&lt;&gt;"Yes",O794&lt;&gt;"Not needed"),"CLIENT INSTRUCTION - NO CHANGE ORDER; ","")&amp;IF(Q794="","NO PHOTOS LINK; ","")&amp;IF(OR(C794="",AND(D794&lt;&gt;"",E794="")),"CREW COUNT BLANK; ","")&amp;IF(G794="","NO WORK WRITTEN; ","")&amp;IF(AND(I794&lt;&gt;"",J794=""),"INSPECTION - NO RESULT; ","")&amp;IF(AND(B794&lt;&gt;"",N(A794)&gt;0,COUNTIFS($B$2:$B$1000,B794,$A$2:$A$1000,A794)&gt;1),"TWO ROWS SAME JOB SAME DAY; ","")&amp;IF(AND(N(A794)&gt;0,N(S794)&gt;0,N(S794)-N(A794)&gt;N('Settings'!$B$11)),"WRITTEN LATE; ",""),LEN(IF(N(A794)=0,"NO DATE; ","")&amp;IF(B794="","NO JOB; ",IF(COUNTIF('Jobs'!$A$2:$A$21,B794)=0,"JOB NOT ON JOBS SHEET; ",""))&amp;IF(AND(L794="Yes",M794=""),"DELAY - NO CAUSE; ","")&amp;IF(AND(N794&lt;&gt;"",O794&lt;&gt;"Yes",O794&lt;&gt;"Not needed"),"CLIENT INSTRUCTION - NO CHANGE ORDER; ","")&amp;IF(Q794="","NO PHOTOS LINK; ","")&amp;IF(OR(C794="",AND(D794&lt;&gt;"",E794="")),"CREW COUNT BLANK; ","")&amp;IF(G794="","NO WORK WRITTEN; ","")&amp;IF(AND(I794&lt;&gt;"",J794=""),"INSPECTION - NO RESULT; ","")&amp;IF(AND(B794&lt;&gt;"",N(A794)&gt;0,COUNTIFS($B$2:$B$1000,B794,$A$2:$A$1000,A794)&gt;1),"TWO ROWS SAME JOB SAME DAY; ","")&amp;IF(AND(N(A794)&gt;0,N(S794)&gt;0,N(S794)-N(A794)&gt;N('Settings'!$B$11)),"WRITTEN LATE; ",""))-2)))</f>
        <v/>
      </c>
    </row>
    <row r="795">
      <c r="A795" s="6" t="n"/>
      <c r="G795" s="7" t="n"/>
      <c r="H795" s="7" t="n"/>
      <c r="K795" s="7" t="n"/>
      <c r="M795" s="7" t="n"/>
      <c r="N795" s="7" t="n"/>
      <c r="P795" s="7" t="n"/>
      <c r="S795" s="6" t="n"/>
      <c r="T795">
        <f>IF(NOT(OR(A795&lt;&gt;"",B795&lt;&gt;"",G795&lt;&gt;"")),"",IF(IF(N(A795)=0,"NO DATE; ","")&amp;IF(B795="","NO JOB; ",IF(COUNTIF('Jobs'!$A$2:$A$21,B795)=0,"JOB NOT ON JOBS SHEET; ",""))&amp;IF(AND(L795="Yes",M795=""),"DELAY - NO CAUSE; ","")&amp;IF(AND(N795&lt;&gt;"",O795&lt;&gt;"Yes",O795&lt;&gt;"Not needed"),"CLIENT INSTRUCTION - NO CHANGE ORDER; ","")&amp;IF(Q795="","NO PHOTOS LINK; ","")&amp;IF(OR(C795="",AND(D795&lt;&gt;"",E795="")),"CREW COUNT BLANK; ","")&amp;IF(G795="","NO WORK WRITTEN; ","")&amp;IF(AND(I795&lt;&gt;"",J795=""),"INSPECTION - NO RESULT; ","")&amp;IF(AND(B795&lt;&gt;"",N(A795)&gt;0,COUNTIFS($B$2:$B$1000,B795,$A$2:$A$1000,A795)&gt;1),"TWO ROWS SAME JOB SAME DAY; ","")&amp;IF(AND(N(A795)&gt;0,N(S795)&gt;0,N(S795)-N(A795)&gt;N('Settings'!$B$11)),"WRITTEN LATE; ","")="","",LEFT(IF(N(A795)=0,"NO DATE; ","")&amp;IF(B795="","NO JOB; ",IF(COUNTIF('Jobs'!$A$2:$A$21,B795)=0,"JOB NOT ON JOBS SHEET; ",""))&amp;IF(AND(L795="Yes",M795=""),"DELAY - NO CAUSE; ","")&amp;IF(AND(N795&lt;&gt;"",O795&lt;&gt;"Yes",O795&lt;&gt;"Not needed"),"CLIENT INSTRUCTION - NO CHANGE ORDER; ","")&amp;IF(Q795="","NO PHOTOS LINK; ","")&amp;IF(OR(C795="",AND(D795&lt;&gt;"",E795="")),"CREW COUNT BLANK; ","")&amp;IF(G795="","NO WORK WRITTEN; ","")&amp;IF(AND(I795&lt;&gt;"",J795=""),"INSPECTION - NO RESULT; ","")&amp;IF(AND(B795&lt;&gt;"",N(A795)&gt;0,COUNTIFS($B$2:$B$1000,B795,$A$2:$A$1000,A795)&gt;1),"TWO ROWS SAME JOB SAME DAY; ","")&amp;IF(AND(N(A795)&gt;0,N(S795)&gt;0,N(S795)-N(A795)&gt;N('Settings'!$B$11)),"WRITTEN LATE; ",""),LEN(IF(N(A795)=0,"NO DATE; ","")&amp;IF(B795="","NO JOB; ",IF(COUNTIF('Jobs'!$A$2:$A$21,B795)=0,"JOB NOT ON JOBS SHEET; ",""))&amp;IF(AND(L795="Yes",M795=""),"DELAY - NO CAUSE; ","")&amp;IF(AND(N795&lt;&gt;"",O795&lt;&gt;"Yes",O795&lt;&gt;"Not needed"),"CLIENT INSTRUCTION - NO CHANGE ORDER; ","")&amp;IF(Q795="","NO PHOTOS LINK; ","")&amp;IF(OR(C795="",AND(D795&lt;&gt;"",E795="")),"CREW COUNT BLANK; ","")&amp;IF(G795="","NO WORK WRITTEN; ","")&amp;IF(AND(I795&lt;&gt;"",J795=""),"INSPECTION - NO RESULT; ","")&amp;IF(AND(B795&lt;&gt;"",N(A795)&gt;0,COUNTIFS($B$2:$B$1000,B795,$A$2:$A$1000,A795)&gt;1),"TWO ROWS SAME JOB SAME DAY; ","")&amp;IF(AND(N(A795)&gt;0,N(S795)&gt;0,N(S795)-N(A795)&gt;N('Settings'!$B$11)),"WRITTEN LATE; ",""))-2)))</f>
        <v/>
      </c>
    </row>
    <row r="796">
      <c r="A796" s="6" t="n"/>
      <c r="G796" s="7" t="n"/>
      <c r="H796" s="7" t="n"/>
      <c r="K796" s="7" t="n"/>
      <c r="M796" s="7" t="n"/>
      <c r="N796" s="7" t="n"/>
      <c r="P796" s="7" t="n"/>
      <c r="S796" s="6" t="n"/>
      <c r="T796">
        <f>IF(NOT(OR(A796&lt;&gt;"",B796&lt;&gt;"",G796&lt;&gt;"")),"",IF(IF(N(A796)=0,"NO DATE; ","")&amp;IF(B796="","NO JOB; ",IF(COUNTIF('Jobs'!$A$2:$A$21,B796)=0,"JOB NOT ON JOBS SHEET; ",""))&amp;IF(AND(L796="Yes",M796=""),"DELAY - NO CAUSE; ","")&amp;IF(AND(N796&lt;&gt;"",O796&lt;&gt;"Yes",O796&lt;&gt;"Not needed"),"CLIENT INSTRUCTION - NO CHANGE ORDER; ","")&amp;IF(Q796="","NO PHOTOS LINK; ","")&amp;IF(OR(C796="",AND(D796&lt;&gt;"",E796="")),"CREW COUNT BLANK; ","")&amp;IF(G796="","NO WORK WRITTEN; ","")&amp;IF(AND(I796&lt;&gt;"",J796=""),"INSPECTION - NO RESULT; ","")&amp;IF(AND(B796&lt;&gt;"",N(A796)&gt;0,COUNTIFS($B$2:$B$1000,B796,$A$2:$A$1000,A796)&gt;1),"TWO ROWS SAME JOB SAME DAY; ","")&amp;IF(AND(N(A796)&gt;0,N(S796)&gt;0,N(S796)-N(A796)&gt;N('Settings'!$B$11)),"WRITTEN LATE; ","")="","",LEFT(IF(N(A796)=0,"NO DATE; ","")&amp;IF(B796="","NO JOB; ",IF(COUNTIF('Jobs'!$A$2:$A$21,B796)=0,"JOB NOT ON JOBS SHEET; ",""))&amp;IF(AND(L796="Yes",M796=""),"DELAY - NO CAUSE; ","")&amp;IF(AND(N796&lt;&gt;"",O796&lt;&gt;"Yes",O796&lt;&gt;"Not needed"),"CLIENT INSTRUCTION - NO CHANGE ORDER; ","")&amp;IF(Q796="","NO PHOTOS LINK; ","")&amp;IF(OR(C796="",AND(D796&lt;&gt;"",E796="")),"CREW COUNT BLANK; ","")&amp;IF(G796="","NO WORK WRITTEN; ","")&amp;IF(AND(I796&lt;&gt;"",J796=""),"INSPECTION - NO RESULT; ","")&amp;IF(AND(B796&lt;&gt;"",N(A796)&gt;0,COUNTIFS($B$2:$B$1000,B796,$A$2:$A$1000,A796)&gt;1),"TWO ROWS SAME JOB SAME DAY; ","")&amp;IF(AND(N(A796)&gt;0,N(S796)&gt;0,N(S796)-N(A796)&gt;N('Settings'!$B$11)),"WRITTEN LATE; ",""),LEN(IF(N(A796)=0,"NO DATE; ","")&amp;IF(B796="","NO JOB; ",IF(COUNTIF('Jobs'!$A$2:$A$21,B796)=0,"JOB NOT ON JOBS SHEET; ",""))&amp;IF(AND(L796="Yes",M796=""),"DELAY - NO CAUSE; ","")&amp;IF(AND(N796&lt;&gt;"",O796&lt;&gt;"Yes",O796&lt;&gt;"Not needed"),"CLIENT INSTRUCTION - NO CHANGE ORDER; ","")&amp;IF(Q796="","NO PHOTOS LINK; ","")&amp;IF(OR(C796="",AND(D796&lt;&gt;"",E796="")),"CREW COUNT BLANK; ","")&amp;IF(G796="","NO WORK WRITTEN; ","")&amp;IF(AND(I796&lt;&gt;"",J796=""),"INSPECTION - NO RESULT; ","")&amp;IF(AND(B796&lt;&gt;"",N(A796)&gt;0,COUNTIFS($B$2:$B$1000,B796,$A$2:$A$1000,A796)&gt;1),"TWO ROWS SAME JOB SAME DAY; ","")&amp;IF(AND(N(A796)&gt;0,N(S796)&gt;0,N(S796)-N(A796)&gt;N('Settings'!$B$11)),"WRITTEN LATE; ",""))-2)))</f>
        <v/>
      </c>
    </row>
    <row r="797">
      <c r="A797" s="6" t="n"/>
      <c r="G797" s="7" t="n"/>
      <c r="H797" s="7" t="n"/>
      <c r="K797" s="7" t="n"/>
      <c r="M797" s="7" t="n"/>
      <c r="N797" s="7" t="n"/>
      <c r="P797" s="7" t="n"/>
      <c r="S797" s="6" t="n"/>
      <c r="T797">
        <f>IF(NOT(OR(A797&lt;&gt;"",B797&lt;&gt;"",G797&lt;&gt;"")),"",IF(IF(N(A797)=0,"NO DATE; ","")&amp;IF(B797="","NO JOB; ",IF(COUNTIF('Jobs'!$A$2:$A$21,B797)=0,"JOB NOT ON JOBS SHEET; ",""))&amp;IF(AND(L797="Yes",M797=""),"DELAY - NO CAUSE; ","")&amp;IF(AND(N797&lt;&gt;"",O797&lt;&gt;"Yes",O797&lt;&gt;"Not needed"),"CLIENT INSTRUCTION - NO CHANGE ORDER; ","")&amp;IF(Q797="","NO PHOTOS LINK; ","")&amp;IF(OR(C797="",AND(D797&lt;&gt;"",E797="")),"CREW COUNT BLANK; ","")&amp;IF(G797="","NO WORK WRITTEN; ","")&amp;IF(AND(I797&lt;&gt;"",J797=""),"INSPECTION - NO RESULT; ","")&amp;IF(AND(B797&lt;&gt;"",N(A797)&gt;0,COUNTIFS($B$2:$B$1000,B797,$A$2:$A$1000,A797)&gt;1),"TWO ROWS SAME JOB SAME DAY; ","")&amp;IF(AND(N(A797)&gt;0,N(S797)&gt;0,N(S797)-N(A797)&gt;N('Settings'!$B$11)),"WRITTEN LATE; ","")="","",LEFT(IF(N(A797)=0,"NO DATE; ","")&amp;IF(B797="","NO JOB; ",IF(COUNTIF('Jobs'!$A$2:$A$21,B797)=0,"JOB NOT ON JOBS SHEET; ",""))&amp;IF(AND(L797="Yes",M797=""),"DELAY - NO CAUSE; ","")&amp;IF(AND(N797&lt;&gt;"",O797&lt;&gt;"Yes",O797&lt;&gt;"Not needed"),"CLIENT INSTRUCTION - NO CHANGE ORDER; ","")&amp;IF(Q797="","NO PHOTOS LINK; ","")&amp;IF(OR(C797="",AND(D797&lt;&gt;"",E797="")),"CREW COUNT BLANK; ","")&amp;IF(G797="","NO WORK WRITTEN; ","")&amp;IF(AND(I797&lt;&gt;"",J797=""),"INSPECTION - NO RESULT; ","")&amp;IF(AND(B797&lt;&gt;"",N(A797)&gt;0,COUNTIFS($B$2:$B$1000,B797,$A$2:$A$1000,A797)&gt;1),"TWO ROWS SAME JOB SAME DAY; ","")&amp;IF(AND(N(A797)&gt;0,N(S797)&gt;0,N(S797)-N(A797)&gt;N('Settings'!$B$11)),"WRITTEN LATE; ",""),LEN(IF(N(A797)=0,"NO DATE; ","")&amp;IF(B797="","NO JOB; ",IF(COUNTIF('Jobs'!$A$2:$A$21,B797)=0,"JOB NOT ON JOBS SHEET; ",""))&amp;IF(AND(L797="Yes",M797=""),"DELAY - NO CAUSE; ","")&amp;IF(AND(N797&lt;&gt;"",O797&lt;&gt;"Yes",O797&lt;&gt;"Not needed"),"CLIENT INSTRUCTION - NO CHANGE ORDER; ","")&amp;IF(Q797="","NO PHOTOS LINK; ","")&amp;IF(OR(C797="",AND(D797&lt;&gt;"",E797="")),"CREW COUNT BLANK; ","")&amp;IF(G797="","NO WORK WRITTEN; ","")&amp;IF(AND(I797&lt;&gt;"",J797=""),"INSPECTION - NO RESULT; ","")&amp;IF(AND(B797&lt;&gt;"",N(A797)&gt;0,COUNTIFS($B$2:$B$1000,B797,$A$2:$A$1000,A797)&gt;1),"TWO ROWS SAME JOB SAME DAY; ","")&amp;IF(AND(N(A797)&gt;0,N(S797)&gt;0,N(S797)-N(A797)&gt;N('Settings'!$B$11)),"WRITTEN LATE; ",""))-2)))</f>
        <v/>
      </c>
    </row>
    <row r="798">
      <c r="A798" s="6" t="n"/>
      <c r="G798" s="7" t="n"/>
      <c r="H798" s="7" t="n"/>
      <c r="K798" s="7" t="n"/>
      <c r="M798" s="7" t="n"/>
      <c r="N798" s="7" t="n"/>
      <c r="P798" s="7" t="n"/>
      <c r="S798" s="6" t="n"/>
      <c r="T798">
        <f>IF(NOT(OR(A798&lt;&gt;"",B798&lt;&gt;"",G798&lt;&gt;"")),"",IF(IF(N(A798)=0,"NO DATE; ","")&amp;IF(B798="","NO JOB; ",IF(COUNTIF('Jobs'!$A$2:$A$21,B798)=0,"JOB NOT ON JOBS SHEET; ",""))&amp;IF(AND(L798="Yes",M798=""),"DELAY - NO CAUSE; ","")&amp;IF(AND(N798&lt;&gt;"",O798&lt;&gt;"Yes",O798&lt;&gt;"Not needed"),"CLIENT INSTRUCTION - NO CHANGE ORDER; ","")&amp;IF(Q798="","NO PHOTOS LINK; ","")&amp;IF(OR(C798="",AND(D798&lt;&gt;"",E798="")),"CREW COUNT BLANK; ","")&amp;IF(G798="","NO WORK WRITTEN; ","")&amp;IF(AND(I798&lt;&gt;"",J798=""),"INSPECTION - NO RESULT; ","")&amp;IF(AND(B798&lt;&gt;"",N(A798)&gt;0,COUNTIFS($B$2:$B$1000,B798,$A$2:$A$1000,A798)&gt;1),"TWO ROWS SAME JOB SAME DAY; ","")&amp;IF(AND(N(A798)&gt;0,N(S798)&gt;0,N(S798)-N(A798)&gt;N('Settings'!$B$11)),"WRITTEN LATE; ","")="","",LEFT(IF(N(A798)=0,"NO DATE; ","")&amp;IF(B798="","NO JOB; ",IF(COUNTIF('Jobs'!$A$2:$A$21,B798)=0,"JOB NOT ON JOBS SHEET; ",""))&amp;IF(AND(L798="Yes",M798=""),"DELAY - NO CAUSE; ","")&amp;IF(AND(N798&lt;&gt;"",O798&lt;&gt;"Yes",O798&lt;&gt;"Not needed"),"CLIENT INSTRUCTION - NO CHANGE ORDER; ","")&amp;IF(Q798="","NO PHOTOS LINK; ","")&amp;IF(OR(C798="",AND(D798&lt;&gt;"",E798="")),"CREW COUNT BLANK; ","")&amp;IF(G798="","NO WORK WRITTEN; ","")&amp;IF(AND(I798&lt;&gt;"",J798=""),"INSPECTION - NO RESULT; ","")&amp;IF(AND(B798&lt;&gt;"",N(A798)&gt;0,COUNTIFS($B$2:$B$1000,B798,$A$2:$A$1000,A798)&gt;1),"TWO ROWS SAME JOB SAME DAY; ","")&amp;IF(AND(N(A798)&gt;0,N(S798)&gt;0,N(S798)-N(A798)&gt;N('Settings'!$B$11)),"WRITTEN LATE; ",""),LEN(IF(N(A798)=0,"NO DATE; ","")&amp;IF(B798="","NO JOB; ",IF(COUNTIF('Jobs'!$A$2:$A$21,B798)=0,"JOB NOT ON JOBS SHEET; ",""))&amp;IF(AND(L798="Yes",M798=""),"DELAY - NO CAUSE; ","")&amp;IF(AND(N798&lt;&gt;"",O798&lt;&gt;"Yes",O798&lt;&gt;"Not needed"),"CLIENT INSTRUCTION - NO CHANGE ORDER; ","")&amp;IF(Q798="","NO PHOTOS LINK; ","")&amp;IF(OR(C798="",AND(D798&lt;&gt;"",E798="")),"CREW COUNT BLANK; ","")&amp;IF(G798="","NO WORK WRITTEN; ","")&amp;IF(AND(I798&lt;&gt;"",J798=""),"INSPECTION - NO RESULT; ","")&amp;IF(AND(B798&lt;&gt;"",N(A798)&gt;0,COUNTIFS($B$2:$B$1000,B798,$A$2:$A$1000,A798)&gt;1),"TWO ROWS SAME JOB SAME DAY; ","")&amp;IF(AND(N(A798)&gt;0,N(S798)&gt;0,N(S798)-N(A798)&gt;N('Settings'!$B$11)),"WRITTEN LATE; ",""))-2)))</f>
        <v/>
      </c>
    </row>
    <row r="799">
      <c r="A799" s="6" t="n"/>
      <c r="G799" s="7" t="n"/>
      <c r="H799" s="7" t="n"/>
      <c r="K799" s="7" t="n"/>
      <c r="M799" s="7" t="n"/>
      <c r="N799" s="7" t="n"/>
      <c r="P799" s="7" t="n"/>
      <c r="S799" s="6" t="n"/>
      <c r="T799">
        <f>IF(NOT(OR(A799&lt;&gt;"",B799&lt;&gt;"",G799&lt;&gt;"")),"",IF(IF(N(A799)=0,"NO DATE; ","")&amp;IF(B799="","NO JOB; ",IF(COUNTIF('Jobs'!$A$2:$A$21,B799)=0,"JOB NOT ON JOBS SHEET; ",""))&amp;IF(AND(L799="Yes",M799=""),"DELAY - NO CAUSE; ","")&amp;IF(AND(N799&lt;&gt;"",O799&lt;&gt;"Yes",O799&lt;&gt;"Not needed"),"CLIENT INSTRUCTION - NO CHANGE ORDER; ","")&amp;IF(Q799="","NO PHOTOS LINK; ","")&amp;IF(OR(C799="",AND(D799&lt;&gt;"",E799="")),"CREW COUNT BLANK; ","")&amp;IF(G799="","NO WORK WRITTEN; ","")&amp;IF(AND(I799&lt;&gt;"",J799=""),"INSPECTION - NO RESULT; ","")&amp;IF(AND(B799&lt;&gt;"",N(A799)&gt;0,COUNTIFS($B$2:$B$1000,B799,$A$2:$A$1000,A799)&gt;1),"TWO ROWS SAME JOB SAME DAY; ","")&amp;IF(AND(N(A799)&gt;0,N(S799)&gt;0,N(S799)-N(A799)&gt;N('Settings'!$B$11)),"WRITTEN LATE; ","")="","",LEFT(IF(N(A799)=0,"NO DATE; ","")&amp;IF(B799="","NO JOB; ",IF(COUNTIF('Jobs'!$A$2:$A$21,B799)=0,"JOB NOT ON JOBS SHEET; ",""))&amp;IF(AND(L799="Yes",M799=""),"DELAY - NO CAUSE; ","")&amp;IF(AND(N799&lt;&gt;"",O799&lt;&gt;"Yes",O799&lt;&gt;"Not needed"),"CLIENT INSTRUCTION - NO CHANGE ORDER; ","")&amp;IF(Q799="","NO PHOTOS LINK; ","")&amp;IF(OR(C799="",AND(D799&lt;&gt;"",E799="")),"CREW COUNT BLANK; ","")&amp;IF(G799="","NO WORK WRITTEN; ","")&amp;IF(AND(I799&lt;&gt;"",J799=""),"INSPECTION - NO RESULT; ","")&amp;IF(AND(B799&lt;&gt;"",N(A799)&gt;0,COUNTIFS($B$2:$B$1000,B799,$A$2:$A$1000,A799)&gt;1),"TWO ROWS SAME JOB SAME DAY; ","")&amp;IF(AND(N(A799)&gt;0,N(S799)&gt;0,N(S799)-N(A799)&gt;N('Settings'!$B$11)),"WRITTEN LATE; ",""),LEN(IF(N(A799)=0,"NO DATE; ","")&amp;IF(B799="","NO JOB; ",IF(COUNTIF('Jobs'!$A$2:$A$21,B799)=0,"JOB NOT ON JOBS SHEET; ",""))&amp;IF(AND(L799="Yes",M799=""),"DELAY - NO CAUSE; ","")&amp;IF(AND(N799&lt;&gt;"",O799&lt;&gt;"Yes",O799&lt;&gt;"Not needed"),"CLIENT INSTRUCTION - NO CHANGE ORDER; ","")&amp;IF(Q799="","NO PHOTOS LINK; ","")&amp;IF(OR(C799="",AND(D799&lt;&gt;"",E799="")),"CREW COUNT BLANK; ","")&amp;IF(G799="","NO WORK WRITTEN; ","")&amp;IF(AND(I799&lt;&gt;"",J799=""),"INSPECTION - NO RESULT; ","")&amp;IF(AND(B799&lt;&gt;"",N(A799)&gt;0,COUNTIFS($B$2:$B$1000,B799,$A$2:$A$1000,A799)&gt;1),"TWO ROWS SAME JOB SAME DAY; ","")&amp;IF(AND(N(A799)&gt;0,N(S799)&gt;0,N(S799)-N(A799)&gt;N('Settings'!$B$11)),"WRITTEN LATE; ",""))-2)))</f>
        <v/>
      </c>
    </row>
    <row r="800">
      <c r="A800" s="6" t="n"/>
      <c r="G800" s="7" t="n"/>
      <c r="H800" s="7" t="n"/>
      <c r="K800" s="7" t="n"/>
      <c r="M800" s="7" t="n"/>
      <c r="N800" s="7" t="n"/>
      <c r="P800" s="7" t="n"/>
      <c r="S800" s="6" t="n"/>
      <c r="T800">
        <f>IF(NOT(OR(A800&lt;&gt;"",B800&lt;&gt;"",G800&lt;&gt;"")),"",IF(IF(N(A800)=0,"NO DATE; ","")&amp;IF(B800="","NO JOB; ",IF(COUNTIF('Jobs'!$A$2:$A$21,B800)=0,"JOB NOT ON JOBS SHEET; ",""))&amp;IF(AND(L800="Yes",M800=""),"DELAY - NO CAUSE; ","")&amp;IF(AND(N800&lt;&gt;"",O800&lt;&gt;"Yes",O800&lt;&gt;"Not needed"),"CLIENT INSTRUCTION - NO CHANGE ORDER; ","")&amp;IF(Q800="","NO PHOTOS LINK; ","")&amp;IF(OR(C800="",AND(D800&lt;&gt;"",E800="")),"CREW COUNT BLANK; ","")&amp;IF(G800="","NO WORK WRITTEN; ","")&amp;IF(AND(I800&lt;&gt;"",J800=""),"INSPECTION - NO RESULT; ","")&amp;IF(AND(B800&lt;&gt;"",N(A800)&gt;0,COUNTIFS($B$2:$B$1000,B800,$A$2:$A$1000,A800)&gt;1),"TWO ROWS SAME JOB SAME DAY; ","")&amp;IF(AND(N(A800)&gt;0,N(S800)&gt;0,N(S800)-N(A800)&gt;N('Settings'!$B$11)),"WRITTEN LATE; ","")="","",LEFT(IF(N(A800)=0,"NO DATE; ","")&amp;IF(B800="","NO JOB; ",IF(COUNTIF('Jobs'!$A$2:$A$21,B800)=0,"JOB NOT ON JOBS SHEET; ",""))&amp;IF(AND(L800="Yes",M800=""),"DELAY - NO CAUSE; ","")&amp;IF(AND(N800&lt;&gt;"",O800&lt;&gt;"Yes",O800&lt;&gt;"Not needed"),"CLIENT INSTRUCTION - NO CHANGE ORDER; ","")&amp;IF(Q800="","NO PHOTOS LINK; ","")&amp;IF(OR(C800="",AND(D800&lt;&gt;"",E800="")),"CREW COUNT BLANK; ","")&amp;IF(G800="","NO WORK WRITTEN; ","")&amp;IF(AND(I800&lt;&gt;"",J800=""),"INSPECTION - NO RESULT; ","")&amp;IF(AND(B800&lt;&gt;"",N(A800)&gt;0,COUNTIFS($B$2:$B$1000,B800,$A$2:$A$1000,A800)&gt;1),"TWO ROWS SAME JOB SAME DAY; ","")&amp;IF(AND(N(A800)&gt;0,N(S800)&gt;0,N(S800)-N(A800)&gt;N('Settings'!$B$11)),"WRITTEN LATE; ",""),LEN(IF(N(A800)=0,"NO DATE; ","")&amp;IF(B800="","NO JOB; ",IF(COUNTIF('Jobs'!$A$2:$A$21,B800)=0,"JOB NOT ON JOBS SHEET; ",""))&amp;IF(AND(L800="Yes",M800=""),"DELAY - NO CAUSE; ","")&amp;IF(AND(N800&lt;&gt;"",O800&lt;&gt;"Yes",O800&lt;&gt;"Not needed"),"CLIENT INSTRUCTION - NO CHANGE ORDER; ","")&amp;IF(Q800="","NO PHOTOS LINK; ","")&amp;IF(OR(C800="",AND(D800&lt;&gt;"",E800="")),"CREW COUNT BLANK; ","")&amp;IF(G800="","NO WORK WRITTEN; ","")&amp;IF(AND(I800&lt;&gt;"",J800=""),"INSPECTION - NO RESULT; ","")&amp;IF(AND(B800&lt;&gt;"",N(A800)&gt;0,COUNTIFS($B$2:$B$1000,B800,$A$2:$A$1000,A800)&gt;1),"TWO ROWS SAME JOB SAME DAY; ","")&amp;IF(AND(N(A800)&gt;0,N(S800)&gt;0,N(S800)-N(A800)&gt;N('Settings'!$B$11)),"WRITTEN LATE; ",""))-2)))</f>
        <v/>
      </c>
    </row>
    <row r="801">
      <c r="A801" s="6" t="n"/>
      <c r="G801" s="7" t="n"/>
      <c r="H801" s="7" t="n"/>
      <c r="K801" s="7" t="n"/>
      <c r="M801" s="7" t="n"/>
      <c r="N801" s="7" t="n"/>
      <c r="P801" s="7" t="n"/>
      <c r="S801" s="6" t="n"/>
      <c r="T801">
        <f>IF(NOT(OR(A801&lt;&gt;"",B801&lt;&gt;"",G801&lt;&gt;"")),"",IF(IF(N(A801)=0,"NO DATE; ","")&amp;IF(B801="","NO JOB; ",IF(COUNTIF('Jobs'!$A$2:$A$21,B801)=0,"JOB NOT ON JOBS SHEET; ",""))&amp;IF(AND(L801="Yes",M801=""),"DELAY - NO CAUSE; ","")&amp;IF(AND(N801&lt;&gt;"",O801&lt;&gt;"Yes",O801&lt;&gt;"Not needed"),"CLIENT INSTRUCTION - NO CHANGE ORDER; ","")&amp;IF(Q801="","NO PHOTOS LINK; ","")&amp;IF(OR(C801="",AND(D801&lt;&gt;"",E801="")),"CREW COUNT BLANK; ","")&amp;IF(G801="","NO WORK WRITTEN; ","")&amp;IF(AND(I801&lt;&gt;"",J801=""),"INSPECTION - NO RESULT; ","")&amp;IF(AND(B801&lt;&gt;"",N(A801)&gt;0,COUNTIFS($B$2:$B$1000,B801,$A$2:$A$1000,A801)&gt;1),"TWO ROWS SAME JOB SAME DAY; ","")&amp;IF(AND(N(A801)&gt;0,N(S801)&gt;0,N(S801)-N(A801)&gt;N('Settings'!$B$11)),"WRITTEN LATE; ","")="","",LEFT(IF(N(A801)=0,"NO DATE; ","")&amp;IF(B801="","NO JOB; ",IF(COUNTIF('Jobs'!$A$2:$A$21,B801)=0,"JOB NOT ON JOBS SHEET; ",""))&amp;IF(AND(L801="Yes",M801=""),"DELAY - NO CAUSE; ","")&amp;IF(AND(N801&lt;&gt;"",O801&lt;&gt;"Yes",O801&lt;&gt;"Not needed"),"CLIENT INSTRUCTION - NO CHANGE ORDER; ","")&amp;IF(Q801="","NO PHOTOS LINK; ","")&amp;IF(OR(C801="",AND(D801&lt;&gt;"",E801="")),"CREW COUNT BLANK; ","")&amp;IF(G801="","NO WORK WRITTEN; ","")&amp;IF(AND(I801&lt;&gt;"",J801=""),"INSPECTION - NO RESULT; ","")&amp;IF(AND(B801&lt;&gt;"",N(A801)&gt;0,COUNTIFS($B$2:$B$1000,B801,$A$2:$A$1000,A801)&gt;1),"TWO ROWS SAME JOB SAME DAY; ","")&amp;IF(AND(N(A801)&gt;0,N(S801)&gt;0,N(S801)-N(A801)&gt;N('Settings'!$B$11)),"WRITTEN LATE; ",""),LEN(IF(N(A801)=0,"NO DATE; ","")&amp;IF(B801="","NO JOB; ",IF(COUNTIF('Jobs'!$A$2:$A$21,B801)=0,"JOB NOT ON JOBS SHEET; ",""))&amp;IF(AND(L801="Yes",M801=""),"DELAY - NO CAUSE; ","")&amp;IF(AND(N801&lt;&gt;"",O801&lt;&gt;"Yes",O801&lt;&gt;"Not needed"),"CLIENT INSTRUCTION - NO CHANGE ORDER; ","")&amp;IF(Q801="","NO PHOTOS LINK; ","")&amp;IF(OR(C801="",AND(D801&lt;&gt;"",E801="")),"CREW COUNT BLANK; ","")&amp;IF(G801="","NO WORK WRITTEN; ","")&amp;IF(AND(I801&lt;&gt;"",J801=""),"INSPECTION - NO RESULT; ","")&amp;IF(AND(B801&lt;&gt;"",N(A801)&gt;0,COUNTIFS($B$2:$B$1000,B801,$A$2:$A$1000,A801)&gt;1),"TWO ROWS SAME JOB SAME DAY; ","")&amp;IF(AND(N(A801)&gt;0,N(S801)&gt;0,N(S801)-N(A801)&gt;N('Settings'!$B$11)),"WRITTEN LATE; ",""))-2)))</f>
        <v/>
      </c>
    </row>
    <row r="802">
      <c r="A802" s="6" t="n"/>
      <c r="G802" s="7" t="n"/>
      <c r="H802" s="7" t="n"/>
      <c r="K802" s="7" t="n"/>
      <c r="M802" s="7" t="n"/>
      <c r="N802" s="7" t="n"/>
      <c r="P802" s="7" t="n"/>
      <c r="S802" s="6" t="n"/>
      <c r="T802">
        <f>IF(NOT(OR(A802&lt;&gt;"",B802&lt;&gt;"",G802&lt;&gt;"")),"",IF(IF(N(A802)=0,"NO DATE; ","")&amp;IF(B802="","NO JOB; ",IF(COUNTIF('Jobs'!$A$2:$A$21,B802)=0,"JOB NOT ON JOBS SHEET; ",""))&amp;IF(AND(L802="Yes",M802=""),"DELAY - NO CAUSE; ","")&amp;IF(AND(N802&lt;&gt;"",O802&lt;&gt;"Yes",O802&lt;&gt;"Not needed"),"CLIENT INSTRUCTION - NO CHANGE ORDER; ","")&amp;IF(Q802="","NO PHOTOS LINK; ","")&amp;IF(OR(C802="",AND(D802&lt;&gt;"",E802="")),"CREW COUNT BLANK; ","")&amp;IF(G802="","NO WORK WRITTEN; ","")&amp;IF(AND(I802&lt;&gt;"",J802=""),"INSPECTION - NO RESULT; ","")&amp;IF(AND(B802&lt;&gt;"",N(A802)&gt;0,COUNTIFS($B$2:$B$1000,B802,$A$2:$A$1000,A802)&gt;1),"TWO ROWS SAME JOB SAME DAY; ","")&amp;IF(AND(N(A802)&gt;0,N(S802)&gt;0,N(S802)-N(A802)&gt;N('Settings'!$B$11)),"WRITTEN LATE; ","")="","",LEFT(IF(N(A802)=0,"NO DATE; ","")&amp;IF(B802="","NO JOB; ",IF(COUNTIF('Jobs'!$A$2:$A$21,B802)=0,"JOB NOT ON JOBS SHEET; ",""))&amp;IF(AND(L802="Yes",M802=""),"DELAY - NO CAUSE; ","")&amp;IF(AND(N802&lt;&gt;"",O802&lt;&gt;"Yes",O802&lt;&gt;"Not needed"),"CLIENT INSTRUCTION - NO CHANGE ORDER; ","")&amp;IF(Q802="","NO PHOTOS LINK; ","")&amp;IF(OR(C802="",AND(D802&lt;&gt;"",E802="")),"CREW COUNT BLANK; ","")&amp;IF(G802="","NO WORK WRITTEN; ","")&amp;IF(AND(I802&lt;&gt;"",J802=""),"INSPECTION - NO RESULT; ","")&amp;IF(AND(B802&lt;&gt;"",N(A802)&gt;0,COUNTIFS($B$2:$B$1000,B802,$A$2:$A$1000,A802)&gt;1),"TWO ROWS SAME JOB SAME DAY; ","")&amp;IF(AND(N(A802)&gt;0,N(S802)&gt;0,N(S802)-N(A802)&gt;N('Settings'!$B$11)),"WRITTEN LATE; ",""),LEN(IF(N(A802)=0,"NO DATE; ","")&amp;IF(B802="","NO JOB; ",IF(COUNTIF('Jobs'!$A$2:$A$21,B802)=0,"JOB NOT ON JOBS SHEET; ",""))&amp;IF(AND(L802="Yes",M802=""),"DELAY - NO CAUSE; ","")&amp;IF(AND(N802&lt;&gt;"",O802&lt;&gt;"Yes",O802&lt;&gt;"Not needed"),"CLIENT INSTRUCTION - NO CHANGE ORDER; ","")&amp;IF(Q802="","NO PHOTOS LINK; ","")&amp;IF(OR(C802="",AND(D802&lt;&gt;"",E802="")),"CREW COUNT BLANK; ","")&amp;IF(G802="","NO WORK WRITTEN; ","")&amp;IF(AND(I802&lt;&gt;"",J802=""),"INSPECTION - NO RESULT; ","")&amp;IF(AND(B802&lt;&gt;"",N(A802)&gt;0,COUNTIFS($B$2:$B$1000,B802,$A$2:$A$1000,A802)&gt;1),"TWO ROWS SAME JOB SAME DAY; ","")&amp;IF(AND(N(A802)&gt;0,N(S802)&gt;0,N(S802)-N(A802)&gt;N('Settings'!$B$11)),"WRITTEN LATE; ",""))-2)))</f>
        <v/>
      </c>
    </row>
    <row r="803">
      <c r="A803" s="6" t="n"/>
      <c r="G803" s="7" t="n"/>
      <c r="H803" s="7" t="n"/>
      <c r="K803" s="7" t="n"/>
      <c r="M803" s="7" t="n"/>
      <c r="N803" s="7" t="n"/>
      <c r="P803" s="7" t="n"/>
      <c r="S803" s="6" t="n"/>
      <c r="T803">
        <f>IF(NOT(OR(A803&lt;&gt;"",B803&lt;&gt;"",G803&lt;&gt;"")),"",IF(IF(N(A803)=0,"NO DATE; ","")&amp;IF(B803="","NO JOB; ",IF(COUNTIF('Jobs'!$A$2:$A$21,B803)=0,"JOB NOT ON JOBS SHEET; ",""))&amp;IF(AND(L803="Yes",M803=""),"DELAY - NO CAUSE; ","")&amp;IF(AND(N803&lt;&gt;"",O803&lt;&gt;"Yes",O803&lt;&gt;"Not needed"),"CLIENT INSTRUCTION - NO CHANGE ORDER; ","")&amp;IF(Q803="","NO PHOTOS LINK; ","")&amp;IF(OR(C803="",AND(D803&lt;&gt;"",E803="")),"CREW COUNT BLANK; ","")&amp;IF(G803="","NO WORK WRITTEN; ","")&amp;IF(AND(I803&lt;&gt;"",J803=""),"INSPECTION - NO RESULT; ","")&amp;IF(AND(B803&lt;&gt;"",N(A803)&gt;0,COUNTIFS($B$2:$B$1000,B803,$A$2:$A$1000,A803)&gt;1),"TWO ROWS SAME JOB SAME DAY; ","")&amp;IF(AND(N(A803)&gt;0,N(S803)&gt;0,N(S803)-N(A803)&gt;N('Settings'!$B$11)),"WRITTEN LATE; ","")="","",LEFT(IF(N(A803)=0,"NO DATE; ","")&amp;IF(B803="","NO JOB; ",IF(COUNTIF('Jobs'!$A$2:$A$21,B803)=0,"JOB NOT ON JOBS SHEET; ",""))&amp;IF(AND(L803="Yes",M803=""),"DELAY - NO CAUSE; ","")&amp;IF(AND(N803&lt;&gt;"",O803&lt;&gt;"Yes",O803&lt;&gt;"Not needed"),"CLIENT INSTRUCTION - NO CHANGE ORDER; ","")&amp;IF(Q803="","NO PHOTOS LINK; ","")&amp;IF(OR(C803="",AND(D803&lt;&gt;"",E803="")),"CREW COUNT BLANK; ","")&amp;IF(G803="","NO WORK WRITTEN; ","")&amp;IF(AND(I803&lt;&gt;"",J803=""),"INSPECTION - NO RESULT; ","")&amp;IF(AND(B803&lt;&gt;"",N(A803)&gt;0,COUNTIFS($B$2:$B$1000,B803,$A$2:$A$1000,A803)&gt;1),"TWO ROWS SAME JOB SAME DAY; ","")&amp;IF(AND(N(A803)&gt;0,N(S803)&gt;0,N(S803)-N(A803)&gt;N('Settings'!$B$11)),"WRITTEN LATE; ",""),LEN(IF(N(A803)=0,"NO DATE; ","")&amp;IF(B803="","NO JOB; ",IF(COUNTIF('Jobs'!$A$2:$A$21,B803)=0,"JOB NOT ON JOBS SHEET; ",""))&amp;IF(AND(L803="Yes",M803=""),"DELAY - NO CAUSE; ","")&amp;IF(AND(N803&lt;&gt;"",O803&lt;&gt;"Yes",O803&lt;&gt;"Not needed"),"CLIENT INSTRUCTION - NO CHANGE ORDER; ","")&amp;IF(Q803="","NO PHOTOS LINK; ","")&amp;IF(OR(C803="",AND(D803&lt;&gt;"",E803="")),"CREW COUNT BLANK; ","")&amp;IF(G803="","NO WORK WRITTEN; ","")&amp;IF(AND(I803&lt;&gt;"",J803=""),"INSPECTION - NO RESULT; ","")&amp;IF(AND(B803&lt;&gt;"",N(A803)&gt;0,COUNTIFS($B$2:$B$1000,B803,$A$2:$A$1000,A803)&gt;1),"TWO ROWS SAME JOB SAME DAY; ","")&amp;IF(AND(N(A803)&gt;0,N(S803)&gt;0,N(S803)-N(A803)&gt;N('Settings'!$B$11)),"WRITTEN LATE; ",""))-2)))</f>
        <v/>
      </c>
    </row>
    <row r="804">
      <c r="A804" s="6" t="n"/>
      <c r="G804" s="7" t="n"/>
      <c r="H804" s="7" t="n"/>
      <c r="K804" s="7" t="n"/>
      <c r="M804" s="7" t="n"/>
      <c r="N804" s="7" t="n"/>
      <c r="P804" s="7" t="n"/>
      <c r="S804" s="6" t="n"/>
      <c r="T804">
        <f>IF(NOT(OR(A804&lt;&gt;"",B804&lt;&gt;"",G804&lt;&gt;"")),"",IF(IF(N(A804)=0,"NO DATE; ","")&amp;IF(B804="","NO JOB; ",IF(COUNTIF('Jobs'!$A$2:$A$21,B804)=0,"JOB NOT ON JOBS SHEET; ",""))&amp;IF(AND(L804="Yes",M804=""),"DELAY - NO CAUSE; ","")&amp;IF(AND(N804&lt;&gt;"",O804&lt;&gt;"Yes",O804&lt;&gt;"Not needed"),"CLIENT INSTRUCTION - NO CHANGE ORDER; ","")&amp;IF(Q804="","NO PHOTOS LINK; ","")&amp;IF(OR(C804="",AND(D804&lt;&gt;"",E804="")),"CREW COUNT BLANK; ","")&amp;IF(G804="","NO WORK WRITTEN; ","")&amp;IF(AND(I804&lt;&gt;"",J804=""),"INSPECTION - NO RESULT; ","")&amp;IF(AND(B804&lt;&gt;"",N(A804)&gt;0,COUNTIFS($B$2:$B$1000,B804,$A$2:$A$1000,A804)&gt;1),"TWO ROWS SAME JOB SAME DAY; ","")&amp;IF(AND(N(A804)&gt;0,N(S804)&gt;0,N(S804)-N(A804)&gt;N('Settings'!$B$11)),"WRITTEN LATE; ","")="","",LEFT(IF(N(A804)=0,"NO DATE; ","")&amp;IF(B804="","NO JOB; ",IF(COUNTIF('Jobs'!$A$2:$A$21,B804)=0,"JOB NOT ON JOBS SHEET; ",""))&amp;IF(AND(L804="Yes",M804=""),"DELAY - NO CAUSE; ","")&amp;IF(AND(N804&lt;&gt;"",O804&lt;&gt;"Yes",O804&lt;&gt;"Not needed"),"CLIENT INSTRUCTION - NO CHANGE ORDER; ","")&amp;IF(Q804="","NO PHOTOS LINK; ","")&amp;IF(OR(C804="",AND(D804&lt;&gt;"",E804="")),"CREW COUNT BLANK; ","")&amp;IF(G804="","NO WORK WRITTEN; ","")&amp;IF(AND(I804&lt;&gt;"",J804=""),"INSPECTION - NO RESULT; ","")&amp;IF(AND(B804&lt;&gt;"",N(A804)&gt;0,COUNTIFS($B$2:$B$1000,B804,$A$2:$A$1000,A804)&gt;1),"TWO ROWS SAME JOB SAME DAY; ","")&amp;IF(AND(N(A804)&gt;0,N(S804)&gt;0,N(S804)-N(A804)&gt;N('Settings'!$B$11)),"WRITTEN LATE; ",""),LEN(IF(N(A804)=0,"NO DATE; ","")&amp;IF(B804="","NO JOB; ",IF(COUNTIF('Jobs'!$A$2:$A$21,B804)=0,"JOB NOT ON JOBS SHEET; ",""))&amp;IF(AND(L804="Yes",M804=""),"DELAY - NO CAUSE; ","")&amp;IF(AND(N804&lt;&gt;"",O804&lt;&gt;"Yes",O804&lt;&gt;"Not needed"),"CLIENT INSTRUCTION - NO CHANGE ORDER; ","")&amp;IF(Q804="","NO PHOTOS LINK; ","")&amp;IF(OR(C804="",AND(D804&lt;&gt;"",E804="")),"CREW COUNT BLANK; ","")&amp;IF(G804="","NO WORK WRITTEN; ","")&amp;IF(AND(I804&lt;&gt;"",J804=""),"INSPECTION - NO RESULT; ","")&amp;IF(AND(B804&lt;&gt;"",N(A804)&gt;0,COUNTIFS($B$2:$B$1000,B804,$A$2:$A$1000,A804)&gt;1),"TWO ROWS SAME JOB SAME DAY; ","")&amp;IF(AND(N(A804)&gt;0,N(S804)&gt;0,N(S804)-N(A804)&gt;N('Settings'!$B$11)),"WRITTEN LATE; ",""))-2)))</f>
        <v/>
      </c>
    </row>
    <row r="805">
      <c r="A805" s="6" t="n"/>
      <c r="G805" s="7" t="n"/>
      <c r="H805" s="7" t="n"/>
      <c r="K805" s="7" t="n"/>
      <c r="M805" s="7" t="n"/>
      <c r="N805" s="7" t="n"/>
      <c r="P805" s="7" t="n"/>
      <c r="S805" s="6" t="n"/>
      <c r="T805">
        <f>IF(NOT(OR(A805&lt;&gt;"",B805&lt;&gt;"",G805&lt;&gt;"")),"",IF(IF(N(A805)=0,"NO DATE; ","")&amp;IF(B805="","NO JOB; ",IF(COUNTIF('Jobs'!$A$2:$A$21,B805)=0,"JOB NOT ON JOBS SHEET; ",""))&amp;IF(AND(L805="Yes",M805=""),"DELAY - NO CAUSE; ","")&amp;IF(AND(N805&lt;&gt;"",O805&lt;&gt;"Yes",O805&lt;&gt;"Not needed"),"CLIENT INSTRUCTION - NO CHANGE ORDER; ","")&amp;IF(Q805="","NO PHOTOS LINK; ","")&amp;IF(OR(C805="",AND(D805&lt;&gt;"",E805="")),"CREW COUNT BLANK; ","")&amp;IF(G805="","NO WORK WRITTEN; ","")&amp;IF(AND(I805&lt;&gt;"",J805=""),"INSPECTION - NO RESULT; ","")&amp;IF(AND(B805&lt;&gt;"",N(A805)&gt;0,COUNTIFS($B$2:$B$1000,B805,$A$2:$A$1000,A805)&gt;1),"TWO ROWS SAME JOB SAME DAY; ","")&amp;IF(AND(N(A805)&gt;0,N(S805)&gt;0,N(S805)-N(A805)&gt;N('Settings'!$B$11)),"WRITTEN LATE; ","")="","",LEFT(IF(N(A805)=0,"NO DATE; ","")&amp;IF(B805="","NO JOB; ",IF(COUNTIF('Jobs'!$A$2:$A$21,B805)=0,"JOB NOT ON JOBS SHEET; ",""))&amp;IF(AND(L805="Yes",M805=""),"DELAY - NO CAUSE; ","")&amp;IF(AND(N805&lt;&gt;"",O805&lt;&gt;"Yes",O805&lt;&gt;"Not needed"),"CLIENT INSTRUCTION - NO CHANGE ORDER; ","")&amp;IF(Q805="","NO PHOTOS LINK; ","")&amp;IF(OR(C805="",AND(D805&lt;&gt;"",E805="")),"CREW COUNT BLANK; ","")&amp;IF(G805="","NO WORK WRITTEN; ","")&amp;IF(AND(I805&lt;&gt;"",J805=""),"INSPECTION - NO RESULT; ","")&amp;IF(AND(B805&lt;&gt;"",N(A805)&gt;0,COUNTIFS($B$2:$B$1000,B805,$A$2:$A$1000,A805)&gt;1),"TWO ROWS SAME JOB SAME DAY; ","")&amp;IF(AND(N(A805)&gt;0,N(S805)&gt;0,N(S805)-N(A805)&gt;N('Settings'!$B$11)),"WRITTEN LATE; ",""),LEN(IF(N(A805)=0,"NO DATE; ","")&amp;IF(B805="","NO JOB; ",IF(COUNTIF('Jobs'!$A$2:$A$21,B805)=0,"JOB NOT ON JOBS SHEET; ",""))&amp;IF(AND(L805="Yes",M805=""),"DELAY - NO CAUSE; ","")&amp;IF(AND(N805&lt;&gt;"",O805&lt;&gt;"Yes",O805&lt;&gt;"Not needed"),"CLIENT INSTRUCTION - NO CHANGE ORDER; ","")&amp;IF(Q805="","NO PHOTOS LINK; ","")&amp;IF(OR(C805="",AND(D805&lt;&gt;"",E805="")),"CREW COUNT BLANK; ","")&amp;IF(G805="","NO WORK WRITTEN; ","")&amp;IF(AND(I805&lt;&gt;"",J805=""),"INSPECTION - NO RESULT; ","")&amp;IF(AND(B805&lt;&gt;"",N(A805)&gt;0,COUNTIFS($B$2:$B$1000,B805,$A$2:$A$1000,A805)&gt;1),"TWO ROWS SAME JOB SAME DAY; ","")&amp;IF(AND(N(A805)&gt;0,N(S805)&gt;0,N(S805)-N(A805)&gt;N('Settings'!$B$11)),"WRITTEN LATE; ",""))-2)))</f>
        <v/>
      </c>
    </row>
    <row r="806">
      <c r="A806" s="6" t="n"/>
      <c r="G806" s="7" t="n"/>
      <c r="H806" s="7" t="n"/>
      <c r="K806" s="7" t="n"/>
      <c r="M806" s="7" t="n"/>
      <c r="N806" s="7" t="n"/>
      <c r="P806" s="7" t="n"/>
      <c r="S806" s="6" t="n"/>
      <c r="T806">
        <f>IF(NOT(OR(A806&lt;&gt;"",B806&lt;&gt;"",G806&lt;&gt;"")),"",IF(IF(N(A806)=0,"NO DATE; ","")&amp;IF(B806="","NO JOB; ",IF(COUNTIF('Jobs'!$A$2:$A$21,B806)=0,"JOB NOT ON JOBS SHEET; ",""))&amp;IF(AND(L806="Yes",M806=""),"DELAY - NO CAUSE; ","")&amp;IF(AND(N806&lt;&gt;"",O806&lt;&gt;"Yes",O806&lt;&gt;"Not needed"),"CLIENT INSTRUCTION - NO CHANGE ORDER; ","")&amp;IF(Q806="","NO PHOTOS LINK; ","")&amp;IF(OR(C806="",AND(D806&lt;&gt;"",E806="")),"CREW COUNT BLANK; ","")&amp;IF(G806="","NO WORK WRITTEN; ","")&amp;IF(AND(I806&lt;&gt;"",J806=""),"INSPECTION - NO RESULT; ","")&amp;IF(AND(B806&lt;&gt;"",N(A806)&gt;0,COUNTIFS($B$2:$B$1000,B806,$A$2:$A$1000,A806)&gt;1),"TWO ROWS SAME JOB SAME DAY; ","")&amp;IF(AND(N(A806)&gt;0,N(S806)&gt;0,N(S806)-N(A806)&gt;N('Settings'!$B$11)),"WRITTEN LATE; ","")="","",LEFT(IF(N(A806)=0,"NO DATE; ","")&amp;IF(B806="","NO JOB; ",IF(COUNTIF('Jobs'!$A$2:$A$21,B806)=0,"JOB NOT ON JOBS SHEET; ",""))&amp;IF(AND(L806="Yes",M806=""),"DELAY - NO CAUSE; ","")&amp;IF(AND(N806&lt;&gt;"",O806&lt;&gt;"Yes",O806&lt;&gt;"Not needed"),"CLIENT INSTRUCTION - NO CHANGE ORDER; ","")&amp;IF(Q806="","NO PHOTOS LINK; ","")&amp;IF(OR(C806="",AND(D806&lt;&gt;"",E806="")),"CREW COUNT BLANK; ","")&amp;IF(G806="","NO WORK WRITTEN; ","")&amp;IF(AND(I806&lt;&gt;"",J806=""),"INSPECTION - NO RESULT; ","")&amp;IF(AND(B806&lt;&gt;"",N(A806)&gt;0,COUNTIFS($B$2:$B$1000,B806,$A$2:$A$1000,A806)&gt;1),"TWO ROWS SAME JOB SAME DAY; ","")&amp;IF(AND(N(A806)&gt;0,N(S806)&gt;0,N(S806)-N(A806)&gt;N('Settings'!$B$11)),"WRITTEN LATE; ",""),LEN(IF(N(A806)=0,"NO DATE; ","")&amp;IF(B806="","NO JOB; ",IF(COUNTIF('Jobs'!$A$2:$A$21,B806)=0,"JOB NOT ON JOBS SHEET; ",""))&amp;IF(AND(L806="Yes",M806=""),"DELAY - NO CAUSE; ","")&amp;IF(AND(N806&lt;&gt;"",O806&lt;&gt;"Yes",O806&lt;&gt;"Not needed"),"CLIENT INSTRUCTION - NO CHANGE ORDER; ","")&amp;IF(Q806="","NO PHOTOS LINK; ","")&amp;IF(OR(C806="",AND(D806&lt;&gt;"",E806="")),"CREW COUNT BLANK; ","")&amp;IF(G806="","NO WORK WRITTEN; ","")&amp;IF(AND(I806&lt;&gt;"",J806=""),"INSPECTION - NO RESULT; ","")&amp;IF(AND(B806&lt;&gt;"",N(A806)&gt;0,COUNTIFS($B$2:$B$1000,B806,$A$2:$A$1000,A806)&gt;1),"TWO ROWS SAME JOB SAME DAY; ","")&amp;IF(AND(N(A806)&gt;0,N(S806)&gt;0,N(S806)-N(A806)&gt;N('Settings'!$B$11)),"WRITTEN LATE; ",""))-2)))</f>
        <v/>
      </c>
    </row>
    <row r="807">
      <c r="A807" s="6" t="n"/>
      <c r="G807" s="7" t="n"/>
      <c r="H807" s="7" t="n"/>
      <c r="K807" s="7" t="n"/>
      <c r="M807" s="7" t="n"/>
      <c r="N807" s="7" t="n"/>
      <c r="P807" s="7" t="n"/>
      <c r="S807" s="6" t="n"/>
      <c r="T807">
        <f>IF(NOT(OR(A807&lt;&gt;"",B807&lt;&gt;"",G807&lt;&gt;"")),"",IF(IF(N(A807)=0,"NO DATE; ","")&amp;IF(B807="","NO JOB; ",IF(COUNTIF('Jobs'!$A$2:$A$21,B807)=0,"JOB NOT ON JOBS SHEET; ",""))&amp;IF(AND(L807="Yes",M807=""),"DELAY - NO CAUSE; ","")&amp;IF(AND(N807&lt;&gt;"",O807&lt;&gt;"Yes",O807&lt;&gt;"Not needed"),"CLIENT INSTRUCTION - NO CHANGE ORDER; ","")&amp;IF(Q807="","NO PHOTOS LINK; ","")&amp;IF(OR(C807="",AND(D807&lt;&gt;"",E807="")),"CREW COUNT BLANK; ","")&amp;IF(G807="","NO WORK WRITTEN; ","")&amp;IF(AND(I807&lt;&gt;"",J807=""),"INSPECTION - NO RESULT; ","")&amp;IF(AND(B807&lt;&gt;"",N(A807)&gt;0,COUNTIFS($B$2:$B$1000,B807,$A$2:$A$1000,A807)&gt;1),"TWO ROWS SAME JOB SAME DAY; ","")&amp;IF(AND(N(A807)&gt;0,N(S807)&gt;0,N(S807)-N(A807)&gt;N('Settings'!$B$11)),"WRITTEN LATE; ","")="","",LEFT(IF(N(A807)=0,"NO DATE; ","")&amp;IF(B807="","NO JOB; ",IF(COUNTIF('Jobs'!$A$2:$A$21,B807)=0,"JOB NOT ON JOBS SHEET; ",""))&amp;IF(AND(L807="Yes",M807=""),"DELAY - NO CAUSE; ","")&amp;IF(AND(N807&lt;&gt;"",O807&lt;&gt;"Yes",O807&lt;&gt;"Not needed"),"CLIENT INSTRUCTION - NO CHANGE ORDER; ","")&amp;IF(Q807="","NO PHOTOS LINK; ","")&amp;IF(OR(C807="",AND(D807&lt;&gt;"",E807="")),"CREW COUNT BLANK; ","")&amp;IF(G807="","NO WORK WRITTEN; ","")&amp;IF(AND(I807&lt;&gt;"",J807=""),"INSPECTION - NO RESULT; ","")&amp;IF(AND(B807&lt;&gt;"",N(A807)&gt;0,COUNTIFS($B$2:$B$1000,B807,$A$2:$A$1000,A807)&gt;1),"TWO ROWS SAME JOB SAME DAY; ","")&amp;IF(AND(N(A807)&gt;0,N(S807)&gt;0,N(S807)-N(A807)&gt;N('Settings'!$B$11)),"WRITTEN LATE; ",""),LEN(IF(N(A807)=0,"NO DATE; ","")&amp;IF(B807="","NO JOB; ",IF(COUNTIF('Jobs'!$A$2:$A$21,B807)=0,"JOB NOT ON JOBS SHEET; ",""))&amp;IF(AND(L807="Yes",M807=""),"DELAY - NO CAUSE; ","")&amp;IF(AND(N807&lt;&gt;"",O807&lt;&gt;"Yes",O807&lt;&gt;"Not needed"),"CLIENT INSTRUCTION - NO CHANGE ORDER; ","")&amp;IF(Q807="","NO PHOTOS LINK; ","")&amp;IF(OR(C807="",AND(D807&lt;&gt;"",E807="")),"CREW COUNT BLANK; ","")&amp;IF(G807="","NO WORK WRITTEN; ","")&amp;IF(AND(I807&lt;&gt;"",J807=""),"INSPECTION - NO RESULT; ","")&amp;IF(AND(B807&lt;&gt;"",N(A807)&gt;0,COUNTIFS($B$2:$B$1000,B807,$A$2:$A$1000,A807)&gt;1),"TWO ROWS SAME JOB SAME DAY; ","")&amp;IF(AND(N(A807)&gt;0,N(S807)&gt;0,N(S807)-N(A807)&gt;N('Settings'!$B$11)),"WRITTEN LATE; ",""))-2)))</f>
        <v/>
      </c>
    </row>
    <row r="808">
      <c r="A808" s="6" t="n"/>
      <c r="G808" s="7" t="n"/>
      <c r="H808" s="7" t="n"/>
      <c r="K808" s="7" t="n"/>
      <c r="M808" s="7" t="n"/>
      <c r="N808" s="7" t="n"/>
      <c r="P808" s="7" t="n"/>
      <c r="S808" s="6" t="n"/>
      <c r="T808">
        <f>IF(NOT(OR(A808&lt;&gt;"",B808&lt;&gt;"",G808&lt;&gt;"")),"",IF(IF(N(A808)=0,"NO DATE; ","")&amp;IF(B808="","NO JOB; ",IF(COUNTIF('Jobs'!$A$2:$A$21,B808)=0,"JOB NOT ON JOBS SHEET; ",""))&amp;IF(AND(L808="Yes",M808=""),"DELAY - NO CAUSE; ","")&amp;IF(AND(N808&lt;&gt;"",O808&lt;&gt;"Yes",O808&lt;&gt;"Not needed"),"CLIENT INSTRUCTION - NO CHANGE ORDER; ","")&amp;IF(Q808="","NO PHOTOS LINK; ","")&amp;IF(OR(C808="",AND(D808&lt;&gt;"",E808="")),"CREW COUNT BLANK; ","")&amp;IF(G808="","NO WORK WRITTEN; ","")&amp;IF(AND(I808&lt;&gt;"",J808=""),"INSPECTION - NO RESULT; ","")&amp;IF(AND(B808&lt;&gt;"",N(A808)&gt;0,COUNTIFS($B$2:$B$1000,B808,$A$2:$A$1000,A808)&gt;1),"TWO ROWS SAME JOB SAME DAY; ","")&amp;IF(AND(N(A808)&gt;0,N(S808)&gt;0,N(S808)-N(A808)&gt;N('Settings'!$B$11)),"WRITTEN LATE; ","")="","",LEFT(IF(N(A808)=0,"NO DATE; ","")&amp;IF(B808="","NO JOB; ",IF(COUNTIF('Jobs'!$A$2:$A$21,B808)=0,"JOB NOT ON JOBS SHEET; ",""))&amp;IF(AND(L808="Yes",M808=""),"DELAY - NO CAUSE; ","")&amp;IF(AND(N808&lt;&gt;"",O808&lt;&gt;"Yes",O808&lt;&gt;"Not needed"),"CLIENT INSTRUCTION - NO CHANGE ORDER; ","")&amp;IF(Q808="","NO PHOTOS LINK; ","")&amp;IF(OR(C808="",AND(D808&lt;&gt;"",E808="")),"CREW COUNT BLANK; ","")&amp;IF(G808="","NO WORK WRITTEN; ","")&amp;IF(AND(I808&lt;&gt;"",J808=""),"INSPECTION - NO RESULT; ","")&amp;IF(AND(B808&lt;&gt;"",N(A808)&gt;0,COUNTIFS($B$2:$B$1000,B808,$A$2:$A$1000,A808)&gt;1),"TWO ROWS SAME JOB SAME DAY; ","")&amp;IF(AND(N(A808)&gt;0,N(S808)&gt;0,N(S808)-N(A808)&gt;N('Settings'!$B$11)),"WRITTEN LATE; ",""),LEN(IF(N(A808)=0,"NO DATE; ","")&amp;IF(B808="","NO JOB; ",IF(COUNTIF('Jobs'!$A$2:$A$21,B808)=0,"JOB NOT ON JOBS SHEET; ",""))&amp;IF(AND(L808="Yes",M808=""),"DELAY - NO CAUSE; ","")&amp;IF(AND(N808&lt;&gt;"",O808&lt;&gt;"Yes",O808&lt;&gt;"Not needed"),"CLIENT INSTRUCTION - NO CHANGE ORDER; ","")&amp;IF(Q808="","NO PHOTOS LINK; ","")&amp;IF(OR(C808="",AND(D808&lt;&gt;"",E808="")),"CREW COUNT BLANK; ","")&amp;IF(G808="","NO WORK WRITTEN; ","")&amp;IF(AND(I808&lt;&gt;"",J808=""),"INSPECTION - NO RESULT; ","")&amp;IF(AND(B808&lt;&gt;"",N(A808)&gt;0,COUNTIFS($B$2:$B$1000,B808,$A$2:$A$1000,A808)&gt;1),"TWO ROWS SAME JOB SAME DAY; ","")&amp;IF(AND(N(A808)&gt;0,N(S808)&gt;0,N(S808)-N(A808)&gt;N('Settings'!$B$11)),"WRITTEN LATE; ",""))-2)))</f>
        <v/>
      </c>
    </row>
    <row r="809">
      <c r="A809" s="6" t="n"/>
      <c r="G809" s="7" t="n"/>
      <c r="H809" s="7" t="n"/>
      <c r="K809" s="7" t="n"/>
      <c r="M809" s="7" t="n"/>
      <c r="N809" s="7" t="n"/>
      <c r="P809" s="7" t="n"/>
      <c r="S809" s="6" t="n"/>
      <c r="T809">
        <f>IF(NOT(OR(A809&lt;&gt;"",B809&lt;&gt;"",G809&lt;&gt;"")),"",IF(IF(N(A809)=0,"NO DATE; ","")&amp;IF(B809="","NO JOB; ",IF(COUNTIF('Jobs'!$A$2:$A$21,B809)=0,"JOB NOT ON JOBS SHEET; ",""))&amp;IF(AND(L809="Yes",M809=""),"DELAY - NO CAUSE; ","")&amp;IF(AND(N809&lt;&gt;"",O809&lt;&gt;"Yes",O809&lt;&gt;"Not needed"),"CLIENT INSTRUCTION - NO CHANGE ORDER; ","")&amp;IF(Q809="","NO PHOTOS LINK; ","")&amp;IF(OR(C809="",AND(D809&lt;&gt;"",E809="")),"CREW COUNT BLANK; ","")&amp;IF(G809="","NO WORK WRITTEN; ","")&amp;IF(AND(I809&lt;&gt;"",J809=""),"INSPECTION - NO RESULT; ","")&amp;IF(AND(B809&lt;&gt;"",N(A809)&gt;0,COUNTIFS($B$2:$B$1000,B809,$A$2:$A$1000,A809)&gt;1),"TWO ROWS SAME JOB SAME DAY; ","")&amp;IF(AND(N(A809)&gt;0,N(S809)&gt;0,N(S809)-N(A809)&gt;N('Settings'!$B$11)),"WRITTEN LATE; ","")="","",LEFT(IF(N(A809)=0,"NO DATE; ","")&amp;IF(B809="","NO JOB; ",IF(COUNTIF('Jobs'!$A$2:$A$21,B809)=0,"JOB NOT ON JOBS SHEET; ",""))&amp;IF(AND(L809="Yes",M809=""),"DELAY - NO CAUSE; ","")&amp;IF(AND(N809&lt;&gt;"",O809&lt;&gt;"Yes",O809&lt;&gt;"Not needed"),"CLIENT INSTRUCTION - NO CHANGE ORDER; ","")&amp;IF(Q809="","NO PHOTOS LINK; ","")&amp;IF(OR(C809="",AND(D809&lt;&gt;"",E809="")),"CREW COUNT BLANK; ","")&amp;IF(G809="","NO WORK WRITTEN; ","")&amp;IF(AND(I809&lt;&gt;"",J809=""),"INSPECTION - NO RESULT; ","")&amp;IF(AND(B809&lt;&gt;"",N(A809)&gt;0,COUNTIFS($B$2:$B$1000,B809,$A$2:$A$1000,A809)&gt;1),"TWO ROWS SAME JOB SAME DAY; ","")&amp;IF(AND(N(A809)&gt;0,N(S809)&gt;0,N(S809)-N(A809)&gt;N('Settings'!$B$11)),"WRITTEN LATE; ",""),LEN(IF(N(A809)=0,"NO DATE; ","")&amp;IF(B809="","NO JOB; ",IF(COUNTIF('Jobs'!$A$2:$A$21,B809)=0,"JOB NOT ON JOBS SHEET; ",""))&amp;IF(AND(L809="Yes",M809=""),"DELAY - NO CAUSE; ","")&amp;IF(AND(N809&lt;&gt;"",O809&lt;&gt;"Yes",O809&lt;&gt;"Not needed"),"CLIENT INSTRUCTION - NO CHANGE ORDER; ","")&amp;IF(Q809="","NO PHOTOS LINK; ","")&amp;IF(OR(C809="",AND(D809&lt;&gt;"",E809="")),"CREW COUNT BLANK; ","")&amp;IF(G809="","NO WORK WRITTEN; ","")&amp;IF(AND(I809&lt;&gt;"",J809=""),"INSPECTION - NO RESULT; ","")&amp;IF(AND(B809&lt;&gt;"",N(A809)&gt;0,COUNTIFS($B$2:$B$1000,B809,$A$2:$A$1000,A809)&gt;1),"TWO ROWS SAME JOB SAME DAY; ","")&amp;IF(AND(N(A809)&gt;0,N(S809)&gt;0,N(S809)-N(A809)&gt;N('Settings'!$B$11)),"WRITTEN LATE; ",""))-2)))</f>
        <v/>
      </c>
    </row>
    <row r="810">
      <c r="A810" s="6" t="n"/>
      <c r="G810" s="7" t="n"/>
      <c r="H810" s="7" t="n"/>
      <c r="K810" s="7" t="n"/>
      <c r="M810" s="7" t="n"/>
      <c r="N810" s="7" t="n"/>
      <c r="P810" s="7" t="n"/>
      <c r="S810" s="6" t="n"/>
      <c r="T810">
        <f>IF(NOT(OR(A810&lt;&gt;"",B810&lt;&gt;"",G810&lt;&gt;"")),"",IF(IF(N(A810)=0,"NO DATE; ","")&amp;IF(B810="","NO JOB; ",IF(COUNTIF('Jobs'!$A$2:$A$21,B810)=0,"JOB NOT ON JOBS SHEET; ",""))&amp;IF(AND(L810="Yes",M810=""),"DELAY - NO CAUSE; ","")&amp;IF(AND(N810&lt;&gt;"",O810&lt;&gt;"Yes",O810&lt;&gt;"Not needed"),"CLIENT INSTRUCTION - NO CHANGE ORDER; ","")&amp;IF(Q810="","NO PHOTOS LINK; ","")&amp;IF(OR(C810="",AND(D810&lt;&gt;"",E810="")),"CREW COUNT BLANK; ","")&amp;IF(G810="","NO WORK WRITTEN; ","")&amp;IF(AND(I810&lt;&gt;"",J810=""),"INSPECTION - NO RESULT; ","")&amp;IF(AND(B810&lt;&gt;"",N(A810)&gt;0,COUNTIFS($B$2:$B$1000,B810,$A$2:$A$1000,A810)&gt;1),"TWO ROWS SAME JOB SAME DAY; ","")&amp;IF(AND(N(A810)&gt;0,N(S810)&gt;0,N(S810)-N(A810)&gt;N('Settings'!$B$11)),"WRITTEN LATE; ","")="","",LEFT(IF(N(A810)=0,"NO DATE; ","")&amp;IF(B810="","NO JOB; ",IF(COUNTIF('Jobs'!$A$2:$A$21,B810)=0,"JOB NOT ON JOBS SHEET; ",""))&amp;IF(AND(L810="Yes",M810=""),"DELAY - NO CAUSE; ","")&amp;IF(AND(N810&lt;&gt;"",O810&lt;&gt;"Yes",O810&lt;&gt;"Not needed"),"CLIENT INSTRUCTION - NO CHANGE ORDER; ","")&amp;IF(Q810="","NO PHOTOS LINK; ","")&amp;IF(OR(C810="",AND(D810&lt;&gt;"",E810="")),"CREW COUNT BLANK; ","")&amp;IF(G810="","NO WORK WRITTEN; ","")&amp;IF(AND(I810&lt;&gt;"",J810=""),"INSPECTION - NO RESULT; ","")&amp;IF(AND(B810&lt;&gt;"",N(A810)&gt;0,COUNTIFS($B$2:$B$1000,B810,$A$2:$A$1000,A810)&gt;1),"TWO ROWS SAME JOB SAME DAY; ","")&amp;IF(AND(N(A810)&gt;0,N(S810)&gt;0,N(S810)-N(A810)&gt;N('Settings'!$B$11)),"WRITTEN LATE; ",""),LEN(IF(N(A810)=0,"NO DATE; ","")&amp;IF(B810="","NO JOB; ",IF(COUNTIF('Jobs'!$A$2:$A$21,B810)=0,"JOB NOT ON JOBS SHEET; ",""))&amp;IF(AND(L810="Yes",M810=""),"DELAY - NO CAUSE; ","")&amp;IF(AND(N810&lt;&gt;"",O810&lt;&gt;"Yes",O810&lt;&gt;"Not needed"),"CLIENT INSTRUCTION - NO CHANGE ORDER; ","")&amp;IF(Q810="","NO PHOTOS LINK; ","")&amp;IF(OR(C810="",AND(D810&lt;&gt;"",E810="")),"CREW COUNT BLANK; ","")&amp;IF(G810="","NO WORK WRITTEN; ","")&amp;IF(AND(I810&lt;&gt;"",J810=""),"INSPECTION - NO RESULT; ","")&amp;IF(AND(B810&lt;&gt;"",N(A810)&gt;0,COUNTIFS($B$2:$B$1000,B810,$A$2:$A$1000,A810)&gt;1),"TWO ROWS SAME JOB SAME DAY; ","")&amp;IF(AND(N(A810)&gt;0,N(S810)&gt;0,N(S810)-N(A810)&gt;N('Settings'!$B$11)),"WRITTEN LATE; ",""))-2)))</f>
        <v/>
      </c>
    </row>
    <row r="811">
      <c r="A811" s="6" t="n"/>
      <c r="G811" s="7" t="n"/>
      <c r="H811" s="7" t="n"/>
      <c r="K811" s="7" t="n"/>
      <c r="M811" s="7" t="n"/>
      <c r="N811" s="7" t="n"/>
      <c r="P811" s="7" t="n"/>
      <c r="S811" s="6" t="n"/>
      <c r="T811">
        <f>IF(NOT(OR(A811&lt;&gt;"",B811&lt;&gt;"",G811&lt;&gt;"")),"",IF(IF(N(A811)=0,"NO DATE; ","")&amp;IF(B811="","NO JOB; ",IF(COUNTIF('Jobs'!$A$2:$A$21,B811)=0,"JOB NOT ON JOBS SHEET; ",""))&amp;IF(AND(L811="Yes",M811=""),"DELAY - NO CAUSE; ","")&amp;IF(AND(N811&lt;&gt;"",O811&lt;&gt;"Yes",O811&lt;&gt;"Not needed"),"CLIENT INSTRUCTION - NO CHANGE ORDER; ","")&amp;IF(Q811="","NO PHOTOS LINK; ","")&amp;IF(OR(C811="",AND(D811&lt;&gt;"",E811="")),"CREW COUNT BLANK; ","")&amp;IF(G811="","NO WORK WRITTEN; ","")&amp;IF(AND(I811&lt;&gt;"",J811=""),"INSPECTION - NO RESULT; ","")&amp;IF(AND(B811&lt;&gt;"",N(A811)&gt;0,COUNTIFS($B$2:$B$1000,B811,$A$2:$A$1000,A811)&gt;1),"TWO ROWS SAME JOB SAME DAY; ","")&amp;IF(AND(N(A811)&gt;0,N(S811)&gt;0,N(S811)-N(A811)&gt;N('Settings'!$B$11)),"WRITTEN LATE; ","")="","",LEFT(IF(N(A811)=0,"NO DATE; ","")&amp;IF(B811="","NO JOB; ",IF(COUNTIF('Jobs'!$A$2:$A$21,B811)=0,"JOB NOT ON JOBS SHEET; ",""))&amp;IF(AND(L811="Yes",M811=""),"DELAY - NO CAUSE; ","")&amp;IF(AND(N811&lt;&gt;"",O811&lt;&gt;"Yes",O811&lt;&gt;"Not needed"),"CLIENT INSTRUCTION - NO CHANGE ORDER; ","")&amp;IF(Q811="","NO PHOTOS LINK; ","")&amp;IF(OR(C811="",AND(D811&lt;&gt;"",E811="")),"CREW COUNT BLANK; ","")&amp;IF(G811="","NO WORK WRITTEN; ","")&amp;IF(AND(I811&lt;&gt;"",J811=""),"INSPECTION - NO RESULT; ","")&amp;IF(AND(B811&lt;&gt;"",N(A811)&gt;0,COUNTIFS($B$2:$B$1000,B811,$A$2:$A$1000,A811)&gt;1),"TWO ROWS SAME JOB SAME DAY; ","")&amp;IF(AND(N(A811)&gt;0,N(S811)&gt;0,N(S811)-N(A811)&gt;N('Settings'!$B$11)),"WRITTEN LATE; ",""),LEN(IF(N(A811)=0,"NO DATE; ","")&amp;IF(B811="","NO JOB; ",IF(COUNTIF('Jobs'!$A$2:$A$21,B811)=0,"JOB NOT ON JOBS SHEET; ",""))&amp;IF(AND(L811="Yes",M811=""),"DELAY - NO CAUSE; ","")&amp;IF(AND(N811&lt;&gt;"",O811&lt;&gt;"Yes",O811&lt;&gt;"Not needed"),"CLIENT INSTRUCTION - NO CHANGE ORDER; ","")&amp;IF(Q811="","NO PHOTOS LINK; ","")&amp;IF(OR(C811="",AND(D811&lt;&gt;"",E811="")),"CREW COUNT BLANK; ","")&amp;IF(G811="","NO WORK WRITTEN; ","")&amp;IF(AND(I811&lt;&gt;"",J811=""),"INSPECTION - NO RESULT; ","")&amp;IF(AND(B811&lt;&gt;"",N(A811)&gt;0,COUNTIFS($B$2:$B$1000,B811,$A$2:$A$1000,A811)&gt;1),"TWO ROWS SAME JOB SAME DAY; ","")&amp;IF(AND(N(A811)&gt;0,N(S811)&gt;0,N(S811)-N(A811)&gt;N('Settings'!$B$11)),"WRITTEN LATE; ",""))-2)))</f>
        <v/>
      </c>
    </row>
    <row r="812">
      <c r="A812" s="6" t="n"/>
      <c r="G812" s="7" t="n"/>
      <c r="H812" s="7" t="n"/>
      <c r="K812" s="7" t="n"/>
      <c r="M812" s="7" t="n"/>
      <c r="N812" s="7" t="n"/>
      <c r="P812" s="7" t="n"/>
      <c r="S812" s="6" t="n"/>
      <c r="T812">
        <f>IF(NOT(OR(A812&lt;&gt;"",B812&lt;&gt;"",G812&lt;&gt;"")),"",IF(IF(N(A812)=0,"NO DATE; ","")&amp;IF(B812="","NO JOB; ",IF(COUNTIF('Jobs'!$A$2:$A$21,B812)=0,"JOB NOT ON JOBS SHEET; ",""))&amp;IF(AND(L812="Yes",M812=""),"DELAY - NO CAUSE; ","")&amp;IF(AND(N812&lt;&gt;"",O812&lt;&gt;"Yes",O812&lt;&gt;"Not needed"),"CLIENT INSTRUCTION - NO CHANGE ORDER; ","")&amp;IF(Q812="","NO PHOTOS LINK; ","")&amp;IF(OR(C812="",AND(D812&lt;&gt;"",E812="")),"CREW COUNT BLANK; ","")&amp;IF(G812="","NO WORK WRITTEN; ","")&amp;IF(AND(I812&lt;&gt;"",J812=""),"INSPECTION - NO RESULT; ","")&amp;IF(AND(B812&lt;&gt;"",N(A812)&gt;0,COUNTIFS($B$2:$B$1000,B812,$A$2:$A$1000,A812)&gt;1),"TWO ROWS SAME JOB SAME DAY; ","")&amp;IF(AND(N(A812)&gt;0,N(S812)&gt;0,N(S812)-N(A812)&gt;N('Settings'!$B$11)),"WRITTEN LATE; ","")="","",LEFT(IF(N(A812)=0,"NO DATE; ","")&amp;IF(B812="","NO JOB; ",IF(COUNTIF('Jobs'!$A$2:$A$21,B812)=0,"JOB NOT ON JOBS SHEET; ",""))&amp;IF(AND(L812="Yes",M812=""),"DELAY - NO CAUSE; ","")&amp;IF(AND(N812&lt;&gt;"",O812&lt;&gt;"Yes",O812&lt;&gt;"Not needed"),"CLIENT INSTRUCTION - NO CHANGE ORDER; ","")&amp;IF(Q812="","NO PHOTOS LINK; ","")&amp;IF(OR(C812="",AND(D812&lt;&gt;"",E812="")),"CREW COUNT BLANK; ","")&amp;IF(G812="","NO WORK WRITTEN; ","")&amp;IF(AND(I812&lt;&gt;"",J812=""),"INSPECTION - NO RESULT; ","")&amp;IF(AND(B812&lt;&gt;"",N(A812)&gt;0,COUNTIFS($B$2:$B$1000,B812,$A$2:$A$1000,A812)&gt;1),"TWO ROWS SAME JOB SAME DAY; ","")&amp;IF(AND(N(A812)&gt;0,N(S812)&gt;0,N(S812)-N(A812)&gt;N('Settings'!$B$11)),"WRITTEN LATE; ",""),LEN(IF(N(A812)=0,"NO DATE; ","")&amp;IF(B812="","NO JOB; ",IF(COUNTIF('Jobs'!$A$2:$A$21,B812)=0,"JOB NOT ON JOBS SHEET; ",""))&amp;IF(AND(L812="Yes",M812=""),"DELAY - NO CAUSE; ","")&amp;IF(AND(N812&lt;&gt;"",O812&lt;&gt;"Yes",O812&lt;&gt;"Not needed"),"CLIENT INSTRUCTION - NO CHANGE ORDER; ","")&amp;IF(Q812="","NO PHOTOS LINK; ","")&amp;IF(OR(C812="",AND(D812&lt;&gt;"",E812="")),"CREW COUNT BLANK; ","")&amp;IF(G812="","NO WORK WRITTEN; ","")&amp;IF(AND(I812&lt;&gt;"",J812=""),"INSPECTION - NO RESULT; ","")&amp;IF(AND(B812&lt;&gt;"",N(A812)&gt;0,COUNTIFS($B$2:$B$1000,B812,$A$2:$A$1000,A812)&gt;1),"TWO ROWS SAME JOB SAME DAY; ","")&amp;IF(AND(N(A812)&gt;0,N(S812)&gt;0,N(S812)-N(A812)&gt;N('Settings'!$B$11)),"WRITTEN LATE; ",""))-2)))</f>
        <v/>
      </c>
    </row>
    <row r="813">
      <c r="A813" s="6" t="n"/>
      <c r="G813" s="7" t="n"/>
      <c r="H813" s="7" t="n"/>
      <c r="K813" s="7" t="n"/>
      <c r="M813" s="7" t="n"/>
      <c r="N813" s="7" t="n"/>
      <c r="P813" s="7" t="n"/>
      <c r="S813" s="6" t="n"/>
      <c r="T813">
        <f>IF(NOT(OR(A813&lt;&gt;"",B813&lt;&gt;"",G813&lt;&gt;"")),"",IF(IF(N(A813)=0,"NO DATE; ","")&amp;IF(B813="","NO JOB; ",IF(COUNTIF('Jobs'!$A$2:$A$21,B813)=0,"JOB NOT ON JOBS SHEET; ",""))&amp;IF(AND(L813="Yes",M813=""),"DELAY - NO CAUSE; ","")&amp;IF(AND(N813&lt;&gt;"",O813&lt;&gt;"Yes",O813&lt;&gt;"Not needed"),"CLIENT INSTRUCTION - NO CHANGE ORDER; ","")&amp;IF(Q813="","NO PHOTOS LINK; ","")&amp;IF(OR(C813="",AND(D813&lt;&gt;"",E813="")),"CREW COUNT BLANK; ","")&amp;IF(G813="","NO WORK WRITTEN; ","")&amp;IF(AND(I813&lt;&gt;"",J813=""),"INSPECTION - NO RESULT; ","")&amp;IF(AND(B813&lt;&gt;"",N(A813)&gt;0,COUNTIFS($B$2:$B$1000,B813,$A$2:$A$1000,A813)&gt;1),"TWO ROWS SAME JOB SAME DAY; ","")&amp;IF(AND(N(A813)&gt;0,N(S813)&gt;0,N(S813)-N(A813)&gt;N('Settings'!$B$11)),"WRITTEN LATE; ","")="","",LEFT(IF(N(A813)=0,"NO DATE; ","")&amp;IF(B813="","NO JOB; ",IF(COUNTIF('Jobs'!$A$2:$A$21,B813)=0,"JOB NOT ON JOBS SHEET; ",""))&amp;IF(AND(L813="Yes",M813=""),"DELAY - NO CAUSE; ","")&amp;IF(AND(N813&lt;&gt;"",O813&lt;&gt;"Yes",O813&lt;&gt;"Not needed"),"CLIENT INSTRUCTION - NO CHANGE ORDER; ","")&amp;IF(Q813="","NO PHOTOS LINK; ","")&amp;IF(OR(C813="",AND(D813&lt;&gt;"",E813="")),"CREW COUNT BLANK; ","")&amp;IF(G813="","NO WORK WRITTEN; ","")&amp;IF(AND(I813&lt;&gt;"",J813=""),"INSPECTION - NO RESULT; ","")&amp;IF(AND(B813&lt;&gt;"",N(A813)&gt;0,COUNTIFS($B$2:$B$1000,B813,$A$2:$A$1000,A813)&gt;1),"TWO ROWS SAME JOB SAME DAY; ","")&amp;IF(AND(N(A813)&gt;0,N(S813)&gt;0,N(S813)-N(A813)&gt;N('Settings'!$B$11)),"WRITTEN LATE; ",""),LEN(IF(N(A813)=0,"NO DATE; ","")&amp;IF(B813="","NO JOB; ",IF(COUNTIF('Jobs'!$A$2:$A$21,B813)=0,"JOB NOT ON JOBS SHEET; ",""))&amp;IF(AND(L813="Yes",M813=""),"DELAY - NO CAUSE; ","")&amp;IF(AND(N813&lt;&gt;"",O813&lt;&gt;"Yes",O813&lt;&gt;"Not needed"),"CLIENT INSTRUCTION - NO CHANGE ORDER; ","")&amp;IF(Q813="","NO PHOTOS LINK; ","")&amp;IF(OR(C813="",AND(D813&lt;&gt;"",E813="")),"CREW COUNT BLANK; ","")&amp;IF(G813="","NO WORK WRITTEN; ","")&amp;IF(AND(I813&lt;&gt;"",J813=""),"INSPECTION - NO RESULT; ","")&amp;IF(AND(B813&lt;&gt;"",N(A813)&gt;0,COUNTIFS($B$2:$B$1000,B813,$A$2:$A$1000,A813)&gt;1),"TWO ROWS SAME JOB SAME DAY; ","")&amp;IF(AND(N(A813)&gt;0,N(S813)&gt;0,N(S813)-N(A813)&gt;N('Settings'!$B$11)),"WRITTEN LATE; ",""))-2)))</f>
        <v/>
      </c>
    </row>
    <row r="814">
      <c r="A814" s="6" t="n"/>
      <c r="G814" s="7" t="n"/>
      <c r="H814" s="7" t="n"/>
      <c r="K814" s="7" t="n"/>
      <c r="M814" s="7" t="n"/>
      <c r="N814" s="7" t="n"/>
      <c r="P814" s="7" t="n"/>
      <c r="S814" s="6" t="n"/>
      <c r="T814">
        <f>IF(NOT(OR(A814&lt;&gt;"",B814&lt;&gt;"",G814&lt;&gt;"")),"",IF(IF(N(A814)=0,"NO DATE; ","")&amp;IF(B814="","NO JOB; ",IF(COUNTIF('Jobs'!$A$2:$A$21,B814)=0,"JOB NOT ON JOBS SHEET; ",""))&amp;IF(AND(L814="Yes",M814=""),"DELAY - NO CAUSE; ","")&amp;IF(AND(N814&lt;&gt;"",O814&lt;&gt;"Yes",O814&lt;&gt;"Not needed"),"CLIENT INSTRUCTION - NO CHANGE ORDER; ","")&amp;IF(Q814="","NO PHOTOS LINK; ","")&amp;IF(OR(C814="",AND(D814&lt;&gt;"",E814="")),"CREW COUNT BLANK; ","")&amp;IF(G814="","NO WORK WRITTEN; ","")&amp;IF(AND(I814&lt;&gt;"",J814=""),"INSPECTION - NO RESULT; ","")&amp;IF(AND(B814&lt;&gt;"",N(A814)&gt;0,COUNTIFS($B$2:$B$1000,B814,$A$2:$A$1000,A814)&gt;1),"TWO ROWS SAME JOB SAME DAY; ","")&amp;IF(AND(N(A814)&gt;0,N(S814)&gt;0,N(S814)-N(A814)&gt;N('Settings'!$B$11)),"WRITTEN LATE; ","")="","",LEFT(IF(N(A814)=0,"NO DATE; ","")&amp;IF(B814="","NO JOB; ",IF(COUNTIF('Jobs'!$A$2:$A$21,B814)=0,"JOB NOT ON JOBS SHEET; ",""))&amp;IF(AND(L814="Yes",M814=""),"DELAY - NO CAUSE; ","")&amp;IF(AND(N814&lt;&gt;"",O814&lt;&gt;"Yes",O814&lt;&gt;"Not needed"),"CLIENT INSTRUCTION - NO CHANGE ORDER; ","")&amp;IF(Q814="","NO PHOTOS LINK; ","")&amp;IF(OR(C814="",AND(D814&lt;&gt;"",E814="")),"CREW COUNT BLANK; ","")&amp;IF(G814="","NO WORK WRITTEN; ","")&amp;IF(AND(I814&lt;&gt;"",J814=""),"INSPECTION - NO RESULT; ","")&amp;IF(AND(B814&lt;&gt;"",N(A814)&gt;0,COUNTIFS($B$2:$B$1000,B814,$A$2:$A$1000,A814)&gt;1),"TWO ROWS SAME JOB SAME DAY; ","")&amp;IF(AND(N(A814)&gt;0,N(S814)&gt;0,N(S814)-N(A814)&gt;N('Settings'!$B$11)),"WRITTEN LATE; ",""),LEN(IF(N(A814)=0,"NO DATE; ","")&amp;IF(B814="","NO JOB; ",IF(COUNTIF('Jobs'!$A$2:$A$21,B814)=0,"JOB NOT ON JOBS SHEET; ",""))&amp;IF(AND(L814="Yes",M814=""),"DELAY - NO CAUSE; ","")&amp;IF(AND(N814&lt;&gt;"",O814&lt;&gt;"Yes",O814&lt;&gt;"Not needed"),"CLIENT INSTRUCTION - NO CHANGE ORDER; ","")&amp;IF(Q814="","NO PHOTOS LINK; ","")&amp;IF(OR(C814="",AND(D814&lt;&gt;"",E814="")),"CREW COUNT BLANK; ","")&amp;IF(G814="","NO WORK WRITTEN; ","")&amp;IF(AND(I814&lt;&gt;"",J814=""),"INSPECTION - NO RESULT; ","")&amp;IF(AND(B814&lt;&gt;"",N(A814)&gt;0,COUNTIFS($B$2:$B$1000,B814,$A$2:$A$1000,A814)&gt;1),"TWO ROWS SAME JOB SAME DAY; ","")&amp;IF(AND(N(A814)&gt;0,N(S814)&gt;0,N(S814)-N(A814)&gt;N('Settings'!$B$11)),"WRITTEN LATE; ",""))-2)))</f>
        <v/>
      </c>
    </row>
    <row r="815">
      <c r="A815" s="6" t="n"/>
      <c r="G815" s="7" t="n"/>
      <c r="H815" s="7" t="n"/>
      <c r="K815" s="7" t="n"/>
      <c r="M815" s="7" t="n"/>
      <c r="N815" s="7" t="n"/>
      <c r="P815" s="7" t="n"/>
      <c r="S815" s="6" t="n"/>
      <c r="T815">
        <f>IF(NOT(OR(A815&lt;&gt;"",B815&lt;&gt;"",G815&lt;&gt;"")),"",IF(IF(N(A815)=0,"NO DATE; ","")&amp;IF(B815="","NO JOB; ",IF(COUNTIF('Jobs'!$A$2:$A$21,B815)=0,"JOB NOT ON JOBS SHEET; ",""))&amp;IF(AND(L815="Yes",M815=""),"DELAY - NO CAUSE; ","")&amp;IF(AND(N815&lt;&gt;"",O815&lt;&gt;"Yes",O815&lt;&gt;"Not needed"),"CLIENT INSTRUCTION - NO CHANGE ORDER; ","")&amp;IF(Q815="","NO PHOTOS LINK; ","")&amp;IF(OR(C815="",AND(D815&lt;&gt;"",E815="")),"CREW COUNT BLANK; ","")&amp;IF(G815="","NO WORK WRITTEN; ","")&amp;IF(AND(I815&lt;&gt;"",J815=""),"INSPECTION - NO RESULT; ","")&amp;IF(AND(B815&lt;&gt;"",N(A815)&gt;0,COUNTIFS($B$2:$B$1000,B815,$A$2:$A$1000,A815)&gt;1),"TWO ROWS SAME JOB SAME DAY; ","")&amp;IF(AND(N(A815)&gt;0,N(S815)&gt;0,N(S815)-N(A815)&gt;N('Settings'!$B$11)),"WRITTEN LATE; ","")="","",LEFT(IF(N(A815)=0,"NO DATE; ","")&amp;IF(B815="","NO JOB; ",IF(COUNTIF('Jobs'!$A$2:$A$21,B815)=0,"JOB NOT ON JOBS SHEET; ",""))&amp;IF(AND(L815="Yes",M815=""),"DELAY - NO CAUSE; ","")&amp;IF(AND(N815&lt;&gt;"",O815&lt;&gt;"Yes",O815&lt;&gt;"Not needed"),"CLIENT INSTRUCTION - NO CHANGE ORDER; ","")&amp;IF(Q815="","NO PHOTOS LINK; ","")&amp;IF(OR(C815="",AND(D815&lt;&gt;"",E815="")),"CREW COUNT BLANK; ","")&amp;IF(G815="","NO WORK WRITTEN; ","")&amp;IF(AND(I815&lt;&gt;"",J815=""),"INSPECTION - NO RESULT; ","")&amp;IF(AND(B815&lt;&gt;"",N(A815)&gt;0,COUNTIFS($B$2:$B$1000,B815,$A$2:$A$1000,A815)&gt;1),"TWO ROWS SAME JOB SAME DAY; ","")&amp;IF(AND(N(A815)&gt;0,N(S815)&gt;0,N(S815)-N(A815)&gt;N('Settings'!$B$11)),"WRITTEN LATE; ",""),LEN(IF(N(A815)=0,"NO DATE; ","")&amp;IF(B815="","NO JOB; ",IF(COUNTIF('Jobs'!$A$2:$A$21,B815)=0,"JOB NOT ON JOBS SHEET; ",""))&amp;IF(AND(L815="Yes",M815=""),"DELAY - NO CAUSE; ","")&amp;IF(AND(N815&lt;&gt;"",O815&lt;&gt;"Yes",O815&lt;&gt;"Not needed"),"CLIENT INSTRUCTION - NO CHANGE ORDER; ","")&amp;IF(Q815="","NO PHOTOS LINK; ","")&amp;IF(OR(C815="",AND(D815&lt;&gt;"",E815="")),"CREW COUNT BLANK; ","")&amp;IF(G815="","NO WORK WRITTEN; ","")&amp;IF(AND(I815&lt;&gt;"",J815=""),"INSPECTION - NO RESULT; ","")&amp;IF(AND(B815&lt;&gt;"",N(A815)&gt;0,COUNTIFS($B$2:$B$1000,B815,$A$2:$A$1000,A815)&gt;1),"TWO ROWS SAME JOB SAME DAY; ","")&amp;IF(AND(N(A815)&gt;0,N(S815)&gt;0,N(S815)-N(A815)&gt;N('Settings'!$B$11)),"WRITTEN LATE; ",""))-2)))</f>
        <v/>
      </c>
    </row>
    <row r="816">
      <c r="A816" s="6" t="n"/>
      <c r="G816" s="7" t="n"/>
      <c r="H816" s="7" t="n"/>
      <c r="K816" s="7" t="n"/>
      <c r="M816" s="7" t="n"/>
      <c r="N816" s="7" t="n"/>
      <c r="P816" s="7" t="n"/>
      <c r="S816" s="6" t="n"/>
      <c r="T816">
        <f>IF(NOT(OR(A816&lt;&gt;"",B816&lt;&gt;"",G816&lt;&gt;"")),"",IF(IF(N(A816)=0,"NO DATE; ","")&amp;IF(B816="","NO JOB; ",IF(COUNTIF('Jobs'!$A$2:$A$21,B816)=0,"JOB NOT ON JOBS SHEET; ",""))&amp;IF(AND(L816="Yes",M816=""),"DELAY - NO CAUSE; ","")&amp;IF(AND(N816&lt;&gt;"",O816&lt;&gt;"Yes",O816&lt;&gt;"Not needed"),"CLIENT INSTRUCTION - NO CHANGE ORDER; ","")&amp;IF(Q816="","NO PHOTOS LINK; ","")&amp;IF(OR(C816="",AND(D816&lt;&gt;"",E816="")),"CREW COUNT BLANK; ","")&amp;IF(G816="","NO WORK WRITTEN; ","")&amp;IF(AND(I816&lt;&gt;"",J816=""),"INSPECTION - NO RESULT; ","")&amp;IF(AND(B816&lt;&gt;"",N(A816)&gt;0,COUNTIFS($B$2:$B$1000,B816,$A$2:$A$1000,A816)&gt;1),"TWO ROWS SAME JOB SAME DAY; ","")&amp;IF(AND(N(A816)&gt;0,N(S816)&gt;0,N(S816)-N(A816)&gt;N('Settings'!$B$11)),"WRITTEN LATE; ","")="","",LEFT(IF(N(A816)=0,"NO DATE; ","")&amp;IF(B816="","NO JOB; ",IF(COUNTIF('Jobs'!$A$2:$A$21,B816)=0,"JOB NOT ON JOBS SHEET; ",""))&amp;IF(AND(L816="Yes",M816=""),"DELAY - NO CAUSE; ","")&amp;IF(AND(N816&lt;&gt;"",O816&lt;&gt;"Yes",O816&lt;&gt;"Not needed"),"CLIENT INSTRUCTION - NO CHANGE ORDER; ","")&amp;IF(Q816="","NO PHOTOS LINK; ","")&amp;IF(OR(C816="",AND(D816&lt;&gt;"",E816="")),"CREW COUNT BLANK; ","")&amp;IF(G816="","NO WORK WRITTEN; ","")&amp;IF(AND(I816&lt;&gt;"",J816=""),"INSPECTION - NO RESULT; ","")&amp;IF(AND(B816&lt;&gt;"",N(A816)&gt;0,COUNTIFS($B$2:$B$1000,B816,$A$2:$A$1000,A816)&gt;1),"TWO ROWS SAME JOB SAME DAY; ","")&amp;IF(AND(N(A816)&gt;0,N(S816)&gt;0,N(S816)-N(A816)&gt;N('Settings'!$B$11)),"WRITTEN LATE; ",""),LEN(IF(N(A816)=0,"NO DATE; ","")&amp;IF(B816="","NO JOB; ",IF(COUNTIF('Jobs'!$A$2:$A$21,B816)=0,"JOB NOT ON JOBS SHEET; ",""))&amp;IF(AND(L816="Yes",M816=""),"DELAY - NO CAUSE; ","")&amp;IF(AND(N816&lt;&gt;"",O816&lt;&gt;"Yes",O816&lt;&gt;"Not needed"),"CLIENT INSTRUCTION - NO CHANGE ORDER; ","")&amp;IF(Q816="","NO PHOTOS LINK; ","")&amp;IF(OR(C816="",AND(D816&lt;&gt;"",E816="")),"CREW COUNT BLANK; ","")&amp;IF(G816="","NO WORK WRITTEN; ","")&amp;IF(AND(I816&lt;&gt;"",J816=""),"INSPECTION - NO RESULT; ","")&amp;IF(AND(B816&lt;&gt;"",N(A816)&gt;0,COUNTIFS($B$2:$B$1000,B816,$A$2:$A$1000,A816)&gt;1),"TWO ROWS SAME JOB SAME DAY; ","")&amp;IF(AND(N(A816)&gt;0,N(S816)&gt;0,N(S816)-N(A816)&gt;N('Settings'!$B$11)),"WRITTEN LATE; ",""))-2)))</f>
        <v/>
      </c>
    </row>
    <row r="817">
      <c r="A817" s="6" t="n"/>
      <c r="G817" s="7" t="n"/>
      <c r="H817" s="7" t="n"/>
      <c r="K817" s="7" t="n"/>
      <c r="M817" s="7" t="n"/>
      <c r="N817" s="7" t="n"/>
      <c r="P817" s="7" t="n"/>
      <c r="S817" s="6" t="n"/>
      <c r="T817">
        <f>IF(NOT(OR(A817&lt;&gt;"",B817&lt;&gt;"",G817&lt;&gt;"")),"",IF(IF(N(A817)=0,"NO DATE; ","")&amp;IF(B817="","NO JOB; ",IF(COUNTIF('Jobs'!$A$2:$A$21,B817)=0,"JOB NOT ON JOBS SHEET; ",""))&amp;IF(AND(L817="Yes",M817=""),"DELAY - NO CAUSE; ","")&amp;IF(AND(N817&lt;&gt;"",O817&lt;&gt;"Yes",O817&lt;&gt;"Not needed"),"CLIENT INSTRUCTION - NO CHANGE ORDER; ","")&amp;IF(Q817="","NO PHOTOS LINK; ","")&amp;IF(OR(C817="",AND(D817&lt;&gt;"",E817="")),"CREW COUNT BLANK; ","")&amp;IF(G817="","NO WORK WRITTEN; ","")&amp;IF(AND(I817&lt;&gt;"",J817=""),"INSPECTION - NO RESULT; ","")&amp;IF(AND(B817&lt;&gt;"",N(A817)&gt;0,COUNTIFS($B$2:$B$1000,B817,$A$2:$A$1000,A817)&gt;1),"TWO ROWS SAME JOB SAME DAY; ","")&amp;IF(AND(N(A817)&gt;0,N(S817)&gt;0,N(S817)-N(A817)&gt;N('Settings'!$B$11)),"WRITTEN LATE; ","")="","",LEFT(IF(N(A817)=0,"NO DATE; ","")&amp;IF(B817="","NO JOB; ",IF(COUNTIF('Jobs'!$A$2:$A$21,B817)=0,"JOB NOT ON JOBS SHEET; ",""))&amp;IF(AND(L817="Yes",M817=""),"DELAY - NO CAUSE; ","")&amp;IF(AND(N817&lt;&gt;"",O817&lt;&gt;"Yes",O817&lt;&gt;"Not needed"),"CLIENT INSTRUCTION - NO CHANGE ORDER; ","")&amp;IF(Q817="","NO PHOTOS LINK; ","")&amp;IF(OR(C817="",AND(D817&lt;&gt;"",E817="")),"CREW COUNT BLANK; ","")&amp;IF(G817="","NO WORK WRITTEN; ","")&amp;IF(AND(I817&lt;&gt;"",J817=""),"INSPECTION - NO RESULT; ","")&amp;IF(AND(B817&lt;&gt;"",N(A817)&gt;0,COUNTIFS($B$2:$B$1000,B817,$A$2:$A$1000,A817)&gt;1),"TWO ROWS SAME JOB SAME DAY; ","")&amp;IF(AND(N(A817)&gt;0,N(S817)&gt;0,N(S817)-N(A817)&gt;N('Settings'!$B$11)),"WRITTEN LATE; ",""),LEN(IF(N(A817)=0,"NO DATE; ","")&amp;IF(B817="","NO JOB; ",IF(COUNTIF('Jobs'!$A$2:$A$21,B817)=0,"JOB NOT ON JOBS SHEET; ",""))&amp;IF(AND(L817="Yes",M817=""),"DELAY - NO CAUSE; ","")&amp;IF(AND(N817&lt;&gt;"",O817&lt;&gt;"Yes",O817&lt;&gt;"Not needed"),"CLIENT INSTRUCTION - NO CHANGE ORDER; ","")&amp;IF(Q817="","NO PHOTOS LINK; ","")&amp;IF(OR(C817="",AND(D817&lt;&gt;"",E817="")),"CREW COUNT BLANK; ","")&amp;IF(G817="","NO WORK WRITTEN; ","")&amp;IF(AND(I817&lt;&gt;"",J817=""),"INSPECTION - NO RESULT; ","")&amp;IF(AND(B817&lt;&gt;"",N(A817)&gt;0,COUNTIFS($B$2:$B$1000,B817,$A$2:$A$1000,A817)&gt;1),"TWO ROWS SAME JOB SAME DAY; ","")&amp;IF(AND(N(A817)&gt;0,N(S817)&gt;0,N(S817)-N(A817)&gt;N('Settings'!$B$11)),"WRITTEN LATE; ",""))-2)))</f>
        <v/>
      </c>
    </row>
    <row r="818">
      <c r="A818" s="6" t="n"/>
      <c r="G818" s="7" t="n"/>
      <c r="H818" s="7" t="n"/>
      <c r="K818" s="7" t="n"/>
      <c r="M818" s="7" t="n"/>
      <c r="N818" s="7" t="n"/>
      <c r="P818" s="7" t="n"/>
      <c r="S818" s="6" t="n"/>
      <c r="T818">
        <f>IF(NOT(OR(A818&lt;&gt;"",B818&lt;&gt;"",G818&lt;&gt;"")),"",IF(IF(N(A818)=0,"NO DATE; ","")&amp;IF(B818="","NO JOB; ",IF(COUNTIF('Jobs'!$A$2:$A$21,B818)=0,"JOB NOT ON JOBS SHEET; ",""))&amp;IF(AND(L818="Yes",M818=""),"DELAY - NO CAUSE; ","")&amp;IF(AND(N818&lt;&gt;"",O818&lt;&gt;"Yes",O818&lt;&gt;"Not needed"),"CLIENT INSTRUCTION - NO CHANGE ORDER; ","")&amp;IF(Q818="","NO PHOTOS LINK; ","")&amp;IF(OR(C818="",AND(D818&lt;&gt;"",E818="")),"CREW COUNT BLANK; ","")&amp;IF(G818="","NO WORK WRITTEN; ","")&amp;IF(AND(I818&lt;&gt;"",J818=""),"INSPECTION - NO RESULT; ","")&amp;IF(AND(B818&lt;&gt;"",N(A818)&gt;0,COUNTIFS($B$2:$B$1000,B818,$A$2:$A$1000,A818)&gt;1),"TWO ROWS SAME JOB SAME DAY; ","")&amp;IF(AND(N(A818)&gt;0,N(S818)&gt;0,N(S818)-N(A818)&gt;N('Settings'!$B$11)),"WRITTEN LATE; ","")="","",LEFT(IF(N(A818)=0,"NO DATE; ","")&amp;IF(B818="","NO JOB; ",IF(COUNTIF('Jobs'!$A$2:$A$21,B818)=0,"JOB NOT ON JOBS SHEET; ",""))&amp;IF(AND(L818="Yes",M818=""),"DELAY - NO CAUSE; ","")&amp;IF(AND(N818&lt;&gt;"",O818&lt;&gt;"Yes",O818&lt;&gt;"Not needed"),"CLIENT INSTRUCTION - NO CHANGE ORDER; ","")&amp;IF(Q818="","NO PHOTOS LINK; ","")&amp;IF(OR(C818="",AND(D818&lt;&gt;"",E818="")),"CREW COUNT BLANK; ","")&amp;IF(G818="","NO WORK WRITTEN; ","")&amp;IF(AND(I818&lt;&gt;"",J818=""),"INSPECTION - NO RESULT; ","")&amp;IF(AND(B818&lt;&gt;"",N(A818)&gt;0,COUNTIFS($B$2:$B$1000,B818,$A$2:$A$1000,A818)&gt;1),"TWO ROWS SAME JOB SAME DAY; ","")&amp;IF(AND(N(A818)&gt;0,N(S818)&gt;0,N(S818)-N(A818)&gt;N('Settings'!$B$11)),"WRITTEN LATE; ",""),LEN(IF(N(A818)=0,"NO DATE; ","")&amp;IF(B818="","NO JOB; ",IF(COUNTIF('Jobs'!$A$2:$A$21,B818)=0,"JOB NOT ON JOBS SHEET; ",""))&amp;IF(AND(L818="Yes",M818=""),"DELAY - NO CAUSE; ","")&amp;IF(AND(N818&lt;&gt;"",O818&lt;&gt;"Yes",O818&lt;&gt;"Not needed"),"CLIENT INSTRUCTION - NO CHANGE ORDER; ","")&amp;IF(Q818="","NO PHOTOS LINK; ","")&amp;IF(OR(C818="",AND(D818&lt;&gt;"",E818="")),"CREW COUNT BLANK; ","")&amp;IF(G818="","NO WORK WRITTEN; ","")&amp;IF(AND(I818&lt;&gt;"",J818=""),"INSPECTION - NO RESULT; ","")&amp;IF(AND(B818&lt;&gt;"",N(A818)&gt;0,COUNTIFS($B$2:$B$1000,B818,$A$2:$A$1000,A818)&gt;1),"TWO ROWS SAME JOB SAME DAY; ","")&amp;IF(AND(N(A818)&gt;0,N(S818)&gt;0,N(S818)-N(A818)&gt;N('Settings'!$B$11)),"WRITTEN LATE; ",""))-2)))</f>
        <v/>
      </c>
    </row>
    <row r="819">
      <c r="A819" s="6" t="n"/>
      <c r="G819" s="7" t="n"/>
      <c r="H819" s="7" t="n"/>
      <c r="K819" s="7" t="n"/>
      <c r="M819" s="7" t="n"/>
      <c r="N819" s="7" t="n"/>
      <c r="P819" s="7" t="n"/>
      <c r="S819" s="6" t="n"/>
      <c r="T819">
        <f>IF(NOT(OR(A819&lt;&gt;"",B819&lt;&gt;"",G819&lt;&gt;"")),"",IF(IF(N(A819)=0,"NO DATE; ","")&amp;IF(B819="","NO JOB; ",IF(COUNTIF('Jobs'!$A$2:$A$21,B819)=0,"JOB NOT ON JOBS SHEET; ",""))&amp;IF(AND(L819="Yes",M819=""),"DELAY - NO CAUSE; ","")&amp;IF(AND(N819&lt;&gt;"",O819&lt;&gt;"Yes",O819&lt;&gt;"Not needed"),"CLIENT INSTRUCTION - NO CHANGE ORDER; ","")&amp;IF(Q819="","NO PHOTOS LINK; ","")&amp;IF(OR(C819="",AND(D819&lt;&gt;"",E819="")),"CREW COUNT BLANK; ","")&amp;IF(G819="","NO WORK WRITTEN; ","")&amp;IF(AND(I819&lt;&gt;"",J819=""),"INSPECTION - NO RESULT; ","")&amp;IF(AND(B819&lt;&gt;"",N(A819)&gt;0,COUNTIFS($B$2:$B$1000,B819,$A$2:$A$1000,A819)&gt;1),"TWO ROWS SAME JOB SAME DAY; ","")&amp;IF(AND(N(A819)&gt;0,N(S819)&gt;0,N(S819)-N(A819)&gt;N('Settings'!$B$11)),"WRITTEN LATE; ","")="","",LEFT(IF(N(A819)=0,"NO DATE; ","")&amp;IF(B819="","NO JOB; ",IF(COUNTIF('Jobs'!$A$2:$A$21,B819)=0,"JOB NOT ON JOBS SHEET; ",""))&amp;IF(AND(L819="Yes",M819=""),"DELAY - NO CAUSE; ","")&amp;IF(AND(N819&lt;&gt;"",O819&lt;&gt;"Yes",O819&lt;&gt;"Not needed"),"CLIENT INSTRUCTION - NO CHANGE ORDER; ","")&amp;IF(Q819="","NO PHOTOS LINK; ","")&amp;IF(OR(C819="",AND(D819&lt;&gt;"",E819="")),"CREW COUNT BLANK; ","")&amp;IF(G819="","NO WORK WRITTEN; ","")&amp;IF(AND(I819&lt;&gt;"",J819=""),"INSPECTION - NO RESULT; ","")&amp;IF(AND(B819&lt;&gt;"",N(A819)&gt;0,COUNTIFS($B$2:$B$1000,B819,$A$2:$A$1000,A819)&gt;1),"TWO ROWS SAME JOB SAME DAY; ","")&amp;IF(AND(N(A819)&gt;0,N(S819)&gt;0,N(S819)-N(A819)&gt;N('Settings'!$B$11)),"WRITTEN LATE; ",""),LEN(IF(N(A819)=0,"NO DATE; ","")&amp;IF(B819="","NO JOB; ",IF(COUNTIF('Jobs'!$A$2:$A$21,B819)=0,"JOB NOT ON JOBS SHEET; ",""))&amp;IF(AND(L819="Yes",M819=""),"DELAY - NO CAUSE; ","")&amp;IF(AND(N819&lt;&gt;"",O819&lt;&gt;"Yes",O819&lt;&gt;"Not needed"),"CLIENT INSTRUCTION - NO CHANGE ORDER; ","")&amp;IF(Q819="","NO PHOTOS LINK; ","")&amp;IF(OR(C819="",AND(D819&lt;&gt;"",E819="")),"CREW COUNT BLANK; ","")&amp;IF(G819="","NO WORK WRITTEN; ","")&amp;IF(AND(I819&lt;&gt;"",J819=""),"INSPECTION - NO RESULT; ","")&amp;IF(AND(B819&lt;&gt;"",N(A819)&gt;0,COUNTIFS($B$2:$B$1000,B819,$A$2:$A$1000,A819)&gt;1),"TWO ROWS SAME JOB SAME DAY; ","")&amp;IF(AND(N(A819)&gt;0,N(S819)&gt;0,N(S819)-N(A819)&gt;N('Settings'!$B$11)),"WRITTEN LATE; ",""))-2)))</f>
        <v/>
      </c>
    </row>
    <row r="820">
      <c r="A820" s="6" t="n"/>
      <c r="G820" s="7" t="n"/>
      <c r="H820" s="7" t="n"/>
      <c r="K820" s="7" t="n"/>
      <c r="M820" s="7" t="n"/>
      <c r="N820" s="7" t="n"/>
      <c r="P820" s="7" t="n"/>
      <c r="S820" s="6" t="n"/>
      <c r="T820">
        <f>IF(NOT(OR(A820&lt;&gt;"",B820&lt;&gt;"",G820&lt;&gt;"")),"",IF(IF(N(A820)=0,"NO DATE; ","")&amp;IF(B820="","NO JOB; ",IF(COUNTIF('Jobs'!$A$2:$A$21,B820)=0,"JOB NOT ON JOBS SHEET; ",""))&amp;IF(AND(L820="Yes",M820=""),"DELAY - NO CAUSE; ","")&amp;IF(AND(N820&lt;&gt;"",O820&lt;&gt;"Yes",O820&lt;&gt;"Not needed"),"CLIENT INSTRUCTION - NO CHANGE ORDER; ","")&amp;IF(Q820="","NO PHOTOS LINK; ","")&amp;IF(OR(C820="",AND(D820&lt;&gt;"",E820="")),"CREW COUNT BLANK; ","")&amp;IF(G820="","NO WORK WRITTEN; ","")&amp;IF(AND(I820&lt;&gt;"",J820=""),"INSPECTION - NO RESULT; ","")&amp;IF(AND(B820&lt;&gt;"",N(A820)&gt;0,COUNTIFS($B$2:$B$1000,B820,$A$2:$A$1000,A820)&gt;1),"TWO ROWS SAME JOB SAME DAY; ","")&amp;IF(AND(N(A820)&gt;0,N(S820)&gt;0,N(S820)-N(A820)&gt;N('Settings'!$B$11)),"WRITTEN LATE; ","")="","",LEFT(IF(N(A820)=0,"NO DATE; ","")&amp;IF(B820="","NO JOB; ",IF(COUNTIF('Jobs'!$A$2:$A$21,B820)=0,"JOB NOT ON JOBS SHEET; ",""))&amp;IF(AND(L820="Yes",M820=""),"DELAY - NO CAUSE; ","")&amp;IF(AND(N820&lt;&gt;"",O820&lt;&gt;"Yes",O820&lt;&gt;"Not needed"),"CLIENT INSTRUCTION - NO CHANGE ORDER; ","")&amp;IF(Q820="","NO PHOTOS LINK; ","")&amp;IF(OR(C820="",AND(D820&lt;&gt;"",E820="")),"CREW COUNT BLANK; ","")&amp;IF(G820="","NO WORK WRITTEN; ","")&amp;IF(AND(I820&lt;&gt;"",J820=""),"INSPECTION - NO RESULT; ","")&amp;IF(AND(B820&lt;&gt;"",N(A820)&gt;0,COUNTIFS($B$2:$B$1000,B820,$A$2:$A$1000,A820)&gt;1),"TWO ROWS SAME JOB SAME DAY; ","")&amp;IF(AND(N(A820)&gt;0,N(S820)&gt;0,N(S820)-N(A820)&gt;N('Settings'!$B$11)),"WRITTEN LATE; ",""),LEN(IF(N(A820)=0,"NO DATE; ","")&amp;IF(B820="","NO JOB; ",IF(COUNTIF('Jobs'!$A$2:$A$21,B820)=0,"JOB NOT ON JOBS SHEET; ",""))&amp;IF(AND(L820="Yes",M820=""),"DELAY - NO CAUSE; ","")&amp;IF(AND(N820&lt;&gt;"",O820&lt;&gt;"Yes",O820&lt;&gt;"Not needed"),"CLIENT INSTRUCTION - NO CHANGE ORDER; ","")&amp;IF(Q820="","NO PHOTOS LINK; ","")&amp;IF(OR(C820="",AND(D820&lt;&gt;"",E820="")),"CREW COUNT BLANK; ","")&amp;IF(G820="","NO WORK WRITTEN; ","")&amp;IF(AND(I820&lt;&gt;"",J820=""),"INSPECTION - NO RESULT; ","")&amp;IF(AND(B820&lt;&gt;"",N(A820)&gt;0,COUNTIFS($B$2:$B$1000,B820,$A$2:$A$1000,A820)&gt;1),"TWO ROWS SAME JOB SAME DAY; ","")&amp;IF(AND(N(A820)&gt;0,N(S820)&gt;0,N(S820)-N(A820)&gt;N('Settings'!$B$11)),"WRITTEN LATE; ",""))-2)))</f>
        <v/>
      </c>
    </row>
    <row r="821">
      <c r="A821" s="6" t="n"/>
      <c r="G821" s="7" t="n"/>
      <c r="H821" s="7" t="n"/>
      <c r="K821" s="7" t="n"/>
      <c r="M821" s="7" t="n"/>
      <c r="N821" s="7" t="n"/>
      <c r="P821" s="7" t="n"/>
      <c r="S821" s="6" t="n"/>
      <c r="T821">
        <f>IF(NOT(OR(A821&lt;&gt;"",B821&lt;&gt;"",G821&lt;&gt;"")),"",IF(IF(N(A821)=0,"NO DATE; ","")&amp;IF(B821="","NO JOB; ",IF(COUNTIF('Jobs'!$A$2:$A$21,B821)=0,"JOB NOT ON JOBS SHEET; ",""))&amp;IF(AND(L821="Yes",M821=""),"DELAY - NO CAUSE; ","")&amp;IF(AND(N821&lt;&gt;"",O821&lt;&gt;"Yes",O821&lt;&gt;"Not needed"),"CLIENT INSTRUCTION - NO CHANGE ORDER; ","")&amp;IF(Q821="","NO PHOTOS LINK; ","")&amp;IF(OR(C821="",AND(D821&lt;&gt;"",E821="")),"CREW COUNT BLANK; ","")&amp;IF(G821="","NO WORK WRITTEN; ","")&amp;IF(AND(I821&lt;&gt;"",J821=""),"INSPECTION - NO RESULT; ","")&amp;IF(AND(B821&lt;&gt;"",N(A821)&gt;0,COUNTIFS($B$2:$B$1000,B821,$A$2:$A$1000,A821)&gt;1),"TWO ROWS SAME JOB SAME DAY; ","")&amp;IF(AND(N(A821)&gt;0,N(S821)&gt;0,N(S821)-N(A821)&gt;N('Settings'!$B$11)),"WRITTEN LATE; ","")="","",LEFT(IF(N(A821)=0,"NO DATE; ","")&amp;IF(B821="","NO JOB; ",IF(COUNTIF('Jobs'!$A$2:$A$21,B821)=0,"JOB NOT ON JOBS SHEET; ",""))&amp;IF(AND(L821="Yes",M821=""),"DELAY - NO CAUSE; ","")&amp;IF(AND(N821&lt;&gt;"",O821&lt;&gt;"Yes",O821&lt;&gt;"Not needed"),"CLIENT INSTRUCTION - NO CHANGE ORDER; ","")&amp;IF(Q821="","NO PHOTOS LINK; ","")&amp;IF(OR(C821="",AND(D821&lt;&gt;"",E821="")),"CREW COUNT BLANK; ","")&amp;IF(G821="","NO WORK WRITTEN; ","")&amp;IF(AND(I821&lt;&gt;"",J821=""),"INSPECTION - NO RESULT; ","")&amp;IF(AND(B821&lt;&gt;"",N(A821)&gt;0,COUNTIFS($B$2:$B$1000,B821,$A$2:$A$1000,A821)&gt;1),"TWO ROWS SAME JOB SAME DAY; ","")&amp;IF(AND(N(A821)&gt;0,N(S821)&gt;0,N(S821)-N(A821)&gt;N('Settings'!$B$11)),"WRITTEN LATE; ",""),LEN(IF(N(A821)=0,"NO DATE; ","")&amp;IF(B821="","NO JOB; ",IF(COUNTIF('Jobs'!$A$2:$A$21,B821)=0,"JOB NOT ON JOBS SHEET; ",""))&amp;IF(AND(L821="Yes",M821=""),"DELAY - NO CAUSE; ","")&amp;IF(AND(N821&lt;&gt;"",O821&lt;&gt;"Yes",O821&lt;&gt;"Not needed"),"CLIENT INSTRUCTION - NO CHANGE ORDER; ","")&amp;IF(Q821="","NO PHOTOS LINK; ","")&amp;IF(OR(C821="",AND(D821&lt;&gt;"",E821="")),"CREW COUNT BLANK; ","")&amp;IF(G821="","NO WORK WRITTEN; ","")&amp;IF(AND(I821&lt;&gt;"",J821=""),"INSPECTION - NO RESULT; ","")&amp;IF(AND(B821&lt;&gt;"",N(A821)&gt;0,COUNTIFS($B$2:$B$1000,B821,$A$2:$A$1000,A821)&gt;1),"TWO ROWS SAME JOB SAME DAY; ","")&amp;IF(AND(N(A821)&gt;0,N(S821)&gt;0,N(S821)-N(A821)&gt;N('Settings'!$B$11)),"WRITTEN LATE; ",""))-2)))</f>
        <v/>
      </c>
    </row>
    <row r="822">
      <c r="A822" s="6" t="n"/>
      <c r="G822" s="7" t="n"/>
      <c r="H822" s="7" t="n"/>
      <c r="K822" s="7" t="n"/>
      <c r="M822" s="7" t="n"/>
      <c r="N822" s="7" t="n"/>
      <c r="P822" s="7" t="n"/>
      <c r="S822" s="6" t="n"/>
      <c r="T822">
        <f>IF(NOT(OR(A822&lt;&gt;"",B822&lt;&gt;"",G822&lt;&gt;"")),"",IF(IF(N(A822)=0,"NO DATE; ","")&amp;IF(B822="","NO JOB; ",IF(COUNTIF('Jobs'!$A$2:$A$21,B822)=0,"JOB NOT ON JOBS SHEET; ",""))&amp;IF(AND(L822="Yes",M822=""),"DELAY - NO CAUSE; ","")&amp;IF(AND(N822&lt;&gt;"",O822&lt;&gt;"Yes",O822&lt;&gt;"Not needed"),"CLIENT INSTRUCTION - NO CHANGE ORDER; ","")&amp;IF(Q822="","NO PHOTOS LINK; ","")&amp;IF(OR(C822="",AND(D822&lt;&gt;"",E822="")),"CREW COUNT BLANK; ","")&amp;IF(G822="","NO WORK WRITTEN; ","")&amp;IF(AND(I822&lt;&gt;"",J822=""),"INSPECTION - NO RESULT; ","")&amp;IF(AND(B822&lt;&gt;"",N(A822)&gt;0,COUNTIFS($B$2:$B$1000,B822,$A$2:$A$1000,A822)&gt;1),"TWO ROWS SAME JOB SAME DAY; ","")&amp;IF(AND(N(A822)&gt;0,N(S822)&gt;0,N(S822)-N(A822)&gt;N('Settings'!$B$11)),"WRITTEN LATE; ","")="","",LEFT(IF(N(A822)=0,"NO DATE; ","")&amp;IF(B822="","NO JOB; ",IF(COUNTIF('Jobs'!$A$2:$A$21,B822)=0,"JOB NOT ON JOBS SHEET; ",""))&amp;IF(AND(L822="Yes",M822=""),"DELAY - NO CAUSE; ","")&amp;IF(AND(N822&lt;&gt;"",O822&lt;&gt;"Yes",O822&lt;&gt;"Not needed"),"CLIENT INSTRUCTION - NO CHANGE ORDER; ","")&amp;IF(Q822="","NO PHOTOS LINK; ","")&amp;IF(OR(C822="",AND(D822&lt;&gt;"",E822="")),"CREW COUNT BLANK; ","")&amp;IF(G822="","NO WORK WRITTEN; ","")&amp;IF(AND(I822&lt;&gt;"",J822=""),"INSPECTION - NO RESULT; ","")&amp;IF(AND(B822&lt;&gt;"",N(A822)&gt;0,COUNTIFS($B$2:$B$1000,B822,$A$2:$A$1000,A822)&gt;1),"TWO ROWS SAME JOB SAME DAY; ","")&amp;IF(AND(N(A822)&gt;0,N(S822)&gt;0,N(S822)-N(A822)&gt;N('Settings'!$B$11)),"WRITTEN LATE; ",""),LEN(IF(N(A822)=0,"NO DATE; ","")&amp;IF(B822="","NO JOB; ",IF(COUNTIF('Jobs'!$A$2:$A$21,B822)=0,"JOB NOT ON JOBS SHEET; ",""))&amp;IF(AND(L822="Yes",M822=""),"DELAY - NO CAUSE; ","")&amp;IF(AND(N822&lt;&gt;"",O822&lt;&gt;"Yes",O822&lt;&gt;"Not needed"),"CLIENT INSTRUCTION - NO CHANGE ORDER; ","")&amp;IF(Q822="","NO PHOTOS LINK; ","")&amp;IF(OR(C822="",AND(D822&lt;&gt;"",E822="")),"CREW COUNT BLANK; ","")&amp;IF(G822="","NO WORK WRITTEN; ","")&amp;IF(AND(I822&lt;&gt;"",J822=""),"INSPECTION - NO RESULT; ","")&amp;IF(AND(B822&lt;&gt;"",N(A822)&gt;0,COUNTIFS($B$2:$B$1000,B822,$A$2:$A$1000,A822)&gt;1),"TWO ROWS SAME JOB SAME DAY; ","")&amp;IF(AND(N(A822)&gt;0,N(S822)&gt;0,N(S822)-N(A822)&gt;N('Settings'!$B$11)),"WRITTEN LATE; ",""))-2)))</f>
        <v/>
      </c>
    </row>
    <row r="823">
      <c r="A823" s="6" t="n"/>
      <c r="G823" s="7" t="n"/>
      <c r="H823" s="7" t="n"/>
      <c r="K823" s="7" t="n"/>
      <c r="M823" s="7" t="n"/>
      <c r="N823" s="7" t="n"/>
      <c r="P823" s="7" t="n"/>
      <c r="S823" s="6" t="n"/>
      <c r="T823">
        <f>IF(NOT(OR(A823&lt;&gt;"",B823&lt;&gt;"",G823&lt;&gt;"")),"",IF(IF(N(A823)=0,"NO DATE; ","")&amp;IF(B823="","NO JOB; ",IF(COUNTIF('Jobs'!$A$2:$A$21,B823)=0,"JOB NOT ON JOBS SHEET; ",""))&amp;IF(AND(L823="Yes",M823=""),"DELAY - NO CAUSE; ","")&amp;IF(AND(N823&lt;&gt;"",O823&lt;&gt;"Yes",O823&lt;&gt;"Not needed"),"CLIENT INSTRUCTION - NO CHANGE ORDER; ","")&amp;IF(Q823="","NO PHOTOS LINK; ","")&amp;IF(OR(C823="",AND(D823&lt;&gt;"",E823="")),"CREW COUNT BLANK; ","")&amp;IF(G823="","NO WORK WRITTEN; ","")&amp;IF(AND(I823&lt;&gt;"",J823=""),"INSPECTION - NO RESULT; ","")&amp;IF(AND(B823&lt;&gt;"",N(A823)&gt;0,COUNTIFS($B$2:$B$1000,B823,$A$2:$A$1000,A823)&gt;1),"TWO ROWS SAME JOB SAME DAY; ","")&amp;IF(AND(N(A823)&gt;0,N(S823)&gt;0,N(S823)-N(A823)&gt;N('Settings'!$B$11)),"WRITTEN LATE; ","")="","",LEFT(IF(N(A823)=0,"NO DATE; ","")&amp;IF(B823="","NO JOB; ",IF(COUNTIF('Jobs'!$A$2:$A$21,B823)=0,"JOB NOT ON JOBS SHEET; ",""))&amp;IF(AND(L823="Yes",M823=""),"DELAY - NO CAUSE; ","")&amp;IF(AND(N823&lt;&gt;"",O823&lt;&gt;"Yes",O823&lt;&gt;"Not needed"),"CLIENT INSTRUCTION - NO CHANGE ORDER; ","")&amp;IF(Q823="","NO PHOTOS LINK; ","")&amp;IF(OR(C823="",AND(D823&lt;&gt;"",E823="")),"CREW COUNT BLANK; ","")&amp;IF(G823="","NO WORK WRITTEN; ","")&amp;IF(AND(I823&lt;&gt;"",J823=""),"INSPECTION - NO RESULT; ","")&amp;IF(AND(B823&lt;&gt;"",N(A823)&gt;0,COUNTIFS($B$2:$B$1000,B823,$A$2:$A$1000,A823)&gt;1),"TWO ROWS SAME JOB SAME DAY; ","")&amp;IF(AND(N(A823)&gt;0,N(S823)&gt;0,N(S823)-N(A823)&gt;N('Settings'!$B$11)),"WRITTEN LATE; ",""),LEN(IF(N(A823)=0,"NO DATE; ","")&amp;IF(B823="","NO JOB; ",IF(COUNTIF('Jobs'!$A$2:$A$21,B823)=0,"JOB NOT ON JOBS SHEET; ",""))&amp;IF(AND(L823="Yes",M823=""),"DELAY - NO CAUSE; ","")&amp;IF(AND(N823&lt;&gt;"",O823&lt;&gt;"Yes",O823&lt;&gt;"Not needed"),"CLIENT INSTRUCTION - NO CHANGE ORDER; ","")&amp;IF(Q823="","NO PHOTOS LINK; ","")&amp;IF(OR(C823="",AND(D823&lt;&gt;"",E823="")),"CREW COUNT BLANK; ","")&amp;IF(G823="","NO WORK WRITTEN; ","")&amp;IF(AND(I823&lt;&gt;"",J823=""),"INSPECTION - NO RESULT; ","")&amp;IF(AND(B823&lt;&gt;"",N(A823)&gt;0,COUNTIFS($B$2:$B$1000,B823,$A$2:$A$1000,A823)&gt;1),"TWO ROWS SAME JOB SAME DAY; ","")&amp;IF(AND(N(A823)&gt;0,N(S823)&gt;0,N(S823)-N(A823)&gt;N('Settings'!$B$11)),"WRITTEN LATE; ",""))-2)))</f>
        <v/>
      </c>
    </row>
    <row r="824">
      <c r="A824" s="6" t="n"/>
      <c r="G824" s="7" t="n"/>
      <c r="H824" s="7" t="n"/>
      <c r="K824" s="7" t="n"/>
      <c r="M824" s="7" t="n"/>
      <c r="N824" s="7" t="n"/>
      <c r="P824" s="7" t="n"/>
      <c r="S824" s="6" t="n"/>
      <c r="T824">
        <f>IF(NOT(OR(A824&lt;&gt;"",B824&lt;&gt;"",G824&lt;&gt;"")),"",IF(IF(N(A824)=0,"NO DATE; ","")&amp;IF(B824="","NO JOB; ",IF(COUNTIF('Jobs'!$A$2:$A$21,B824)=0,"JOB NOT ON JOBS SHEET; ",""))&amp;IF(AND(L824="Yes",M824=""),"DELAY - NO CAUSE; ","")&amp;IF(AND(N824&lt;&gt;"",O824&lt;&gt;"Yes",O824&lt;&gt;"Not needed"),"CLIENT INSTRUCTION - NO CHANGE ORDER; ","")&amp;IF(Q824="","NO PHOTOS LINK; ","")&amp;IF(OR(C824="",AND(D824&lt;&gt;"",E824="")),"CREW COUNT BLANK; ","")&amp;IF(G824="","NO WORK WRITTEN; ","")&amp;IF(AND(I824&lt;&gt;"",J824=""),"INSPECTION - NO RESULT; ","")&amp;IF(AND(B824&lt;&gt;"",N(A824)&gt;0,COUNTIFS($B$2:$B$1000,B824,$A$2:$A$1000,A824)&gt;1),"TWO ROWS SAME JOB SAME DAY; ","")&amp;IF(AND(N(A824)&gt;0,N(S824)&gt;0,N(S824)-N(A824)&gt;N('Settings'!$B$11)),"WRITTEN LATE; ","")="","",LEFT(IF(N(A824)=0,"NO DATE; ","")&amp;IF(B824="","NO JOB; ",IF(COUNTIF('Jobs'!$A$2:$A$21,B824)=0,"JOB NOT ON JOBS SHEET; ",""))&amp;IF(AND(L824="Yes",M824=""),"DELAY - NO CAUSE; ","")&amp;IF(AND(N824&lt;&gt;"",O824&lt;&gt;"Yes",O824&lt;&gt;"Not needed"),"CLIENT INSTRUCTION - NO CHANGE ORDER; ","")&amp;IF(Q824="","NO PHOTOS LINK; ","")&amp;IF(OR(C824="",AND(D824&lt;&gt;"",E824="")),"CREW COUNT BLANK; ","")&amp;IF(G824="","NO WORK WRITTEN; ","")&amp;IF(AND(I824&lt;&gt;"",J824=""),"INSPECTION - NO RESULT; ","")&amp;IF(AND(B824&lt;&gt;"",N(A824)&gt;0,COUNTIFS($B$2:$B$1000,B824,$A$2:$A$1000,A824)&gt;1),"TWO ROWS SAME JOB SAME DAY; ","")&amp;IF(AND(N(A824)&gt;0,N(S824)&gt;0,N(S824)-N(A824)&gt;N('Settings'!$B$11)),"WRITTEN LATE; ",""),LEN(IF(N(A824)=0,"NO DATE; ","")&amp;IF(B824="","NO JOB; ",IF(COUNTIF('Jobs'!$A$2:$A$21,B824)=0,"JOB NOT ON JOBS SHEET; ",""))&amp;IF(AND(L824="Yes",M824=""),"DELAY - NO CAUSE; ","")&amp;IF(AND(N824&lt;&gt;"",O824&lt;&gt;"Yes",O824&lt;&gt;"Not needed"),"CLIENT INSTRUCTION - NO CHANGE ORDER; ","")&amp;IF(Q824="","NO PHOTOS LINK; ","")&amp;IF(OR(C824="",AND(D824&lt;&gt;"",E824="")),"CREW COUNT BLANK; ","")&amp;IF(G824="","NO WORK WRITTEN; ","")&amp;IF(AND(I824&lt;&gt;"",J824=""),"INSPECTION - NO RESULT; ","")&amp;IF(AND(B824&lt;&gt;"",N(A824)&gt;0,COUNTIFS($B$2:$B$1000,B824,$A$2:$A$1000,A824)&gt;1),"TWO ROWS SAME JOB SAME DAY; ","")&amp;IF(AND(N(A824)&gt;0,N(S824)&gt;0,N(S824)-N(A824)&gt;N('Settings'!$B$11)),"WRITTEN LATE; ",""))-2)))</f>
        <v/>
      </c>
    </row>
    <row r="825">
      <c r="A825" s="6" t="n"/>
      <c r="G825" s="7" t="n"/>
      <c r="H825" s="7" t="n"/>
      <c r="K825" s="7" t="n"/>
      <c r="M825" s="7" t="n"/>
      <c r="N825" s="7" t="n"/>
      <c r="P825" s="7" t="n"/>
      <c r="S825" s="6" t="n"/>
      <c r="T825">
        <f>IF(NOT(OR(A825&lt;&gt;"",B825&lt;&gt;"",G825&lt;&gt;"")),"",IF(IF(N(A825)=0,"NO DATE; ","")&amp;IF(B825="","NO JOB; ",IF(COUNTIF('Jobs'!$A$2:$A$21,B825)=0,"JOB NOT ON JOBS SHEET; ",""))&amp;IF(AND(L825="Yes",M825=""),"DELAY - NO CAUSE; ","")&amp;IF(AND(N825&lt;&gt;"",O825&lt;&gt;"Yes",O825&lt;&gt;"Not needed"),"CLIENT INSTRUCTION - NO CHANGE ORDER; ","")&amp;IF(Q825="","NO PHOTOS LINK; ","")&amp;IF(OR(C825="",AND(D825&lt;&gt;"",E825="")),"CREW COUNT BLANK; ","")&amp;IF(G825="","NO WORK WRITTEN; ","")&amp;IF(AND(I825&lt;&gt;"",J825=""),"INSPECTION - NO RESULT; ","")&amp;IF(AND(B825&lt;&gt;"",N(A825)&gt;0,COUNTIFS($B$2:$B$1000,B825,$A$2:$A$1000,A825)&gt;1),"TWO ROWS SAME JOB SAME DAY; ","")&amp;IF(AND(N(A825)&gt;0,N(S825)&gt;0,N(S825)-N(A825)&gt;N('Settings'!$B$11)),"WRITTEN LATE; ","")="","",LEFT(IF(N(A825)=0,"NO DATE; ","")&amp;IF(B825="","NO JOB; ",IF(COUNTIF('Jobs'!$A$2:$A$21,B825)=0,"JOB NOT ON JOBS SHEET; ",""))&amp;IF(AND(L825="Yes",M825=""),"DELAY - NO CAUSE; ","")&amp;IF(AND(N825&lt;&gt;"",O825&lt;&gt;"Yes",O825&lt;&gt;"Not needed"),"CLIENT INSTRUCTION - NO CHANGE ORDER; ","")&amp;IF(Q825="","NO PHOTOS LINK; ","")&amp;IF(OR(C825="",AND(D825&lt;&gt;"",E825="")),"CREW COUNT BLANK; ","")&amp;IF(G825="","NO WORK WRITTEN; ","")&amp;IF(AND(I825&lt;&gt;"",J825=""),"INSPECTION - NO RESULT; ","")&amp;IF(AND(B825&lt;&gt;"",N(A825)&gt;0,COUNTIFS($B$2:$B$1000,B825,$A$2:$A$1000,A825)&gt;1),"TWO ROWS SAME JOB SAME DAY; ","")&amp;IF(AND(N(A825)&gt;0,N(S825)&gt;0,N(S825)-N(A825)&gt;N('Settings'!$B$11)),"WRITTEN LATE; ",""),LEN(IF(N(A825)=0,"NO DATE; ","")&amp;IF(B825="","NO JOB; ",IF(COUNTIF('Jobs'!$A$2:$A$21,B825)=0,"JOB NOT ON JOBS SHEET; ",""))&amp;IF(AND(L825="Yes",M825=""),"DELAY - NO CAUSE; ","")&amp;IF(AND(N825&lt;&gt;"",O825&lt;&gt;"Yes",O825&lt;&gt;"Not needed"),"CLIENT INSTRUCTION - NO CHANGE ORDER; ","")&amp;IF(Q825="","NO PHOTOS LINK; ","")&amp;IF(OR(C825="",AND(D825&lt;&gt;"",E825="")),"CREW COUNT BLANK; ","")&amp;IF(G825="","NO WORK WRITTEN; ","")&amp;IF(AND(I825&lt;&gt;"",J825=""),"INSPECTION - NO RESULT; ","")&amp;IF(AND(B825&lt;&gt;"",N(A825)&gt;0,COUNTIFS($B$2:$B$1000,B825,$A$2:$A$1000,A825)&gt;1),"TWO ROWS SAME JOB SAME DAY; ","")&amp;IF(AND(N(A825)&gt;0,N(S825)&gt;0,N(S825)-N(A825)&gt;N('Settings'!$B$11)),"WRITTEN LATE; ",""))-2)))</f>
        <v/>
      </c>
    </row>
    <row r="826">
      <c r="A826" s="6" t="n"/>
      <c r="G826" s="7" t="n"/>
      <c r="H826" s="7" t="n"/>
      <c r="K826" s="7" t="n"/>
      <c r="M826" s="7" t="n"/>
      <c r="N826" s="7" t="n"/>
      <c r="P826" s="7" t="n"/>
      <c r="S826" s="6" t="n"/>
      <c r="T826">
        <f>IF(NOT(OR(A826&lt;&gt;"",B826&lt;&gt;"",G826&lt;&gt;"")),"",IF(IF(N(A826)=0,"NO DATE; ","")&amp;IF(B826="","NO JOB; ",IF(COUNTIF('Jobs'!$A$2:$A$21,B826)=0,"JOB NOT ON JOBS SHEET; ",""))&amp;IF(AND(L826="Yes",M826=""),"DELAY - NO CAUSE; ","")&amp;IF(AND(N826&lt;&gt;"",O826&lt;&gt;"Yes",O826&lt;&gt;"Not needed"),"CLIENT INSTRUCTION - NO CHANGE ORDER; ","")&amp;IF(Q826="","NO PHOTOS LINK; ","")&amp;IF(OR(C826="",AND(D826&lt;&gt;"",E826="")),"CREW COUNT BLANK; ","")&amp;IF(G826="","NO WORK WRITTEN; ","")&amp;IF(AND(I826&lt;&gt;"",J826=""),"INSPECTION - NO RESULT; ","")&amp;IF(AND(B826&lt;&gt;"",N(A826)&gt;0,COUNTIFS($B$2:$B$1000,B826,$A$2:$A$1000,A826)&gt;1),"TWO ROWS SAME JOB SAME DAY; ","")&amp;IF(AND(N(A826)&gt;0,N(S826)&gt;0,N(S826)-N(A826)&gt;N('Settings'!$B$11)),"WRITTEN LATE; ","")="","",LEFT(IF(N(A826)=0,"NO DATE; ","")&amp;IF(B826="","NO JOB; ",IF(COUNTIF('Jobs'!$A$2:$A$21,B826)=0,"JOB NOT ON JOBS SHEET; ",""))&amp;IF(AND(L826="Yes",M826=""),"DELAY - NO CAUSE; ","")&amp;IF(AND(N826&lt;&gt;"",O826&lt;&gt;"Yes",O826&lt;&gt;"Not needed"),"CLIENT INSTRUCTION - NO CHANGE ORDER; ","")&amp;IF(Q826="","NO PHOTOS LINK; ","")&amp;IF(OR(C826="",AND(D826&lt;&gt;"",E826="")),"CREW COUNT BLANK; ","")&amp;IF(G826="","NO WORK WRITTEN; ","")&amp;IF(AND(I826&lt;&gt;"",J826=""),"INSPECTION - NO RESULT; ","")&amp;IF(AND(B826&lt;&gt;"",N(A826)&gt;0,COUNTIFS($B$2:$B$1000,B826,$A$2:$A$1000,A826)&gt;1),"TWO ROWS SAME JOB SAME DAY; ","")&amp;IF(AND(N(A826)&gt;0,N(S826)&gt;0,N(S826)-N(A826)&gt;N('Settings'!$B$11)),"WRITTEN LATE; ",""),LEN(IF(N(A826)=0,"NO DATE; ","")&amp;IF(B826="","NO JOB; ",IF(COUNTIF('Jobs'!$A$2:$A$21,B826)=0,"JOB NOT ON JOBS SHEET; ",""))&amp;IF(AND(L826="Yes",M826=""),"DELAY - NO CAUSE; ","")&amp;IF(AND(N826&lt;&gt;"",O826&lt;&gt;"Yes",O826&lt;&gt;"Not needed"),"CLIENT INSTRUCTION - NO CHANGE ORDER; ","")&amp;IF(Q826="","NO PHOTOS LINK; ","")&amp;IF(OR(C826="",AND(D826&lt;&gt;"",E826="")),"CREW COUNT BLANK; ","")&amp;IF(G826="","NO WORK WRITTEN; ","")&amp;IF(AND(I826&lt;&gt;"",J826=""),"INSPECTION - NO RESULT; ","")&amp;IF(AND(B826&lt;&gt;"",N(A826)&gt;0,COUNTIFS($B$2:$B$1000,B826,$A$2:$A$1000,A826)&gt;1),"TWO ROWS SAME JOB SAME DAY; ","")&amp;IF(AND(N(A826)&gt;0,N(S826)&gt;0,N(S826)-N(A826)&gt;N('Settings'!$B$11)),"WRITTEN LATE; ",""))-2)))</f>
        <v/>
      </c>
    </row>
    <row r="827">
      <c r="A827" s="6" t="n"/>
      <c r="G827" s="7" t="n"/>
      <c r="H827" s="7" t="n"/>
      <c r="K827" s="7" t="n"/>
      <c r="M827" s="7" t="n"/>
      <c r="N827" s="7" t="n"/>
      <c r="P827" s="7" t="n"/>
      <c r="S827" s="6" t="n"/>
      <c r="T827">
        <f>IF(NOT(OR(A827&lt;&gt;"",B827&lt;&gt;"",G827&lt;&gt;"")),"",IF(IF(N(A827)=0,"NO DATE; ","")&amp;IF(B827="","NO JOB; ",IF(COUNTIF('Jobs'!$A$2:$A$21,B827)=0,"JOB NOT ON JOBS SHEET; ",""))&amp;IF(AND(L827="Yes",M827=""),"DELAY - NO CAUSE; ","")&amp;IF(AND(N827&lt;&gt;"",O827&lt;&gt;"Yes",O827&lt;&gt;"Not needed"),"CLIENT INSTRUCTION - NO CHANGE ORDER; ","")&amp;IF(Q827="","NO PHOTOS LINK; ","")&amp;IF(OR(C827="",AND(D827&lt;&gt;"",E827="")),"CREW COUNT BLANK; ","")&amp;IF(G827="","NO WORK WRITTEN; ","")&amp;IF(AND(I827&lt;&gt;"",J827=""),"INSPECTION - NO RESULT; ","")&amp;IF(AND(B827&lt;&gt;"",N(A827)&gt;0,COUNTIFS($B$2:$B$1000,B827,$A$2:$A$1000,A827)&gt;1),"TWO ROWS SAME JOB SAME DAY; ","")&amp;IF(AND(N(A827)&gt;0,N(S827)&gt;0,N(S827)-N(A827)&gt;N('Settings'!$B$11)),"WRITTEN LATE; ","")="","",LEFT(IF(N(A827)=0,"NO DATE; ","")&amp;IF(B827="","NO JOB; ",IF(COUNTIF('Jobs'!$A$2:$A$21,B827)=0,"JOB NOT ON JOBS SHEET; ",""))&amp;IF(AND(L827="Yes",M827=""),"DELAY - NO CAUSE; ","")&amp;IF(AND(N827&lt;&gt;"",O827&lt;&gt;"Yes",O827&lt;&gt;"Not needed"),"CLIENT INSTRUCTION - NO CHANGE ORDER; ","")&amp;IF(Q827="","NO PHOTOS LINK; ","")&amp;IF(OR(C827="",AND(D827&lt;&gt;"",E827="")),"CREW COUNT BLANK; ","")&amp;IF(G827="","NO WORK WRITTEN; ","")&amp;IF(AND(I827&lt;&gt;"",J827=""),"INSPECTION - NO RESULT; ","")&amp;IF(AND(B827&lt;&gt;"",N(A827)&gt;0,COUNTIFS($B$2:$B$1000,B827,$A$2:$A$1000,A827)&gt;1),"TWO ROWS SAME JOB SAME DAY; ","")&amp;IF(AND(N(A827)&gt;0,N(S827)&gt;0,N(S827)-N(A827)&gt;N('Settings'!$B$11)),"WRITTEN LATE; ",""),LEN(IF(N(A827)=0,"NO DATE; ","")&amp;IF(B827="","NO JOB; ",IF(COUNTIF('Jobs'!$A$2:$A$21,B827)=0,"JOB NOT ON JOBS SHEET; ",""))&amp;IF(AND(L827="Yes",M827=""),"DELAY - NO CAUSE; ","")&amp;IF(AND(N827&lt;&gt;"",O827&lt;&gt;"Yes",O827&lt;&gt;"Not needed"),"CLIENT INSTRUCTION - NO CHANGE ORDER; ","")&amp;IF(Q827="","NO PHOTOS LINK; ","")&amp;IF(OR(C827="",AND(D827&lt;&gt;"",E827="")),"CREW COUNT BLANK; ","")&amp;IF(G827="","NO WORK WRITTEN; ","")&amp;IF(AND(I827&lt;&gt;"",J827=""),"INSPECTION - NO RESULT; ","")&amp;IF(AND(B827&lt;&gt;"",N(A827)&gt;0,COUNTIFS($B$2:$B$1000,B827,$A$2:$A$1000,A827)&gt;1),"TWO ROWS SAME JOB SAME DAY; ","")&amp;IF(AND(N(A827)&gt;0,N(S827)&gt;0,N(S827)-N(A827)&gt;N('Settings'!$B$11)),"WRITTEN LATE; ",""))-2)))</f>
        <v/>
      </c>
    </row>
    <row r="828">
      <c r="A828" s="6" t="n"/>
      <c r="G828" s="7" t="n"/>
      <c r="H828" s="7" t="n"/>
      <c r="K828" s="7" t="n"/>
      <c r="M828" s="7" t="n"/>
      <c r="N828" s="7" t="n"/>
      <c r="P828" s="7" t="n"/>
      <c r="S828" s="6" t="n"/>
      <c r="T828">
        <f>IF(NOT(OR(A828&lt;&gt;"",B828&lt;&gt;"",G828&lt;&gt;"")),"",IF(IF(N(A828)=0,"NO DATE; ","")&amp;IF(B828="","NO JOB; ",IF(COUNTIF('Jobs'!$A$2:$A$21,B828)=0,"JOB NOT ON JOBS SHEET; ",""))&amp;IF(AND(L828="Yes",M828=""),"DELAY - NO CAUSE; ","")&amp;IF(AND(N828&lt;&gt;"",O828&lt;&gt;"Yes",O828&lt;&gt;"Not needed"),"CLIENT INSTRUCTION - NO CHANGE ORDER; ","")&amp;IF(Q828="","NO PHOTOS LINK; ","")&amp;IF(OR(C828="",AND(D828&lt;&gt;"",E828="")),"CREW COUNT BLANK; ","")&amp;IF(G828="","NO WORK WRITTEN; ","")&amp;IF(AND(I828&lt;&gt;"",J828=""),"INSPECTION - NO RESULT; ","")&amp;IF(AND(B828&lt;&gt;"",N(A828)&gt;0,COUNTIFS($B$2:$B$1000,B828,$A$2:$A$1000,A828)&gt;1),"TWO ROWS SAME JOB SAME DAY; ","")&amp;IF(AND(N(A828)&gt;0,N(S828)&gt;0,N(S828)-N(A828)&gt;N('Settings'!$B$11)),"WRITTEN LATE; ","")="","",LEFT(IF(N(A828)=0,"NO DATE; ","")&amp;IF(B828="","NO JOB; ",IF(COUNTIF('Jobs'!$A$2:$A$21,B828)=0,"JOB NOT ON JOBS SHEET; ",""))&amp;IF(AND(L828="Yes",M828=""),"DELAY - NO CAUSE; ","")&amp;IF(AND(N828&lt;&gt;"",O828&lt;&gt;"Yes",O828&lt;&gt;"Not needed"),"CLIENT INSTRUCTION - NO CHANGE ORDER; ","")&amp;IF(Q828="","NO PHOTOS LINK; ","")&amp;IF(OR(C828="",AND(D828&lt;&gt;"",E828="")),"CREW COUNT BLANK; ","")&amp;IF(G828="","NO WORK WRITTEN; ","")&amp;IF(AND(I828&lt;&gt;"",J828=""),"INSPECTION - NO RESULT; ","")&amp;IF(AND(B828&lt;&gt;"",N(A828)&gt;0,COUNTIFS($B$2:$B$1000,B828,$A$2:$A$1000,A828)&gt;1),"TWO ROWS SAME JOB SAME DAY; ","")&amp;IF(AND(N(A828)&gt;0,N(S828)&gt;0,N(S828)-N(A828)&gt;N('Settings'!$B$11)),"WRITTEN LATE; ",""),LEN(IF(N(A828)=0,"NO DATE; ","")&amp;IF(B828="","NO JOB; ",IF(COUNTIF('Jobs'!$A$2:$A$21,B828)=0,"JOB NOT ON JOBS SHEET; ",""))&amp;IF(AND(L828="Yes",M828=""),"DELAY - NO CAUSE; ","")&amp;IF(AND(N828&lt;&gt;"",O828&lt;&gt;"Yes",O828&lt;&gt;"Not needed"),"CLIENT INSTRUCTION - NO CHANGE ORDER; ","")&amp;IF(Q828="","NO PHOTOS LINK; ","")&amp;IF(OR(C828="",AND(D828&lt;&gt;"",E828="")),"CREW COUNT BLANK; ","")&amp;IF(G828="","NO WORK WRITTEN; ","")&amp;IF(AND(I828&lt;&gt;"",J828=""),"INSPECTION - NO RESULT; ","")&amp;IF(AND(B828&lt;&gt;"",N(A828)&gt;0,COUNTIFS($B$2:$B$1000,B828,$A$2:$A$1000,A828)&gt;1),"TWO ROWS SAME JOB SAME DAY; ","")&amp;IF(AND(N(A828)&gt;0,N(S828)&gt;0,N(S828)-N(A828)&gt;N('Settings'!$B$11)),"WRITTEN LATE; ",""))-2)))</f>
        <v/>
      </c>
    </row>
    <row r="829">
      <c r="A829" s="6" t="n"/>
      <c r="G829" s="7" t="n"/>
      <c r="H829" s="7" t="n"/>
      <c r="K829" s="7" t="n"/>
      <c r="M829" s="7" t="n"/>
      <c r="N829" s="7" t="n"/>
      <c r="P829" s="7" t="n"/>
      <c r="S829" s="6" t="n"/>
      <c r="T829">
        <f>IF(NOT(OR(A829&lt;&gt;"",B829&lt;&gt;"",G829&lt;&gt;"")),"",IF(IF(N(A829)=0,"NO DATE; ","")&amp;IF(B829="","NO JOB; ",IF(COUNTIF('Jobs'!$A$2:$A$21,B829)=0,"JOB NOT ON JOBS SHEET; ",""))&amp;IF(AND(L829="Yes",M829=""),"DELAY - NO CAUSE; ","")&amp;IF(AND(N829&lt;&gt;"",O829&lt;&gt;"Yes",O829&lt;&gt;"Not needed"),"CLIENT INSTRUCTION - NO CHANGE ORDER; ","")&amp;IF(Q829="","NO PHOTOS LINK; ","")&amp;IF(OR(C829="",AND(D829&lt;&gt;"",E829="")),"CREW COUNT BLANK; ","")&amp;IF(G829="","NO WORK WRITTEN; ","")&amp;IF(AND(I829&lt;&gt;"",J829=""),"INSPECTION - NO RESULT; ","")&amp;IF(AND(B829&lt;&gt;"",N(A829)&gt;0,COUNTIFS($B$2:$B$1000,B829,$A$2:$A$1000,A829)&gt;1),"TWO ROWS SAME JOB SAME DAY; ","")&amp;IF(AND(N(A829)&gt;0,N(S829)&gt;0,N(S829)-N(A829)&gt;N('Settings'!$B$11)),"WRITTEN LATE; ","")="","",LEFT(IF(N(A829)=0,"NO DATE; ","")&amp;IF(B829="","NO JOB; ",IF(COUNTIF('Jobs'!$A$2:$A$21,B829)=0,"JOB NOT ON JOBS SHEET; ",""))&amp;IF(AND(L829="Yes",M829=""),"DELAY - NO CAUSE; ","")&amp;IF(AND(N829&lt;&gt;"",O829&lt;&gt;"Yes",O829&lt;&gt;"Not needed"),"CLIENT INSTRUCTION - NO CHANGE ORDER; ","")&amp;IF(Q829="","NO PHOTOS LINK; ","")&amp;IF(OR(C829="",AND(D829&lt;&gt;"",E829="")),"CREW COUNT BLANK; ","")&amp;IF(G829="","NO WORK WRITTEN; ","")&amp;IF(AND(I829&lt;&gt;"",J829=""),"INSPECTION - NO RESULT; ","")&amp;IF(AND(B829&lt;&gt;"",N(A829)&gt;0,COUNTIFS($B$2:$B$1000,B829,$A$2:$A$1000,A829)&gt;1),"TWO ROWS SAME JOB SAME DAY; ","")&amp;IF(AND(N(A829)&gt;0,N(S829)&gt;0,N(S829)-N(A829)&gt;N('Settings'!$B$11)),"WRITTEN LATE; ",""),LEN(IF(N(A829)=0,"NO DATE; ","")&amp;IF(B829="","NO JOB; ",IF(COUNTIF('Jobs'!$A$2:$A$21,B829)=0,"JOB NOT ON JOBS SHEET; ",""))&amp;IF(AND(L829="Yes",M829=""),"DELAY - NO CAUSE; ","")&amp;IF(AND(N829&lt;&gt;"",O829&lt;&gt;"Yes",O829&lt;&gt;"Not needed"),"CLIENT INSTRUCTION - NO CHANGE ORDER; ","")&amp;IF(Q829="","NO PHOTOS LINK; ","")&amp;IF(OR(C829="",AND(D829&lt;&gt;"",E829="")),"CREW COUNT BLANK; ","")&amp;IF(G829="","NO WORK WRITTEN; ","")&amp;IF(AND(I829&lt;&gt;"",J829=""),"INSPECTION - NO RESULT; ","")&amp;IF(AND(B829&lt;&gt;"",N(A829)&gt;0,COUNTIFS($B$2:$B$1000,B829,$A$2:$A$1000,A829)&gt;1),"TWO ROWS SAME JOB SAME DAY; ","")&amp;IF(AND(N(A829)&gt;0,N(S829)&gt;0,N(S829)-N(A829)&gt;N('Settings'!$B$11)),"WRITTEN LATE; ",""))-2)))</f>
        <v/>
      </c>
    </row>
    <row r="830">
      <c r="A830" s="6" t="n"/>
      <c r="G830" s="7" t="n"/>
      <c r="H830" s="7" t="n"/>
      <c r="K830" s="7" t="n"/>
      <c r="M830" s="7" t="n"/>
      <c r="N830" s="7" t="n"/>
      <c r="P830" s="7" t="n"/>
      <c r="S830" s="6" t="n"/>
      <c r="T830">
        <f>IF(NOT(OR(A830&lt;&gt;"",B830&lt;&gt;"",G830&lt;&gt;"")),"",IF(IF(N(A830)=0,"NO DATE; ","")&amp;IF(B830="","NO JOB; ",IF(COUNTIF('Jobs'!$A$2:$A$21,B830)=0,"JOB NOT ON JOBS SHEET; ",""))&amp;IF(AND(L830="Yes",M830=""),"DELAY - NO CAUSE; ","")&amp;IF(AND(N830&lt;&gt;"",O830&lt;&gt;"Yes",O830&lt;&gt;"Not needed"),"CLIENT INSTRUCTION - NO CHANGE ORDER; ","")&amp;IF(Q830="","NO PHOTOS LINK; ","")&amp;IF(OR(C830="",AND(D830&lt;&gt;"",E830="")),"CREW COUNT BLANK; ","")&amp;IF(G830="","NO WORK WRITTEN; ","")&amp;IF(AND(I830&lt;&gt;"",J830=""),"INSPECTION - NO RESULT; ","")&amp;IF(AND(B830&lt;&gt;"",N(A830)&gt;0,COUNTIFS($B$2:$B$1000,B830,$A$2:$A$1000,A830)&gt;1),"TWO ROWS SAME JOB SAME DAY; ","")&amp;IF(AND(N(A830)&gt;0,N(S830)&gt;0,N(S830)-N(A830)&gt;N('Settings'!$B$11)),"WRITTEN LATE; ","")="","",LEFT(IF(N(A830)=0,"NO DATE; ","")&amp;IF(B830="","NO JOB; ",IF(COUNTIF('Jobs'!$A$2:$A$21,B830)=0,"JOB NOT ON JOBS SHEET; ",""))&amp;IF(AND(L830="Yes",M830=""),"DELAY - NO CAUSE; ","")&amp;IF(AND(N830&lt;&gt;"",O830&lt;&gt;"Yes",O830&lt;&gt;"Not needed"),"CLIENT INSTRUCTION - NO CHANGE ORDER; ","")&amp;IF(Q830="","NO PHOTOS LINK; ","")&amp;IF(OR(C830="",AND(D830&lt;&gt;"",E830="")),"CREW COUNT BLANK; ","")&amp;IF(G830="","NO WORK WRITTEN; ","")&amp;IF(AND(I830&lt;&gt;"",J830=""),"INSPECTION - NO RESULT; ","")&amp;IF(AND(B830&lt;&gt;"",N(A830)&gt;0,COUNTIFS($B$2:$B$1000,B830,$A$2:$A$1000,A830)&gt;1),"TWO ROWS SAME JOB SAME DAY; ","")&amp;IF(AND(N(A830)&gt;0,N(S830)&gt;0,N(S830)-N(A830)&gt;N('Settings'!$B$11)),"WRITTEN LATE; ",""),LEN(IF(N(A830)=0,"NO DATE; ","")&amp;IF(B830="","NO JOB; ",IF(COUNTIF('Jobs'!$A$2:$A$21,B830)=0,"JOB NOT ON JOBS SHEET; ",""))&amp;IF(AND(L830="Yes",M830=""),"DELAY - NO CAUSE; ","")&amp;IF(AND(N830&lt;&gt;"",O830&lt;&gt;"Yes",O830&lt;&gt;"Not needed"),"CLIENT INSTRUCTION - NO CHANGE ORDER; ","")&amp;IF(Q830="","NO PHOTOS LINK; ","")&amp;IF(OR(C830="",AND(D830&lt;&gt;"",E830="")),"CREW COUNT BLANK; ","")&amp;IF(G830="","NO WORK WRITTEN; ","")&amp;IF(AND(I830&lt;&gt;"",J830=""),"INSPECTION - NO RESULT; ","")&amp;IF(AND(B830&lt;&gt;"",N(A830)&gt;0,COUNTIFS($B$2:$B$1000,B830,$A$2:$A$1000,A830)&gt;1),"TWO ROWS SAME JOB SAME DAY; ","")&amp;IF(AND(N(A830)&gt;0,N(S830)&gt;0,N(S830)-N(A830)&gt;N('Settings'!$B$11)),"WRITTEN LATE; ",""))-2)))</f>
        <v/>
      </c>
    </row>
    <row r="831">
      <c r="A831" s="6" t="n"/>
      <c r="G831" s="7" t="n"/>
      <c r="H831" s="7" t="n"/>
      <c r="K831" s="7" t="n"/>
      <c r="M831" s="7" t="n"/>
      <c r="N831" s="7" t="n"/>
      <c r="P831" s="7" t="n"/>
      <c r="S831" s="6" t="n"/>
      <c r="T831">
        <f>IF(NOT(OR(A831&lt;&gt;"",B831&lt;&gt;"",G831&lt;&gt;"")),"",IF(IF(N(A831)=0,"NO DATE; ","")&amp;IF(B831="","NO JOB; ",IF(COUNTIF('Jobs'!$A$2:$A$21,B831)=0,"JOB NOT ON JOBS SHEET; ",""))&amp;IF(AND(L831="Yes",M831=""),"DELAY - NO CAUSE; ","")&amp;IF(AND(N831&lt;&gt;"",O831&lt;&gt;"Yes",O831&lt;&gt;"Not needed"),"CLIENT INSTRUCTION - NO CHANGE ORDER; ","")&amp;IF(Q831="","NO PHOTOS LINK; ","")&amp;IF(OR(C831="",AND(D831&lt;&gt;"",E831="")),"CREW COUNT BLANK; ","")&amp;IF(G831="","NO WORK WRITTEN; ","")&amp;IF(AND(I831&lt;&gt;"",J831=""),"INSPECTION - NO RESULT; ","")&amp;IF(AND(B831&lt;&gt;"",N(A831)&gt;0,COUNTIFS($B$2:$B$1000,B831,$A$2:$A$1000,A831)&gt;1),"TWO ROWS SAME JOB SAME DAY; ","")&amp;IF(AND(N(A831)&gt;0,N(S831)&gt;0,N(S831)-N(A831)&gt;N('Settings'!$B$11)),"WRITTEN LATE; ","")="","",LEFT(IF(N(A831)=0,"NO DATE; ","")&amp;IF(B831="","NO JOB; ",IF(COUNTIF('Jobs'!$A$2:$A$21,B831)=0,"JOB NOT ON JOBS SHEET; ",""))&amp;IF(AND(L831="Yes",M831=""),"DELAY - NO CAUSE; ","")&amp;IF(AND(N831&lt;&gt;"",O831&lt;&gt;"Yes",O831&lt;&gt;"Not needed"),"CLIENT INSTRUCTION - NO CHANGE ORDER; ","")&amp;IF(Q831="","NO PHOTOS LINK; ","")&amp;IF(OR(C831="",AND(D831&lt;&gt;"",E831="")),"CREW COUNT BLANK; ","")&amp;IF(G831="","NO WORK WRITTEN; ","")&amp;IF(AND(I831&lt;&gt;"",J831=""),"INSPECTION - NO RESULT; ","")&amp;IF(AND(B831&lt;&gt;"",N(A831)&gt;0,COUNTIFS($B$2:$B$1000,B831,$A$2:$A$1000,A831)&gt;1),"TWO ROWS SAME JOB SAME DAY; ","")&amp;IF(AND(N(A831)&gt;0,N(S831)&gt;0,N(S831)-N(A831)&gt;N('Settings'!$B$11)),"WRITTEN LATE; ",""),LEN(IF(N(A831)=0,"NO DATE; ","")&amp;IF(B831="","NO JOB; ",IF(COUNTIF('Jobs'!$A$2:$A$21,B831)=0,"JOB NOT ON JOBS SHEET; ",""))&amp;IF(AND(L831="Yes",M831=""),"DELAY - NO CAUSE; ","")&amp;IF(AND(N831&lt;&gt;"",O831&lt;&gt;"Yes",O831&lt;&gt;"Not needed"),"CLIENT INSTRUCTION - NO CHANGE ORDER; ","")&amp;IF(Q831="","NO PHOTOS LINK; ","")&amp;IF(OR(C831="",AND(D831&lt;&gt;"",E831="")),"CREW COUNT BLANK; ","")&amp;IF(G831="","NO WORK WRITTEN; ","")&amp;IF(AND(I831&lt;&gt;"",J831=""),"INSPECTION - NO RESULT; ","")&amp;IF(AND(B831&lt;&gt;"",N(A831)&gt;0,COUNTIFS($B$2:$B$1000,B831,$A$2:$A$1000,A831)&gt;1),"TWO ROWS SAME JOB SAME DAY; ","")&amp;IF(AND(N(A831)&gt;0,N(S831)&gt;0,N(S831)-N(A831)&gt;N('Settings'!$B$11)),"WRITTEN LATE; ",""))-2)))</f>
        <v/>
      </c>
    </row>
    <row r="832">
      <c r="A832" s="6" t="n"/>
      <c r="G832" s="7" t="n"/>
      <c r="H832" s="7" t="n"/>
      <c r="K832" s="7" t="n"/>
      <c r="M832" s="7" t="n"/>
      <c r="N832" s="7" t="n"/>
      <c r="P832" s="7" t="n"/>
      <c r="S832" s="6" t="n"/>
      <c r="T832">
        <f>IF(NOT(OR(A832&lt;&gt;"",B832&lt;&gt;"",G832&lt;&gt;"")),"",IF(IF(N(A832)=0,"NO DATE; ","")&amp;IF(B832="","NO JOB; ",IF(COUNTIF('Jobs'!$A$2:$A$21,B832)=0,"JOB NOT ON JOBS SHEET; ",""))&amp;IF(AND(L832="Yes",M832=""),"DELAY - NO CAUSE; ","")&amp;IF(AND(N832&lt;&gt;"",O832&lt;&gt;"Yes",O832&lt;&gt;"Not needed"),"CLIENT INSTRUCTION - NO CHANGE ORDER; ","")&amp;IF(Q832="","NO PHOTOS LINK; ","")&amp;IF(OR(C832="",AND(D832&lt;&gt;"",E832="")),"CREW COUNT BLANK; ","")&amp;IF(G832="","NO WORK WRITTEN; ","")&amp;IF(AND(I832&lt;&gt;"",J832=""),"INSPECTION - NO RESULT; ","")&amp;IF(AND(B832&lt;&gt;"",N(A832)&gt;0,COUNTIFS($B$2:$B$1000,B832,$A$2:$A$1000,A832)&gt;1),"TWO ROWS SAME JOB SAME DAY; ","")&amp;IF(AND(N(A832)&gt;0,N(S832)&gt;0,N(S832)-N(A832)&gt;N('Settings'!$B$11)),"WRITTEN LATE; ","")="","",LEFT(IF(N(A832)=0,"NO DATE; ","")&amp;IF(B832="","NO JOB; ",IF(COUNTIF('Jobs'!$A$2:$A$21,B832)=0,"JOB NOT ON JOBS SHEET; ",""))&amp;IF(AND(L832="Yes",M832=""),"DELAY - NO CAUSE; ","")&amp;IF(AND(N832&lt;&gt;"",O832&lt;&gt;"Yes",O832&lt;&gt;"Not needed"),"CLIENT INSTRUCTION - NO CHANGE ORDER; ","")&amp;IF(Q832="","NO PHOTOS LINK; ","")&amp;IF(OR(C832="",AND(D832&lt;&gt;"",E832="")),"CREW COUNT BLANK; ","")&amp;IF(G832="","NO WORK WRITTEN; ","")&amp;IF(AND(I832&lt;&gt;"",J832=""),"INSPECTION - NO RESULT; ","")&amp;IF(AND(B832&lt;&gt;"",N(A832)&gt;0,COUNTIFS($B$2:$B$1000,B832,$A$2:$A$1000,A832)&gt;1),"TWO ROWS SAME JOB SAME DAY; ","")&amp;IF(AND(N(A832)&gt;0,N(S832)&gt;0,N(S832)-N(A832)&gt;N('Settings'!$B$11)),"WRITTEN LATE; ",""),LEN(IF(N(A832)=0,"NO DATE; ","")&amp;IF(B832="","NO JOB; ",IF(COUNTIF('Jobs'!$A$2:$A$21,B832)=0,"JOB NOT ON JOBS SHEET; ",""))&amp;IF(AND(L832="Yes",M832=""),"DELAY - NO CAUSE; ","")&amp;IF(AND(N832&lt;&gt;"",O832&lt;&gt;"Yes",O832&lt;&gt;"Not needed"),"CLIENT INSTRUCTION - NO CHANGE ORDER; ","")&amp;IF(Q832="","NO PHOTOS LINK; ","")&amp;IF(OR(C832="",AND(D832&lt;&gt;"",E832="")),"CREW COUNT BLANK; ","")&amp;IF(G832="","NO WORK WRITTEN; ","")&amp;IF(AND(I832&lt;&gt;"",J832=""),"INSPECTION - NO RESULT; ","")&amp;IF(AND(B832&lt;&gt;"",N(A832)&gt;0,COUNTIFS($B$2:$B$1000,B832,$A$2:$A$1000,A832)&gt;1),"TWO ROWS SAME JOB SAME DAY; ","")&amp;IF(AND(N(A832)&gt;0,N(S832)&gt;0,N(S832)-N(A832)&gt;N('Settings'!$B$11)),"WRITTEN LATE; ",""))-2)))</f>
        <v/>
      </c>
    </row>
    <row r="833">
      <c r="A833" s="6" t="n"/>
      <c r="G833" s="7" t="n"/>
      <c r="H833" s="7" t="n"/>
      <c r="K833" s="7" t="n"/>
      <c r="M833" s="7" t="n"/>
      <c r="N833" s="7" t="n"/>
      <c r="P833" s="7" t="n"/>
      <c r="S833" s="6" t="n"/>
      <c r="T833">
        <f>IF(NOT(OR(A833&lt;&gt;"",B833&lt;&gt;"",G833&lt;&gt;"")),"",IF(IF(N(A833)=0,"NO DATE; ","")&amp;IF(B833="","NO JOB; ",IF(COUNTIF('Jobs'!$A$2:$A$21,B833)=0,"JOB NOT ON JOBS SHEET; ",""))&amp;IF(AND(L833="Yes",M833=""),"DELAY - NO CAUSE; ","")&amp;IF(AND(N833&lt;&gt;"",O833&lt;&gt;"Yes",O833&lt;&gt;"Not needed"),"CLIENT INSTRUCTION - NO CHANGE ORDER; ","")&amp;IF(Q833="","NO PHOTOS LINK; ","")&amp;IF(OR(C833="",AND(D833&lt;&gt;"",E833="")),"CREW COUNT BLANK; ","")&amp;IF(G833="","NO WORK WRITTEN; ","")&amp;IF(AND(I833&lt;&gt;"",J833=""),"INSPECTION - NO RESULT; ","")&amp;IF(AND(B833&lt;&gt;"",N(A833)&gt;0,COUNTIFS($B$2:$B$1000,B833,$A$2:$A$1000,A833)&gt;1),"TWO ROWS SAME JOB SAME DAY; ","")&amp;IF(AND(N(A833)&gt;0,N(S833)&gt;0,N(S833)-N(A833)&gt;N('Settings'!$B$11)),"WRITTEN LATE; ","")="","",LEFT(IF(N(A833)=0,"NO DATE; ","")&amp;IF(B833="","NO JOB; ",IF(COUNTIF('Jobs'!$A$2:$A$21,B833)=0,"JOB NOT ON JOBS SHEET; ",""))&amp;IF(AND(L833="Yes",M833=""),"DELAY - NO CAUSE; ","")&amp;IF(AND(N833&lt;&gt;"",O833&lt;&gt;"Yes",O833&lt;&gt;"Not needed"),"CLIENT INSTRUCTION - NO CHANGE ORDER; ","")&amp;IF(Q833="","NO PHOTOS LINK; ","")&amp;IF(OR(C833="",AND(D833&lt;&gt;"",E833="")),"CREW COUNT BLANK; ","")&amp;IF(G833="","NO WORK WRITTEN; ","")&amp;IF(AND(I833&lt;&gt;"",J833=""),"INSPECTION - NO RESULT; ","")&amp;IF(AND(B833&lt;&gt;"",N(A833)&gt;0,COUNTIFS($B$2:$B$1000,B833,$A$2:$A$1000,A833)&gt;1),"TWO ROWS SAME JOB SAME DAY; ","")&amp;IF(AND(N(A833)&gt;0,N(S833)&gt;0,N(S833)-N(A833)&gt;N('Settings'!$B$11)),"WRITTEN LATE; ",""),LEN(IF(N(A833)=0,"NO DATE; ","")&amp;IF(B833="","NO JOB; ",IF(COUNTIF('Jobs'!$A$2:$A$21,B833)=0,"JOB NOT ON JOBS SHEET; ",""))&amp;IF(AND(L833="Yes",M833=""),"DELAY - NO CAUSE; ","")&amp;IF(AND(N833&lt;&gt;"",O833&lt;&gt;"Yes",O833&lt;&gt;"Not needed"),"CLIENT INSTRUCTION - NO CHANGE ORDER; ","")&amp;IF(Q833="","NO PHOTOS LINK; ","")&amp;IF(OR(C833="",AND(D833&lt;&gt;"",E833="")),"CREW COUNT BLANK; ","")&amp;IF(G833="","NO WORK WRITTEN; ","")&amp;IF(AND(I833&lt;&gt;"",J833=""),"INSPECTION - NO RESULT; ","")&amp;IF(AND(B833&lt;&gt;"",N(A833)&gt;0,COUNTIFS($B$2:$B$1000,B833,$A$2:$A$1000,A833)&gt;1),"TWO ROWS SAME JOB SAME DAY; ","")&amp;IF(AND(N(A833)&gt;0,N(S833)&gt;0,N(S833)-N(A833)&gt;N('Settings'!$B$11)),"WRITTEN LATE; ",""))-2)))</f>
        <v/>
      </c>
    </row>
    <row r="834">
      <c r="A834" s="6" t="n"/>
      <c r="G834" s="7" t="n"/>
      <c r="H834" s="7" t="n"/>
      <c r="K834" s="7" t="n"/>
      <c r="M834" s="7" t="n"/>
      <c r="N834" s="7" t="n"/>
      <c r="P834" s="7" t="n"/>
      <c r="S834" s="6" t="n"/>
      <c r="T834">
        <f>IF(NOT(OR(A834&lt;&gt;"",B834&lt;&gt;"",G834&lt;&gt;"")),"",IF(IF(N(A834)=0,"NO DATE; ","")&amp;IF(B834="","NO JOB; ",IF(COUNTIF('Jobs'!$A$2:$A$21,B834)=0,"JOB NOT ON JOBS SHEET; ",""))&amp;IF(AND(L834="Yes",M834=""),"DELAY - NO CAUSE; ","")&amp;IF(AND(N834&lt;&gt;"",O834&lt;&gt;"Yes",O834&lt;&gt;"Not needed"),"CLIENT INSTRUCTION - NO CHANGE ORDER; ","")&amp;IF(Q834="","NO PHOTOS LINK; ","")&amp;IF(OR(C834="",AND(D834&lt;&gt;"",E834="")),"CREW COUNT BLANK; ","")&amp;IF(G834="","NO WORK WRITTEN; ","")&amp;IF(AND(I834&lt;&gt;"",J834=""),"INSPECTION - NO RESULT; ","")&amp;IF(AND(B834&lt;&gt;"",N(A834)&gt;0,COUNTIFS($B$2:$B$1000,B834,$A$2:$A$1000,A834)&gt;1),"TWO ROWS SAME JOB SAME DAY; ","")&amp;IF(AND(N(A834)&gt;0,N(S834)&gt;0,N(S834)-N(A834)&gt;N('Settings'!$B$11)),"WRITTEN LATE; ","")="","",LEFT(IF(N(A834)=0,"NO DATE; ","")&amp;IF(B834="","NO JOB; ",IF(COUNTIF('Jobs'!$A$2:$A$21,B834)=0,"JOB NOT ON JOBS SHEET; ",""))&amp;IF(AND(L834="Yes",M834=""),"DELAY - NO CAUSE; ","")&amp;IF(AND(N834&lt;&gt;"",O834&lt;&gt;"Yes",O834&lt;&gt;"Not needed"),"CLIENT INSTRUCTION - NO CHANGE ORDER; ","")&amp;IF(Q834="","NO PHOTOS LINK; ","")&amp;IF(OR(C834="",AND(D834&lt;&gt;"",E834="")),"CREW COUNT BLANK; ","")&amp;IF(G834="","NO WORK WRITTEN; ","")&amp;IF(AND(I834&lt;&gt;"",J834=""),"INSPECTION - NO RESULT; ","")&amp;IF(AND(B834&lt;&gt;"",N(A834)&gt;0,COUNTIFS($B$2:$B$1000,B834,$A$2:$A$1000,A834)&gt;1),"TWO ROWS SAME JOB SAME DAY; ","")&amp;IF(AND(N(A834)&gt;0,N(S834)&gt;0,N(S834)-N(A834)&gt;N('Settings'!$B$11)),"WRITTEN LATE; ",""),LEN(IF(N(A834)=0,"NO DATE; ","")&amp;IF(B834="","NO JOB; ",IF(COUNTIF('Jobs'!$A$2:$A$21,B834)=0,"JOB NOT ON JOBS SHEET; ",""))&amp;IF(AND(L834="Yes",M834=""),"DELAY - NO CAUSE; ","")&amp;IF(AND(N834&lt;&gt;"",O834&lt;&gt;"Yes",O834&lt;&gt;"Not needed"),"CLIENT INSTRUCTION - NO CHANGE ORDER; ","")&amp;IF(Q834="","NO PHOTOS LINK; ","")&amp;IF(OR(C834="",AND(D834&lt;&gt;"",E834="")),"CREW COUNT BLANK; ","")&amp;IF(G834="","NO WORK WRITTEN; ","")&amp;IF(AND(I834&lt;&gt;"",J834=""),"INSPECTION - NO RESULT; ","")&amp;IF(AND(B834&lt;&gt;"",N(A834)&gt;0,COUNTIFS($B$2:$B$1000,B834,$A$2:$A$1000,A834)&gt;1),"TWO ROWS SAME JOB SAME DAY; ","")&amp;IF(AND(N(A834)&gt;0,N(S834)&gt;0,N(S834)-N(A834)&gt;N('Settings'!$B$11)),"WRITTEN LATE; ",""))-2)))</f>
        <v/>
      </c>
    </row>
    <row r="835">
      <c r="A835" s="6" t="n"/>
      <c r="G835" s="7" t="n"/>
      <c r="H835" s="7" t="n"/>
      <c r="K835" s="7" t="n"/>
      <c r="M835" s="7" t="n"/>
      <c r="N835" s="7" t="n"/>
      <c r="P835" s="7" t="n"/>
      <c r="S835" s="6" t="n"/>
      <c r="T835">
        <f>IF(NOT(OR(A835&lt;&gt;"",B835&lt;&gt;"",G835&lt;&gt;"")),"",IF(IF(N(A835)=0,"NO DATE; ","")&amp;IF(B835="","NO JOB; ",IF(COUNTIF('Jobs'!$A$2:$A$21,B835)=0,"JOB NOT ON JOBS SHEET; ",""))&amp;IF(AND(L835="Yes",M835=""),"DELAY - NO CAUSE; ","")&amp;IF(AND(N835&lt;&gt;"",O835&lt;&gt;"Yes",O835&lt;&gt;"Not needed"),"CLIENT INSTRUCTION - NO CHANGE ORDER; ","")&amp;IF(Q835="","NO PHOTOS LINK; ","")&amp;IF(OR(C835="",AND(D835&lt;&gt;"",E835="")),"CREW COUNT BLANK; ","")&amp;IF(G835="","NO WORK WRITTEN; ","")&amp;IF(AND(I835&lt;&gt;"",J835=""),"INSPECTION - NO RESULT; ","")&amp;IF(AND(B835&lt;&gt;"",N(A835)&gt;0,COUNTIFS($B$2:$B$1000,B835,$A$2:$A$1000,A835)&gt;1),"TWO ROWS SAME JOB SAME DAY; ","")&amp;IF(AND(N(A835)&gt;0,N(S835)&gt;0,N(S835)-N(A835)&gt;N('Settings'!$B$11)),"WRITTEN LATE; ","")="","",LEFT(IF(N(A835)=0,"NO DATE; ","")&amp;IF(B835="","NO JOB; ",IF(COUNTIF('Jobs'!$A$2:$A$21,B835)=0,"JOB NOT ON JOBS SHEET; ",""))&amp;IF(AND(L835="Yes",M835=""),"DELAY - NO CAUSE; ","")&amp;IF(AND(N835&lt;&gt;"",O835&lt;&gt;"Yes",O835&lt;&gt;"Not needed"),"CLIENT INSTRUCTION - NO CHANGE ORDER; ","")&amp;IF(Q835="","NO PHOTOS LINK; ","")&amp;IF(OR(C835="",AND(D835&lt;&gt;"",E835="")),"CREW COUNT BLANK; ","")&amp;IF(G835="","NO WORK WRITTEN; ","")&amp;IF(AND(I835&lt;&gt;"",J835=""),"INSPECTION - NO RESULT; ","")&amp;IF(AND(B835&lt;&gt;"",N(A835)&gt;0,COUNTIFS($B$2:$B$1000,B835,$A$2:$A$1000,A835)&gt;1),"TWO ROWS SAME JOB SAME DAY; ","")&amp;IF(AND(N(A835)&gt;0,N(S835)&gt;0,N(S835)-N(A835)&gt;N('Settings'!$B$11)),"WRITTEN LATE; ",""),LEN(IF(N(A835)=0,"NO DATE; ","")&amp;IF(B835="","NO JOB; ",IF(COUNTIF('Jobs'!$A$2:$A$21,B835)=0,"JOB NOT ON JOBS SHEET; ",""))&amp;IF(AND(L835="Yes",M835=""),"DELAY - NO CAUSE; ","")&amp;IF(AND(N835&lt;&gt;"",O835&lt;&gt;"Yes",O835&lt;&gt;"Not needed"),"CLIENT INSTRUCTION - NO CHANGE ORDER; ","")&amp;IF(Q835="","NO PHOTOS LINK; ","")&amp;IF(OR(C835="",AND(D835&lt;&gt;"",E835="")),"CREW COUNT BLANK; ","")&amp;IF(G835="","NO WORK WRITTEN; ","")&amp;IF(AND(I835&lt;&gt;"",J835=""),"INSPECTION - NO RESULT; ","")&amp;IF(AND(B835&lt;&gt;"",N(A835)&gt;0,COUNTIFS($B$2:$B$1000,B835,$A$2:$A$1000,A835)&gt;1),"TWO ROWS SAME JOB SAME DAY; ","")&amp;IF(AND(N(A835)&gt;0,N(S835)&gt;0,N(S835)-N(A835)&gt;N('Settings'!$B$11)),"WRITTEN LATE; ",""))-2)))</f>
        <v/>
      </c>
    </row>
    <row r="836">
      <c r="A836" s="6" t="n"/>
      <c r="G836" s="7" t="n"/>
      <c r="H836" s="7" t="n"/>
      <c r="K836" s="7" t="n"/>
      <c r="M836" s="7" t="n"/>
      <c r="N836" s="7" t="n"/>
      <c r="P836" s="7" t="n"/>
      <c r="S836" s="6" t="n"/>
      <c r="T836">
        <f>IF(NOT(OR(A836&lt;&gt;"",B836&lt;&gt;"",G836&lt;&gt;"")),"",IF(IF(N(A836)=0,"NO DATE; ","")&amp;IF(B836="","NO JOB; ",IF(COUNTIF('Jobs'!$A$2:$A$21,B836)=0,"JOB NOT ON JOBS SHEET; ",""))&amp;IF(AND(L836="Yes",M836=""),"DELAY - NO CAUSE; ","")&amp;IF(AND(N836&lt;&gt;"",O836&lt;&gt;"Yes",O836&lt;&gt;"Not needed"),"CLIENT INSTRUCTION - NO CHANGE ORDER; ","")&amp;IF(Q836="","NO PHOTOS LINK; ","")&amp;IF(OR(C836="",AND(D836&lt;&gt;"",E836="")),"CREW COUNT BLANK; ","")&amp;IF(G836="","NO WORK WRITTEN; ","")&amp;IF(AND(I836&lt;&gt;"",J836=""),"INSPECTION - NO RESULT; ","")&amp;IF(AND(B836&lt;&gt;"",N(A836)&gt;0,COUNTIFS($B$2:$B$1000,B836,$A$2:$A$1000,A836)&gt;1),"TWO ROWS SAME JOB SAME DAY; ","")&amp;IF(AND(N(A836)&gt;0,N(S836)&gt;0,N(S836)-N(A836)&gt;N('Settings'!$B$11)),"WRITTEN LATE; ","")="","",LEFT(IF(N(A836)=0,"NO DATE; ","")&amp;IF(B836="","NO JOB; ",IF(COUNTIF('Jobs'!$A$2:$A$21,B836)=0,"JOB NOT ON JOBS SHEET; ",""))&amp;IF(AND(L836="Yes",M836=""),"DELAY - NO CAUSE; ","")&amp;IF(AND(N836&lt;&gt;"",O836&lt;&gt;"Yes",O836&lt;&gt;"Not needed"),"CLIENT INSTRUCTION - NO CHANGE ORDER; ","")&amp;IF(Q836="","NO PHOTOS LINK; ","")&amp;IF(OR(C836="",AND(D836&lt;&gt;"",E836="")),"CREW COUNT BLANK; ","")&amp;IF(G836="","NO WORK WRITTEN; ","")&amp;IF(AND(I836&lt;&gt;"",J836=""),"INSPECTION - NO RESULT; ","")&amp;IF(AND(B836&lt;&gt;"",N(A836)&gt;0,COUNTIFS($B$2:$B$1000,B836,$A$2:$A$1000,A836)&gt;1),"TWO ROWS SAME JOB SAME DAY; ","")&amp;IF(AND(N(A836)&gt;0,N(S836)&gt;0,N(S836)-N(A836)&gt;N('Settings'!$B$11)),"WRITTEN LATE; ",""),LEN(IF(N(A836)=0,"NO DATE; ","")&amp;IF(B836="","NO JOB; ",IF(COUNTIF('Jobs'!$A$2:$A$21,B836)=0,"JOB NOT ON JOBS SHEET; ",""))&amp;IF(AND(L836="Yes",M836=""),"DELAY - NO CAUSE; ","")&amp;IF(AND(N836&lt;&gt;"",O836&lt;&gt;"Yes",O836&lt;&gt;"Not needed"),"CLIENT INSTRUCTION - NO CHANGE ORDER; ","")&amp;IF(Q836="","NO PHOTOS LINK; ","")&amp;IF(OR(C836="",AND(D836&lt;&gt;"",E836="")),"CREW COUNT BLANK; ","")&amp;IF(G836="","NO WORK WRITTEN; ","")&amp;IF(AND(I836&lt;&gt;"",J836=""),"INSPECTION - NO RESULT; ","")&amp;IF(AND(B836&lt;&gt;"",N(A836)&gt;0,COUNTIFS($B$2:$B$1000,B836,$A$2:$A$1000,A836)&gt;1),"TWO ROWS SAME JOB SAME DAY; ","")&amp;IF(AND(N(A836)&gt;0,N(S836)&gt;0,N(S836)-N(A836)&gt;N('Settings'!$B$11)),"WRITTEN LATE; ",""))-2)))</f>
        <v/>
      </c>
    </row>
    <row r="837">
      <c r="A837" s="6" t="n"/>
      <c r="G837" s="7" t="n"/>
      <c r="H837" s="7" t="n"/>
      <c r="K837" s="7" t="n"/>
      <c r="M837" s="7" t="n"/>
      <c r="N837" s="7" t="n"/>
      <c r="P837" s="7" t="n"/>
      <c r="S837" s="6" t="n"/>
      <c r="T837">
        <f>IF(NOT(OR(A837&lt;&gt;"",B837&lt;&gt;"",G837&lt;&gt;"")),"",IF(IF(N(A837)=0,"NO DATE; ","")&amp;IF(B837="","NO JOB; ",IF(COUNTIF('Jobs'!$A$2:$A$21,B837)=0,"JOB NOT ON JOBS SHEET; ",""))&amp;IF(AND(L837="Yes",M837=""),"DELAY - NO CAUSE; ","")&amp;IF(AND(N837&lt;&gt;"",O837&lt;&gt;"Yes",O837&lt;&gt;"Not needed"),"CLIENT INSTRUCTION - NO CHANGE ORDER; ","")&amp;IF(Q837="","NO PHOTOS LINK; ","")&amp;IF(OR(C837="",AND(D837&lt;&gt;"",E837="")),"CREW COUNT BLANK; ","")&amp;IF(G837="","NO WORK WRITTEN; ","")&amp;IF(AND(I837&lt;&gt;"",J837=""),"INSPECTION - NO RESULT; ","")&amp;IF(AND(B837&lt;&gt;"",N(A837)&gt;0,COUNTIFS($B$2:$B$1000,B837,$A$2:$A$1000,A837)&gt;1),"TWO ROWS SAME JOB SAME DAY; ","")&amp;IF(AND(N(A837)&gt;0,N(S837)&gt;0,N(S837)-N(A837)&gt;N('Settings'!$B$11)),"WRITTEN LATE; ","")="","",LEFT(IF(N(A837)=0,"NO DATE; ","")&amp;IF(B837="","NO JOB; ",IF(COUNTIF('Jobs'!$A$2:$A$21,B837)=0,"JOB NOT ON JOBS SHEET; ",""))&amp;IF(AND(L837="Yes",M837=""),"DELAY - NO CAUSE; ","")&amp;IF(AND(N837&lt;&gt;"",O837&lt;&gt;"Yes",O837&lt;&gt;"Not needed"),"CLIENT INSTRUCTION - NO CHANGE ORDER; ","")&amp;IF(Q837="","NO PHOTOS LINK; ","")&amp;IF(OR(C837="",AND(D837&lt;&gt;"",E837="")),"CREW COUNT BLANK; ","")&amp;IF(G837="","NO WORK WRITTEN; ","")&amp;IF(AND(I837&lt;&gt;"",J837=""),"INSPECTION - NO RESULT; ","")&amp;IF(AND(B837&lt;&gt;"",N(A837)&gt;0,COUNTIFS($B$2:$B$1000,B837,$A$2:$A$1000,A837)&gt;1),"TWO ROWS SAME JOB SAME DAY; ","")&amp;IF(AND(N(A837)&gt;0,N(S837)&gt;0,N(S837)-N(A837)&gt;N('Settings'!$B$11)),"WRITTEN LATE; ",""),LEN(IF(N(A837)=0,"NO DATE; ","")&amp;IF(B837="","NO JOB; ",IF(COUNTIF('Jobs'!$A$2:$A$21,B837)=0,"JOB NOT ON JOBS SHEET; ",""))&amp;IF(AND(L837="Yes",M837=""),"DELAY - NO CAUSE; ","")&amp;IF(AND(N837&lt;&gt;"",O837&lt;&gt;"Yes",O837&lt;&gt;"Not needed"),"CLIENT INSTRUCTION - NO CHANGE ORDER; ","")&amp;IF(Q837="","NO PHOTOS LINK; ","")&amp;IF(OR(C837="",AND(D837&lt;&gt;"",E837="")),"CREW COUNT BLANK; ","")&amp;IF(G837="","NO WORK WRITTEN; ","")&amp;IF(AND(I837&lt;&gt;"",J837=""),"INSPECTION - NO RESULT; ","")&amp;IF(AND(B837&lt;&gt;"",N(A837)&gt;0,COUNTIFS($B$2:$B$1000,B837,$A$2:$A$1000,A837)&gt;1),"TWO ROWS SAME JOB SAME DAY; ","")&amp;IF(AND(N(A837)&gt;0,N(S837)&gt;0,N(S837)-N(A837)&gt;N('Settings'!$B$11)),"WRITTEN LATE; ",""))-2)))</f>
        <v/>
      </c>
    </row>
    <row r="838">
      <c r="A838" s="6" t="n"/>
      <c r="G838" s="7" t="n"/>
      <c r="H838" s="7" t="n"/>
      <c r="K838" s="7" t="n"/>
      <c r="M838" s="7" t="n"/>
      <c r="N838" s="7" t="n"/>
      <c r="P838" s="7" t="n"/>
      <c r="S838" s="6" t="n"/>
      <c r="T838">
        <f>IF(NOT(OR(A838&lt;&gt;"",B838&lt;&gt;"",G838&lt;&gt;"")),"",IF(IF(N(A838)=0,"NO DATE; ","")&amp;IF(B838="","NO JOB; ",IF(COUNTIF('Jobs'!$A$2:$A$21,B838)=0,"JOB NOT ON JOBS SHEET; ",""))&amp;IF(AND(L838="Yes",M838=""),"DELAY - NO CAUSE; ","")&amp;IF(AND(N838&lt;&gt;"",O838&lt;&gt;"Yes",O838&lt;&gt;"Not needed"),"CLIENT INSTRUCTION - NO CHANGE ORDER; ","")&amp;IF(Q838="","NO PHOTOS LINK; ","")&amp;IF(OR(C838="",AND(D838&lt;&gt;"",E838="")),"CREW COUNT BLANK; ","")&amp;IF(G838="","NO WORK WRITTEN; ","")&amp;IF(AND(I838&lt;&gt;"",J838=""),"INSPECTION - NO RESULT; ","")&amp;IF(AND(B838&lt;&gt;"",N(A838)&gt;0,COUNTIFS($B$2:$B$1000,B838,$A$2:$A$1000,A838)&gt;1),"TWO ROWS SAME JOB SAME DAY; ","")&amp;IF(AND(N(A838)&gt;0,N(S838)&gt;0,N(S838)-N(A838)&gt;N('Settings'!$B$11)),"WRITTEN LATE; ","")="","",LEFT(IF(N(A838)=0,"NO DATE; ","")&amp;IF(B838="","NO JOB; ",IF(COUNTIF('Jobs'!$A$2:$A$21,B838)=0,"JOB NOT ON JOBS SHEET; ",""))&amp;IF(AND(L838="Yes",M838=""),"DELAY - NO CAUSE; ","")&amp;IF(AND(N838&lt;&gt;"",O838&lt;&gt;"Yes",O838&lt;&gt;"Not needed"),"CLIENT INSTRUCTION - NO CHANGE ORDER; ","")&amp;IF(Q838="","NO PHOTOS LINK; ","")&amp;IF(OR(C838="",AND(D838&lt;&gt;"",E838="")),"CREW COUNT BLANK; ","")&amp;IF(G838="","NO WORK WRITTEN; ","")&amp;IF(AND(I838&lt;&gt;"",J838=""),"INSPECTION - NO RESULT; ","")&amp;IF(AND(B838&lt;&gt;"",N(A838)&gt;0,COUNTIFS($B$2:$B$1000,B838,$A$2:$A$1000,A838)&gt;1),"TWO ROWS SAME JOB SAME DAY; ","")&amp;IF(AND(N(A838)&gt;0,N(S838)&gt;0,N(S838)-N(A838)&gt;N('Settings'!$B$11)),"WRITTEN LATE; ",""),LEN(IF(N(A838)=0,"NO DATE; ","")&amp;IF(B838="","NO JOB; ",IF(COUNTIF('Jobs'!$A$2:$A$21,B838)=0,"JOB NOT ON JOBS SHEET; ",""))&amp;IF(AND(L838="Yes",M838=""),"DELAY - NO CAUSE; ","")&amp;IF(AND(N838&lt;&gt;"",O838&lt;&gt;"Yes",O838&lt;&gt;"Not needed"),"CLIENT INSTRUCTION - NO CHANGE ORDER; ","")&amp;IF(Q838="","NO PHOTOS LINK; ","")&amp;IF(OR(C838="",AND(D838&lt;&gt;"",E838="")),"CREW COUNT BLANK; ","")&amp;IF(G838="","NO WORK WRITTEN; ","")&amp;IF(AND(I838&lt;&gt;"",J838=""),"INSPECTION - NO RESULT; ","")&amp;IF(AND(B838&lt;&gt;"",N(A838)&gt;0,COUNTIFS($B$2:$B$1000,B838,$A$2:$A$1000,A838)&gt;1),"TWO ROWS SAME JOB SAME DAY; ","")&amp;IF(AND(N(A838)&gt;0,N(S838)&gt;0,N(S838)-N(A838)&gt;N('Settings'!$B$11)),"WRITTEN LATE; ",""))-2)))</f>
        <v/>
      </c>
    </row>
    <row r="839">
      <c r="A839" s="6" t="n"/>
      <c r="G839" s="7" t="n"/>
      <c r="H839" s="7" t="n"/>
      <c r="K839" s="7" t="n"/>
      <c r="M839" s="7" t="n"/>
      <c r="N839" s="7" t="n"/>
      <c r="P839" s="7" t="n"/>
      <c r="S839" s="6" t="n"/>
      <c r="T839">
        <f>IF(NOT(OR(A839&lt;&gt;"",B839&lt;&gt;"",G839&lt;&gt;"")),"",IF(IF(N(A839)=0,"NO DATE; ","")&amp;IF(B839="","NO JOB; ",IF(COUNTIF('Jobs'!$A$2:$A$21,B839)=0,"JOB NOT ON JOBS SHEET; ",""))&amp;IF(AND(L839="Yes",M839=""),"DELAY - NO CAUSE; ","")&amp;IF(AND(N839&lt;&gt;"",O839&lt;&gt;"Yes",O839&lt;&gt;"Not needed"),"CLIENT INSTRUCTION - NO CHANGE ORDER; ","")&amp;IF(Q839="","NO PHOTOS LINK; ","")&amp;IF(OR(C839="",AND(D839&lt;&gt;"",E839="")),"CREW COUNT BLANK; ","")&amp;IF(G839="","NO WORK WRITTEN; ","")&amp;IF(AND(I839&lt;&gt;"",J839=""),"INSPECTION - NO RESULT; ","")&amp;IF(AND(B839&lt;&gt;"",N(A839)&gt;0,COUNTIFS($B$2:$B$1000,B839,$A$2:$A$1000,A839)&gt;1),"TWO ROWS SAME JOB SAME DAY; ","")&amp;IF(AND(N(A839)&gt;0,N(S839)&gt;0,N(S839)-N(A839)&gt;N('Settings'!$B$11)),"WRITTEN LATE; ","")="","",LEFT(IF(N(A839)=0,"NO DATE; ","")&amp;IF(B839="","NO JOB; ",IF(COUNTIF('Jobs'!$A$2:$A$21,B839)=0,"JOB NOT ON JOBS SHEET; ",""))&amp;IF(AND(L839="Yes",M839=""),"DELAY - NO CAUSE; ","")&amp;IF(AND(N839&lt;&gt;"",O839&lt;&gt;"Yes",O839&lt;&gt;"Not needed"),"CLIENT INSTRUCTION - NO CHANGE ORDER; ","")&amp;IF(Q839="","NO PHOTOS LINK; ","")&amp;IF(OR(C839="",AND(D839&lt;&gt;"",E839="")),"CREW COUNT BLANK; ","")&amp;IF(G839="","NO WORK WRITTEN; ","")&amp;IF(AND(I839&lt;&gt;"",J839=""),"INSPECTION - NO RESULT; ","")&amp;IF(AND(B839&lt;&gt;"",N(A839)&gt;0,COUNTIFS($B$2:$B$1000,B839,$A$2:$A$1000,A839)&gt;1),"TWO ROWS SAME JOB SAME DAY; ","")&amp;IF(AND(N(A839)&gt;0,N(S839)&gt;0,N(S839)-N(A839)&gt;N('Settings'!$B$11)),"WRITTEN LATE; ",""),LEN(IF(N(A839)=0,"NO DATE; ","")&amp;IF(B839="","NO JOB; ",IF(COUNTIF('Jobs'!$A$2:$A$21,B839)=0,"JOB NOT ON JOBS SHEET; ",""))&amp;IF(AND(L839="Yes",M839=""),"DELAY - NO CAUSE; ","")&amp;IF(AND(N839&lt;&gt;"",O839&lt;&gt;"Yes",O839&lt;&gt;"Not needed"),"CLIENT INSTRUCTION - NO CHANGE ORDER; ","")&amp;IF(Q839="","NO PHOTOS LINK; ","")&amp;IF(OR(C839="",AND(D839&lt;&gt;"",E839="")),"CREW COUNT BLANK; ","")&amp;IF(G839="","NO WORK WRITTEN; ","")&amp;IF(AND(I839&lt;&gt;"",J839=""),"INSPECTION - NO RESULT; ","")&amp;IF(AND(B839&lt;&gt;"",N(A839)&gt;0,COUNTIFS($B$2:$B$1000,B839,$A$2:$A$1000,A839)&gt;1),"TWO ROWS SAME JOB SAME DAY; ","")&amp;IF(AND(N(A839)&gt;0,N(S839)&gt;0,N(S839)-N(A839)&gt;N('Settings'!$B$11)),"WRITTEN LATE; ",""))-2)))</f>
        <v/>
      </c>
    </row>
    <row r="840">
      <c r="A840" s="6" t="n"/>
      <c r="G840" s="7" t="n"/>
      <c r="H840" s="7" t="n"/>
      <c r="K840" s="7" t="n"/>
      <c r="M840" s="7" t="n"/>
      <c r="N840" s="7" t="n"/>
      <c r="P840" s="7" t="n"/>
      <c r="S840" s="6" t="n"/>
      <c r="T840">
        <f>IF(NOT(OR(A840&lt;&gt;"",B840&lt;&gt;"",G840&lt;&gt;"")),"",IF(IF(N(A840)=0,"NO DATE; ","")&amp;IF(B840="","NO JOB; ",IF(COUNTIF('Jobs'!$A$2:$A$21,B840)=0,"JOB NOT ON JOBS SHEET; ",""))&amp;IF(AND(L840="Yes",M840=""),"DELAY - NO CAUSE; ","")&amp;IF(AND(N840&lt;&gt;"",O840&lt;&gt;"Yes",O840&lt;&gt;"Not needed"),"CLIENT INSTRUCTION - NO CHANGE ORDER; ","")&amp;IF(Q840="","NO PHOTOS LINK; ","")&amp;IF(OR(C840="",AND(D840&lt;&gt;"",E840="")),"CREW COUNT BLANK; ","")&amp;IF(G840="","NO WORK WRITTEN; ","")&amp;IF(AND(I840&lt;&gt;"",J840=""),"INSPECTION - NO RESULT; ","")&amp;IF(AND(B840&lt;&gt;"",N(A840)&gt;0,COUNTIFS($B$2:$B$1000,B840,$A$2:$A$1000,A840)&gt;1),"TWO ROWS SAME JOB SAME DAY; ","")&amp;IF(AND(N(A840)&gt;0,N(S840)&gt;0,N(S840)-N(A840)&gt;N('Settings'!$B$11)),"WRITTEN LATE; ","")="","",LEFT(IF(N(A840)=0,"NO DATE; ","")&amp;IF(B840="","NO JOB; ",IF(COUNTIF('Jobs'!$A$2:$A$21,B840)=0,"JOB NOT ON JOBS SHEET; ",""))&amp;IF(AND(L840="Yes",M840=""),"DELAY - NO CAUSE; ","")&amp;IF(AND(N840&lt;&gt;"",O840&lt;&gt;"Yes",O840&lt;&gt;"Not needed"),"CLIENT INSTRUCTION - NO CHANGE ORDER; ","")&amp;IF(Q840="","NO PHOTOS LINK; ","")&amp;IF(OR(C840="",AND(D840&lt;&gt;"",E840="")),"CREW COUNT BLANK; ","")&amp;IF(G840="","NO WORK WRITTEN; ","")&amp;IF(AND(I840&lt;&gt;"",J840=""),"INSPECTION - NO RESULT; ","")&amp;IF(AND(B840&lt;&gt;"",N(A840)&gt;0,COUNTIFS($B$2:$B$1000,B840,$A$2:$A$1000,A840)&gt;1),"TWO ROWS SAME JOB SAME DAY; ","")&amp;IF(AND(N(A840)&gt;0,N(S840)&gt;0,N(S840)-N(A840)&gt;N('Settings'!$B$11)),"WRITTEN LATE; ",""),LEN(IF(N(A840)=0,"NO DATE; ","")&amp;IF(B840="","NO JOB; ",IF(COUNTIF('Jobs'!$A$2:$A$21,B840)=0,"JOB NOT ON JOBS SHEET; ",""))&amp;IF(AND(L840="Yes",M840=""),"DELAY - NO CAUSE; ","")&amp;IF(AND(N840&lt;&gt;"",O840&lt;&gt;"Yes",O840&lt;&gt;"Not needed"),"CLIENT INSTRUCTION - NO CHANGE ORDER; ","")&amp;IF(Q840="","NO PHOTOS LINK; ","")&amp;IF(OR(C840="",AND(D840&lt;&gt;"",E840="")),"CREW COUNT BLANK; ","")&amp;IF(G840="","NO WORK WRITTEN; ","")&amp;IF(AND(I840&lt;&gt;"",J840=""),"INSPECTION - NO RESULT; ","")&amp;IF(AND(B840&lt;&gt;"",N(A840)&gt;0,COUNTIFS($B$2:$B$1000,B840,$A$2:$A$1000,A840)&gt;1),"TWO ROWS SAME JOB SAME DAY; ","")&amp;IF(AND(N(A840)&gt;0,N(S840)&gt;0,N(S840)-N(A840)&gt;N('Settings'!$B$11)),"WRITTEN LATE; ",""))-2)))</f>
        <v/>
      </c>
    </row>
    <row r="841">
      <c r="A841" s="6" t="n"/>
      <c r="G841" s="7" t="n"/>
      <c r="H841" s="7" t="n"/>
      <c r="K841" s="7" t="n"/>
      <c r="M841" s="7" t="n"/>
      <c r="N841" s="7" t="n"/>
      <c r="P841" s="7" t="n"/>
      <c r="S841" s="6" t="n"/>
      <c r="T841">
        <f>IF(NOT(OR(A841&lt;&gt;"",B841&lt;&gt;"",G841&lt;&gt;"")),"",IF(IF(N(A841)=0,"NO DATE; ","")&amp;IF(B841="","NO JOB; ",IF(COUNTIF('Jobs'!$A$2:$A$21,B841)=0,"JOB NOT ON JOBS SHEET; ",""))&amp;IF(AND(L841="Yes",M841=""),"DELAY - NO CAUSE; ","")&amp;IF(AND(N841&lt;&gt;"",O841&lt;&gt;"Yes",O841&lt;&gt;"Not needed"),"CLIENT INSTRUCTION - NO CHANGE ORDER; ","")&amp;IF(Q841="","NO PHOTOS LINK; ","")&amp;IF(OR(C841="",AND(D841&lt;&gt;"",E841="")),"CREW COUNT BLANK; ","")&amp;IF(G841="","NO WORK WRITTEN; ","")&amp;IF(AND(I841&lt;&gt;"",J841=""),"INSPECTION - NO RESULT; ","")&amp;IF(AND(B841&lt;&gt;"",N(A841)&gt;0,COUNTIFS($B$2:$B$1000,B841,$A$2:$A$1000,A841)&gt;1),"TWO ROWS SAME JOB SAME DAY; ","")&amp;IF(AND(N(A841)&gt;0,N(S841)&gt;0,N(S841)-N(A841)&gt;N('Settings'!$B$11)),"WRITTEN LATE; ","")="","",LEFT(IF(N(A841)=0,"NO DATE; ","")&amp;IF(B841="","NO JOB; ",IF(COUNTIF('Jobs'!$A$2:$A$21,B841)=0,"JOB NOT ON JOBS SHEET; ",""))&amp;IF(AND(L841="Yes",M841=""),"DELAY - NO CAUSE; ","")&amp;IF(AND(N841&lt;&gt;"",O841&lt;&gt;"Yes",O841&lt;&gt;"Not needed"),"CLIENT INSTRUCTION - NO CHANGE ORDER; ","")&amp;IF(Q841="","NO PHOTOS LINK; ","")&amp;IF(OR(C841="",AND(D841&lt;&gt;"",E841="")),"CREW COUNT BLANK; ","")&amp;IF(G841="","NO WORK WRITTEN; ","")&amp;IF(AND(I841&lt;&gt;"",J841=""),"INSPECTION - NO RESULT; ","")&amp;IF(AND(B841&lt;&gt;"",N(A841)&gt;0,COUNTIFS($B$2:$B$1000,B841,$A$2:$A$1000,A841)&gt;1),"TWO ROWS SAME JOB SAME DAY; ","")&amp;IF(AND(N(A841)&gt;0,N(S841)&gt;0,N(S841)-N(A841)&gt;N('Settings'!$B$11)),"WRITTEN LATE; ",""),LEN(IF(N(A841)=0,"NO DATE; ","")&amp;IF(B841="","NO JOB; ",IF(COUNTIF('Jobs'!$A$2:$A$21,B841)=0,"JOB NOT ON JOBS SHEET; ",""))&amp;IF(AND(L841="Yes",M841=""),"DELAY - NO CAUSE; ","")&amp;IF(AND(N841&lt;&gt;"",O841&lt;&gt;"Yes",O841&lt;&gt;"Not needed"),"CLIENT INSTRUCTION - NO CHANGE ORDER; ","")&amp;IF(Q841="","NO PHOTOS LINK; ","")&amp;IF(OR(C841="",AND(D841&lt;&gt;"",E841="")),"CREW COUNT BLANK; ","")&amp;IF(G841="","NO WORK WRITTEN; ","")&amp;IF(AND(I841&lt;&gt;"",J841=""),"INSPECTION - NO RESULT; ","")&amp;IF(AND(B841&lt;&gt;"",N(A841)&gt;0,COUNTIFS($B$2:$B$1000,B841,$A$2:$A$1000,A841)&gt;1),"TWO ROWS SAME JOB SAME DAY; ","")&amp;IF(AND(N(A841)&gt;0,N(S841)&gt;0,N(S841)-N(A841)&gt;N('Settings'!$B$11)),"WRITTEN LATE; ",""))-2)))</f>
        <v/>
      </c>
    </row>
    <row r="842">
      <c r="A842" s="6" t="n"/>
      <c r="G842" s="7" t="n"/>
      <c r="H842" s="7" t="n"/>
      <c r="K842" s="7" t="n"/>
      <c r="M842" s="7" t="n"/>
      <c r="N842" s="7" t="n"/>
      <c r="P842" s="7" t="n"/>
      <c r="S842" s="6" t="n"/>
      <c r="T842">
        <f>IF(NOT(OR(A842&lt;&gt;"",B842&lt;&gt;"",G842&lt;&gt;"")),"",IF(IF(N(A842)=0,"NO DATE; ","")&amp;IF(B842="","NO JOB; ",IF(COUNTIF('Jobs'!$A$2:$A$21,B842)=0,"JOB NOT ON JOBS SHEET; ",""))&amp;IF(AND(L842="Yes",M842=""),"DELAY - NO CAUSE; ","")&amp;IF(AND(N842&lt;&gt;"",O842&lt;&gt;"Yes",O842&lt;&gt;"Not needed"),"CLIENT INSTRUCTION - NO CHANGE ORDER; ","")&amp;IF(Q842="","NO PHOTOS LINK; ","")&amp;IF(OR(C842="",AND(D842&lt;&gt;"",E842="")),"CREW COUNT BLANK; ","")&amp;IF(G842="","NO WORK WRITTEN; ","")&amp;IF(AND(I842&lt;&gt;"",J842=""),"INSPECTION - NO RESULT; ","")&amp;IF(AND(B842&lt;&gt;"",N(A842)&gt;0,COUNTIFS($B$2:$B$1000,B842,$A$2:$A$1000,A842)&gt;1),"TWO ROWS SAME JOB SAME DAY; ","")&amp;IF(AND(N(A842)&gt;0,N(S842)&gt;0,N(S842)-N(A842)&gt;N('Settings'!$B$11)),"WRITTEN LATE; ","")="","",LEFT(IF(N(A842)=0,"NO DATE; ","")&amp;IF(B842="","NO JOB; ",IF(COUNTIF('Jobs'!$A$2:$A$21,B842)=0,"JOB NOT ON JOBS SHEET; ",""))&amp;IF(AND(L842="Yes",M842=""),"DELAY - NO CAUSE; ","")&amp;IF(AND(N842&lt;&gt;"",O842&lt;&gt;"Yes",O842&lt;&gt;"Not needed"),"CLIENT INSTRUCTION - NO CHANGE ORDER; ","")&amp;IF(Q842="","NO PHOTOS LINK; ","")&amp;IF(OR(C842="",AND(D842&lt;&gt;"",E842="")),"CREW COUNT BLANK; ","")&amp;IF(G842="","NO WORK WRITTEN; ","")&amp;IF(AND(I842&lt;&gt;"",J842=""),"INSPECTION - NO RESULT; ","")&amp;IF(AND(B842&lt;&gt;"",N(A842)&gt;0,COUNTIFS($B$2:$B$1000,B842,$A$2:$A$1000,A842)&gt;1),"TWO ROWS SAME JOB SAME DAY; ","")&amp;IF(AND(N(A842)&gt;0,N(S842)&gt;0,N(S842)-N(A842)&gt;N('Settings'!$B$11)),"WRITTEN LATE; ",""),LEN(IF(N(A842)=0,"NO DATE; ","")&amp;IF(B842="","NO JOB; ",IF(COUNTIF('Jobs'!$A$2:$A$21,B842)=0,"JOB NOT ON JOBS SHEET; ",""))&amp;IF(AND(L842="Yes",M842=""),"DELAY - NO CAUSE; ","")&amp;IF(AND(N842&lt;&gt;"",O842&lt;&gt;"Yes",O842&lt;&gt;"Not needed"),"CLIENT INSTRUCTION - NO CHANGE ORDER; ","")&amp;IF(Q842="","NO PHOTOS LINK; ","")&amp;IF(OR(C842="",AND(D842&lt;&gt;"",E842="")),"CREW COUNT BLANK; ","")&amp;IF(G842="","NO WORK WRITTEN; ","")&amp;IF(AND(I842&lt;&gt;"",J842=""),"INSPECTION - NO RESULT; ","")&amp;IF(AND(B842&lt;&gt;"",N(A842)&gt;0,COUNTIFS($B$2:$B$1000,B842,$A$2:$A$1000,A842)&gt;1),"TWO ROWS SAME JOB SAME DAY; ","")&amp;IF(AND(N(A842)&gt;0,N(S842)&gt;0,N(S842)-N(A842)&gt;N('Settings'!$B$11)),"WRITTEN LATE; ",""))-2)))</f>
        <v/>
      </c>
    </row>
    <row r="843">
      <c r="A843" s="6" t="n"/>
      <c r="G843" s="7" t="n"/>
      <c r="H843" s="7" t="n"/>
      <c r="K843" s="7" t="n"/>
      <c r="M843" s="7" t="n"/>
      <c r="N843" s="7" t="n"/>
      <c r="P843" s="7" t="n"/>
      <c r="S843" s="6" t="n"/>
      <c r="T843">
        <f>IF(NOT(OR(A843&lt;&gt;"",B843&lt;&gt;"",G843&lt;&gt;"")),"",IF(IF(N(A843)=0,"NO DATE; ","")&amp;IF(B843="","NO JOB; ",IF(COUNTIF('Jobs'!$A$2:$A$21,B843)=0,"JOB NOT ON JOBS SHEET; ",""))&amp;IF(AND(L843="Yes",M843=""),"DELAY - NO CAUSE; ","")&amp;IF(AND(N843&lt;&gt;"",O843&lt;&gt;"Yes",O843&lt;&gt;"Not needed"),"CLIENT INSTRUCTION - NO CHANGE ORDER; ","")&amp;IF(Q843="","NO PHOTOS LINK; ","")&amp;IF(OR(C843="",AND(D843&lt;&gt;"",E843="")),"CREW COUNT BLANK; ","")&amp;IF(G843="","NO WORK WRITTEN; ","")&amp;IF(AND(I843&lt;&gt;"",J843=""),"INSPECTION - NO RESULT; ","")&amp;IF(AND(B843&lt;&gt;"",N(A843)&gt;0,COUNTIFS($B$2:$B$1000,B843,$A$2:$A$1000,A843)&gt;1),"TWO ROWS SAME JOB SAME DAY; ","")&amp;IF(AND(N(A843)&gt;0,N(S843)&gt;0,N(S843)-N(A843)&gt;N('Settings'!$B$11)),"WRITTEN LATE; ","")="","",LEFT(IF(N(A843)=0,"NO DATE; ","")&amp;IF(B843="","NO JOB; ",IF(COUNTIF('Jobs'!$A$2:$A$21,B843)=0,"JOB NOT ON JOBS SHEET; ",""))&amp;IF(AND(L843="Yes",M843=""),"DELAY - NO CAUSE; ","")&amp;IF(AND(N843&lt;&gt;"",O843&lt;&gt;"Yes",O843&lt;&gt;"Not needed"),"CLIENT INSTRUCTION - NO CHANGE ORDER; ","")&amp;IF(Q843="","NO PHOTOS LINK; ","")&amp;IF(OR(C843="",AND(D843&lt;&gt;"",E843="")),"CREW COUNT BLANK; ","")&amp;IF(G843="","NO WORK WRITTEN; ","")&amp;IF(AND(I843&lt;&gt;"",J843=""),"INSPECTION - NO RESULT; ","")&amp;IF(AND(B843&lt;&gt;"",N(A843)&gt;0,COUNTIFS($B$2:$B$1000,B843,$A$2:$A$1000,A843)&gt;1),"TWO ROWS SAME JOB SAME DAY; ","")&amp;IF(AND(N(A843)&gt;0,N(S843)&gt;0,N(S843)-N(A843)&gt;N('Settings'!$B$11)),"WRITTEN LATE; ",""),LEN(IF(N(A843)=0,"NO DATE; ","")&amp;IF(B843="","NO JOB; ",IF(COUNTIF('Jobs'!$A$2:$A$21,B843)=0,"JOB NOT ON JOBS SHEET; ",""))&amp;IF(AND(L843="Yes",M843=""),"DELAY - NO CAUSE; ","")&amp;IF(AND(N843&lt;&gt;"",O843&lt;&gt;"Yes",O843&lt;&gt;"Not needed"),"CLIENT INSTRUCTION - NO CHANGE ORDER; ","")&amp;IF(Q843="","NO PHOTOS LINK; ","")&amp;IF(OR(C843="",AND(D843&lt;&gt;"",E843="")),"CREW COUNT BLANK; ","")&amp;IF(G843="","NO WORK WRITTEN; ","")&amp;IF(AND(I843&lt;&gt;"",J843=""),"INSPECTION - NO RESULT; ","")&amp;IF(AND(B843&lt;&gt;"",N(A843)&gt;0,COUNTIFS($B$2:$B$1000,B843,$A$2:$A$1000,A843)&gt;1),"TWO ROWS SAME JOB SAME DAY; ","")&amp;IF(AND(N(A843)&gt;0,N(S843)&gt;0,N(S843)-N(A843)&gt;N('Settings'!$B$11)),"WRITTEN LATE; ",""))-2)))</f>
        <v/>
      </c>
    </row>
    <row r="844">
      <c r="A844" s="6" t="n"/>
      <c r="G844" s="7" t="n"/>
      <c r="H844" s="7" t="n"/>
      <c r="K844" s="7" t="n"/>
      <c r="M844" s="7" t="n"/>
      <c r="N844" s="7" t="n"/>
      <c r="P844" s="7" t="n"/>
      <c r="S844" s="6" t="n"/>
      <c r="T844">
        <f>IF(NOT(OR(A844&lt;&gt;"",B844&lt;&gt;"",G844&lt;&gt;"")),"",IF(IF(N(A844)=0,"NO DATE; ","")&amp;IF(B844="","NO JOB; ",IF(COUNTIF('Jobs'!$A$2:$A$21,B844)=0,"JOB NOT ON JOBS SHEET; ",""))&amp;IF(AND(L844="Yes",M844=""),"DELAY - NO CAUSE; ","")&amp;IF(AND(N844&lt;&gt;"",O844&lt;&gt;"Yes",O844&lt;&gt;"Not needed"),"CLIENT INSTRUCTION - NO CHANGE ORDER; ","")&amp;IF(Q844="","NO PHOTOS LINK; ","")&amp;IF(OR(C844="",AND(D844&lt;&gt;"",E844="")),"CREW COUNT BLANK; ","")&amp;IF(G844="","NO WORK WRITTEN; ","")&amp;IF(AND(I844&lt;&gt;"",J844=""),"INSPECTION - NO RESULT; ","")&amp;IF(AND(B844&lt;&gt;"",N(A844)&gt;0,COUNTIFS($B$2:$B$1000,B844,$A$2:$A$1000,A844)&gt;1),"TWO ROWS SAME JOB SAME DAY; ","")&amp;IF(AND(N(A844)&gt;0,N(S844)&gt;0,N(S844)-N(A844)&gt;N('Settings'!$B$11)),"WRITTEN LATE; ","")="","",LEFT(IF(N(A844)=0,"NO DATE; ","")&amp;IF(B844="","NO JOB; ",IF(COUNTIF('Jobs'!$A$2:$A$21,B844)=0,"JOB NOT ON JOBS SHEET; ",""))&amp;IF(AND(L844="Yes",M844=""),"DELAY - NO CAUSE; ","")&amp;IF(AND(N844&lt;&gt;"",O844&lt;&gt;"Yes",O844&lt;&gt;"Not needed"),"CLIENT INSTRUCTION - NO CHANGE ORDER; ","")&amp;IF(Q844="","NO PHOTOS LINK; ","")&amp;IF(OR(C844="",AND(D844&lt;&gt;"",E844="")),"CREW COUNT BLANK; ","")&amp;IF(G844="","NO WORK WRITTEN; ","")&amp;IF(AND(I844&lt;&gt;"",J844=""),"INSPECTION - NO RESULT; ","")&amp;IF(AND(B844&lt;&gt;"",N(A844)&gt;0,COUNTIFS($B$2:$B$1000,B844,$A$2:$A$1000,A844)&gt;1),"TWO ROWS SAME JOB SAME DAY; ","")&amp;IF(AND(N(A844)&gt;0,N(S844)&gt;0,N(S844)-N(A844)&gt;N('Settings'!$B$11)),"WRITTEN LATE; ",""),LEN(IF(N(A844)=0,"NO DATE; ","")&amp;IF(B844="","NO JOB; ",IF(COUNTIF('Jobs'!$A$2:$A$21,B844)=0,"JOB NOT ON JOBS SHEET; ",""))&amp;IF(AND(L844="Yes",M844=""),"DELAY - NO CAUSE; ","")&amp;IF(AND(N844&lt;&gt;"",O844&lt;&gt;"Yes",O844&lt;&gt;"Not needed"),"CLIENT INSTRUCTION - NO CHANGE ORDER; ","")&amp;IF(Q844="","NO PHOTOS LINK; ","")&amp;IF(OR(C844="",AND(D844&lt;&gt;"",E844="")),"CREW COUNT BLANK; ","")&amp;IF(G844="","NO WORK WRITTEN; ","")&amp;IF(AND(I844&lt;&gt;"",J844=""),"INSPECTION - NO RESULT; ","")&amp;IF(AND(B844&lt;&gt;"",N(A844)&gt;0,COUNTIFS($B$2:$B$1000,B844,$A$2:$A$1000,A844)&gt;1),"TWO ROWS SAME JOB SAME DAY; ","")&amp;IF(AND(N(A844)&gt;0,N(S844)&gt;0,N(S844)-N(A844)&gt;N('Settings'!$B$11)),"WRITTEN LATE; ",""))-2)))</f>
        <v/>
      </c>
    </row>
    <row r="845">
      <c r="A845" s="6" t="n"/>
      <c r="G845" s="7" t="n"/>
      <c r="H845" s="7" t="n"/>
      <c r="K845" s="7" t="n"/>
      <c r="M845" s="7" t="n"/>
      <c r="N845" s="7" t="n"/>
      <c r="P845" s="7" t="n"/>
      <c r="S845" s="6" t="n"/>
      <c r="T845">
        <f>IF(NOT(OR(A845&lt;&gt;"",B845&lt;&gt;"",G845&lt;&gt;"")),"",IF(IF(N(A845)=0,"NO DATE; ","")&amp;IF(B845="","NO JOB; ",IF(COUNTIF('Jobs'!$A$2:$A$21,B845)=0,"JOB NOT ON JOBS SHEET; ",""))&amp;IF(AND(L845="Yes",M845=""),"DELAY - NO CAUSE; ","")&amp;IF(AND(N845&lt;&gt;"",O845&lt;&gt;"Yes",O845&lt;&gt;"Not needed"),"CLIENT INSTRUCTION - NO CHANGE ORDER; ","")&amp;IF(Q845="","NO PHOTOS LINK; ","")&amp;IF(OR(C845="",AND(D845&lt;&gt;"",E845="")),"CREW COUNT BLANK; ","")&amp;IF(G845="","NO WORK WRITTEN; ","")&amp;IF(AND(I845&lt;&gt;"",J845=""),"INSPECTION - NO RESULT; ","")&amp;IF(AND(B845&lt;&gt;"",N(A845)&gt;0,COUNTIFS($B$2:$B$1000,B845,$A$2:$A$1000,A845)&gt;1),"TWO ROWS SAME JOB SAME DAY; ","")&amp;IF(AND(N(A845)&gt;0,N(S845)&gt;0,N(S845)-N(A845)&gt;N('Settings'!$B$11)),"WRITTEN LATE; ","")="","",LEFT(IF(N(A845)=0,"NO DATE; ","")&amp;IF(B845="","NO JOB; ",IF(COUNTIF('Jobs'!$A$2:$A$21,B845)=0,"JOB NOT ON JOBS SHEET; ",""))&amp;IF(AND(L845="Yes",M845=""),"DELAY - NO CAUSE; ","")&amp;IF(AND(N845&lt;&gt;"",O845&lt;&gt;"Yes",O845&lt;&gt;"Not needed"),"CLIENT INSTRUCTION - NO CHANGE ORDER; ","")&amp;IF(Q845="","NO PHOTOS LINK; ","")&amp;IF(OR(C845="",AND(D845&lt;&gt;"",E845="")),"CREW COUNT BLANK; ","")&amp;IF(G845="","NO WORK WRITTEN; ","")&amp;IF(AND(I845&lt;&gt;"",J845=""),"INSPECTION - NO RESULT; ","")&amp;IF(AND(B845&lt;&gt;"",N(A845)&gt;0,COUNTIFS($B$2:$B$1000,B845,$A$2:$A$1000,A845)&gt;1),"TWO ROWS SAME JOB SAME DAY; ","")&amp;IF(AND(N(A845)&gt;0,N(S845)&gt;0,N(S845)-N(A845)&gt;N('Settings'!$B$11)),"WRITTEN LATE; ",""),LEN(IF(N(A845)=0,"NO DATE; ","")&amp;IF(B845="","NO JOB; ",IF(COUNTIF('Jobs'!$A$2:$A$21,B845)=0,"JOB NOT ON JOBS SHEET; ",""))&amp;IF(AND(L845="Yes",M845=""),"DELAY - NO CAUSE; ","")&amp;IF(AND(N845&lt;&gt;"",O845&lt;&gt;"Yes",O845&lt;&gt;"Not needed"),"CLIENT INSTRUCTION - NO CHANGE ORDER; ","")&amp;IF(Q845="","NO PHOTOS LINK; ","")&amp;IF(OR(C845="",AND(D845&lt;&gt;"",E845="")),"CREW COUNT BLANK; ","")&amp;IF(G845="","NO WORK WRITTEN; ","")&amp;IF(AND(I845&lt;&gt;"",J845=""),"INSPECTION - NO RESULT; ","")&amp;IF(AND(B845&lt;&gt;"",N(A845)&gt;0,COUNTIFS($B$2:$B$1000,B845,$A$2:$A$1000,A845)&gt;1),"TWO ROWS SAME JOB SAME DAY; ","")&amp;IF(AND(N(A845)&gt;0,N(S845)&gt;0,N(S845)-N(A845)&gt;N('Settings'!$B$11)),"WRITTEN LATE; ",""))-2)))</f>
        <v/>
      </c>
    </row>
    <row r="846">
      <c r="A846" s="6" t="n"/>
      <c r="G846" s="7" t="n"/>
      <c r="H846" s="7" t="n"/>
      <c r="K846" s="7" t="n"/>
      <c r="M846" s="7" t="n"/>
      <c r="N846" s="7" t="n"/>
      <c r="P846" s="7" t="n"/>
      <c r="S846" s="6" t="n"/>
      <c r="T846">
        <f>IF(NOT(OR(A846&lt;&gt;"",B846&lt;&gt;"",G846&lt;&gt;"")),"",IF(IF(N(A846)=0,"NO DATE; ","")&amp;IF(B846="","NO JOB; ",IF(COUNTIF('Jobs'!$A$2:$A$21,B846)=0,"JOB NOT ON JOBS SHEET; ",""))&amp;IF(AND(L846="Yes",M846=""),"DELAY - NO CAUSE; ","")&amp;IF(AND(N846&lt;&gt;"",O846&lt;&gt;"Yes",O846&lt;&gt;"Not needed"),"CLIENT INSTRUCTION - NO CHANGE ORDER; ","")&amp;IF(Q846="","NO PHOTOS LINK; ","")&amp;IF(OR(C846="",AND(D846&lt;&gt;"",E846="")),"CREW COUNT BLANK; ","")&amp;IF(G846="","NO WORK WRITTEN; ","")&amp;IF(AND(I846&lt;&gt;"",J846=""),"INSPECTION - NO RESULT; ","")&amp;IF(AND(B846&lt;&gt;"",N(A846)&gt;0,COUNTIFS($B$2:$B$1000,B846,$A$2:$A$1000,A846)&gt;1),"TWO ROWS SAME JOB SAME DAY; ","")&amp;IF(AND(N(A846)&gt;0,N(S846)&gt;0,N(S846)-N(A846)&gt;N('Settings'!$B$11)),"WRITTEN LATE; ","")="","",LEFT(IF(N(A846)=0,"NO DATE; ","")&amp;IF(B846="","NO JOB; ",IF(COUNTIF('Jobs'!$A$2:$A$21,B846)=0,"JOB NOT ON JOBS SHEET; ",""))&amp;IF(AND(L846="Yes",M846=""),"DELAY - NO CAUSE; ","")&amp;IF(AND(N846&lt;&gt;"",O846&lt;&gt;"Yes",O846&lt;&gt;"Not needed"),"CLIENT INSTRUCTION - NO CHANGE ORDER; ","")&amp;IF(Q846="","NO PHOTOS LINK; ","")&amp;IF(OR(C846="",AND(D846&lt;&gt;"",E846="")),"CREW COUNT BLANK; ","")&amp;IF(G846="","NO WORK WRITTEN; ","")&amp;IF(AND(I846&lt;&gt;"",J846=""),"INSPECTION - NO RESULT; ","")&amp;IF(AND(B846&lt;&gt;"",N(A846)&gt;0,COUNTIFS($B$2:$B$1000,B846,$A$2:$A$1000,A846)&gt;1),"TWO ROWS SAME JOB SAME DAY; ","")&amp;IF(AND(N(A846)&gt;0,N(S846)&gt;0,N(S846)-N(A846)&gt;N('Settings'!$B$11)),"WRITTEN LATE; ",""),LEN(IF(N(A846)=0,"NO DATE; ","")&amp;IF(B846="","NO JOB; ",IF(COUNTIF('Jobs'!$A$2:$A$21,B846)=0,"JOB NOT ON JOBS SHEET; ",""))&amp;IF(AND(L846="Yes",M846=""),"DELAY - NO CAUSE; ","")&amp;IF(AND(N846&lt;&gt;"",O846&lt;&gt;"Yes",O846&lt;&gt;"Not needed"),"CLIENT INSTRUCTION - NO CHANGE ORDER; ","")&amp;IF(Q846="","NO PHOTOS LINK; ","")&amp;IF(OR(C846="",AND(D846&lt;&gt;"",E846="")),"CREW COUNT BLANK; ","")&amp;IF(G846="","NO WORK WRITTEN; ","")&amp;IF(AND(I846&lt;&gt;"",J846=""),"INSPECTION - NO RESULT; ","")&amp;IF(AND(B846&lt;&gt;"",N(A846)&gt;0,COUNTIFS($B$2:$B$1000,B846,$A$2:$A$1000,A846)&gt;1),"TWO ROWS SAME JOB SAME DAY; ","")&amp;IF(AND(N(A846)&gt;0,N(S846)&gt;0,N(S846)-N(A846)&gt;N('Settings'!$B$11)),"WRITTEN LATE; ",""))-2)))</f>
        <v/>
      </c>
    </row>
    <row r="847">
      <c r="A847" s="6" t="n"/>
      <c r="G847" s="7" t="n"/>
      <c r="H847" s="7" t="n"/>
      <c r="K847" s="7" t="n"/>
      <c r="M847" s="7" t="n"/>
      <c r="N847" s="7" t="n"/>
      <c r="P847" s="7" t="n"/>
      <c r="S847" s="6" t="n"/>
      <c r="T847">
        <f>IF(NOT(OR(A847&lt;&gt;"",B847&lt;&gt;"",G847&lt;&gt;"")),"",IF(IF(N(A847)=0,"NO DATE; ","")&amp;IF(B847="","NO JOB; ",IF(COUNTIF('Jobs'!$A$2:$A$21,B847)=0,"JOB NOT ON JOBS SHEET; ",""))&amp;IF(AND(L847="Yes",M847=""),"DELAY - NO CAUSE; ","")&amp;IF(AND(N847&lt;&gt;"",O847&lt;&gt;"Yes",O847&lt;&gt;"Not needed"),"CLIENT INSTRUCTION - NO CHANGE ORDER; ","")&amp;IF(Q847="","NO PHOTOS LINK; ","")&amp;IF(OR(C847="",AND(D847&lt;&gt;"",E847="")),"CREW COUNT BLANK; ","")&amp;IF(G847="","NO WORK WRITTEN; ","")&amp;IF(AND(I847&lt;&gt;"",J847=""),"INSPECTION - NO RESULT; ","")&amp;IF(AND(B847&lt;&gt;"",N(A847)&gt;0,COUNTIFS($B$2:$B$1000,B847,$A$2:$A$1000,A847)&gt;1),"TWO ROWS SAME JOB SAME DAY; ","")&amp;IF(AND(N(A847)&gt;0,N(S847)&gt;0,N(S847)-N(A847)&gt;N('Settings'!$B$11)),"WRITTEN LATE; ","")="","",LEFT(IF(N(A847)=0,"NO DATE; ","")&amp;IF(B847="","NO JOB; ",IF(COUNTIF('Jobs'!$A$2:$A$21,B847)=0,"JOB NOT ON JOBS SHEET; ",""))&amp;IF(AND(L847="Yes",M847=""),"DELAY - NO CAUSE; ","")&amp;IF(AND(N847&lt;&gt;"",O847&lt;&gt;"Yes",O847&lt;&gt;"Not needed"),"CLIENT INSTRUCTION - NO CHANGE ORDER; ","")&amp;IF(Q847="","NO PHOTOS LINK; ","")&amp;IF(OR(C847="",AND(D847&lt;&gt;"",E847="")),"CREW COUNT BLANK; ","")&amp;IF(G847="","NO WORK WRITTEN; ","")&amp;IF(AND(I847&lt;&gt;"",J847=""),"INSPECTION - NO RESULT; ","")&amp;IF(AND(B847&lt;&gt;"",N(A847)&gt;0,COUNTIFS($B$2:$B$1000,B847,$A$2:$A$1000,A847)&gt;1),"TWO ROWS SAME JOB SAME DAY; ","")&amp;IF(AND(N(A847)&gt;0,N(S847)&gt;0,N(S847)-N(A847)&gt;N('Settings'!$B$11)),"WRITTEN LATE; ",""),LEN(IF(N(A847)=0,"NO DATE; ","")&amp;IF(B847="","NO JOB; ",IF(COUNTIF('Jobs'!$A$2:$A$21,B847)=0,"JOB NOT ON JOBS SHEET; ",""))&amp;IF(AND(L847="Yes",M847=""),"DELAY - NO CAUSE; ","")&amp;IF(AND(N847&lt;&gt;"",O847&lt;&gt;"Yes",O847&lt;&gt;"Not needed"),"CLIENT INSTRUCTION - NO CHANGE ORDER; ","")&amp;IF(Q847="","NO PHOTOS LINK; ","")&amp;IF(OR(C847="",AND(D847&lt;&gt;"",E847="")),"CREW COUNT BLANK; ","")&amp;IF(G847="","NO WORK WRITTEN; ","")&amp;IF(AND(I847&lt;&gt;"",J847=""),"INSPECTION - NO RESULT; ","")&amp;IF(AND(B847&lt;&gt;"",N(A847)&gt;0,COUNTIFS($B$2:$B$1000,B847,$A$2:$A$1000,A847)&gt;1),"TWO ROWS SAME JOB SAME DAY; ","")&amp;IF(AND(N(A847)&gt;0,N(S847)&gt;0,N(S847)-N(A847)&gt;N('Settings'!$B$11)),"WRITTEN LATE; ",""))-2)))</f>
        <v/>
      </c>
    </row>
    <row r="848">
      <c r="A848" s="6" t="n"/>
      <c r="G848" s="7" t="n"/>
      <c r="H848" s="7" t="n"/>
      <c r="K848" s="7" t="n"/>
      <c r="M848" s="7" t="n"/>
      <c r="N848" s="7" t="n"/>
      <c r="P848" s="7" t="n"/>
      <c r="S848" s="6" t="n"/>
      <c r="T848">
        <f>IF(NOT(OR(A848&lt;&gt;"",B848&lt;&gt;"",G848&lt;&gt;"")),"",IF(IF(N(A848)=0,"NO DATE; ","")&amp;IF(B848="","NO JOB; ",IF(COUNTIF('Jobs'!$A$2:$A$21,B848)=0,"JOB NOT ON JOBS SHEET; ",""))&amp;IF(AND(L848="Yes",M848=""),"DELAY - NO CAUSE; ","")&amp;IF(AND(N848&lt;&gt;"",O848&lt;&gt;"Yes",O848&lt;&gt;"Not needed"),"CLIENT INSTRUCTION - NO CHANGE ORDER; ","")&amp;IF(Q848="","NO PHOTOS LINK; ","")&amp;IF(OR(C848="",AND(D848&lt;&gt;"",E848="")),"CREW COUNT BLANK; ","")&amp;IF(G848="","NO WORK WRITTEN; ","")&amp;IF(AND(I848&lt;&gt;"",J848=""),"INSPECTION - NO RESULT; ","")&amp;IF(AND(B848&lt;&gt;"",N(A848)&gt;0,COUNTIFS($B$2:$B$1000,B848,$A$2:$A$1000,A848)&gt;1),"TWO ROWS SAME JOB SAME DAY; ","")&amp;IF(AND(N(A848)&gt;0,N(S848)&gt;0,N(S848)-N(A848)&gt;N('Settings'!$B$11)),"WRITTEN LATE; ","")="","",LEFT(IF(N(A848)=0,"NO DATE; ","")&amp;IF(B848="","NO JOB; ",IF(COUNTIF('Jobs'!$A$2:$A$21,B848)=0,"JOB NOT ON JOBS SHEET; ",""))&amp;IF(AND(L848="Yes",M848=""),"DELAY - NO CAUSE; ","")&amp;IF(AND(N848&lt;&gt;"",O848&lt;&gt;"Yes",O848&lt;&gt;"Not needed"),"CLIENT INSTRUCTION - NO CHANGE ORDER; ","")&amp;IF(Q848="","NO PHOTOS LINK; ","")&amp;IF(OR(C848="",AND(D848&lt;&gt;"",E848="")),"CREW COUNT BLANK; ","")&amp;IF(G848="","NO WORK WRITTEN; ","")&amp;IF(AND(I848&lt;&gt;"",J848=""),"INSPECTION - NO RESULT; ","")&amp;IF(AND(B848&lt;&gt;"",N(A848)&gt;0,COUNTIFS($B$2:$B$1000,B848,$A$2:$A$1000,A848)&gt;1),"TWO ROWS SAME JOB SAME DAY; ","")&amp;IF(AND(N(A848)&gt;0,N(S848)&gt;0,N(S848)-N(A848)&gt;N('Settings'!$B$11)),"WRITTEN LATE; ",""),LEN(IF(N(A848)=0,"NO DATE; ","")&amp;IF(B848="","NO JOB; ",IF(COUNTIF('Jobs'!$A$2:$A$21,B848)=0,"JOB NOT ON JOBS SHEET; ",""))&amp;IF(AND(L848="Yes",M848=""),"DELAY - NO CAUSE; ","")&amp;IF(AND(N848&lt;&gt;"",O848&lt;&gt;"Yes",O848&lt;&gt;"Not needed"),"CLIENT INSTRUCTION - NO CHANGE ORDER; ","")&amp;IF(Q848="","NO PHOTOS LINK; ","")&amp;IF(OR(C848="",AND(D848&lt;&gt;"",E848="")),"CREW COUNT BLANK; ","")&amp;IF(G848="","NO WORK WRITTEN; ","")&amp;IF(AND(I848&lt;&gt;"",J848=""),"INSPECTION - NO RESULT; ","")&amp;IF(AND(B848&lt;&gt;"",N(A848)&gt;0,COUNTIFS($B$2:$B$1000,B848,$A$2:$A$1000,A848)&gt;1),"TWO ROWS SAME JOB SAME DAY; ","")&amp;IF(AND(N(A848)&gt;0,N(S848)&gt;0,N(S848)-N(A848)&gt;N('Settings'!$B$11)),"WRITTEN LATE; ",""))-2)))</f>
        <v/>
      </c>
    </row>
    <row r="849">
      <c r="A849" s="6" t="n"/>
      <c r="G849" s="7" t="n"/>
      <c r="H849" s="7" t="n"/>
      <c r="K849" s="7" t="n"/>
      <c r="M849" s="7" t="n"/>
      <c r="N849" s="7" t="n"/>
      <c r="P849" s="7" t="n"/>
      <c r="S849" s="6" t="n"/>
      <c r="T849">
        <f>IF(NOT(OR(A849&lt;&gt;"",B849&lt;&gt;"",G849&lt;&gt;"")),"",IF(IF(N(A849)=0,"NO DATE; ","")&amp;IF(B849="","NO JOB; ",IF(COUNTIF('Jobs'!$A$2:$A$21,B849)=0,"JOB NOT ON JOBS SHEET; ",""))&amp;IF(AND(L849="Yes",M849=""),"DELAY - NO CAUSE; ","")&amp;IF(AND(N849&lt;&gt;"",O849&lt;&gt;"Yes",O849&lt;&gt;"Not needed"),"CLIENT INSTRUCTION - NO CHANGE ORDER; ","")&amp;IF(Q849="","NO PHOTOS LINK; ","")&amp;IF(OR(C849="",AND(D849&lt;&gt;"",E849="")),"CREW COUNT BLANK; ","")&amp;IF(G849="","NO WORK WRITTEN; ","")&amp;IF(AND(I849&lt;&gt;"",J849=""),"INSPECTION - NO RESULT; ","")&amp;IF(AND(B849&lt;&gt;"",N(A849)&gt;0,COUNTIFS($B$2:$B$1000,B849,$A$2:$A$1000,A849)&gt;1),"TWO ROWS SAME JOB SAME DAY; ","")&amp;IF(AND(N(A849)&gt;0,N(S849)&gt;0,N(S849)-N(A849)&gt;N('Settings'!$B$11)),"WRITTEN LATE; ","")="","",LEFT(IF(N(A849)=0,"NO DATE; ","")&amp;IF(B849="","NO JOB; ",IF(COUNTIF('Jobs'!$A$2:$A$21,B849)=0,"JOB NOT ON JOBS SHEET; ",""))&amp;IF(AND(L849="Yes",M849=""),"DELAY - NO CAUSE; ","")&amp;IF(AND(N849&lt;&gt;"",O849&lt;&gt;"Yes",O849&lt;&gt;"Not needed"),"CLIENT INSTRUCTION - NO CHANGE ORDER; ","")&amp;IF(Q849="","NO PHOTOS LINK; ","")&amp;IF(OR(C849="",AND(D849&lt;&gt;"",E849="")),"CREW COUNT BLANK; ","")&amp;IF(G849="","NO WORK WRITTEN; ","")&amp;IF(AND(I849&lt;&gt;"",J849=""),"INSPECTION - NO RESULT; ","")&amp;IF(AND(B849&lt;&gt;"",N(A849)&gt;0,COUNTIFS($B$2:$B$1000,B849,$A$2:$A$1000,A849)&gt;1),"TWO ROWS SAME JOB SAME DAY; ","")&amp;IF(AND(N(A849)&gt;0,N(S849)&gt;0,N(S849)-N(A849)&gt;N('Settings'!$B$11)),"WRITTEN LATE; ",""),LEN(IF(N(A849)=0,"NO DATE; ","")&amp;IF(B849="","NO JOB; ",IF(COUNTIF('Jobs'!$A$2:$A$21,B849)=0,"JOB NOT ON JOBS SHEET; ",""))&amp;IF(AND(L849="Yes",M849=""),"DELAY - NO CAUSE; ","")&amp;IF(AND(N849&lt;&gt;"",O849&lt;&gt;"Yes",O849&lt;&gt;"Not needed"),"CLIENT INSTRUCTION - NO CHANGE ORDER; ","")&amp;IF(Q849="","NO PHOTOS LINK; ","")&amp;IF(OR(C849="",AND(D849&lt;&gt;"",E849="")),"CREW COUNT BLANK; ","")&amp;IF(G849="","NO WORK WRITTEN; ","")&amp;IF(AND(I849&lt;&gt;"",J849=""),"INSPECTION - NO RESULT; ","")&amp;IF(AND(B849&lt;&gt;"",N(A849)&gt;0,COUNTIFS($B$2:$B$1000,B849,$A$2:$A$1000,A849)&gt;1),"TWO ROWS SAME JOB SAME DAY; ","")&amp;IF(AND(N(A849)&gt;0,N(S849)&gt;0,N(S849)-N(A849)&gt;N('Settings'!$B$11)),"WRITTEN LATE; ",""))-2)))</f>
        <v/>
      </c>
    </row>
    <row r="850">
      <c r="A850" s="6" t="n"/>
      <c r="G850" s="7" t="n"/>
      <c r="H850" s="7" t="n"/>
      <c r="K850" s="7" t="n"/>
      <c r="M850" s="7" t="n"/>
      <c r="N850" s="7" t="n"/>
      <c r="P850" s="7" t="n"/>
      <c r="S850" s="6" t="n"/>
      <c r="T850">
        <f>IF(NOT(OR(A850&lt;&gt;"",B850&lt;&gt;"",G850&lt;&gt;"")),"",IF(IF(N(A850)=0,"NO DATE; ","")&amp;IF(B850="","NO JOB; ",IF(COUNTIF('Jobs'!$A$2:$A$21,B850)=0,"JOB NOT ON JOBS SHEET; ",""))&amp;IF(AND(L850="Yes",M850=""),"DELAY - NO CAUSE; ","")&amp;IF(AND(N850&lt;&gt;"",O850&lt;&gt;"Yes",O850&lt;&gt;"Not needed"),"CLIENT INSTRUCTION - NO CHANGE ORDER; ","")&amp;IF(Q850="","NO PHOTOS LINK; ","")&amp;IF(OR(C850="",AND(D850&lt;&gt;"",E850="")),"CREW COUNT BLANK; ","")&amp;IF(G850="","NO WORK WRITTEN; ","")&amp;IF(AND(I850&lt;&gt;"",J850=""),"INSPECTION - NO RESULT; ","")&amp;IF(AND(B850&lt;&gt;"",N(A850)&gt;0,COUNTIFS($B$2:$B$1000,B850,$A$2:$A$1000,A850)&gt;1),"TWO ROWS SAME JOB SAME DAY; ","")&amp;IF(AND(N(A850)&gt;0,N(S850)&gt;0,N(S850)-N(A850)&gt;N('Settings'!$B$11)),"WRITTEN LATE; ","")="","",LEFT(IF(N(A850)=0,"NO DATE; ","")&amp;IF(B850="","NO JOB; ",IF(COUNTIF('Jobs'!$A$2:$A$21,B850)=0,"JOB NOT ON JOBS SHEET; ",""))&amp;IF(AND(L850="Yes",M850=""),"DELAY - NO CAUSE; ","")&amp;IF(AND(N850&lt;&gt;"",O850&lt;&gt;"Yes",O850&lt;&gt;"Not needed"),"CLIENT INSTRUCTION - NO CHANGE ORDER; ","")&amp;IF(Q850="","NO PHOTOS LINK; ","")&amp;IF(OR(C850="",AND(D850&lt;&gt;"",E850="")),"CREW COUNT BLANK; ","")&amp;IF(G850="","NO WORK WRITTEN; ","")&amp;IF(AND(I850&lt;&gt;"",J850=""),"INSPECTION - NO RESULT; ","")&amp;IF(AND(B850&lt;&gt;"",N(A850)&gt;0,COUNTIFS($B$2:$B$1000,B850,$A$2:$A$1000,A850)&gt;1),"TWO ROWS SAME JOB SAME DAY; ","")&amp;IF(AND(N(A850)&gt;0,N(S850)&gt;0,N(S850)-N(A850)&gt;N('Settings'!$B$11)),"WRITTEN LATE; ",""),LEN(IF(N(A850)=0,"NO DATE; ","")&amp;IF(B850="","NO JOB; ",IF(COUNTIF('Jobs'!$A$2:$A$21,B850)=0,"JOB NOT ON JOBS SHEET; ",""))&amp;IF(AND(L850="Yes",M850=""),"DELAY - NO CAUSE; ","")&amp;IF(AND(N850&lt;&gt;"",O850&lt;&gt;"Yes",O850&lt;&gt;"Not needed"),"CLIENT INSTRUCTION - NO CHANGE ORDER; ","")&amp;IF(Q850="","NO PHOTOS LINK; ","")&amp;IF(OR(C850="",AND(D850&lt;&gt;"",E850="")),"CREW COUNT BLANK; ","")&amp;IF(G850="","NO WORK WRITTEN; ","")&amp;IF(AND(I850&lt;&gt;"",J850=""),"INSPECTION - NO RESULT; ","")&amp;IF(AND(B850&lt;&gt;"",N(A850)&gt;0,COUNTIFS($B$2:$B$1000,B850,$A$2:$A$1000,A850)&gt;1),"TWO ROWS SAME JOB SAME DAY; ","")&amp;IF(AND(N(A850)&gt;0,N(S850)&gt;0,N(S850)-N(A850)&gt;N('Settings'!$B$11)),"WRITTEN LATE; ",""))-2)))</f>
        <v/>
      </c>
    </row>
    <row r="851">
      <c r="A851" s="6" t="n"/>
      <c r="G851" s="7" t="n"/>
      <c r="H851" s="7" t="n"/>
      <c r="K851" s="7" t="n"/>
      <c r="M851" s="7" t="n"/>
      <c r="N851" s="7" t="n"/>
      <c r="P851" s="7" t="n"/>
      <c r="S851" s="6" t="n"/>
      <c r="T851">
        <f>IF(NOT(OR(A851&lt;&gt;"",B851&lt;&gt;"",G851&lt;&gt;"")),"",IF(IF(N(A851)=0,"NO DATE; ","")&amp;IF(B851="","NO JOB; ",IF(COUNTIF('Jobs'!$A$2:$A$21,B851)=0,"JOB NOT ON JOBS SHEET; ",""))&amp;IF(AND(L851="Yes",M851=""),"DELAY - NO CAUSE; ","")&amp;IF(AND(N851&lt;&gt;"",O851&lt;&gt;"Yes",O851&lt;&gt;"Not needed"),"CLIENT INSTRUCTION - NO CHANGE ORDER; ","")&amp;IF(Q851="","NO PHOTOS LINK; ","")&amp;IF(OR(C851="",AND(D851&lt;&gt;"",E851="")),"CREW COUNT BLANK; ","")&amp;IF(G851="","NO WORK WRITTEN; ","")&amp;IF(AND(I851&lt;&gt;"",J851=""),"INSPECTION - NO RESULT; ","")&amp;IF(AND(B851&lt;&gt;"",N(A851)&gt;0,COUNTIFS($B$2:$B$1000,B851,$A$2:$A$1000,A851)&gt;1),"TWO ROWS SAME JOB SAME DAY; ","")&amp;IF(AND(N(A851)&gt;0,N(S851)&gt;0,N(S851)-N(A851)&gt;N('Settings'!$B$11)),"WRITTEN LATE; ","")="","",LEFT(IF(N(A851)=0,"NO DATE; ","")&amp;IF(B851="","NO JOB; ",IF(COUNTIF('Jobs'!$A$2:$A$21,B851)=0,"JOB NOT ON JOBS SHEET; ",""))&amp;IF(AND(L851="Yes",M851=""),"DELAY - NO CAUSE; ","")&amp;IF(AND(N851&lt;&gt;"",O851&lt;&gt;"Yes",O851&lt;&gt;"Not needed"),"CLIENT INSTRUCTION - NO CHANGE ORDER; ","")&amp;IF(Q851="","NO PHOTOS LINK; ","")&amp;IF(OR(C851="",AND(D851&lt;&gt;"",E851="")),"CREW COUNT BLANK; ","")&amp;IF(G851="","NO WORK WRITTEN; ","")&amp;IF(AND(I851&lt;&gt;"",J851=""),"INSPECTION - NO RESULT; ","")&amp;IF(AND(B851&lt;&gt;"",N(A851)&gt;0,COUNTIFS($B$2:$B$1000,B851,$A$2:$A$1000,A851)&gt;1),"TWO ROWS SAME JOB SAME DAY; ","")&amp;IF(AND(N(A851)&gt;0,N(S851)&gt;0,N(S851)-N(A851)&gt;N('Settings'!$B$11)),"WRITTEN LATE; ",""),LEN(IF(N(A851)=0,"NO DATE; ","")&amp;IF(B851="","NO JOB; ",IF(COUNTIF('Jobs'!$A$2:$A$21,B851)=0,"JOB NOT ON JOBS SHEET; ",""))&amp;IF(AND(L851="Yes",M851=""),"DELAY - NO CAUSE; ","")&amp;IF(AND(N851&lt;&gt;"",O851&lt;&gt;"Yes",O851&lt;&gt;"Not needed"),"CLIENT INSTRUCTION - NO CHANGE ORDER; ","")&amp;IF(Q851="","NO PHOTOS LINK; ","")&amp;IF(OR(C851="",AND(D851&lt;&gt;"",E851="")),"CREW COUNT BLANK; ","")&amp;IF(G851="","NO WORK WRITTEN; ","")&amp;IF(AND(I851&lt;&gt;"",J851=""),"INSPECTION - NO RESULT; ","")&amp;IF(AND(B851&lt;&gt;"",N(A851)&gt;0,COUNTIFS($B$2:$B$1000,B851,$A$2:$A$1000,A851)&gt;1),"TWO ROWS SAME JOB SAME DAY; ","")&amp;IF(AND(N(A851)&gt;0,N(S851)&gt;0,N(S851)-N(A851)&gt;N('Settings'!$B$11)),"WRITTEN LATE; ",""))-2)))</f>
        <v/>
      </c>
    </row>
    <row r="852">
      <c r="A852" s="6" t="n"/>
      <c r="G852" s="7" t="n"/>
      <c r="H852" s="7" t="n"/>
      <c r="K852" s="7" t="n"/>
      <c r="M852" s="7" t="n"/>
      <c r="N852" s="7" t="n"/>
      <c r="P852" s="7" t="n"/>
      <c r="S852" s="6" t="n"/>
      <c r="T852">
        <f>IF(NOT(OR(A852&lt;&gt;"",B852&lt;&gt;"",G852&lt;&gt;"")),"",IF(IF(N(A852)=0,"NO DATE; ","")&amp;IF(B852="","NO JOB; ",IF(COUNTIF('Jobs'!$A$2:$A$21,B852)=0,"JOB NOT ON JOBS SHEET; ",""))&amp;IF(AND(L852="Yes",M852=""),"DELAY - NO CAUSE; ","")&amp;IF(AND(N852&lt;&gt;"",O852&lt;&gt;"Yes",O852&lt;&gt;"Not needed"),"CLIENT INSTRUCTION - NO CHANGE ORDER; ","")&amp;IF(Q852="","NO PHOTOS LINK; ","")&amp;IF(OR(C852="",AND(D852&lt;&gt;"",E852="")),"CREW COUNT BLANK; ","")&amp;IF(G852="","NO WORK WRITTEN; ","")&amp;IF(AND(I852&lt;&gt;"",J852=""),"INSPECTION - NO RESULT; ","")&amp;IF(AND(B852&lt;&gt;"",N(A852)&gt;0,COUNTIFS($B$2:$B$1000,B852,$A$2:$A$1000,A852)&gt;1),"TWO ROWS SAME JOB SAME DAY; ","")&amp;IF(AND(N(A852)&gt;0,N(S852)&gt;0,N(S852)-N(A852)&gt;N('Settings'!$B$11)),"WRITTEN LATE; ","")="","",LEFT(IF(N(A852)=0,"NO DATE; ","")&amp;IF(B852="","NO JOB; ",IF(COUNTIF('Jobs'!$A$2:$A$21,B852)=0,"JOB NOT ON JOBS SHEET; ",""))&amp;IF(AND(L852="Yes",M852=""),"DELAY - NO CAUSE; ","")&amp;IF(AND(N852&lt;&gt;"",O852&lt;&gt;"Yes",O852&lt;&gt;"Not needed"),"CLIENT INSTRUCTION - NO CHANGE ORDER; ","")&amp;IF(Q852="","NO PHOTOS LINK; ","")&amp;IF(OR(C852="",AND(D852&lt;&gt;"",E852="")),"CREW COUNT BLANK; ","")&amp;IF(G852="","NO WORK WRITTEN; ","")&amp;IF(AND(I852&lt;&gt;"",J852=""),"INSPECTION - NO RESULT; ","")&amp;IF(AND(B852&lt;&gt;"",N(A852)&gt;0,COUNTIFS($B$2:$B$1000,B852,$A$2:$A$1000,A852)&gt;1),"TWO ROWS SAME JOB SAME DAY; ","")&amp;IF(AND(N(A852)&gt;0,N(S852)&gt;0,N(S852)-N(A852)&gt;N('Settings'!$B$11)),"WRITTEN LATE; ",""),LEN(IF(N(A852)=0,"NO DATE; ","")&amp;IF(B852="","NO JOB; ",IF(COUNTIF('Jobs'!$A$2:$A$21,B852)=0,"JOB NOT ON JOBS SHEET; ",""))&amp;IF(AND(L852="Yes",M852=""),"DELAY - NO CAUSE; ","")&amp;IF(AND(N852&lt;&gt;"",O852&lt;&gt;"Yes",O852&lt;&gt;"Not needed"),"CLIENT INSTRUCTION - NO CHANGE ORDER; ","")&amp;IF(Q852="","NO PHOTOS LINK; ","")&amp;IF(OR(C852="",AND(D852&lt;&gt;"",E852="")),"CREW COUNT BLANK; ","")&amp;IF(G852="","NO WORK WRITTEN; ","")&amp;IF(AND(I852&lt;&gt;"",J852=""),"INSPECTION - NO RESULT; ","")&amp;IF(AND(B852&lt;&gt;"",N(A852)&gt;0,COUNTIFS($B$2:$B$1000,B852,$A$2:$A$1000,A852)&gt;1),"TWO ROWS SAME JOB SAME DAY; ","")&amp;IF(AND(N(A852)&gt;0,N(S852)&gt;0,N(S852)-N(A852)&gt;N('Settings'!$B$11)),"WRITTEN LATE; ",""))-2)))</f>
        <v/>
      </c>
    </row>
    <row r="853">
      <c r="A853" s="6" t="n"/>
      <c r="G853" s="7" t="n"/>
      <c r="H853" s="7" t="n"/>
      <c r="K853" s="7" t="n"/>
      <c r="M853" s="7" t="n"/>
      <c r="N853" s="7" t="n"/>
      <c r="P853" s="7" t="n"/>
      <c r="S853" s="6" t="n"/>
      <c r="T853">
        <f>IF(NOT(OR(A853&lt;&gt;"",B853&lt;&gt;"",G853&lt;&gt;"")),"",IF(IF(N(A853)=0,"NO DATE; ","")&amp;IF(B853="","NO JOB; ",IF(COUNTIF('Jobs'!$A$2:$A$21,B853)=0,"JOB NOT ON JOBS SHEET; ",""))&amp;IF(AND(L853="Yes",M853=""),"DELAY - NO CAUSE; ","")&amp;IF(AND(N853&lt;&gt;"",O853&lt;&gt;"Yes",O853&lt;&gt;"Not needed"),"CLIENT INSTRUCTION - NO CHANGE ORDER; ","")&amp;IF(Q853="","NO PHOTOS LINK; ","")&amp;IF(OR(C853="",AND(D853&lt;&gt;"",E853="")),"CREW COUNT BLANK; ","")&amp;IF(G853="","NO WORK WRITTEN; ","")&amp;IF(AND(I853&lt;&gt;"",J853=""),"INSPECTION - NO RESULT; ","")&amp;IF(AND(B853&lt;&gt;"",N(A853)&gt;0,COUNTIFS($B$2:$B$1000,B853,$A$2:$A$1000,A853)&gt;1),"TWO ROWS SAME JOB SAME DAY; ","")&amp;IF(AND(N(A853)&gt;0,N(S853)&gt;0,N(S853)-N(A853)&gt;N('Settings'!$B$11)),"WRITTEN LATE; ","")="","",LEFT(IF(N(A853)=0,"NO DATE; ","")&amp;IF(B853="","NO JOB; ",IF(COUNTIF('Jobs'!$A$2:$A$21,B853)=0,"JOB NOT ON JOBS SHEET; ",""))&amp;IF(AND(L853="Yes",M853=""),"DELAY - NO CAUSE; ","")&amp;IF(AND(N853&lt;&gt;"",O853&lt;&gt;"Yes",O853&lt;&gt;"Not needed"),"CLIENT INSTRUCTION - NO CHANGE ORDER; ","")&amp;IF(Q853="","NO PHOTOS LINK; ","")&amp;IF(OR(C853="",AND(D853&lt;&gt;"",E853="")),"CREW COUNT BLANK; ","")&amp;IF(G853="","NO WORK WRITTEN; ","")&amp;IF(AND(I853&lt;&gt;"",J853=""),"INSPECTION - NO RESULT; ","")&amp;IF(AND(B853&lt;&gt;"",N(A853)&gt;0,COUNTIFS($B$2:$B$1000,B853,$A$2:$A$1000,A853)&gt;1),"TWO ROWS SAME JOB SAME DAY; ","")&amp;IF(AND(N(A853)&gt;0,N(S853)&gt;0,N(S853)-N(A853)&gt;N('Settings'!$B$11)),"WRITTEN LATE; ",""),LEN(IF(N(A853)=0,"NO DATE; ","")&amp;IF(B853="","NO JOB; ",IF(COUNTIF('Jobs'!$A$2:$A$21,B853)=0,"JOB NOT ON JOBS SHEET; ",""))&amp;IF(AND(L853="Yes",M853=""),"DELAY - NO CAUSE; ","")&amp;IF(AND(N853&lt;&gt;"",O853&lt;&gt;"Yes",O853&lt;&gt;"Not needed"),"CLIENT INSTRUCTION - NO CHANGE ORDER; ","")&amp;IF(Q853="","NO PHOTOS LINK; ","")&amp;IF(OR(C853="",AND(D853&lt;&gt;"",E853="")),"CREW COUNT BLANK; ","")&amp;IF(G853="","NO WORK WRITTEN; ","")&amp;IF(AND(I853&lt;&gt;"",J853=""),"INSPECTION - NO RESULT; ","")&amp;IF(AND(B853&lt;&gt;"",N(A853)&gt;0,COUNTIFS($B$2:$B$1000,B853,$A$2:$A$1000,A853)&gt;1),"TWO ROWS SAME JOB SAME DAY; ","")&amp;IF(AND(N(A853)&gt;0,N(S853)&gt;0,N(S853)-N(A853)&gt;N('Settings'!$B$11)),"WRITTEN LATE; ",""))-2)))</f>
        <v/>
      </c>
    </row>
    <row r="854">
      <c r="A854" s="6" t="n"/>
      <c r="G854" s="7" t="n"/>
      <c r="H854" s="7" t="n"/>
      <c r="K854" s="7" t="n"/>
      <c r="M854" s="7" t="n"/>
      <c r="N854" s="7" t="n"/>
      <c r="P854" s="7" t="n"/>
      <c r="S854" s="6" t="n"/>
      <c r="T854">
        <f>IF(NOT(OR(A854&lt;&gt;"",B854&lt;&gt;"",G854&lt;&gt;"")),"",IF(IF(N(A854)=0,"NO DATE; ","")&amp;IF(B854="","NO JOB; ",IF(COUNTIF('Jobs'!$A$2:$A$21,B854)=0,"JOB NOT ON JOBS SHEET; ",""))&amp;IF(AND(L854="Yes",M854=""),"DELAY - NO CAUSE; ","")&amp;IF(AND(N854&lt;&gt;"",O854&lt;&gt;"Yes",O854&lt;&gt;"Not needed"),"CLIENT INSTRUCTION - NO CHANGE ORDER; ","")&amp;IF(Q854="","NO PHOTOS LINK; ","")&amp;IF(OR(C854="",AND(D854&lt;&gt;"",E854="")),"CREW COUNT BLANK; ","")&amp;IF(G854="","NO WORK WRITTEN; ","")&amp;IF(AND(I854&lt;&gt;"",J854=""),"INSPECTION - NO RESULT; ","")&amp;IF(AND(B854&lt;&gt;"",N(A854)&gt;0,COUNTIFS($B$2:$B$1000,B854,$A$2:$A$1000,A854)&gt;1),"TWO ROWS SAME JOB SAME DAY; ","")&amp;IF(AND(N(A854)&gt;0,N(S854)&gt;0,N(S854)-N(A854)&gt;N('Settings'!$B$11)),"WRITTEN LATE; ","")="","",LEFT(IF(N(A854)=0,"NO DATE; ","")&amp;IF(B854="","NO JOB; ",IF(COUNTIF('Jobs'!$A$2:$A$21,B854)=0,"JOB NOT ON JOBS SHEET; ",""))&amp;IF(AND(L854="Yes",M854=""),"DELAY - NO CAUSE; ","")&amp;IF(AND(N854&lt;&gt;"",O854&lt;&gt;"Yes",O854&lt;&gt;"Not needed"),"CLIENT INSTRUCTION - NO CHANGE ORDER; ","")&amp;IF(Q854="","NO PHOTOS LINK; ","")&amp;IF(OR(C854="",AND(D854&lt;&gt;"",E854="")),"CREW COUNT BLANK; ","")&amp;IF(G854="","NO WORK WRITTEN; ","")&amp;IF(AND(I854&lt;&gt;"",J854=""),"INSPECTION - NO RESULT; ","")&amp;IF(AND(B854&lt;&gt;"",N(A854)&gt;0,COUNTIFS($B$2:$B$1000,B854,$A$2:$A$1000,A854)&gt;1),"TWO ROWS SAME JOB SAME DAY; ","")&amp;IF(AND(N(A854)&gt;0,N(S854)&gt;0,N(S854)-N(A854)&gt;N('Settings'!$B$11)),"WRITTEN LATE; ",""),LEN(IF(N(A854)=0,"NO DATE; ","")&amp;IF(B854="","NO JOB; ",IF(COUNTIF('Jobs'!$A$2:$A$21,B854)=0,"JOB NOT ON JOBS SHEET; ",""))&amp;IF(AND(L854="Yes",M854=""),"DELAY - NO CAUSE; ","")&amp;IF(AND(N854&lt;&gt;"",O854&lt;&gt;"Yes",O854&lt;&gt;"Not needed"),"CLIENT INSTRUCTION - NO CHANGE ORDER; ","")&amp;IF(Q854="","NO PHOTOS LINK; ","")&amp;IF(OR(C854="",AND(D854&lt;&gt;"",E854="")),"CREW COUNT BLANK; ","")&amp;IF(G854="","NO WORK WRITTEN; ","")&amp;IF(AND(I854&lt;&gt;"",J854=""),"INSPECTION - NO RESULT; ","")&amp;IF(AND(B854&lt;&gt;"",N(A854)&gt;0,COUNTIFS($B$2:$B$1000,B854,$A$2:$A$1000,A854)&gt;1),"TWO ROWS SAME JOB SAME DAY; ","")&amp;IF(AND(N(A854)&gt;0,N(S854)&gt;0,N(S854)-N(A854)&gt;N('Settings'!$B$11)),"WRITTEN LATE; ",""))-2)))</f>
        <v/>
      </c>
    </row>
    <row r="855">
      <c r="A855" s="6" t="n"/>
      <c r="G855" s="7" t="n"/>
      <c r="H855" s="7" t="n"/>
      <c r="K855" s="7" t="n"/>
      <c r="M855" s="7" t="n"/>
      <c r="N855" s="7" t="n"/>
      <c r="P855" s="7" t="n"/>
      <c r="S855" s="6" t="n"/>
      <c r="T855">
        <f>IF(NOT(OR(A855&lt;&gt;"",B855&lt;&gt;"",G855&lt;&gt;"")),"",IF(IF(N(A855)=0,"NO DATE; ","")&amp;IF(B855="","NO JOB; ",IF(COUNTIF('Jobs'!$A$2:$A$21,B855)=0,"JOB NOT ON JOBS SHEET; ",""))&amp;IF(AND(L855="Yes",M855=""),"DELAY - NO CAUSE; ","")&amp;IF(AND(N855&lt;&gt;"",O855&lt;&gt;"Yes",O855&lt;&gt;"Not needed"),"CLIENT INSTRUCTION - NO CHANGE ORDER; ","")&amp;IF(Q855="","NO PHOTOS LINK; ","")&amp;IF(OR(C855="",AND(D855&lt;&gt;"",E855="")),"CREW COUNT BLANK; ","")&amp;IF(G855="","NO WORK WRITTEN; ","")&amp;IF(AND(I855&lt;&gt;"",J855=""),"INSPECTION - NO RESULT; ","")&amp;IF(AND(B855&lt;&gt;"",N(A855)&gt;0,COUNTIFS($B$2:$B$1000,B855,$A$2:$A$1000,A855)&gt;1),"TWO ROWS SAME JOB SAME DAY; ","")&amp;IF(AND(N(A855)&gt;0,N(S855)&gt;0,N(S855)-N(A855)&gt;N('Settings'!$B$11)),"WRITTEN LATE; ","")="","",LEFT(IF(N(A855)=0,"NO DATE; ","")&amp;IF(B855="","NO JOB; ",IF(COUNTIF('Jobs'!$A$2:$A$21,B855)=0,"JOB NOT ON JOBS SHEET; ",""))&amp;IF(AND(L855="Yes",M855=""),"DELAY - NO CAUSE; ","")&amp;IF(AND(N855&lt;&gt;"",O855&lt;&gt;"Yes",O855&lt;&gt;"Not needed"),"CLIENT INSTRUCTION - NO CHANGE ORDER; ","")&amp;IF(Q855="","NO PHOTOS LINK; ","")&amp;IF(OR(C855="",AND(D855&lt;&gt;"",E855="")),"CREW COUNT BLANK; ","")&amp;IF(G855="","NO WORK WRITTEN; ","")&amp;IF(AND(I855&lt;&gt;"",J855=""),"INSPECTION - NO RESULT; ","")&amp;IF(AND(B855&lt;&gt;"",N(A855)&gt;0,COUNTIFS($B$2:$B$1000,B855,$A$2:$A$1000,A855)&gt;1),"TWO ROWS SAME JOB SAME DAY; ","")&amp;IF(AND(N(A855)&gt;0,N(S855)&gt;0,N(S855)-N(A855)&gt;N('Settings'!$B$11)),"WRITTEN LATE; ",""),LEN(IF(N(A855)=0,"NO DATE; ","")&amp;IF(B855="","NO JOB; ",IF(COUNTIF('Jobs'!$A$2:$A$21,B855)=0,"JOB NOT ON JOBS SHEET; ",""))&amp;IF(AND(L855="Yes",M855=""),"DELAY - NO CAUSE; ","")&amp;IF(AND(N855&lt;&gt;"",O855&lt;&gt;"Yes",O855&lt;&gt;"Not needed"),"CLIENT INSTRUCTION - NO CHANGE ORDER; ","")&amp;IF(Q855="","NO PHOTOS LINK; ","")&amp;IF(OR(C855="",AND(D855&lt;&gt;"",E855="")),"CREW COUNT BLANK; ","")&amp;IF(G855="","NO WORK WRITTEN; ","")&amp;IF(AND(I855&lt;&gt;"",J855=""),"INSPECTION - NO RESULT; ","")&amp;IF(AND(B855&lt;&gt;"",N(A855)&gt;0,COUNTIFS($B$2:$B$1000,B855,$A$2:$A$1000,A855)&gt;1),"TWO ROWS SAME JOB SAME DAY; ","")&amp;IF(AND(N(A855)&gt;0,N(S855)&gt;0,N(S855)-N(A855)&gt;N('Settings'!$B$11)),"WRITTEN LATE; ",""))-2)))</f>
        <v/>
      </c>
    </row>
    <row r="856">
      <c r="A856" s="6" t="n"/>
      <c r="G856" s="7" t="n"/>
      <c r="H856" s="7" t="n"/>
      <c r="K856" s="7" t="n"/>
      <c r="M856" s="7" t="n"/>
      <c r="N856" s="7" t="n"/>
      <c r="P856" s="7" t="n"/>
      <c r="S856" s="6" t="n"/>
      <c r="T856">
        <f>IF(NOT(OR(A856&lt;&gt;"",B856&lt;&gt;"",G856&lt;&gt;"")),"",IF(IF(N(A856)=0,"NO DATE; ","")&amp;IF(B856="","NO JOB; ",IF(COUNTIF('Jobs'!$A$2:$A$21,B856)=0,"JOB NOT ON JOBS SHEET; ",""))&amp;IF(AND(L856="Yes",M856=""),"DELAY - NO CAUSE; ","")&amp;IF(AND(N856&lt;&gt;"",O856&lt;&gt;"Yes",O856&lt;&gt;"Not needed"),"CLIENT INSTRUCTION - NO CHANGE ORDER; ","")&amp;IF(Q856="","NO PHOTOS LINK; ","")&amp;IF(OR(C856="",AND(D856&lt;&gt;"",E856="")),"CREW COUNT BLANK; ","")&amp;IF(G856="","NO WORK WRITTEN; ","")&amp;IF(AND(I856&lt;&gt;"",J856=""),"INSPECTION - NO RESULT; ","")&amp;IF(AND(B856&lt;&gt;"",N(A856)&gt;0,COUNTIFS($B$2:$B$1000,B856,$A$2:$A$1000,A856)&gt;1),"TWO ROWS SAME JOB SAME DAY; ","")&amp;IF(AND(N(A856)&gt;0,N(S856)&gt;0,N(S856)-N(A856)&gt;N('Settings'!$B$11)),"WRITTEN LATE; ","")="","",LEFT(IF(N(A856)=0,"NO DATE; ","")&amp;IF(B856="","NO JOB; ",IF(COUNTIF('Jobs'!$A$2:$A$21,B856)=0,"JOB NOT ON JOBS SHEET; ",""))&amp;IF(AND(L856="Yes",M856=""),"DELAY - NO CAUSE; ","")&amp;IF(AND(N856&lt;&gt;"",O856&lt;&gt;"Yes",O856&lt;&gt;"Not needed"),"CLIENT INSTRUCTION - NO CHANGE ORDER; ","")&amp;IF(Q856="","NO PHOTOS LINK; ","")&amp;IF(OR(C856="",AND(D856&lt;&gt;"",E856="")),"CREW COUNT BLANK; ","")&amp;IF(G856="","NO WORK WRITTEN; ","")&amp;IF(AND(I856&lt;&gt;"",J856=""),"INSPECTION - NO RESULT; ","")&amp;IF(AND(B856&lt;&gt;"",N(A856)&gt;0,COUNTIFS($B$2:$B$1000,B856,$A$2:$A$1000,A856)&gt;1),"TWO ROWS SAME JOB SAME DAY; ","")&amp;IF(AND(N(A856)&gt;0,N(S856)&gt;0,N(S856)-N(A856)&gt;N('Settings'!$B$11)),"WRITTEN LATE; ",""),LEN(IF(N(A856)=0,"NO DATE; ","")&amp;IF(B856="","NO JOB; ",IF(COUNTIF('Jobs'!$A$2:$A$21,B856)=0,"JOB NOT ON JOBS SHEET; ",""))&amp;IF(AND(L856="Yes",M856=""),"DELAY - NO CAUSE; ","")&amp;IF(AND(N856&lt;&gt;"",O856&lt;&gt;"Yes",O856&lt;&gt;"Not needed"),"CLIENT INSTRUCTION - NO CHANGE ORDER; ","")&amp;IF(Q856="","NO PHOTOS LINK; ","")&amp;IF(OR(C856="",AND(D856&lt;&gt;"",E856="")),"CREW COUNT BLANK; ","")&amp;IF(G856="","NO WORK WRITTEN; ","")&amp;IF(AND(I856&lt;&gt;"",J856=""),"INSPECTION - NO RESULT; ","")&amp;IF(AND(B856&lt;&gt;"",N(A856)&gt;0,COUNTIFS($B$2:$B$1000,B856,$A$2:$A$1000,A856)&gt;1),"TWO ROWS SAME JOB SAME DAY; ","")&amp;IF(AND(N(A856)&gt;0,N(S856)&gt;0,N(S856)-N(A856)&gt;N('Settings'!$B$11)),"WRITTEN LATE; ",""))-2)))</f>
        <v/>
      </c>
    </row>
    <row r="857">
      <c r="A857" s="6" t="n"/>
      <c r="G857" s="7" t="n"/>
      <c r="H857" s="7" t="n"/>
      <c r="K857" s="7" t="n"/>
      <c r="M857" s="7" t="n"/>
      <c r="N857" s="7" t="n"/>
      <c r="P857" s="7" t="n"/>
      <c r="S857" s="6" t="n"/>
      <c r="T857">
        <f>IF(NOT(OR(A857&lt;&gt;"",B857&lt;&gt;"",G857&lt;&gt;"")),"",IF(IF(N(A857)=0,"NO DATE; ","")&amp;IF(B857="","NO JOB; ",IF(COUNTIF('Jobs'!$A$2:$A$21,B857)=0,"JOB NOT ON JOBS SHEET; ",""))&amp;IF(AND(L857="Yes",M857=""),"DELAY - NO CAUSE; ","")&amp;IF(AND(N857&lt;&gt;"",O857&lt;&gt;"Yes",O857&lt;&gt;"Not needed"),"CLIENT INSTRUCTION - NO CHANGE ORDER; ","")&amp;IF(Q857="","NO PHOTOS LINK; ","")&amp;IF(OR(C857="",AND(D857&lt;&gt;"",E857="")),"CREW COUNT BLANK; ","")&amp;IF(G857="","NO WORK WRITTEN; ","")&amp;IF(AND(I857&lt;&gt;"",J857=""),"INSPECTION - NO RESULT; ","")&amp;IF(AND(B857&lt;&gt;"",N(A857)&gt;0,COUNTIFS($B$2:$B$1000,B857,$A$2:$A$1000,A857)&gt;1),"TWO ROWS SAME JOB SAME DAY; ","")&amp;IF(AND(N(A857)&gt;0,N(S857)&gt;0,N(S857)-N(A857)&gt;N('Settings'!$B$11)),"WRITTEN LATE; ","")="","",LEFT(IF(N(A857)=0,"NO DATE; ","")&amp;IF(B857="","NO JOB; ",IF(COUNTIF('Jobs'!$A$2:$A$21,B857)=0,"JOB NOT ON JOBS SHEET; ",""))&amp;IF(AND(L857="Yes",M857=""),"DELAY - NO CAUSE; ","")&amp;IF(AND(N857&lt;&gt;"",O857&lt;&gt;"Yes",O857&lt;&gt;"Not needed"),"CLIENT INSTRUCTION - NO CHANGE ORDER; ","")&amp;IF(Q857="","NO PHOTOS LINK; ","")&amp;IF(OR(C857="",AND(D857&lt;&gt;"",E857="")),"CREW COUNT BLANK; ","")&amp;IF(G857="","NO WORK WRITTEN; ","")&amp;IF(AND(I857&lt;&gt;"",J857=""),"INSPECTION - NO RESULT; ","")&amp;IF(AND(B857&lt;&gt;"",N(A857)&gt;0,COUNTIFS($B$2:$B$1000,B857,$A$2:$A$1000,A857)&gt;1),"TWO ROWS SAME JOB SAME DAY; ","")&amp;IF(AND(N(A857)&gt;0,N(S857)&gt;0,N(S857)-N(A857)&gt;N('Settings'!$B$11)),"WRITTEN LATE; ",""),LEN(IF(N(A857)=0,"NO DATE; ","")&amp;IF(B857="","NO JOB; ",IF(COUNTIF('Jobs'!$A$2:$A$21,B857)=0,"JOB NOT ON JOBS SHEET; ",""))&amp;IF(AND(L857="Yes",M857=""),"DELAY - NO CAUSE; ","")&amp;IF(AND(N857&lt;&gt;"",O857&lt;&gt;"Yes",O857&lt;&gt;"Not needed"),"CLIENT INSTRUCTION - NO CHANGE ORDER; ","")&amp;IF(Q857="","NO PHOTOS LINK; ","")&amp;IF(OR(C857="",AND(D857&lt;&gt;"",E857="")),"CREW COUNT BLANK; ","")&amp;IF(G857="","NO WORK WRITTEN; ","")&amp;IF(AND(I857&lt;&gt;"",J857=""),"INSPECTION - NO RESULT; ","")&amp;IF(AND(B857&lt;&gt;"",N(A857)&gt;0,COUNTIFS($B$2:$B$1000,B857,$A$2:$A$1000,A857)&gt;1),"TWO ROWS SAME JOB SAME DAY; ","")&amp;IF(AND(N(A857)&gt;0,N(S857)&gt;0,N(S857)-N(A857)&gt;N('Settings'!$B$11)),"WRITTEN LATE; ",""))-2)))</f>
        <v/>
      </c>
    </row>
    <row r="858">
      <c r="A858" s="6" t="n"/>
      <c r="G858" s="7" t="n"/>
      <c r="H858" s="7" t="n"/>
      <c r="K858" s="7" t="n"/>
      <c r="M858" s="7" t="n"/>
      <c r="N858" s="7" t="n"/>
      <c r="P858" s="7" t="n"/>
      <c r="S858" s="6" t="n"/>
      <c r="T858">
        <f>IF(NOT(OR(A858&lt;&gt;"",B858&lt;&gt;"",G858&lt;&gt;"")),"",IF(IF(N(A858)=0,"NO DATE; ","")&amp;IF(B858="","NO JOB; ",IF(COUNTIF('Jobs'!$A$2:$A$21,B858)=0,"JOB NOT ON JOBS SHEET; ",""))&amp;IF(AND(L858="Yes",M858=""),"DELAY - NO CAUSE; ","")&amp;IF(AND(N858&lt;&gt;"",O858&lt;&gt;"Yes",O858&lt;&gt;"Not needed"),"CLIENT INSTRUCTION - NO CHANGE ORDER; ","")&amp;IF(Q858="","NO PHOTOS LINK; ","")&amp;IF(OR(C858="",AND(D858&lt;&gt;"",E858="")),"CREW COUNT BLANK; ","")&amp;IF(G858="","NO WORK WRITTEN; ","")&amp;IF(AND(I858&lt;&gt;"",J858=""),"INSPECTION - NO RESULT; ","")&amp;IF(AND(B858&lt;&gt;"",N(A858)&gt;0,COUNTIFS($B$2:$B$1000,B858,$A$2:$A$1000,A858)&gt;1),"TWO ROWS SAME JOB SAME DAY; ","")&amp;IF(AND(N(A858)&gt;0,N(S858)&gt;0,N(S858)-N(A858)&gt;N('Settings'!$B$11)),"WRITTEN LATE; ","")="","",LEFT(IF(N(A858)=0,"NO DATE; ","")&amp;IF(B858="","NO JOB; ",IF(COUNTIF('Jobs'!$A$2:$A$21,B858)=0,"JOB NOT ON JOBS SHEET; ",""))&amp;IF(AND(L858="Yes",M858=""),"DELAY - NO CAUSE; ","")&amp;IF(AND(N858&lt;&gt;"",O858&lt;&gt;"Yes",O858&lt;&gt;"Not needed"),"CLIENT INSTRUCTION - NO CHANGE ORDER; ","")&amp;IF(Q858="","NO PHOTOS LINK; ","")&amp;IF(OR(C858="",AND(D858&lt;&gt;"",E858="")),"CREW COUNT BLANK; ","")&amp;IF(G858="","NO WORK WRITTEN; ","")&amp;IF(AND(I858&lt;&gt;"",J858=""),"INSPECTION - NO RESULT; ","")&amp;IF(AND(B858&lt;&gt;"",N(A858)&gt;0,COUNTIFS($B$2:$B$1000,B858,$A$2:$A$1000,A858)&gt;1),"TWO ROWS SAME JOB SAME DAY; ","")&amp;IF(AND(N(A858)&gt;0,N(S858)&gt;0,N(S858)-N(A858)&gt;N('Settings'!$B$11)),"WRITTEN LATE; ",""),LEN(IF(N(A858)=0,"NO DATE; ","")&amp;IF(B858="","NO JOB; ",IF(COUNTIF('Jobs'!$A$2:$A$21,B858)=0,"JOB NOT ON JOBS SHEET; ",""))&amp;IF(AND(L858="Yes",M858=""),"DELAY - NO CAUSE; ","")&amp;IF(AND(N858&lt;&gt;"",O858&lt;&gt;"Yes",O858&lt;&gt;"Not needed"),"CLIENT INSTRUCTION - NO CHANGE ORDER; ","")&amp;IF(Q858="","NO PHOTOS LINK; ","")&amp;IF(OR(C858="",AND(D858&lt;&gt;"",E858="")),"CREW COUNT BLANK; ","")&amp;IF(G858="","NO WORK WRITTEN; ","")&amp;IF(AND(I858&lt;&gt;"",J858=""),"INSPECTION - NO RESULT; ","")&amp;IF(AND(B858&lt;&gt;"",N(A858)&gt;0,COUNTIFS($B$2:$B$1000,B858,$A$2:$A$1000,A858)&gt;1),"TWO ROWS SAME JOB SAME DAY; ","")&amp;IF(AND(N(A858)&gt;0,N(S858)&gt;0,N(S858)-N(A858)&gt;N('Settings'!$B$11)),"WRITTEN LATE; ",""))-2)))</f>
        <v/>
      </c>
    </row>
    <row r="859">
      <c r="A859" s="6" t="n"/>
      <c r="G859" s="7" t="n"/>
      <c r="H859" s="7" t="n"/>
      <c r="K859" s="7" t="n"/>
      <c r="M859" s="7" t="n"/>
      <c r="N859" s="7" t="n"/>
      <c r="P859" s="7" t="n"/>
      <c r="S859" s="6" t="n"/>
      <c r="T859">
        <f>IF(NOT(OR(A859&lt;&gt;"",B859&lt;&gt;"",G859&lt;&gt;"")),"",IF(IF(N(A859)=0,"NO DATE; ","")&amp;IF(B859="","NO JOB; ",IF(COUNTIF('Jobs'!$A$2:$A$21,B859)=0,"JOB NOT ON JOBS SHEET; ",""))&amp;IF(AND(L859="Yes",M859=""),"DELAY - NO CAUSE; ","")&amp;IF(AND(N859&lt;&gt;"",O859&lt;&gt;"Yes",O859&lt;&gt;"Not needed"),"CLIENT INSTRUCTION - NO CHANGE ORDER; ","")&amp;IF(Q859="","NO PHOTOS LINK; ","")&amp;IF(OR(C859="",AND(D859&lt;&gt;"",E859="")),"CREW COUNT BLANK; ","")&amp;IF(G859="","NO WORK WRITTEN; ","")&amp;IF(AND(I859&lt;&gt;"",J859=""),"INSPECTION - NO RESULT; ","")&amp;IF(AND(B859&lt;&gt;"",N(A859)&gt;0,COUNTIFS($B$2:$B$1000,B859,$A$2:$A$1000,A859)&gt;1),"TWO ROWS SAME JOB SAME DAY; ","")&amp;IF(AND(N(A859)&gt;0,N(S859)&gt;0,N(S859)-N(A859)&gt;N('Settings'!$B$11)),"WRITTEN LATE; ","")="","",LEFT(IF(N(A859)=0,"NO DATE; ","")&amp;IF(B859="","NO JOB; ",IF(COUNTIF('Jobs'!$A$2:$A$21,B859)=0,"JOB NOT ON JOBS SHEET; ",""))&amp;IF(AND(L859="Yes",M859=""),"DELAY - NO CAUSE; ","")&amp;IF(AND(N859&lt;&gt;"",O859&lt;&gt;"Yes",O859&lt;&gt;"Not needed"),"CLIENT INSTRUCTION - NO CHANGE ORDER; ","")&amp;IF(Q859="","NO PHOTOS LINK; ","")&amp;IF(OR(C859="",AND(D859&lt;&gt;"",E859="")),"CREW COUNT BLANK; ","")&amp;IF(G859="","NO WORK WRITTEN; ","")&amp;IF(AND(I859&lt;&gt;"",J859=""),"INSPECTION - NO RESULT; ","")&amp;IF(AND(B859&lt;&gt;"",N(A859)&gt;0,COUNTIFS($B$2:$B$1000,B859,$A$2:$A$1000,A859)&gt;1),"TWO ROWS SAME JOB SAME DAY; ","")&amp;IF(AND(N(A859)&gt;0,N(S859)&gt;0,N(S859)-N(A859)&gt;N('Settings'!$B$11)),"WRITTEN LATE; ",""),LEN(IF(N(A859)=0,"NO DATE; ","")&amp;IF(B859="","NO JOB; ",IF(COUNTIF('Jobs'!$A$2:$A$21,B859)=0,"JOB NOT ON JOBS SHEET; ",""))&amp;IF(AND(L859="Yes",M859=""),"DELAY - NO CAUSE; ","")&amp;IF(AND(N859&lt;&gt;"",O859&lt;&gt;"Yes",O859&lt;&gt;"Not needed"),"CLIENT INSTRUCTION - NO CHANGE ORDER; ","")&amp;IF(Q859="","NO PHOTOS LINK; ","")&amp;IF(OR(C859="",AND(D859&lt;&gt;"",E859="")),"CREW COUNT BLANK; ","")&amp;IF(G859="","NO WORK WRITTEN; ","")&amp;IF(AND(I859&lt;&gt;"",J859=""),"INSPECTION - NO RESULT; ","")&amp;IF(AND(B859&lt;&gt;"",N(A859)&gt;0,COUNTIFS($B$2:$B$1000,B859,$A$2:$A$1000,A859)&gt;1),"TWO ROWS SAME JOB SAME DAY; ","")&amp;IF(AND(N(A859)&gt;0,N(S859)&gt;0,N(S859)-N(A859)&gt;N('Settings'!$B$11)),"WRITTEN LATE; ",""))-2)))</f>
        <v/>
      </c>
    </row>
    <row r="860">
      <c r="A860" s="6" t="n"/>
      <c r="G860" s="7" t="n"/>
      <c r="H860" s="7" t="n"/>
      <c r="K860" s="7" t="n"/>
      <c r="M860" s="7" t="n"/>
      <c r="N860" s="7" t="n"/>
      <c r="P860" s="7" t="n"/>
      <c r="S860" s="6" t="n"/>
      <c r="T860">
        <f>IF(NOT(OR(A860&lt;&gt;"",B860&lt;&gt;"",G860&lt;&gt;"")),"",IF(IF(N(A860)=0,"NO DATE; ","")&amp;IF(B860="","NO JOB; ",IF(COUNTIF('Jobs'!$A$2:$A$21,B860)=0,"JOB NOT ON JOBS SHEET; ",""))&amp;IF(AND(L860="Yes",M860=""),"DELAY - NO CAUSE; ","")&amp;IF(AND(N860&lt;&gt;"",O860&lt;&gt;"Yes",O860&lt;&gt;"Not needed"),"CLIENT INSTRUCTION - NO CHANGE ORDER; ","")&amp;IF(Q860="","NO PHOTOS LINK; ","")&amp;IF(OR(C860="",AND(D860&lt;&gt;"",E860="")),"CREW COUNT BLANK; ","")&amp;IF(G860="","NO WORK WRITTEN; ","")&amp;IF(AND(I860&lt;&gt;"",J860=""),"INSPECTION - NO RESULT; ","")&amp;IF(AND(B860&lt;&gt;"",N(A860)&gt;0,COUNTIFS($B$2:$B$1000,B860,$A$2:$A$1000,A860)&gt;1),"TWO ROWS SAME JOB SAME DAY; ","")&amp;IF(AND(N(A860)&gt;0,N(S860)&gt;0,N(S860)-N(A860)&gt;N('Settings'!$B$11)),"WRITTEN LATE; ","")="","",LEFT(IF(N(A860)=0,"NO DATE; ","")&amp;IF(B860="","NO JOB; ",IF(COUNTIF('Jobs'!$A$2:$A$21,B860)=0,"JOB NOT ON JOBS SHEET; ",""))&amp;IF(AND(L860="Yes",M860=""),"DELAY - NO CAUSE; ","")&amp;IF(AND(N860&lt;&gt;"",O860&lt;&gt;"Yes",O860&lt;&gt;"Not needed"),"CLIENT INSTRUCTION - NO CHANGE ORDER; ","")&amp;IF(Q860="","NO PHOTOS LINK; ","")&amp;IF(OR(C860="",AND(D860&lt;&gt;"",E860="")),"CREW COUNT BLANK; ","")&amp;IF(G860="","NO WORK WRITTEN; ","")&amp;IF(AND(I860&lt;&gt;"",J860=""),"INSPECTION - NO RESULT; ","")&amp;IF(AND(B860&lt;&gt;"",N(A860)&gt;0,COUNTIFS($B$2:$B$1000,B860,$A$2:$A$1000,A860)&gt;1),"TWO ROWS SAME JOB SAME DAY; ","")&amp;IF(AND(N(A860)&gt;0,N(S860)&gt;0,N(S860)-N(A860)&gt;N('Settings'!$B$11)),"WRITTEN LATE; ",""),LEN(IF(N(A860)=0,"NO DATE; ","")&amp;IF(B860="","NO JOB; ",IF(COUNTIF('Jobs'!$A$2:$A$21,B860)=0,"JOB NOT ON JOBS SHEET; ",""))&amp;IF(AND(L860="Yes",M860=""),"DELAY - NO CAUSE; ","")&amp;IF(AND(N860&lt;&gt;"",O860&lt;&gt;"Yes",O860&lt;&gt;"Not needed"),"CLIENT INSTRUCTION - NO CHANGE ORDER; ","")&amp;IF(Q860="","NO PHOTOS LINK; ","")&amp;IF(OR(C860="",AND(D860&lt;&gt;"",E860="")),"CREW COUNT BLANK; ","")&amp;IF(G860="","NO WORK WRITTEN; ","")&amp;IF(AND(I860&lt;&gt;"",J860=""),"INSPECTION - NO RESULT; ","")&amp;IF(AND(B860&lt;&gt;"",N(A860)&gt;0,COUNTIFS($B$2:$B$1000,B860,$A$2:$A$1000,A860)&gt;1),"TWO ROWS SAME JOB SAME DAY; ","")&amp;IF(AND(N(A860)&gt;0,N(S860)&gt;0,N(S860)-N(A860)&gt;N('Settings'!$B$11)),"WRITTEN LATE; ",""))-2)))</f>
        <v/>
      </c>
    </row>
    <row r="861">
      <c r="A861" s="6" t="n"/>
      <c r="G861" s="7" t="n"/>
      <c r="H861" s="7" t="n"/>
      <c r="K861" s="7" t="n"/>
      <c r="M861" s="7" t="n"/>
      <c r="N861" s="7" t="n"/>
      <c r="P861" s="7" t="n"/>
      <c r="S861" s="6" t="n"/>
      <c r="T861">
        <f>IF(NOT(OR(A861&lt;&gt;"",B861&lt;&gt;"",G861&lt;&gt;"")),"",IF(IF(N(A861)=0,"NO DATE; ","")&amp;IF(B861="","NO JOB; ",IF(COUNTIF('Jobs'!$A$2:$A$21,B861)=0,"JOB NOT ON JOBS SHEET; ",""))&amp;IF(AND(L861="Yes",M861=""),"DELAY - NO CAUSE; ","")&amp;IF(AND(N861&lt;&gt;"",O861&lt;&gt;"Yes",O861&lt;&gt;"Not needed"),"CLIENT INSTRUCTION - NO CHANGE ORDER; ","")&amp;IF(Q861="","NO PHOTOS LINK; ","")&amp;IF(OR(C861="",AND(D861&lt;&gt;"",E861="")),"CREW COUNT BLANK; ","")&amp;IF(G861="","NO WORK WRITTEN; ","")&amp;IF(AND(I861&lt;&gt;"",J861=""),"INSPECTION - NO RESULT; ","")&amp;IF(AND(B861&lt;&gt;"",N(A861)&gt;0,COUNTIFS($B$2:$B$1000,B861,$A$2:$A$1000,A861)&gt;1),"TWO ROWS SAME JOB SAME DAY; ","")&amp;IF(AND(N(A861)&gt;0,N(S861)&gt;0,N(S861)-N(A861)&gt;N('Settings'!$B$11)),"WRITTEN LATE; ","")="","",LEFT(IF(N(A861)=0,"NO DATE; ","")&amp;IF(B861="","NO JOB; ",IF(COUNTIF('Jobs'!$A$2:$A$21,B861)=0,"JOB NOT ON JOBS SHEET; ",""))&amp;IF(AND(L861="Yes",M861=""),"DELAY - NO CAUSE; ","")&amp;IF(AND(N861&lt;&gt;"",O861&lt;&gt;"Yes",O861&lt;&gt;"Not needed"),"CLIENT INSTRUCTION - NO CHANGE ORDER; ","")&amp;IF(Q861="","NO PHOTOS LINK; ","")&amp;IF(OR(C861="",AND(D861&lt;&gt;"",E861="")),"CREW COUNT BLANK; ","")&amp;IF(G861="","NO WORK WRITTEN; ","")&amp;IF(AND(I861&lt;&gt;"",J861=""),"INSPECTION - NO RESULT; ","")&amp;IF(AND(B861&lt;&gt;"",N(A861)&gt;0,COUNTIFS($B$2:$B$1000,B861,$A$2:$A$1000,A861)&gt;1),"TWO ROWS SAME JOB SAME DAY; ","")&amp;IF(AND(N(A861)&gt;0,N(S861)&gt;0,N(S861)-N(A861)&gt;N('Settings'!$B$11)),"WRITTEN LATE; ",""),LEN(IF(N(A861)=0,"NO DATE; ","")&amp;IF(B861="","NO JOB; ",IF(COUNTIF('Jobs'!$A$2:$A$21,B861)=0,"JOB NOT ON JOBS SHEET; ",""))&amp;IF(AND(L861="Yes",M861=""),"DELAY - NO CAUSE; ","")&amp;IF(AND(N861&lt;&gt;"",O861&lt;&gt;"Yes",O861&lt;&gt;"Not needed"),"CLIENT INSTRUCTION - NO CHANGE ORDER; ","")&amp;IF(Q861="","NO PHOTOS LINK; ","")&amp;IF(OR(C861="",AND(D861&lt;&gt;"",E861="")),"CREW COUNT BLANK; ","")&amp;IF(G861="","NO WORK WRITTEN; ","")&amp;IF(AND(I861&lt;&gt;"",J861=""),"INSPECTION - NO RESULT; ","")&amp;IF(AND(B861&lt;&gt;"",N(A861)&gt;0,COUNTIFS($B$2:$B$1000,B861,$A$2:$A$1000,A861)&gt;1),"TWO ROWS SAME JOB SAME DAY; ","")&amp;IF(AND(N(A861)&gt;0,N(S861)&gt;0,N(S861)-N(A861)&gt;N('Settings'!$B$11)),"WRITTEN LATE; ",""))-2)))</f>
        <v/>
      </c>
    </row>
    <row r="862">
      <c r="A862" s="6" t="n"/>
      <c r="G862" s="7" t="n"/>
      <c r="H862" s="7" t="n"/>
      <c r="K862" s="7" t="n"/>
      <c r="M862" s="7" t="n"/>
      <c r="N862" s="7" t="n"/>
      <c r="P862" s="7" t="n"/>
      <c r="S862" s="6" t="n"/>
      <c r="T862">
        <f>IF(NOT(OR(A862&lt;&gt;"",B862&lt;&gt;"",G862&lt;&gt;"")),"",IF(IF(N(A862)=0,"NO DATE; ","")&amp;IF(B862="","NO JOB; ",IF(COUNTIF('Jobs'!$A$2:$A$21,B862)=0,"JOB NOT ON JOBS SHEET; ",""))&amp;IF(AND(L862="Yes",M862=""),"DELAY - NO CAUSE; ","")&amp;IF(AND(N862&lt;&gt;"",O862&lt;&gt;"Yes",O862&lt;&gt;"Not needed"),"CLIENT INSTRUCTION - NO CHANGE ORDER; ","")&amp;IF(Q862="","NO PHOTOS LINK; ","")&amp;IF(OR(C862="",AND(D862&lt;&gt;"",E862="")),"CREW COUNT BLANK; ","")&amp;IF(G862="","NO WORK WRITTEN; ","")&amp;IF(AND(I862&lt;&gt;"",J862=""),"INSPECTION - NO RESULT; ","")&amp;IF(AND(B862&lt;&gt;"",N(A862)&gt;0,COUNTIFS($B$2:$B$1000,B862,$A$2:$A$1000,A862)&gt;1),"TWO ROWS SAME JOB SAME DAY; ","")&amp;IF(AND(N(A862)&gt;0,N(S862)&gt;0,N(S862)-N(A862)&gt;N('Settings'!$B$11)),"WRITTEN LATE; ","")="","",LEFT(IF(N(A862)=0,"NO DATE; ","")&amp;IF(B862="","NO JOB; ",IF(COUNTIF('Jobs'!$A$2:$A$21,B862)=0,"JOB NOT ON JOBS SHEET; ",""))&amp;IF(AND(L862="Yes",M862=""),"DELAY - NO CAUSE; ","")&amp;IF(AND(N862&lt;&gt;"",O862&lt;&gt;"Yes",O862&lt;&gt;"Not needed"),"CLIENT INSTRUCTION - NO CHANGE ORDER; ","")&amp;IF(Q862="","NO PHOTOS LINK; ","")&amp;IF(OR(C862="",AND(D862&lt;&gt;"",E862="")),"CREW COUNT BLANK; ","")&amp;IF(G862="","NO WORK WRITTEN; ","")&amp;IF(AND(I862&lt;&gt;"",J862=""),"INSPECTION - NO RESULT; ","")&amp;IF(AND(B862&lt;&gt;"",N(A862)&gt;0,COUNTIFS($B$2:$B$1000,B862,$A$2:$A$1000,A862)&gt;1),"TWO ROWS SAME JOB SAME DAY; ","")&amp;IF(AND(N(A862)&gt;0,N(S862)&gt;0,N(S862)-N(A862)&gt;N('Settings'!$B$11)),"WRITTEN LATE; ",""),LEN(IF(N(A862)=0,"NO DATE; ","")&amp;IF(B862="","NO JOB; ",IF(COUNTIF('Jobs'!$A$2:$A$21,B862)=0,"JOB NOT ON JOBS SHEET; ",""))&amp;IF(AND(L862="Yes",M862=""),"DELAY - NO CAUSE; ","")&amp;IF(AND(N862&lt;&gt;"",O862&lt;&gt;"Yes",O862&lt;&gt;"Not needed"),"CLIENT INSTRUCTION - NO CHANGE ORDER; ","")&amp;IF(Q862="","NO PHOTOS LINK; ","")&amp;IF(OR(C862="",AND(D862&lt;&gt;"",E862="")),"CREW COUNT BLANK; ","")&amp;IF(G862="","NO WORK WRITTEN; ","")&amp;IF(AND(I862&lt;&gt;"",J862=""),"INSPECTION - NO RESULT; ","")&amp;IF(AND(B862&lt;&gt;"",N(A862)&gt;0,COUNTIFS($B$2:$B$1000,B862,$A$2:$A$1000,A862)&gt;1),"TWO ROWS SAME JOB SAME DAY; ","")&amp;IF(AND(N(A862)&gt;0,N(S862)&gt;0,N(S862)-N(A862)&gt;N('Settings'!$B$11)),"WRITTEN LATE; ",""))-2)))</f>
        <v/>
      </c>
    </row>
    <row r="863">
      <c r="A863" s="6" t="n"/>
      <c r="G863" s="7" t="n"/>
      <c r="H863" s="7" t="n"/>
      <c r="K863" s="7" t="n"/>
      <c r="M863" s="7" t="n"/>
      <c r="N863" s="7" t="n"/>
      <c r="P863" s="7" t="n"/>
      <c r="S863" s="6" t="n"/>
      <c r="T863">
        <f>IF(NOT(OR(A863&lt;&gt;"",B863&lt;&gt;"",G863&lt;&gt;"")),"",IF(IF(N(A863)=0,"NO DATE; ","")&amp;IF(B863="","NO JOB; ",IF(COUNTIF('Jobs'!$A$2:$A$21,B863)=0,"JOB NOT ON JOBS SHEET; ",""))&amp;IF(AND(L863="Yes",M863=""),"DELAY - NO CAUSE; ","")&amp;IF(AND(N863&lt;&gt;"",O863&lt;&gt;"Yes",O863&lt;&gt;"Not needed"),"CLIENT INSTRUCTION - NO CHANGE ORDER; ","")&amp;IF(Q863="","NO PHOTOS LINK; ","")&amp;IF(OR(C863="",AND(D863&lt;&gt;"",E863="")),"CREW COUNT BLANK; ","")&amp;IF(G863="","NO WORK WRITTEN; ","")&amp;IF(AND(I863&lt;&gt;"",J863=""),"INSPECTION - NO RESULT; ","")&amp;IF(AND(B863&lt;&gt;"",N(A863)&gt;0,COUNTIFS($B$2:$B$1000,B863,$A$2:$A$1000,A863)&gt;1),"TWO ROWS SAME JOB SAME DAY; ","")&amp;IF(AND(N(A863)&gt;0,N(S863)&gt;0,N(S863)-N(A863)&gt;N('Settings'!$B$11)),"WRITTEN LATE; ","")="","",LEFT(IF(N(A863)=0,"NO DATE; ","")&amp;IF(B863="","NO JOB; ",IF(COUNTIF('Jobs'!$A$2:$A$21,B863)=0,"JOB NOT ON JOBS SHEET; ",""))&amp;IF(AND(L863="Yes",M863=""),"DELAY - NO CAUSE; ","")&amp;IF(AND(N863&lt;&gt;"",O863&lt;&gt;"Yes",O863&lt;&gt;"Not needed"),"CLIENT INSTRUCTION - NO CHANGE ORDER; ","")&amp;IF(Q863="","NO PHOTOS LINK; ","")&amp;IF(OR(C863="",AND(D863&lt;&gt;"",E863="")),"CREW COUNT BLANK; ","")&amp;IF(G863="","NO WORK WRITTEN; ","")&amp;IF(AND(I863&lt;&gt;"",J863=""),"INSPECTION - NO RESULT; ","")&amp;IF(AND(B863&lt;&gt;"",N(A863)&gt;0,COUNTIFS($B$2:$B$1000,B863,$A$2:$A$1000,A863)&gt;1),"TWO ROWS SAME JOB SAME DAY; ","")&amp;IF(AND(N(A863)&gt;0,N(S863)&gt;0,N(S863)-N(A863)&gt;N('Settings'!$B$11)),"WRITTEN LATE; ",""),LEN(IF(N(A863)=0,"NO DATE; ","")&amp;IF(B863="","NO JOB; ",IF(COUNTIF('Jobs'!$A$2:$A$21,B863)=0,"JOB NOT ON JOBS SHEET; ",""))&amp;IF(AND(L863="Yes",M863=""),"DELAY - NO CAUSE; ","")&amp;IF(AND(N863&lt;&gt;"",O863&lt;&gt;"Yes",O863&lt;&gt;"Not needed"),"CLIENT INSTRUCTION - NO CHANGE ORDER; ","")&amp;IF(Q863="","NO PHOTOS LINK; ","")&amp;IF(OR(C863="",AND(D863&lt;&gt;"",E863="")),"CREW COUNT BLANK; ","")&amp;IF(G863="","NO WORK WRITTEN; ","")&amp;IF(AND(I863&lt;&gt;"",J863=""),"INSPECTION - NO RESULT; ","")&amp;IF(AND(B863&lt;&gt;"",N(A863)&gt;0,COUNTIFS($B$2:$B$1000,B863,$A$2:$A$1000,A863)&gt;1),"TWO ROWS SAME JOB SAME DAY; ","")&amp;IF(AND(N(A863)&gt;0,N(S863)&gt;0,N(S863)-N(A863)&gt;N('Settings'!$B$11)),"WRITTEN LATE; ",""))-2)))</f>
        <v/>
      </c>
    </row>
    <row r="864">
      <c r="A864" s="6" t="n"/>
      <c r="G864" s="7" t="n"/>
      <c r="H864" s="7" t="n"/>
      <c r="K864" s="7" t="n"/>
      <c r="M864" s="7" t="n"/>
      <c r="N864" s="7" t="n"/>
      <c r="P864" s="7" t="n"/>
      <c r="S864" s="6" t="n"/>
      <c r="T864">
        <f>IF(NOT(OR(A864&lt;&gt;"",B864&lt;&gt;"",G864&lt;&gt;"")),"",IF(IF(N(A864)=0,"NO DATE; ","")&amp;IF(B864="","NO JOB; ",IF(COUNTIF('Jobs'!$A$2:$A$21,B864)=0,"JOB NOT ON JOBS SHEET; ",""))&amp;IF(AND(L864="Yes",M864=""),"DELAY - NO CAUSE; ","")&amp;IF(AND(N864&lt;&gt;"",O864&lt;&gt;"Yes",O864&lt;&gt;"Not needed"),"CLIENT INSTRUCTION - NO CHANGE ORDER; ","")&amp;IF(Q864="","NO PHOTOS LINK; ","")&amp;IF(OR(C864="",AND(D864&lt;&gt;"",E864="")),"CREW COUNT BLANK; ","")&amp;IF(G864="","NO WORK WRITTEN; ","")&amp;IF(AND(I864&lt;&gt;"",J864=""),"INSPECTION - NO RESULT; ","")&amp;IF(AND(B864&lt;&gt;"",N(A864)&gt;0,COUNTIFS($B$2:$B$1000,B864,$A$2:$A$1000,A864)&gt;1),"TWO ROWS SAME JOB SAME DAY; ","")&amp;IF(AND(N(A864)&gt;0,N(S864)&gt;0,N(S864)-N(A864)&gt;N('Settings'!$B$11)),"WRITTEN LATE; ","")="","",LEFT(IF(N(A864)=0,"NO DATE; ","")&amp;IF(B864="","NO JOB; ",IF(COUNTIF('Jobs'!$A$2:$A$21,B864)=0,"JOB NOT ON JOBS SHEET; ",""))&amp;IF(AND(L864="Yes",M864=""),"DELAY - NO CAUSE; ","")&amp;IF(AND(N864&lt;&gt;"",O864&lt;&gt;"Yes",O864&lt;&gt;"Not needed"),"CLIENT INSTRUCTION - NO CHANGE ORDER; ","")&amp;IF(Q864="","NO PHOTOS LINK; ","")&amp;IF(OR(C864="",AND(D864&lt;&gt;"",E864="")),"CREW COUNT BLANK; ","")&amp;IF(G864="","NO WORK WRITTEN; ","")&amp;IF(AND(I864&lt;&gt;"",J864=""),"INSPECTION - NO RESULT; ","")&amp;IF(AND(B864&lt;&gt;"",N(A864)&gt;0,COUNTIFS($B$2:$B$1000,B864,$A$2:$A$1000,A864)&gt;1),"TWO ROWS SAME JOB SAME DAY; ","")&amp;IF(AND(N(A864)&gt;0,N(S864)&gt;0,N(S864)-N(A864)&gt;N('Settings'!$B$11)),"WRITTEN LATE; ",""),LEN(IF(N(A864)=0,"NO DATE; ","")&amp;IF(B864="","NO JOB; ",IF(COUNTIF('Jobs'!$A$2:$A$21,B864)=0,"JOB NOT ON JOBS SHEET; ",""))&amp;IF(AND(L864="Yes",M864=""),"DELAY - NO CAUSE; ","")&amp;IF(AND(N864&lt;&gt;"",O864&lt;&gt;"Yes",O864&lt;&gt;"Not needed"),"CLIENT INSTRUCTION - NO CHANGE ORDER; ","")&amp;IF(Q864="","NO PHOTOS LINK; ","")&amp;IF(OR(C864="",AND(D864&lt;&gt;"",E864="")),"CREW COUNT BLANK; ","")&amp;IF(G864="","NO WORK WRITTEN; ","")&amp;IF(AND(I864&lt;&gt;"",J864=""),"INSPECTION - NO RESULT; ","")&amp;IF(AND(B864&lt;&gt;"",N(A864)&gt;0,COUNTIFS($B$2:$B$1000,B864,$A$2:$A$1000,A864)&gt;1),"TWO ROWS SAME JOB SAME DAY; ","")&amp;IF(AND(N(A864)&gt;0,N(S864)&gt;0,N(S864)-N(A864)&gt;N('Settings'!$B$11)),"WRITTEN LATE; ",""))-2)))</f>
        <v/>
      </c>
    </row>
    <row r="865">
      <c r="A865" s="6" t="n"/>
      <c r="G865" s="7" t="n"/>
      <c r="H865" s="7" t="n"/>
      <c r="K865" s="7" t="n"/>
      <c r="M865" s="7" t="n"/>
      <c r="N865" s="7" t="n"/>
      <c r="P865" s="7" t="n"/>
      <c r="S865" s="6" t="n"/>
      <c r="T865">
        <f>IF(NOT(OR(A865&lt;&gt;"",B865&lt;&gt;"",G865&lt;&gt;"")),"",IF(IF(N(A865)=0,"NO DATE; ","")&amp;IF(B865="","NO JOB; ",IF(COUNTIF('Jobs'!$A$2:$A$21,B865)=0,"JOB NOT ON JOBS SHEET; ",""))&amp;IF(AND(L865="Yes",M865=""),"DELAY - NO CAUSE; ","")&amp;IF(AND(N865&lt;&gt;"",O865&lt;&gt;"Yes",O865&lt;&gt;"Not needed"),"CLIENT INSTRUCTION - NO CHANGE ORDER; ","")&amp;IF(Q865="","NO PHOTOS LINK; ","")&amp;IF(OR(C865="",AND(D865&lt;&gt;"",E865="")),"CREW COUNT BLANK; ","")&amp;IF(G865="","NO WORK WRITTEN; ","")&amp;IF(AND(I865&lt;&gt;"",J865=""),"INSPECTION - NO RESULT; ","")&amp;IF(AND(B865&lt;&gt;"",N(A865)&gt;0,COUNTIFS($B$2:$B$1000,B865,$A$2:$A$1000,A865)&gt;1),"TWO ROWS SAME JOB SAME DAY; ","")&amp;IF(AND(N(A865)&gt;0,N(S865)&gt;0,N(S865)-N(A865)&gt;N('Settings'!$B$11)),"WRITTEN LATE; ","")="","",LEFT(IF(N(A865)=0,"NO DATE; ","")&amp;IF(B865="","NO JOB; ",IF(COUNTIF('Jobs'!$A$2:$A$21,B865)=0,"JOB NOT ON JOBS SHEET; ",""))&amp;IF(AND(L865="Yes",M865=""),"DELAY - NO CAUSE; ","")&amp;IF(AND(N865&lt;&gt;"",O865&lt;&gt;"Yes",O865&lt;&gt;"Not needed"),"CLIENT INSTRUCTION - NO CHANGE ORDER; ","")&amp;IF(Q865="","NO PHOTOS LINK; ","")&amp;IF(OR(C865="",AND(D865&lt;&gt;"",E865="")),"CREW COUNT BLANK; ","")&amp;IF(G865="","NO WORK WRITTEN; ","")&amp;IF(AND(I865&lt;&gt;"",J865=""),"INSPECTION - NO RESULT; ","")&amp;IF(AND(B865&lt;&gt;"",N(A865)&gt;0,COUNTIFS($B$2:$B$1000,B865,$A$2:$A$1000,A865)&gt;1),"TWO ROWS SAME JOB SAME DAY; ","")&amp;IF(AND(N(A865)&gt;0,N(S865)&gt;0,N(S865)-N(A865)&gt;N('Settings'!$B$11)),"WRITTEN LATE; ",""),LEN(IF(N(A865)=0,"NO DATE; ","")&amp;IF(B865="","NO JOB; ",IF(COUNTIF('Jobs'!$A$2:$A$21,B865)=0,"JOB NOT ON JOBS SHEET; ",""))&amp;IF(AND(L865="Yes",M865=""),"DELAY - NO CAUSE; ","")&amp;IF(AND(N865&lt;&gt;"",O865&lt;&gt;"Yes",O865&lt;&gt;"Not needed"),"CLIENT INSTRUCTION - NO CHANGE ORDER; ","")&amp;IF(Q865="","NO PHOTOS LINK; ","")&amp;IF(OR(C865="",AND(D865&lt;&gt;"",E865="")),"CREW COUNT BLANK; ","")&amp;IF(G865="","NO WORK WRITTEN; ","")&amp;IF(AND(I865&lt;&gt;"",J865=""),"INSPECTION - NO RESULT; ","")&amp;IF(AND(B865&lt;&gt;"",N(A865)&gt;0,COUNTIFS($B$2:$B$1000,B865,$A$2:$A$1000,A865)&gt;1),"TWO ROWS SAME JOB SAME DAY; ","")&amp;IF(AND(N(A865)&gt;0,N(S865)&gt;0,N(S865)-N(A865)&gt;N('Settings'!$B$11)),"WRITTEN LATE; ",""))-2)))</f>
        <v/>
      </c>
    </row>
    <row r="866">
      <c r="A866" s="6" t="n"/>
      <c r="G866" s="7" t="n"/>
      <c r="H866" s="7" t="n"/>
      <c r="K866" s="7" t="n"/>
      <c r="M866" s="7" t="n"/>
      <c r="N866" s="7" t="n"/>
      <c r="P866" s="7" t="n"/>
      <c r="S866" s="6" t="n"/>
      <c r="T866">
        <f>IF(NOT(OR(A866&lt;&gt;"",B866&lt;&gt;"",G866&lt;&gt;"")),"",IF(IF(N(A866)=0,"NO DATE; ","")&amp;IF(B866="","NO JOB; ",IF(COUNTIF('Jobs'!$A$2:$A$21,B866)=0,"JOB NOT ON JOBS SHEET; ",""))&amp;IF(AND(L866="Yes",M866=""),"DELAY - NO CAUSE; ","")&amp;IF(AND(N866&lt;&gt;"",O866&lt;&gt;"Yes",O866&lt;&gt;"Not needed"),"CLIENT INSTRUCTION - NO CHANGE ORDER; ","")&amp;IF(Q866="","NO PHOTOS LINK; ","")&amp;IF(OR(C866="",AND(D866&lt;&gt;"",E866="")),"CREW COUNT BLANK; ","")&amp;IF(G866="","NO WORK WRITTEN; ","")&amp;IF(AND(I866&lt;&gt;"",J866=""),"INSPECTION - NO RESULT; ","")&amp;IF(AND(B866&lt;&gt;"",N(A866)&gt;0,COUNTIFS($B$2:$B$1000,B866,$A$2:$A$1000,A866)&gt;1),"TWO ROWS SAME JOB SAME DAY; ","")&amp;IF(AND(N(A866)&gt;0,N(S866)&gt;0,N(S866)-N(A866)&gt;N('Settings'!$B$11)),"WRITTEN LATE; ","")="","",LEFT(IF(N(A866)=0,"NO DATE; ","")&amp;IF(B866="","NO JOB; ",IF(COUNTIF('Jobs'!$A$2:$A$21,B866)=0,"JOB NOT ON JOBS SHEET; ",""))&amp;IF(AND(L866="Yes",M866=""),"DELAY - NO CAUSE; ","")&amp;IF(AND(N866&lt;&gt;"",O866&lt;&gt;"Yes",O866&lt;&gt;"Not needed"),"CLIENT INSTRUCTION - NO CHANGE ORDER; ","")&amp;IF(Q866="","NO PHOTOS LINK; ","")&amp;IF(OR(C866="",AND(D866&lt;&gt;"",E866="")),"CREW COUNT BLANK; ","")&amp;IF(G866="","NO WORK WRITTEN; ","")&amp;IF(AND(I866&lt;&gt;"",J866=""),"INSPECTION - NO RESULT; ","")&amp;IF(AND(B866&lt;&gt;"",N(A866)&gt;0,COUNTIFS($B$2:$B$1000,B866,$A$2:$A$1000,A866)&gt;1),"TWO ROWS SAME JOB SAME DAY; ","")&amp;IF(AND(N(A866)&gt;0,N(S866)&gt;0,N(S866)-N(A866)&gt;N('Settings'!$B$11)),"WRITTEN LATE; ",""),LEN(IF(N(A866)=0,"NO DATE; ","")&amp;IF(B866="","NO JOB; ",IF(COUNTIF('Jobs'!$A$2:$A$21,B866)=0,"JOB NOT ON JOBS SHEET; ",""))&amp;IF(AND(L866="Yes",M866=""),"DELAY - NO CAUSE; ","")&amp;IF(AND(N866&lt;&gt;"",O866&lt;&gt;"Yes",O866&lt;&gt;"Not needed"),"CLIENT INSTRUCTION - NO CHANGE ORDER; ","")&amp;IF(Q866="","NO PHOTOS LINK; ","")&amp;IF(OR(C866="",AND(D866&lt;&gt;"",E866="")),"CREW COUNT BLANK; ","")&amp;IF(G866="","NO WORK WRITTEN; ","")&amp;IF(AND(I866&lt;&gt;"",J866=""),"INSPECTION - NO RESULT; ","")&amp;IF(AND(B866&lt;&gt;"",N(A866)&gt;0,COUNTIFS($B$2:$B$1000,B866,$A$2:$A$1000,A866)&gt;1),"TWO ROWS SAME JOB SAME DAY; ","")&amp;IF(AND(N(A866)&gt;0,N(S866)&gt;0,N(S866)-N(A866)&gt;N('Settings'!$B$11)),"WRITTEN LATE; ",""))-2)))</f>
        <v/>
      </c>
    </row>
    <row r="867">
      <c r="A867" s="6" t="n"/>
      <c r="G867" s="7" t="n"/>
      <c r="H867" s="7" t="n"/>
      <c r="K867" s="7" t="n"/>
      <c r="M867" s="7" t="n"/>
      <c r="N867" s="7" t="n"/>
      <c r="P867" s="7" t="n"/>
      <c r="S867" s="6" t="n"/>
      <c r="T867">
        <f>IF(NOT(OR(A867&lt;&gt;"",B867&lt;&gt;"",G867&lt;&gt;"")),"",IF(IF(N(A867)=0,"NO DATE; ","")&amp;IF(B867="","NO JOB; ",IF(COUNTIF('Jobs'!$A$2:$A$21,B867)=0,"JOB NOT ON JOBS SHEET; ",""))&amp;IF(AND(L867="Yes",M867=""),"DELAY - NO CAUSE; ","")&amp;IF(AND(N867&lt;&gt;"",O867&lt;&gt;"Yes",O867&lt;&gt;"Not needed"),"CLIENT INSTRUCTION - NO CHANGE ORDER; ","")&amp;IF(Q867="","NO PHOTOS LINK; ","")&amp;IF(OR(C867="",AND(D867&lt;&gt;"",E867="")),"CREW COUNT BLANK; ","")&amp;IF(G867="","NO WORK WRITTEN; ","")&amp;IF(AND(I867&lt;&gt;"",J867=""),"INSPECTION - NO RESULT; ","")&amp;IF(AND(B867&lt;&gt;"",N(A867)&gt;0,COUNTIFS($B$2:$B$1000,B867,$A$2:$A$1000,A867)&gt;1),"TWO ROWS SAME JOB SAME DAY; ","")&amp;IF(AND(N(A867)&gt;0,N(S867)&gt;0,N(S867)-N(A867)&gt;N('Settings'!$B$11)),"WRITTEN LATE; ","")="","",LEFT(IF(N(A867)=0,"NO DATE; ","")&amp;IF(B867="","NO JOB; ",IF(COUNTIF('Jobs'!$A$2:$A$21,B867)=0,"JOB NOT ON JOBS SHEET; ",""))&amp;IF(AND(L867="Yes",M867=""),"DELAY - NO CAUSE; ","")&amp;IF(AND(N867&lt;&gt;"",O867&lt;&gt;"Yes",O867&lt;&gt;"Not needed"),"CLIENT INSTRUCTION - NO CHANGE ORDER; ","")&amp;IF(Q867="","NO PHOTOS LINK; ","")&amp;IF(OR(C867="",AND(D867&lt;&gt;"",E867="")),"CREW COUNT BLANK; ","")&amp;IF(G867="","NO WORK WRITTEN; ","")&amp;IF(AND(I867&lt;&gt;"",J867=""),"INSPECTION - NO RESULT; ","")&amp;IF(AND(B867&lt;&gt;"",N(A867)&gt;0,COUNTIFS($B$2:$B$1000,B867,$A$2:$A$1000,A867)&gt;1),"TWO ROWS SAME JOB SAME DAY; ","")&amp;IF(AND(N(A867)&gt;0,N(S867)&gt;0,N(S867)-N(A867)&gt;N('Settings'!$B$11)),"WRITTEN LATE; ",""),LEN(IF(N(A867)=0,"NO DATE; ","")&amp;IF(B867="","NO JOB; ",IF(COUNTIF('Jobs'!$A$2:$A$21,B867)=0,"JOB NOT ON JOBS SHEET; ",""))&amp;IF(AND(L867="Yes",M867=""),"DELAY - NO CAUSE; ","")&amp;IF(AND(N867&lt;&gt;"",O867&lt;&gt;"Yes",O867&lt;&gt;"Not needed"),"CLIENT INSTRUCTION - NO CHANGE ORDER; ","")&amp;IF(Q867="","NO PHOTOS LINK; ","")&amp;IF(OR(C867="",AND(D867&lt;&gt;"",E867="")),"CREW COUNT BLANK; ","")&amp;IF(G867="","NO WORK WRITTEN; ","")&amp;IF(AND(I867&lt;&gt;"",J867=""),"INSPECTION - NO RESULT; ","")&amp;IF(AND(B867&lt;&gt;"",N(A867)&gt;0,COUNTIFS($B$2:$B$1000,B867,$A$2:$A$1000,A867)&gt;1),"TWO ROWS SAME JOB SAME DAY; ","")&amp;IF(AND(N(A867)&gt;0,N(S867)&gt;0,N(S867)-N(A867)&gt;N('Settings'!$B$11)),"WRITTEN LATE; ",""))-2)))</f>
        <v/>
      </c>
    </row>
    <row r="868">
      <c r="A868" s="6" t="n"/>
      <c r="G868" s="7" t="n"/>
      <c r="H868" s="7" t="n"/>
      <c r="K868" s="7" t="n"/>
      <c r="M868" s="7" t="n"/>
      <c r="N868" s="7" t="n"/>
      <c r="P868" s="7" t="n"/>
      <c r="S868" s="6" t="n"/>
      <c r="T868">
        <f>IF(NOT(OR(A868&lt;&gt;"",B868&lt;&gt;"",G868&lt;&gt;"")),"",IF(IF(N(A868)=0,"NO DATE; ","")&amp;IF(B868="","NO JOB; ",IF(COUNTIF('Jobs'!$A$2:$A$21,B868)=0,"JOB NOT ON JOBS SHEET; ",""))&amp;IF(AND(L868="Yes",M868=""),"DELAY - NO CAUSE; ","")&amp;IF(AND(N868&lt;&gt;"",O868&lt;&gt;"Yes",O868&lt;&gt;"Not needed"),"CLIENT INSTRUCTION - NO CHANGE ORDER; ","")&amp;IF(Q868="","NO PHOTOS LINK; ","")&amp;IF(OR(C868="",AND(D868&lt;&gt;"",E868="")),"CREW COUNT BLANK; ","")&amp;IF(G868="","NO WORK WRITTEN; ","")&amp;IF(AND(I868&lt;&gt;"",J868=""),"INSPECTION - NO RESULT; ","")&amp;IF(AND(B868&lt;&gt;"",N(A868)&gt;0,COUNTIFS($B$2:$B$1000,B868,$A$2:$A$1000,A868)&gt;1),"TWO ROWS SAME JOB SAME DAY; ","")&amp;IF(AND(N(A868)&gt;0,N(S868)&gt;0,N(S868)-N(A868)&gt;N('Settings'!$B$11)),"WRITTEN LATE; ","")="","",LEFT(IF(N(A868)=0,"NO DATE; ","")&amp;IF(B868="","NO JOB; ",IF(COUNTIF('Jobs'!$A$2:$A$21,B868)=0,"JOB NOT ON JOBS SHEET; ",""))&amp;IF(AND(L868="Yes",M868=""),"DELAY - NO CAUSE; ","")&amp;IF(AND(N868&lt;&gt;"",O868&lt;&gt;"Yes",O868&lt;&gt;"Not needed"),"CLIENT INSTRUCTION - NO CHANGE ORDER; ","")&amp;IF(Q868="","NO PHOTOS LINK; ","")&amp;IF(OR(C868="",AND(D868&lt;&gt;"",E868="")),"CREW COUNT BLANK; ","")&amp;IF(G868="","NO WORK WRITTEN; ","")&amp;IF(AND(I868&lt;&gt;"",J868=""),"INSPECTION - NO RESULT; ","")&amp;IF(AND(B868&lt;&gt;"",N(A868)&gt;0,COUNTIFS($B$2:$B$1000,B868,$A$2:$A$1000,A868)&gt;1),"TWO ROWS SAME JOB SAME DAY; ","")&amp;IF(AND(N(A868)&gt;0,N(S868)&gt;0,N(S868)-N(A868)&gt;N('Settings'!$B$11)),"WRITTEN LATE; ",""),LEN(IF(N(A868)=0,"NO DATE; ","")&amp;IF(B868="","NO JOB; ",IF(COUNTIF('Jobs'!$A$2:$A$21,B868)=0,"JOB NOT ON JOBS SHEET; ",""))&amp;IF(AND(L868="Yes",M868=""),"DELAY - NO CAUSE; ","")&amp;IF(AND(N868&lt;&gt;"",O868&lt;&gt;"Yes",O868&lt;&gt;"Not needed"),"CLIENT INSTRUCTION - NO CHANGE ORDER; ","")&amp;IF(Q868="","NO PHOTOS LINK; ","")&amp;IF(OR(C868="",AND(D868&lt;&gt;"",E868="")),"CREW COUNT BLANK; ","")&amp;IF(G868="","NO WORK WRITTEN; ","")&amp;IF(AND(I868&lt;&gt;"",J868=""),"INSPECTION - NO RESULT; ","")&amp;IF(AND(B868&lt;&gt;"",N(A868)&gt;0,COUNTIFS($B$2:$B$1000,B868,$A$2:$A$1000,A868)&gt;1),"TWO ROWS SAME JOB SAME DAY; ","")&amp;IF(AND(N(A868)&gt;0,N(S868)&gt;0,N(S868)-N(A868)&gt;N('Settings'!$B$11)),"WRITTEN LATE; ",""))-2)))</f>
        <v/>
      </c>
    </row>
    <row r="869">
      <c r="A869" s="6" t="n"/>
      <c r="G869" s="7" t="n"/>
      <c r="H869" s="7" t="n"/>
      <c r="K869" s="7" t="n"/>
      <c r="M869" s="7" t="n"/>
      <c r="N869" s="7" t="n"/>
      <c r="P869" s="7" t="n"/>
      <c r="S869" s="6" t="n"/>
      <c r="T869">
        <f>IF(NOT(OR(A869&lt;&gt;"",B869&lt;&gt;"",G869&lt;&gt;"")),"",IF(IF(N(A869)=0,"NO DATE; ","")&amp;IF(B869="","NO JOB; ",IF(COUNTIF('Jobs'!$A$2:$A$21,B869)=0,"JOB NOT ON JOBS SHEET; ",""))&amp;IF(AND(L869="Yes",M869=""),"DELAY - NO CAUSE; ","")&amp;IF(AND(N869&lt;&gt;"",O869&lt;&gt;"Yes",O869&lt;&gt;"Not needed"),"CLIENT INSTRUCTION - NO CHANGE ORDER; ","")&amp;IF(Q869="","NO PHOTOS LINK; ","")&amp;IF(OR(C869="",AND(D869&lt;&gt;"",E869="")),"CREW COUNT BLANK; ","")&amp;IF(G869="","NO WORK WRITTEN; ","")&amp;IF(AND(I869&lt;&gt;"",J869=""),"INSPECTION - NO RESULT; ","")&amp;IF(AND(B869&lt;&gt;"",N(A869)&gt;0,COUNTIFS($B$2:$B$1000,B869,$A$2:$A$1000,A869)&gt;1),"TWO ROWS SAME JOB SAME DAY; ","")&amp;IF(AND(N(A869)&gt;0,N(S869)&gt;0,N(S869)-N(A869)&gt;N('Settings'!$B$11)),"WRITTEN LATE; ","")="","",LEFT(IF(N(A869)=0,"NO DATE; ","")&amp;IF(B869="","NO JOB; ",IF(COUNTIF('Jobs'!$A$2:$A$21,B869)=0,"JOB NOT ON JOBS SHEET; ",""))&amp;IF(AND(L869="Yes",M869=""),"DELAY - NO CAUSE; ","")&amp;IF(AND(N869&lt;&gt;"",O869&lt;&gt;"Yes",O869&lt;&gt;"Not needed"),"CLIENT INSTRUCTION - NO CHANGE ORDER; ","")&amp;IF(Q869="","NO PHOTOS LINK; ","")&amp;IF(OR(C869="",AND(D869&lt;&gt;"",E869="")),"CREW COUNT BLANK; ","")&amp;IF(G869="","NO WORK WRITTEN; ","")&amp;IF(AND(I869&lt;&gt;"",J869=""),"INSPECTION - NO RESULT; ","")&amp;IF(AND(B869&lt;&gt;"",N(A869)&gt;0,COUNTIFS($B$2:$B$1000,B869,$A$2:$A$1000,A869)&gt;1),"TWO ROWS SAME JOB SAME DAY; ","")&amp;IF(AND(N(A869)&gt;0,N(S869)&gt;0,N(S869)-N(A869)&gt;N('Settings'!$B$11)),"WRITTEN LATE; ",""),LEN(IF(N(A869)=0,"NO DATE; ","")&amp;IF(B869="","NO JOB; ",IF(COUNTIF('Jobs'!$A$2:$A$21,B869)=0,"JOB NOT ON JOBS SHEET; ",""))&amp;IF(AND(L869="Yes",M869=""),"DELAY - NO CAUSE; ","")&amp;IF(AND(N869&lt;&gt;"",O869&lt;&gt;"Yes",O869&lt;&gt;"Not needed"),"CLIENT INSTRUCTION - NO CHANGE ORDER; ","")&amp;IF(Q869="","NO PHOTOS LINK; ","")&amp;IF(OR(C869="",AND(D869&lt;&gt;"",E869="")),"CREW COUNT BLANK; ","")&amp;IF(G869="","NO WORK WRITTEN; ","")&amp;IF(AND(I869&lt;&gt;"",J869=""),"INSPECTION - NO RESULT; ","")&amp;IF(AND(B869&lt;&gt;"",N(A869)&gt;0,COUNTIFS($B$2:$B$1000,B869,$A$2:$A$1000,A869)&gt;1),"TWO ROWS SAME JOB SAME DAY; ","")&amp;IF(AND(N(A869)&gt;0,N(S869)&gt;0,N(S869)-N(A869)&gt;N('Settings'!$B$11)),"WRITTEN LATE; ",""))-2)))</f>
        <v/>
      </c>
    </row>
    <row r="870">
      <c r="A870" s="6" t="n"/>
      <c r="G870" s="7" t="n"/>
      <c r="H870" s="7" t="n"/>
      <c r="K870" s="7" t="n"/>
      <c r="M870" s="7" t="n"/>
      <c r="N870" s="7" t="n"/>
      <c r="P870" s="7" t="n"/>
      <c r="S870" s="6" t="n"/>
      <c r="T870">
        <f>IF(NOT(OR(A870&lt;&gt;"",B870&lt;&gt;"",G870&lt;&gt;"")),"",IF(IF(N(A870)=0,"NO DATE; ","")&amp;IF(B870="","NO JOB; ",IF(COUNTIF('Jobs'!$A$2:$A$21,B870)=0,"JOB NOT ON JOBS SHEET; ",""))&amp;IF(AND(L870="Yes",M870=""),"DELAY - NO CAUSE; ","")&amp;IF(AND(N870&lt;&gt;"",O870&lt;&gt;"Yes",O870&lt;&gt;"Not needed"),"CLIENT INSTRUCTION - NO CHANGE ORDER; ","")&amp;IF(Q870="","NO PHOTOS LINK; ","")&amp;IF(OR(C870="",AND(D870&lt;&gt;"",E870="")),"CREW COUNT BLANK; ","")&amp;IF(G870="","NO WORK WRITTEN; ","")&amp;IF(AND(I870&lt;&gt;"",J870=""),"INSPECTION - NO RESULT; ","")&amp;IF(AND(B870&lt;&gt;"",N(A870)&gt;0,COUNTIFS($B$2:$B$1000,B870,$A$2:$A$1000,A870)&gt;1),"TWO ROWS SAME JOB SAME DAY; ","")&amp;IF(AND(N(A870)&gt;0,N(S870)&gt;0,N(S870)-N(A870)&gt;N('Settings'!$B$11)),"WRITTEN LATE; ","")="","",LEFT(IF(N(A870)=0,"NO DATE; ","")&amp;IF(B870="","NO JOB; ",IF(COUNTIF('Jobs'!$A$2:$A$21,B870)=0,"JOB NOT ON JOBS SHEET; ",""))&amp;IF(AND(L870="Yes",M870=""),"DELAY - NO CAUSE; ","")&amp;IF(AND(N870&lt;&gt;"",O870&lt;&gt;"Yes",O870&lt;&gt;"Not needed"),"CLIENT INSTRUCTION - NO CHANGE ORDER; ","")&amp;IF(Q870="","NO PHOTOS LINK; ","")&amp;IF(OR(C870="",AND(D870&lt;&gt;"",E870="")),"CREW COUNT BLANK; ","")&amp;IF(G870="","NO WORK WRITTEN; ","")&amp;IF(AND(I870&lt;&gt;"",J870=""),"INSPECTION - NO RESULT; ","")&amp;IF(AND(B870&lt;&gt;"",N(A870)&gt;0,COUNTIFS($B$2:$B$1000,B870,$A$2:$A$1000,A870)&gt;1),"TWO ROWS SAME JOB SAME DAY; ","")&amp;IF(AND(N(A870)&gt;0,N(S870)&gt;0,N(S870)-N(A870)&gt;N('Settings'!$B$11)),"WRITTEN LATE; ",""),LEN(IF(N(A870)=0,"NO DATE; ","")&amp;IF(B870="","NO JOB; ",IF(COUNTIF('Jobs'!$A$2:$A$21,B870)=0,"JOB NOT ON JOBS SHEET; ",""))&amp;IF(AND(L870="Yes",M870=""),"DELAY - NO CAUSE; ","")&amp;IF(AND(N870&lt;&gt;"",O870&lt;&gt;"Yes",O870&lt;&gt;"Not needed"),"CLIENT INSTRUCTION - NO CHANGE ORDER; ","")&amp;IF(Q870="","NO PHOTOS LINK; ","")&amp;IF(OR(C870="",AND(D870&lt;&gt;"",E870="")),"CREW COUNT BLANK; ","")&amp;IF(G870="","NO WORK WRITTEN; ","")&amp;IF(AND(I870&lt;&gt;"",J870=""),"INSPECTION - NO RESULT; ","")&amp;IF(AND(B870&lt;&gt;"",N(A870)&gt;0,COUNTIFS($B$2:$B$1000,B870,$A$2:$A$1000,A870)&gt;1),"TWO ROWS SAME JOB SAME DAY; ","")&amp;IF(AND(N(A870)&gt;0,N(S870)&gt;0,N(S870)-N(A870)&gt;N('Settings'!$B$11)),"WRITTEN LATE; ",""))-2)))</f>
        <v/>
      </c>
    </row>
    <row r="871">
      <c r="A871" s="6" t="n"/>
      <c r="G871" s="7" t="n"/>
      <c r="H871" s="7" t="n"/>
      <c r="K871" s="7" t="n"/>
      <c r="M871" s="7" t="n"/>
      <c r="N871" s="7" t="n"/>
      <c r="P871" s="7" t="n"/>
      <c r="S871" s="6" t="n"/>
      <c r="T871">
        <f>IF(NOT(OR(A871&lt;&gt;"",B871&lt;&gt;"",G871&lt;&gt;"")),"",IF(IF(N(A871)=0,"NO DATE; ","")&amp;IF(B871="","NO JOB; ",IF(COUNTIF('Jobs'!$A$2:$A$21,B871)=0,"JOB NOT ON JOBS SHEET; ",""))&amp;IF(AND(L871="Yes",M871=""),"DELAY - NO CAUSE; ","")&amp;IF(AND(N871&lt;&gt;"",O871&lt;&gt;"Yes",O871&lt;&gt;"Not needed"),"CLIENT INSTRUCTION - NO CHANGE ORDER; ","")&amp;IF(Q871="","NO PHOTOS LINK; ","")&amp;IF(OR(C871="",AND(D871&lt;&gt;"",E871="")),"CREW COUNT BLANK; ","")&amp;IF(G871="","NO WORK WRITTEN; ","")&amp;IF(AND(I871&lt;&gt;"",J871=""),"INSPECTION - NO RESULT; ","")&amp;IF(AND(B871&lt;&gt;"",N(A871)&gt;0,COUNTIFS($B$2:$B$1000,B871,$A$2:$A$1000,A871)&gt;1),"TWO ROWS SAME JOB SAME DAY; ","")&amp;IF(AND(N(A871)&gt;0,N(S871)&gt;0,N(S871)-N(A871)&gt;N('Settings'!$B$11)),"WRITTEN LATE; ","")="","",LEFT(IF(N(A871)=0,"NO DATE; ","")&amp;IF(B871="","NO JOB; ",IF(COUNTIF('Jobs'!$A$2:$A$21,B871)=0,"JOB NOT ON JOBS SHEET; ",""))&amp;IF(AND(L871="Yes",M871=""),"DELAY - NO CAUSE; ","")&amp;IF(AND(N871&lt;&gt;"",O871&lt;&gt;"Yes",O871&lt;&gt;"Not needed"),"CLIENT INSTRUCTION - NO CHANGE ORDER; ","")&amp;IF(Q871="","NO PHOTOS LINK; ","")&amp;IF(OR(C871="",AND(D871&lt;&gt;"",E871="")),"CREW COUNT BLANK; ","")&amp;IF(G871="","NO WORK WRITTEN; ","")&amp;IF(AND(I871&lt;&gt;"",J871=""),"INSPECTION - NO RESULT; ","")&amp;IF(AND(B871&lt;&gt;"",N(A871)&gt;0,COUNTIFS($B$2:$B$1000,B871,$A$2:$A$1000,A871)&gt;1),"TWO ROWS SAME JOB SAME DAY; ","")&amp;IF(AND(N(A871)&gt;0,N(S871)&gt;0,N(S871)-N(A871)&gt;N('Settings'!$B$11)),"WRITTEN LATE; ",""),LEN(IF(N(A871)=0,"NO DATE; ","")&amp;IF(B871="","NO JOB; ",IF(COUNTIF('Jobs'!$A$2:$A$21,B871)=0,"JOB NOT ON JOBS SHEET; ",""))&amp;IF(AND(L871="Yes",M871=""),"DELAY - NO CAUSE; ","")&amp;IF(AND(N871&lt;&gt;"",O871&lt;&gt;"Yes",O871&lt;&gt;"Not needed"),"CLIENT INSTRUCTION - NO CHANGE ORDER; ","")&amp;IF(Q871="","NO PHOTOS LINK; ","")&amp;IF(OR(C871="",AND(D871&lt;&gt;"",E871="")),"CREW COUNT BLANK; ","")&amp;IF(G871="","NO WORK WRITTEN; ","")&amp;IF(AND(I871&lt;&gt;"",J871=""),"INSPECTION - NO RESULT; ","")&amp;IF(AND(B871&lt;&gt;"",N(A871)&gt;0,COUNTIFS($B$2:$B$1000,B871,$A$2:$A$1000,A871)&gt;1),"TWO ROWS SAME JOB SAME DAY; ","")&amp;IF(AND(N(A871)&gt;0,N(S871)&gt;0,N(S871)-N(A871)&gt;N('Settings'!$B$11)),"WRITTEN LATE; ",""))-2)))</f>
        <v/>
      </c>
    </row>
    <row r="872">
      <c r="A872" s="6" t="n"/>
      <c r="G872" s="7" t="n"/>
      <c r="H872" s="7" t="n"/>
      <c r="K872" s="7" t="n"/>
      <c r="M872" s="7" t="n"/>
      <c r="N872" s="7" t="n"/>
      <c r="P872" s="7" t="n"/>
      <c r="S872" s="6" t="n"/>
      <c r="T872">
        <f>IF(NOT(OR(A872&lt;&gt;"",B872&lt;&gt;"",G872&lt;&gt;"")),"",IF(IF(N(A872)=0,"NO DATE; ","")&amp;IF(B872="","NO JOB; ",IF(COUNTIF('Jobs'!$A$2:$A$21,B872)=0,"JOB NOT ON JOBS SHEET; ",""))&amp;IF(AND(L872="Yes",M872=""),"DELAY - NO CAUSE; ","")&amp;IF(AND(N872&lt;&gt;"",O872&lt;&gt;"Yes",O872&lt;&gt;"Not needed"),"CLIENT INSTRUCTION - NO CHANGE ORDER; ","")&amp;IF(Q872="","NO PHOTOS LINK; ","")&amp;IF(OR(C872="",AND(D872&lt;&gt;"",E872="")),"CREW COUNT BLANK; ","")&amp;IF(G872="","NO WORK WRITTEN; ","")&amp;IF(AND(I872&lt;&gt;"",J872=""),"INSPECTION - NO RESULT; ","")&amp;IF(AND(B872&lt;&gt;"",N(A872)&gt;0,COUNTIFS($B$2:$B$1000,B872,$A$2:$A$1000,A872)&gt;1),"TWO ROWS SAME JOB SAME DAY; ","")&amp;IF(AND(N(A872)&gt;0,N(S872)&gt;0,N(S872)-N(A872)&gt;N('Settings'!$B$11)),"WRITTEN LATE; ","")="","",LEFT(IF(N(A872)=0,"NO DATE; ","")&amp;IF(B872="","NO JOB; ",IF(COUNTIF('Jobs'!$A$2:$A$21,B872)=0,"JOB NOT ON JOBS SHEET; ",""))&amp;IF(AND(L872="Yes",M872=""),"DELAY - NO CAUSE; ","")&amp;IF(AND(N872&lt;&gt;"",O872&lt;&gt;"Yes",O872&lt;&gt;"Not needed"),"CLIENT INSTRUCTION - NO CHANGE ORDER; ","")&amp;IF(Q872="","NO PHOTOS LINK; ","")&amp;IF(OR(C872="",AND(D872&lt;&gt;"",E872="")),"CREW COUNT BLANK; ","")&amp;IF(G872="","NO WORK WRITTEN; ","")&amp;IF(AND(I872&lt;&gt;"",J872=""),"INSPECTION - NO RESULT; ","")&amp;IF(AND(B872&lt;&gt;"",N(A872)&gt;0,COUNTIFS($B$2:$B$1000,B872,$A$2:$A$1000,A872)&gt;1),"TWO ROWS SAME JOB SAME DAY; ","")&amp;IF(AND(N(A872)&gt;0,N(S872)&gt;0,N(S872)-N(A872)&gt;N('Settings'!$B$11)),"WRITTEN LATE; ",""),LEN(IF(N(A872)=0,"NO DATE; ","")&amp;IF(B872="","NO JOB; ",IF(COUNTIF('Jobs'!$A$2:$A$21,B872)=0,"JOB NOT ON JOBS SHEET; ",""))&amp;IF(AND(L872="Yes",M872=""),"DELAY - NO CAUSE; ","")&amp;IF(AND(N872&lt;&gt;"",O872&lt;&gt;"Yes",O872&lt;&gt;"Not needed"),"CLIENT INSTRUCTION - NO CHANGE ORDER; ","")&amp;IF(Q872="","NO PHOTOS LINK; ","")&amp;IF(OR(C872="",AND(D872&lt;&gt;"",E872="")),"CREW COUNT BLANK; ","")&amp;IF(G872="","NO WORK WRITTEN; ","")&amp;IF(AND(I872&lt;&gt;"",J872=""),"INSPECTION - NO RESULT; ","")&amp;IF(AND(B872&lt;&gt;"",N(A872)&gt;0,COUNTIFS($B$2:$B$1000,B872,$A$2:$A$1000,A872)&gt;1),"TWO ROWS SAME JOB SAME DAY; ","")&amp;IF(AND(N(A872)&gt;0,N(S872)&gt;0,N(S872)-N(A872)&gt;N('Settings'!$B$11)),"WRITTEN LATE; ",""))-2)))</f>
        <v/>
      </c>
    </row>
    <row r="873">
      <c r="A873" s="6" t="n"/>
      <c r="G873" s="7" t="n"/>
      <c r="H873" s="7" t="n"/>
      <c r="K873" s="7" t="n"/>
      <c r="M873" s="7" t="n"/>
      <c r="N873" s="7" t="n"/>
      <c r="P873" s="7" t="n"/>
      <c r="S873" s="6" t="n"/>
      <c r="T873">
        <f>IF(NOT(OR(A873&lt;&gt;"",B873&lt;&gt;"",G873&lt;&gt;"")),"",IF(IF(N(A873)=0,"NO DATE; ","")&amp;IF(B873="","NO JOB; ",IF(COUNTIF('Jobs'!$A$2:$A$21,B873)=0,"JOB NOT ON JOBS SHEET; ",""))&amp;IF(AND(L873="Yes",M873=""),"DELAY - NO CAUSE; ","")&amp;IF(AND(N873&lt;&gt;"",O873&lt;&gt;"Yes",O873&lt;&gt;"Not needed"),"CLIENT INSTRUCTION - NO CHANGE ORDER; ","")&amp;IF(Q873="","NO PHOTOS LINK; ","")&amp;IF(OR(C873="",AND(D873&lt;&gt;"",E873="")),"CREW COUNT BLANK; ","")&amp;IF(G873="","NO WORK WRITTEN; ","")&amp;IF(AND(I873&lt;&gt;"",J873=""),"INSPECTION - NO RESULT; ","")&amp;IF(AND(B873&lt;&gt;"",N(A873)&gt;0,COUNTIFS($B$2:$B$1000,B873,$A$2:$A$1000,A873)&gt;1),"TWO ROWS SAME JOB SAME DAY; ","")&amp;IF(AND(N(A873)&gt;0,N(S873)&gt;0,N(S873)-N(A873)&gt;N('Settings'!$B$11)),"WRITTEN LATE; ","")="","",LEFT(IF(N(A873)=0,"NO DATE; ","")&amp;IF(B873="","NO JOB; ",IF(COUNTIF('Jobs'!$A$2:$A$21,B873)=0,"JOB NOT ON JOBS SHEET; ",""))&amp;IF(AND(L873="Yes",M873=""),"DELAY - NO CAUSE; ","")&amp;IF(AND(N873&lt;&gt;"",O873&lt;&gt;"Yes",O873&lt;&gt;"Not needed"),"CLIENT INSTRUCTION - NO CHANGE ORDER; ","")&amp;IF(Q873="","NO PHOTOS LINK; ","")&amp;IF(OR(C873="",AND(D873&lt;&gt;"",E873="")),"CREW COUNT BLANK; ","")&amp;IF(G873="","NO WORK WRITTEN; ","")&amp;IF(AND(I873&lt;&gt;"",J873=""),"INSPECTION - NO RESULT; ","")&amp;IF(AND(B873&lt;&gt;"",N(A873)&gt;0,COUNTIFS($B$2:$B$1000,B873,$A$2:$A$1000,A873)&gt;1),"TWO ROWS SAME JOB SAME DAY; ","")&amp;IF(AND(N(A873)&gt;0,N(S873)&gt;0,N(S873)-N(A873)&gt;N('Settings'!$B$11)),"WRITTEN LATE; ",""),LEN(IF(N(A873)=0,"NO DATE; ","")&amp;IF(B873="","NO JOB; ",IF(COUNTIF('Jobs'!$A$2:$A$21,B873)=0,"JOB NOT ON JOBS SHEET; ",""))&amp;IF(AND(L873="Yes",M873=""),"DELAY - NO CAUSE; ","")&amp;IF(AND(N873&lt;&gt;"",O873&lt;&gt;"Yes",O873&lt;&gt;"Not needed"),"CLIENT INSTRUCTION - NO CHANGE ORDER; ","")&amp;IF(Q873="","NO PHOTOS LINK; ","")&amp;IF(OR(C873="",AND(D873&lt;&gt;"",E873="")),"CREW COUNT BLANK; ","")&amp;IF(G873="","NO WORK WRITTEN; ","")&amp;IF(AND(I873&lt;&gt;"",J873=""),"INSPECTION - NO RESULT; ","")&amp;IF(AND(B873&lt;&gt;"",N(A873)&gt;0,COUNTIFS($B$2:$B$1000,B873,$A$2:$A$1000,A873)&gt;1),"TWO ROWS SAME JOB SAME DAY; ","")&amp;IF(AND(N(A873)&gt;0,N(S873)&gt;0,N(S873)-N(A873)&gt;N('Settings'!$B$11)),"WRITTEN LATE; ",""))-2)))</f>
        <v/>
      </c>
    </row>
    <row r="874">
      <c r="A874" s="6" t="n"/>
      <c r="G874" s="7" t="n"/>
      <c r="H874" s="7" t="n"/>
      <c r="K874" s="7" t="n"/>
      <c r="M874" s="7" t="n"/>
      <c r="N874" s="7" t="n"/>
      <c r="P874" s="7" t="n"/>
      <c r="S874" s="6" t="n"/>
      <c r="T874">
        <f>IF(NOT(OR(A874&lt;&gt;"",B874&lt;&gt;"",G874&lt;&gt;"")),"",IF(IF(N(A874)=0,"NO DATE; ","")&amp;IF(B874="","NO JOB; ",IF(COUNTIF('Jobs'!$A$2:$A$21,B874)=0,"JOB NOT ON JOBS SHEET; ",""))&amp;IF(AND(L874="Yes",M874=""),"DELAY - NO CAUSE; ","")&amp;IF(AND(N874&lt;&gt;"",O874&lt;&gt;"Yes",O874&lt;&gt;"Not needed"),"CLIENT INSTRUCTION - NO CHANGE ORDER; ","")&amp;IF(Q874="","NO PHOTOS LINK; ","")&amp;IF(OR(C874="",AND(D874&lt;&gt;"",E874="")),"CREW COUNT BLANK; ","")&amp;IF(G874="","NO WORK WRITTEN; ","")&amp;IF(AND(I874&lt;&gt;"",J874=""),"INSPECTION - NO RESULT; ","")&amp;IF(AND(B874&lt;&gt;"",N(A874)&gt;0,COUNTIFS($B$2:$B$1000,B874,$A$2:$A$1000,A874)&gt;1),"TWO ROWS SAME JOB SAME DAY; ","")&amp;IF(AND(N(A874)&gt;0,N(S874)&gt;0,N(S874)-N(A874)&gt;N('Settings'!$B$11)),"WRITTEN LATE; ","")="","",LEFT(IF(N(A874)=0,"NO DATE; ","")&amp;IF(B874="","NO JOB; ",IF(COUNTIF('Jobs'!$A$2:$A$21,B874)=0,"JOB NOT ON JOBS SHEET; ",""))&amp;IF(AND(L874="Yes",M874=""),"DELAY - NO CAUSE; ","")&amp;IF(AND(N874&lt;&gt;"",O874&lt;&gt;"Yes",O874&lt;&gt;"Not needed"),"CLIENT INSTRUCTION - NO CHANGE ORDER; ","")&amp;IF(Q874="","NO PHOTOS LINK; ","")&amp;IF(OR(C874="",AND(D874&lt;&gt;"",E874="")),"CREW COUNT BLANK; ","")&amp;IF(G874="","NO WORK WRITTEN; ","")&amp;IF(AND(I874&lt;&gt;"",J874=""),"INSPECTION - NO RESULT; ","")&amp;IF(AND(B874&lt;&gt;"",N(A874)&gt;0,COUNTIFS($B$2:$B$1000,B874,$A$2:$A$1000,A874)&gt;1),"TWO ROWS SAME JOB SAME DAY; ","")&amp;IF(AND(N(A874)&gt;0,N(S874)&gt;0,N(S874)-N(A874)&gt;N('Settings'!$B$11)),"WRITTEN LATE; ",""),LEN(IF(N(A874)=0,"NO DATE; ","")&amp;IF(B874="","NO JOB; ",IF(COUNTIF('Jobs'!$A$2:$A$21,B874)=0,"JOB NOT ON JOBS SHEET; ",""))&amp;IF(AND(L874="Yes",M874=""),"DELAY - NO CAUSE; ","")&amp;IF(AND(N874&lt;&gt;"",O874&lt;&gt;"Yes",O874&lt;&gt;"Not needed"),"CLIENT INSTRUCTION - NO CHANGE ORDER; ","")&amp;IF(Q874="","NO PHOTOS LINK; ","")&amp;IF(OR(C874="",AND(D874&lt;&gt;"",E874="")),"CREW COUNT BLANK; ","")&amp;IF(G874="","NO WORK WRITTEN; ","")&amp;IF(AND(I874&lt;&gt;"",J874=""),"INSPECTION - NO RESULT; ","")&amp;IF(AND(B874&lt;&gt;"",N(A874)&gt;0,COUNTIFS($B$2:$B$1000,B874,$A$2:$A$1000,A874)&gt;1),"TWO ROWS SAME JOB SAME DAY; ","")&amp;IF(AND(N(A874)&gt;0,N(S874)&gt;0,N(S874)-N(A874)&gt;N('Settings'!$B$11)),"WRITTEN LATE; ",""))-2)))</f>
        <v/>
      </c>
    </row>
    <row r="875">
      <c r="A875" s="6" t="n"/>
      <c r="G875" s="7" t="n"/>
      <c r="H875" s="7" t="n"/>
      <c r="K875" s="7" t="n"/>
      <c r="M875" s="7" t="n"/>
      <c r="N875" s="7" t="n"/>
      <c r="P875" s="7" t="n"/>
      <c r="S875" s="6" t="n"/>
      <c r="T875">
        <f>IF(NOT(OR(A875&lt;&gt;"",B875&lt;&gt;"",G875&lt;&gt;"")),"",IF(IF(N(A875)=0,"NO DATE; ","")&amp;IF(B875="","NO JOB; ",IF(COUNTIF('Jobs'!$A$2:$A$21,B875)=0,"JOB NOT ON JOBS SHEET; ",""))&amp;IF(AND(L875="Yes",M875=""),"DELAY - NO CAUSE; ","")&amp;IF(AND(N875&lt;&gt;"",O875&lt;&gt;"Yes",O875&lt;&gt;"Not needed"),"CLIENT INSTRUCTION - NO CHANGE ORDER; ","")&amp;IF(Q875="","NO PHOTOS LINK; ","")&amp;IF(OR(C875="",AND(D875&lt;&gt;"",E875="")),"CREW COUNT BLANK; ","")&amp;IF(G875="","NO WORK WRITTEN; ","")&amp;IF(AND(I875&lt;&gt;"",J875=""),"INSPECTION - NO RESULT; ","")&amp;IF(AND(B875&lt;&gt;"",N(A875)&gt;0,COUNTIFS($B$2:$B$1000,B875,$A$2:$A$1000,A875)&gt;1),"TWO ROWS SAME JOB SAME DAY; ","")&amp;IF(AND(N(A875)&gt;0,N(S875)&gt;0,N(S875)-N(A875)&gt;N('Settings'!$B$11)),"WRITTEN LATE; ","")="","",LEFT(IF(N(A875)=0,"NO DATE; ","")&amp;IF(B875="","NO JOB; ",IF(COUNTIF('Jobs'!$A$2:$A$21,B875)=0,"JOB NOT ON JOBS SHEET; ",""))&amp;IF(AND(L875="Yes",M875=""),"DELAY - NO CAUSE; ","")&amp;IF(AND(N875&lt;&gt;"",O875&lt;&gt;"Yes",O875&lt;&gt;"Not needed"),"CLIENT INSTRUCTION - NO CHANGE ORDER; ","")&amp;IF(Q875="","NO PHOTOS LINK; ","")&amp;IF(OR(C875="",AND(D875&lt;&gt;"",E875="")),"CREW COUNT BLANK; ","")&amp;IF(G875="","NO WORK WRITTEN; ","")&amp;IF(AND(I875&lt;&gt;"",J875=""),"INSPECTION - NO RESULT; ","")&amp;IF(AND(B875&lt;&gt;"",N(A875)&gt;0,COUNTIFS($B$2:$B$1000,B875,$A$2:$A$1000,A875)&gt;1),"TWO ROWS SAME JOB SAME DAY; ","")&amp;IF(AND(N(A875)&gt;0,N(S875)&gt;0,N(S875)-N(A875)&gt;N('Settings'!$B$11)),"WRITTEN LATE; ",""),LEN(IF(N(A875)=0,"NO DATE; ","")&amp;IF(B875="","NO JOB; ",IF(COUNTIF('Jobs'!$A$2:$A$21,B875)=0,"JOB NOT ON JOBS SHEET; ",""))&amp;IF(AND(L875="Yes",M875=""),"DELAY - NO CAUSE; ","")&amp;IF(AND(N875&lt;&gt;"",O875&lt;&gt;"Yes",O875&lt;&gt;"Not needed"),"CLIENT INSTRUCTION - NO CHANGE ORDER; ","")&amp;IF(Q875="","NO PHOTOS LINK; ","")&amp;IF(OR(C875="",AND(D875&lt;&gt;"",E875="")),"CREW COUNT BLANK; ","")&amp;IF(G875="","NO WORK WRITTEN; ","")&amp;IF(AND(I875&lt;&gt;"",J875=""),"INSPECTION - NO RESULT; ","")&amp;IF(AND(B875&lt;&gt;"",N(A875)&gt;0,COUNTIFS($B$2:$B$1000,B875,$A$2:$A$1000,A875)&gt;1),"TWO ROWS SAME JOB SAME DAY; ","")&amp;IF(AND(N(A875)&gt;0,N(S875)&gt;0,N(S875)-N(A875)&gt;N('Settings'!$B$11)),"WRITTEN LATE; ",""))-2)))</f>
        <v/>
      </c>
    </row>
    <row r="876">
      <c r="A876" s="6" t="n"/>
      <c r="G876" s="7" t="n"/>
      <c r="H876" s="7" t="n"/>
      <c r="K876" s="7" t="n"/>
      <c r="M876" s="7" t="n"/>
      <c r="N876" s="7" t="n"/>
      <c r="P876" s="7" t="n"/>
      <c r="S876" s="6" t="n"/>
      <c r="T876">
        <f>IF(NOT(OR(A876&lt;&gt;"",B876&lt;&gt;"",G876&lt;&gt;"")),"",IF(IF(N(A876)=0,"NO DATE; ","")&amp;IF(B876="","NO JOB; ",IF(COUNTIF('Jobs'!$A$2:$A$21,B876)=0,"JOB NOT ON JOBS SHEET; ",""))&amp;IF(AND(L876="Yes",M876=""),"DELAY - NO CAUSE; ","")&amp;IF(AND(N876&lt;&gt;"",O876&lt;&gt;"Yes",O876&lt;&gt;"Not needed"),"CLIENT INSTRUCTION - NO CHANGE ORDER; ","")&amp;IF(Q876="","NO PHOTOS LINK; ","")&amp;IF(OR(C876="",AND(D876&lt;&gt;"",E876="")),"CREW COUNT BLANK; ","")&amp;IF(G876="","NO WORK WRITTEN; ","")&amp;IF(AND(I876&lt;&gt;"",J876=""),"INSPECTION - NO RESULT; ","")&amp;IF(AND(B876&lt;&gt;"",N(A876)&gt;0,COUNTIFS($B$2:$B$1000,B876,$A$2:$A$1000,A876)&gt;1),"TWO ROWS SAME JOB SAME DAY; ","")&amp;IF(AND(N(A876)&gt;0,N(S876)&gt;0,N(S876)-N(A876)&gt;N('Settings'!$B$11)),"WRITTEN LATE; ","")="","",LEFT(IF(N(A876)=0,"NO DATE; ","")&amp;IF(B876="","NO JOB; ",IF(COUNTIF('Jobs'!$A$2:$A$21,B876)=0,"JOB NOT ON JOBS SHEET; ",""))&amp;IF(AND(L876="Yes",M876=""),"DELAY - NO CAUSE; ","")&amp;IF(AND(N876&lt;&gt;"",O876&lt;&gt;"Yes",O876&lt;&gt;"Not needed"),"CLIENT INSTRUCTION - NO CHANGE ORDER; ","")&amp;IF(Q876="","NO PHOTOS LINK; ","")&amp;IF(OR(C876="",AND(D876&lt;&gt;"",E876="")),"CREW COUNT BLANK; ","")&amp;IF(G876="","NO WORK WRITTEN; ","")&amp;IF(AND(I876&lt;&gt;"",J876=""),"INSPECTION - NO RESULT; ","")&amp;IF(AND(B876&lt;&gt;"",N(A876)&gt;0,COUNTIFS($B$2:$B$1000,B876,$A$2:$A$1000,A876)&gt;1),"TWO ROWS SAME JOB SAME DAY; ","")&amp;IF(AND(N(A876)&gt;0,N(S876)&gt;0,N(S876)-N(A876)&gt;N('Settings'!$B$11)),"WRITTEN LATE; ",""),LEN(IF(N(A876)=0,"NO DATE; ","")&amp;IF(B876="","NO JOB; ",IF(COUNTIF('Jobs'!$A$2:$A$21,B876)=0,"JOB NOT ON JOBS SHEET; ",""))&amp;IF(AND(L876="Yes",M876=""),"DELAY - NO CAUSE; ","")&amp;IF(AND(N876&lt;&gt;"",O876&lt;&gt;"Yes",O876&lt;&gt;"Not needed"),"CLIENT INSTRUCTION - NO CHANGE ORDER; ","")&amp;IF(Q876="","NO PHOTOS LINK; ","")&amp;IF(OR(C876="",AND(D876&lt;&gt;"",E876="")),"CREW COUNT BLANK; ","")&amp;IF(G876="","NO WORK WRITTEN; ","")&amp;IF(AND(I876&lt;&gt;"",J876=""),"INSPECTION - NO RESULT; ","")&amp;IF(AND(B876&lt;&gt;"",N(A876)&gt;0,COUNTIFS($B$2:$B$1000,B876,$A$2:$A$1000,A876)&gt;1),"TWO ROWS SAME JOB SAME DAY; ","")&amp;IF(AND(N(A876)&gt;0,N(S876)&gt;0,N(S876)-N(A876)&gt;N('Settings'!$B$11)),"WRITTEN LATE; ",""))-2)))</f>
        <v/>
      </c>
    </row>
    <row r="877">
      <c r="A877" s="6" t="n"/>
      <c r="G877" s="7" t="n"/>
      <c r="H877" s="7" t="n"/>
      <c r="K877" s="7" t="n"/>
      <c r="M877" s="7" t="n"/>
      <c r="N877" s="7" t="n"/>
      <c r="P877" s="7" t="n"/>
      <c r="S877" s="6" t="n"/>
      <c r="T877">
        <f>IF(NOT(OR(A877&lt;&gt;"",B877&lt;&gt;"",G877&lt;&gt;"")),"",IF(IF(N(A877)=0,"NO DATE; ","")&amp;IF(B877="","NO JOB; ",IF(COUNTIF('Jobs'!$A$2:$A$21,B877)=0,"JOB NOT ON JOBS SHEET; ",""))&amp;IF(AND(L877="Yes",M877=""),"DELAY - NO CAUSE; ","")&amp;IF(AND(N877&lt;&gt;"",O877&lt;&gt;"Yes",O877&lt;&gt;"Not needed"),"CLIENT INSTRUCTION - NO CHANGE ORDER; ","")&amp;IF(Q877="","NO PHOTOS LINK; ","")&amp;IF(OR(C877="",AND(D877&lt;&gt;"",E877="")),"CREW COUNT BLANK; ","")&amp;IF(G877="","NO WORK WRITTEN; ","")&amp;IF(AND(I877&lt;&gt;"",J877=""),"INSPECTION - NO RESULT; ","")&amp;IF(AND(B877&lt;&gt;"",N(A877)&gt;0,COUNTIFS($B$2:$B$1000,B877,$A$2:$A$1000,A877)&gt;1),"TWO ROWS SAME JOB SAME DAY; ","")&amp;IF(AND(N(A877)&gt;0,N(S877)&gt;0,N(S877)-N(A877)&gt;N('Settings'!$B$11)),"WRITTEN LATE; ","")="","",LEFT(IF(N(A877)=0,"NO DATE; ","")&amp;IF(B877="","NO JOB; ",IF(COUNTIF('Jobs'!$A$2:$A$21,B877)=0,"JOB NOT ON JOBS SHEET; ",""))&amp;IF(AND(L877="Yes",M877=""),"DELAY - NO CAUSE; ","")&amp;IF(AND(N877&lt;&gt;"",O877&lt;&gt;"Yes",O877&lt;&gt;"Not needed"),"CLIENT INSTRUCTION - NO CHANGE ORDER; ","")&amp;IF(Q877="","NO PHOTOS LINK; ","")&amp;IF(OR(C877="",AND(D877&lt;&gt;"",E877="")),"CREW COUNT BLANK; ","")&amp;IF(G877="","NO WORK WRITTEN; ","")&amp;IF(AND(I877&lt;&gt;"",J877=""),"INSPECTION - NO RESULT; ","")&amp;IF(AND(B877&lt;&gt;"",N(A877)&gt;0,COUNTIFS($B$2:$B$1000,B877,$A$2:$A$1000,A877)&gt;1),"TWO ROWS SAME JOB SAME DAY; ","")&amp;IF(AND(N(A877)&gt;0,N(S877)&gt;0,N(S877)-N(A877)&gt;N('Settings'!$B$11)),"WRITTEN LATE; ",""),LEN(IF(N(A877)=0,"NO DATE; ","")&amp;IF(B877="","NO JOB; ",IF(COUNTIF('Jobs'!$A$2:$A$21,B877)=0,"JOB NOT ON JOBS SHEET; ",""))&amp;IF(AND(L877="Yes",M877=""),"DELAY - NO CAUSE; ","")&amp;IF(AND(N877&lt;&gt;"",O877&lt;&gt;"Yes",O877&lt;&gt;"Not needed"),"CLIENT INSTRUCTION - NO CHANGE ORDER; ","")&amp;IF(Q877="","NO PHOTOS LINK; ","")&amp;IF(OR(C877="",AND(D877&lt;&gt;"",E877="")),"CREW COUNT BLANK; ","")&amp;IF(G877="","NO WORK WRITTEN; ","")&amp;IF(AND(I877&lt;&gt;"",J877=""),"INSPECTION - NO RESULT; ","")&amp;IF(AND(B877&lt;&gt;"",N(A877)&gt;0,COUNTIFS($B$2:$B$1000,B877,$A$2:$A$1000,A877)&gt;1),"TWO ROWS SAME JOB SAME DAY; ","")&amp;IF(AND(N(A877)&gt;0,N(S877)&gt;0,N(S877)-N(A877)&gt;N('Settings'!$B$11)),"WRITTEN LATE; ",""))-2)))</f>
        <v/>
      </c>
    </row>
    <row r="878">
      <c r="A878" s="6" t="n"/>
      <c r="G878" s="7" t="n"/>
      <c r="H878" s="7" t="n"/>
      <c r="K878" s="7" t="n"/>
      <c r="M878" s="7" t="n"/>
      <c r="N878" s="7" t="n"/>
      <c r="P878" s="7" t="n"/>
      <c r="S878" s="6" t="n"/>
      <c r="T878">
        <f>IF(NOT(OR(A878&lt;&gt;"",B878&lt;&gt;"",G878&lt;&gt;"")),"",IF(IF(N(A878)=0,"NO DATE; ","")&amp;IF(B878="","NO JOB; ",IF(COUNTIF('Jobs'!$A$2:$A$21,B878)=0,"JOB NOT ON JOBS SHEET; ",""))&amp;IF(AND(L878="Yes",M878=""),"DELAY - NO CAUSE; ","")&amp;IF(AND(N878&lt;&gt;"",O878&lt;&gt;"Yes",O878&lt;&gt;"Not needed"),"CLIENT INSTRUCTION - NO CHANGE ORDER; ","")&amp;IF(Q878="","NO PHOTOS LINK; ","")&amp;IF(OR(C878="",AND(D878&lt;&gt;"",E878="")),"CREW COUNT BLANK; ","")&amp;IF(G878="","NO WORK WRITTEN; ","")&amp;IF(AND(I878&lt;&gt;"",J878=""),"INSPECTION - NO RESULT; ","")&amp;IF(AND(B878&lt;&gt;"",N(A878)&gt;0,COUNTIFS($B$2:$B$1000,B878,$A$2:$A$1000,A878)&gt;1),"TWO ROWS SAME JOB SAME DAY; ","")&amp;IF(AND(N(A878)&gt;0,N(S878)&gt;0,N(S878)-N(A878)&gt;N('Settings'!$B$11)),"WRITTEN LATE; ","")="","",LEFT(IF(N(A878)=0,"NO DATE; ","")&amp;IF(B878="","NO JOB; ",IF(COUNTIF('Jobs'!$A$2:$A$21,B878)=0,"JOB NOT ON JOBS SHEET; ",""))&amp;IF(AND(L878="Yes",M878=""),"DELAY - NO CAUSE; ","")&amp;IF(AND(N878&lt;&gt;"",O878&lt;&gt;"Yes",O878&lt;&gt;"Not needed"),"CLIENT INSTRUCTION - NO CHANGE ORDER; ","")&amp;IF(Q878="","NO PHOTOS LINK; ","")&amp;IF(OR(C878="",AND(D878&lt;&gt;"",E878="")),"CREW COUNT BLANK; ","")&amp;IF(G878="","NO WORK WRITTEN; ","")&amp;IF(AND(I878&lt;&gt;"",J878=""),"INSPECTION - NO RESULT; ","")&amp;IF(AND(B878&lt;&gt;"",N(A878)&gt;0,COUNTIFS($B$2:$B$1000,B878,$A$2:$A$1000,A878)&gt;1),"TWO ROWS SAME JOB SAME DAY; ","")&amp;IF(AND(N(A878)&gt;0,N(S878)&gt;0,N(S878)-N(A878)&gt;N('Settings'!$B$11)),"WRITTEN LATE; ",""),LEN(IF(N(A878)=0,"NO DATE; ","")&amp;IF(B878="","NO JOB; ",IF(COUNTIF('Jobs'!$A$2:$A$21,B878)=0,"JOB NOT ON JOBS SHEET; ",""))&amp;IF(AND(L878="Yes",M878=""),"DELAY - NO CAUSE; ","")&amp;IF(AND(N878&lt;&gt;"",O878&lt;&gt;"Yes",O878&lt;&gt;"Not needed"),"CLIENT INSTRUCTION - NO CHANGE ORDER; ","")&amp;IF(Q878="","NO PHOTOS LINK; ","")&amp;IF(OR(C878="",AND(D878&lt;&gt;"",E878="")),"CREW COUNT BLANK; ","")&amp;IF(G878="","NO WORK WRITTEN; ","")&amp;IF(AND(I878&lt;&gt;"",J878=""),"INSPECTION - NO RESULT; ","")&amp;IF(AND(B878&lt;&gt;"",N(A878)&gt;0,COUNTIFS($B$2:$B$1000,B878,$A$2:$A$1000,A878)&gt;1),"TWO ROWS SAME JOB SAME DAY; ","")&amp;IF(AND(N(A878)&gt;0,N(S878)&gt;0,N(S878)-N(A878)&gt;N('Settings'!$B$11)),"WRITTEN LATE; ",""))-2)))</f>
        <v/>
      </c>
    </row>
    <row r="879">
      <c r="A879" s="6" t="n"/>
      <c r="G879" s="7" t="n"/>
      <c r="H879" s="7" t="n"/>
      <c r="K879" s="7" t="n"/>
      <c r="M879" s="7" t="n"/>
      <c r="N879" s="7" t="n"/>
      <c r="P879" s="7" t="n"/>
      <c r="S879" s="6" t="n"/>
      <c r="T879">
        <f>IF(NOT(OR(A879&lt;&gt;"",B879&lt;&gt;"",G879&lt;&gt;"")),"",IF(IF(N(A879)=0,"NO DATE; ","")&amp;IF(B879="","NO JOB; ",IF(COUNTIF('Jobs'!$A$2:$A$21,B879)=0,"JOB NOT ON JOBS SHEET; ",""))&amp;IF(AND(L879="Yes",M879=""),"DELAY - NO CAUSE; ","")&amp;IF(AND(N879&lt;&gt;"",O879&lt;&gt;"Yes",O879&lt;&gt;"Not needed"),"CLIENT INSTRUCTION - NO CHANGE ORDER; ","")&amp;IF(Q879="","NO PHOTOS LINK; ","")&amp;IF(OR(C879="",AND(D879&lt;&gt;"",E879="")),"CREW COUNT BLANK; ","")&amp;IF(G879="","NO WORK WRITTEN; ","")&amp;IF(AND(I879&lt;&gt;"",J879=""),"INSPECTION - NO RESULT; ","")&amp;IF(AND(B879&lt;&gt;"",N(A879)&gt;0,COUNTIFS($B$2:$B$1000,B879,$A$2:$A$1000,A879)&gt;1),"TWO ROWS SAME JOB SAME DAY; ","")&amp;IF(AND(N(A879)&gt;0,N(S879)&gt;0,N(S879)-N(A879)&gt;N('Settings'!$B$11)),"WRITTEN LATE; ","")="","",LEFT(IF(N(A879)=0,"NO DATE; ","")&amp;IF(B879="","NO JOB; ",IF(COUNTIF('Jobs'!$A$2:$A$21,B879)=0,"JOB NOT ON JOBS SHEET; ",""))&amp;IF(AND(L879="Yes",M879=""),"DELAY - NO CAUSE; ","")&amp;IF(AND(N879&lt;&gt;"",O879&lt;&gt;"Yes",O879&lt;&gt;"Not needed"),"CLIENT INSTRUCTION - NO CHANGE ORDER; ","")&amp;IF(Q879="","NO PHOTOS LINK; ","")&amp;IF(OR(C879="",AND(D879&lt;&gt;"",E879="")),"CREW COUNT BLANK; ","")&amp;IF(G879="","NO WORK WRITTEN; ","")&amp;IF(AND(I879&lt;&gt;"",J879=""),"INSPECTION - NO RESULT; ","")&amp;IF(AND(B879&lt;&gt;"",N(A879)&gt;0,COUNTIFS($B$2:$B$1000,B879,$A$2:$A$1000,A879)&gt;1),"TWO ROWS SAME JOB SAME DAY; ","")&amp;IF(AND(N(A879)&gt;0,N(S879)&gt;0,N(S879)-N(A879)&gt;N('Settings'!$B$11)),"WRITTEN LATE; ",""),LEN(IF(N(A879)=0,"NO DATE; ","")&amp;IF(B879="","NO JOB; ",IF(COUNTIF('Jobs'!$A$2:$A$21,B879)=0,"JOB NOT ON JOBS SHEET; ",""))&amp;IF(AND(L879="Yes",M879=""),"DELAY - NO CAUSE; ","")&amp;IF(AND(N879&lt;&gt;"",O879&lt;&gt;"Yes",O879&lt;&gt;"Not needed"),"CLIENT INSTRUCTION - NO CHANGE ORDER; ","")&amp;IF(Q879="","NO PHOTOS LINK; ","")&amp;IF(OR(C879="",AND(D879&lt;&gt;"",E879="")),"CREW COUNT BLANK; ","")&amp;IF(G879="","NO WORK WRITTEN; ","")&amp;IF(AND(I879&lt;&gt;"",J879=""),"INSPECTION - NO RESULT; ","")&amp;IF(AND(B879&lt;&gt;"",N(A879)&gt;0,COUNTIFS($B$2:$B$1000,B879,$A$2:$A$1000,A879)&gt;1),"TWO ROWS SAME JOB SAME DAY; ","")&amp;IF(AND(N(A879)&gt;0,N(S879)&gt;0,N(S879)-N(A879)&gt;N('Settings'!$B$11)),"WRITTEN LATE; ",""))-2)))</f>
        <v/>
      </c>
    </row>
    <row r="880">
      <c r="A880" s="6" t="n"/>
      <c r="G880" s="7" t="n"/>
      <c r="H880" s="7" t="n"/>
      <c r="K880" s="7" t="n"/>
      <c r="M880" s="7" t="n"/>
      <c r="N880" s="7" t="n"/>
      <c r="P880" s="7" t="n"/>
      <c r="S880" s="6" t="n"/>
      <c r="T880">
        <f>IF(NOT(OR(A880&lt;&gt;"",B880&lt;&gt;"",G880&lt;&gt;"")),"",IF(IF(N(A880)=0,"NO DATE; ","")&amp;IF(B880="","NO JOB; ",IF(COUNTIF('Jobs'!$A$2:$A$21,B880)=0,"JOB NOT ON JOBS SHEET; ",""))&amp;IF(AND(L880="Yes",M880=""),"DELAY - NO CAUSE; ","")&amp;IF(AND(N880&lt;&gt;"",O880&lt;&gt;"Yes",O880&lt;&gt;"Not needed"),"CLIENT INSTRUCTION - NO CHANGE ORDER; ","")&amp;IF(Q880="","NO PHOTOS LINK; ","")&amp;IF(OR(C880="",AND(D880&lt;&gt;"",E880="")),"CREW COUNT BLANK; ","")&amp;IF(G880="","NO WORK WRITTEN; ","")&amp;IF(AND(I880&lt;&gt;"",J880=""),"INSPECTION - NO RESULT; ","")&amp;IF(AND(B880&lt;&gt;"",N(A880)&gt;0,COUNTIFS($B$2:$B$1000,B880,$A$2:$A$1000,A880)&gt;1),"TWO ROWS SAME JOB SAME DAY; ","")&amp;IF(AND(N(A880)&gt;0,N(S880)&gt;0,N(S880)-N(A880)&gt;N('Settings'!$B$11)),"WRITTEN LATE; ","")="","",LEFT(IF(N(A880)=0,"NO DATE; ","")&amp;IF(B880="","NO JOB; ",IF(COUNTIF('Jobs'!$A$2:$A$21,B880)=0,"JOB NOT ON JOBS SHEET; ",""))&amp;IF(AND(L880="Yes",M880=""),"DELAY - NO CAUSE; ","")&amp;IF(AND(N880&lt;&gt;"",O880&lt;&gt;"Yes",O880&lt;&gt;"Not needed"),"CLIENT INSTRUCTION - NO CHANGE ORDER; ","")&amp;IF(Q880="","NO PHOTOS LINK; ","")&amp;IF(OR(C880="",AND(D880&lt;&gt;"",E880="")),"CREW COUNT BLANK; ","")&amp;IF(G880="","NO WORK WRITTEN; ","")&amp;IF(AND(I880&lt;&gt;"",J880=""),"INSPECTION - NO RESULT; ","")&amp;IF(AND(B880&lt;&gt;"",N(A880)&gt;0,COUNTIFS($B$2:$B$1000,B880,$A$2:$A$1000,A880)&gt;1),"TWO ROWS SAME JOB SAME DAY; ","")&amp;IF(AND(N(A880)&gt;0,N(S880)&gt;0,N(S880)-N(A880)&gt;N('Settings'!$B$11)),"WRITTEN LATE; ",""),LEN(IF(N(A880)=0,"NO DATE; ","")&amp;IF(B880="","NO JOB; ",IF(COUNTIF('Jobs'!$A$2:$A$21,B880)=0,"JOB NOT ON JOBS SHEET; ",""))&amp;IF(AND(L880="Yes",M880=""),"DELAY - NO CAUSE; ","")&amp;IF(AND(N880&lt;&gt;"",O880&lt;&gt;"Yes",O880&lt;&gt;"Not needed"),"CLIENT INSTRUCTION - NO CHANGE ORDER; ","")&amp;IF(Q880="","NO PHOTOS LINK; ","")&amp;IF(OR(C880="",AND(D880&lt;&gt;"",E880="")),"CREW COUNT BLANK; ","")&amp;IF(G880="","NO WORK WRITTEN; ","")&amp;IF(AND(I880&lt;&gt;"",J880=""),"INSPECTION - NO RESULT; ","")&amp;IF(AND(B880&lt;&gt;"",N(A880)&gt;0,COUNTIFS($B$2:$B$1000,B880,$A$2:$A$1000,A880)&gt;1),"TWO ROWS SAME JOB SAME DAY; ","")&amp;IF(AND(N(A880)&gt;0,N(S880)&gt;0,N(S880)-N(A880)&gt;N('Settings'!$B$11)),"WRITTEN LATE; ",""))-2)))</f>
        <v/>
      </c>
    </row>
    <row r="881">
      <c r="A881" s="6" t="n"/>
      <c r="G881" s="7" t="n"/>
      <c r="H881" s="7" t="n"/>
      <c r="K881" s="7" t="n"/>
      <c r="M881" s="7" t="n"/>
      <c r="N881" s="7" t="n"/>
      <c r="P881" s="7" t="n"/>
      <c r="S881" s="6" t="n"/>
      <c r="T881">
        <f>IF(NOT(OR(A881&lt;&gt;"",B881&lt;&gt;"",G881&lt;&gt;"")),"",IF(IF(N(A881)=0,"NO DATE; ","")&amp;IF(B881="","NO JOB; ",IF(COUNTIF('Jobs'!$A$2:$A$21,B881)=0,"JOB NOT ON JOBS SHEET; ",""))&amp;IF(AND(L881="Yes",M881=""),"DELAY - NO CAUSE; ","")&amp;IF(AND(N881&lt;&gt;"",O881&lt;&gt;"Yes",O881&lt;&gt;"Not needed"),"CLIENT INSTRUCTION - NO CHANGE ORDER; ","")&amp;IF(Q881="","NO PHOTOS LINK; ","")&amp;IF(OR(C881="",AND(D881&lt;&gt;"",E881="")),"CREW COUNT BLANK; ","")&amp;IF(G881="","NO WORK WRITTEN; ","")&amp;IF(AND(I881&lt;&gt;"",J881=""),"INSPECTION - NO RESULT; ","")&amp;IF(AND(B881&lt;&gt;"",N(A881)&gt;0,COUNTIFS($B$2:$B$1000,B881,$A$2:$A$1000,A881)&gt;1),"TWO ROWS SAME JOB SAME DAY; ","")&amp;IF(AND(N(A881)&gt;0,N(S881)&gt;0,N(S881)-N(A881)&gt;N('Settings'!$B$11)),"WRITTEN LATE; ","")="","",LEFT(IF(N(A881)=0,"NO DATE; ","")&amp;IF(B881="","NO JOB; ",IF(COUNTIF('Jobs'!$A$2:$A$21,B881)=0,"JOB NOT ON JOBS SHEET; ",""))&amp;IF(AND(L881="Yes",M881=""),"DELAY - NO CAUSE; ","")&amp;IF(AND(N881&lt;&gt;"",O881&lt;&gt;"Yes",O881&lt;&gt;"Not needed"),"CLIENT INSTRUCTION - NO CHANGE ORDER; ","")&amp;IF(Q881="","NO PHOTOS LINK; ","")&amp;IF(OR(C881="",AND(D881&lt;&gt;"",E881="")),"CREW COUNT BLANK; ","")&amp;IF(G881="","NO WORK WRITTEN; ","")&amp;IF(AND(I881&lt;&gt;"",J881=""),"INSPECTION - NO RESULT; ","")&amp;IF(AND(B881&lt;&gt;"",N(A881)&gt;0,COUNTIFS($B$2:$B$1000,B881,$A$2:$A$1000,A881)&gt;1),"TWO ROWS SAME JOB SAME DAY; ","")&amp;IF(AND(N(A881)&gt;0,N(S881)&gt;0,N(S881)-N(A881)&gt;N('Settings'!$B$11)),"WRITTEN LATE; ",""),LEN(IF(N(A881)=0,"NO DATE; ","")&amp;IF(B881="","NO JOB; ",IF(COUNTIF('Jobs'!$A$2:$A$21,B881)=0,"JOB NOT ON JOBS SHEET; ",""))&amp;IF(AND(L881="Yes",M881=""),"DELAY - NO CAUSE; ","")&amp;IF(AND(N881&lt;&gt;"",O881&lt;&gt;"Yes",O881&lt;&gt;"Not needed"),"CLIENT INSTRUCTION - NO CHANGE ORDER; ","")&amp;IF(Q881="","NO PHOTOS LINK; ","")&amp;IF(OR(C881="",AND(D881&lt;&gt;"",E881="")),"CREW COUNT BLANK; ","")&amp;IF(G881="","NO WORK WRITTEN; ","")&amp;IF(AND(I881&lt;&gt;"",J881=""),"INSPECTION - NO RESULT; ","")&amp;IF(AND(B881&lt;&gt;"",N(A881)&gt;0,COUNTIFS($B$2:$B$1000,B881,$A$2:$A$1000,A881)&gt;1),"TWO ROWS SAME JOB SAME DAY; ","")&amp;IF(AND(N(A881)&gt;0,N(S881)&gt;0,N(S881)-N(A881)&gt;N('Settings'!$B$11)),"WRITTEN LATE; ",""))-2)))</f>
        <v/>
      </c>
    </row>
    <row r="882">
      <c r="A882" s="6" t="n"/>
      <c r="G882" s="7" t="n"/>
      <c r="H882" s="7" t="n"/>
      <c r="K882" s="7" t="n"/>
      <c r="M882" s="7" t="n"/>
      <c r="N882" s="7" t="n"/>
      <c r="P882" s="7" t="n"/>
      <c r="S882" s="6" t="n"/>
      <c r="T882">
        <f>IF(NOT(OR(A882&lt;&gt;"",B882&lt;&gt;"",G882&lt;&gt;"")),"",IF(IF(N(A882)=0,"NO DATE; ","")&amp;IF(B882="","NO JOB; ",IF(COUNTIF('Jobs'!$A$2:$A$21,B882)=0,"JOB NOT ON JOBS SHEET; ",""))&amp;IF(AND(L882="Yes",M882=""),"DELAY - NO CAUSE; ","")&amp;IF(AND(N882&lt;&gt;"",O882&lt;&gt;"Yes",O882&lt;&gt;"Not needed"),"CLIENT INSTRUCTION - NO CHANGE ORDER; ","")&amp;IF(Q882="","NO PHOTOS LINK; ","")&amp;IF(OR(C882="",AND(D882&lt;&gt;"",E882="")),"CREW COUNT BLANK; ","")&amp;IF(G882="","NO WORK WRITTEN; ","")&amp;IF(AND(I882&lt;&gt;"",J882=""),"INSPECTION - NO RESULT; ","")&amp;IF(AND(B882&lt;&gt;"",N(A882)&gt;0,COUNTIFS($B$2:$B$1000,B882,$A$2:$A$1000,A882)&gt;1),"TWO ROWS SAME JOB SAME DAY; ","")&amp;IF(AND(N(A882)&gt;0,N(S882)&gt;0,N(S882)-N(A882)&gt;N('Settings'!$B$11)),"WRITTEN LATE; ","")="","",LEFT(IF(N(A882)=0,"NO DATE; ","")&amp;IF(B882="","NO JOB; ",IF(COUNTIF('Jobs'!$A$2:$A$21,B882)=0,"JOB NOT ON JOBS SHEET; ",""))&amp;IF(AND(L882="Yes",M882=""),"DELAY - NO CAUSE; ","")&amp;IF(AND(N882&lt;&gt;"",O882&lt;&gt;"Yes",O882&lt;&gt;"Not needed"),"CLIENT INSTRUCTION - NO CHANGE ORDER; ","")&amp;IF(Q882="","NO PHOTOS LINK; ","")&amp;IF(OR(C882="",AND(D882&lt;&gt;"",E882="")),"CREW COUNT BLANK; ","")&amp;IF(G882="","NO WORK WRITTEN; ","")&amp;IF(AND(I882&lt;&gt;"",J882=""),"INSPECTION - NO RESULT; ","")&amp;IF(AND(B882&lt;&gt;"",N(A882)&gt;0,COUNTIFS($B$2:$B$1000,B882,$A$2:$A$1000,A882)&gt;1),"TWO ROWS SAME JOB SAME DAY; ","")&amp;IF(AND(N(A882)&gt;0,N(S882)&gt;0,N(S882)-N(A882)&gt;N('Settings'!$B$11)),"WRITTEN LATE; ",""),LEN(IF(N(A882)=0,"NO DATE; ","")&amp;IF(B882="","NO JOB; ",IF(COUNTIF('Jobs'!$A$2:$A$21,B882)=0,"JOB NOT ON JOBS SHEET; ",""))&amp;IF(AND(L882="Yes",M882=""),"DELAY - NO CAUSE; ","")&amp;IF(AND(N882&lt;&gt;"",O882&lt;&gt;"Yes",O882&lt;&gt;"Not needed"),"CLIENT INSTRUCTION - NO CHANGE ORDER; ","")&amp;IF(Q882="","NO PHOTOS LINK; ","")&amp;IF(OR(C882="",AND(D882&lt;&gt;"",E882="")),"CREW COUNT BLANK; ","")&amp;IF(G882="","NO WORK WRITTEN; ","")&amp;IF(AND(I882&lt;&gt;"",J882=""),"INSPECTION - NO RESULT; ","")&amp;IF(AND(B882&lt;&gt;"",N(A882)&gt;0,COUNTIFS($B$2:$B$1000,B882,$A$2:$A$1000,A882)&gt;1),"TWO ROWS SAME JOB SAME DAY; ","")&amp;IF(AND(N(A882)&gt;0,N(S882)&gt;0,N(S882)-N(A882)&gt;N('Settings'!$B$11)),"WRITTEN LATE; ",""))-2)))</f>
        <v/>
      </c>
    </row>
    <row r="883">
      <c r="A883" s="6" t="n"/>
      <c r="G883" s="7" t="n"/>
      <c r="H883" s="7" t="n"/>
      <c r="K883" s="7" t="n"/>
      <c r="M883" s="7" t="n"/>
      <c r="N883" s="7" t="n"/>
      <c r="P883" s="7" t="n"/>
      <c r="S883" s="6" t="n"/>
      <c r="T883">
        <f>IF(NOT(OR(A883&lt;&gt;"",B883&lt;&gt;"",G883&lt;&gt;"")),"",IF(IF(N(A883)=0,"NO DATE; ","")&amp;IF(B883="","NO JOB; ",IF(COUNTIF('Jobs'!$A$2:$A$21,B883)=0,"JOB NOT ON JOBS SHEET; ",""))&amp;IF(AND(L883="Yes",M883=""),"DELAY - NO CAUSE; ","")&amp;IF(AND(N883&lt;&gt;"",O883&lt;&gt;"Yes",O883&lt;&gt;"Not needed"),"CLIENT INSTRUCTION - NO CHANGE ORDER; ","")&amp;IF(Q883="","NO PHOTOS LINK; ","")&amp;IF(OR(C883="",AND(D883&lt;&gt;"",E883="")),"CREW COUNT BLANK; ","")&amp;IF(G883="","NO WORK WRITTEN; ","")&amp;IF(AND(I883&lt;&gt;"",J883=""),"INSPECTION - NO RESULT; ","")&amp;IF(AND(B883&lt;&gt;"",N(A883)&gt;0,COUNTIFS($B$2:$B$1000,B883,$A$2:$A$1000,A883)&gt;1),"TWO ROWS SAME JOB SAME DAY; ","")&amp;IF(AND(N(A883)&gt;0,N(S883)&gt;0,N(S883)-N(A883)&gt;N('Settings'!$B$11)),"WRITTEN LATE; ","")="","",LEFT(IF(N(A883)=0,"NO DATE; ","")&amp;IF(B883="","NO JOB; ",IF(COUNTIF('Jobs'!$A$2:$A$21,B883)=0,"JOB NOT ON JOBS SHEET; ",""))&amp;IF(AND(L883="Yes",M883=""),"DELAY - NO CAUSE; ","")&amp;IF(AND(N883&lt;&gt;"",O883&lt;&gt;"Yes",O883&lt;&gt;"Not needed"),"CLIENT INSTRUCTION - NO CHANGE ORDER; ","")&amp;IF(Q883="","NO PHOTOS LINK; ","")&amp;IF(OR(C883="",AND(D883&lt;&gt;"",E883="")),"CREW COUNT BLANK; ","")&amp;IF(G883="","NO WORK WRITTEN; ","")&amp;IF(AND(I883&lt;&gt;"",J883=""),"INSPECTION - NO RESULT; ","")&amp;IF(AND(B883&lt;&gt;"",N(A883)&gt;0,COUNTIFS($B$2:$B$1000,B883,$A$2:$A$1000,A883)&gt;1),"TWO ROWS SAME JOB SAME DAY; ","")&amp;IF(AND(N(A883)&gt;0,N(S883)&gt;0,N(S883)-N(A883)&gt;N('Settings'!$B$11)),"WRITTEN LATE; ",""),LEN(IF(N(A883)=0,"NO DATE; ","")&amp;IF(B883="","NO JOB; ",IF(COUNTIF('Jobs'!$A$2:$A$21,B883)=0,"JOB NOT ON JOBS SHEET; ",""))&amp;IF(AND(L883="Yes",M883=""),"DELAY - NO CAUSE; ","")&amp;IF(AND(N883&lt;&gt;"",O883&lt;&gt;"Yes",O883&lt;&gt;"Not needed"),"CLIENT INSTRUCTION - NO CHANGE ORDER; ","")&amp;IF(Q883="","NO PHOTOS LINK; ","")&amp;IF(OR(C883="",AND(D883&lt;&gt;"",E883="")),"CREW COUNT BLANK; ","")&amp;IF(G883="","NO WORK WRITTEN; ","")&amp;IF(AND(I883&lt;&gt;"",J883=""),"INSPECTION - NO RESULT; ","")&amp;IF(AND(B883&lt;&gt;"",N(A883)&gt;0,COUNTIFS($B$2:$B$1000,B883,$A$2:$A$1000,A883)&gt;1),"TWO ROWS SAME JOB SAME DAY; ","")&amp;IF(AND(N(A883)&gt;0,N(S883)&gt;0,N(S883)-N(A883)&gt;N('Settings'!$B$11)),"WRITTEN LATE; ",""))-2)))</f>
        <v/>
      </c>
    </row>
    <row r="884">
      <c r="A884" s="6" t="n"/>
      <c r="G884" s="7" t="n"/>
      <c r="H884" s="7" t="n"/>
      <c r="K884" s="7" t="n"/>
      <c r="M884" s="7" t="n"/>
      <c r="N884" s="7" t="n"/>
      <c r="P884" s="7" t="n"/>
      <c r="S884" s="6" t="n"/>
      <c r="T884">
        <f>IF(NOT(OR(A884&lt;&gt;"",B884&lt;&gt;"",G884&lt;&gt;"")),"",IF(IF(N(A884)=0,"NO DATE; ","")&amp;IF(B884="","NO JOB; ",IF(COUNTIF('Jobs'!$A$2:$A$21,B884)=0,"JOB NOT ON JOBS SHEET; ",""))&amp;IF(AND(L884="Yes",M884=""),"DELAY - NO CAUSE; ","")&amp;IF(AND(N884&lt;&gt;"",O884&lt;&gt;"Yes",O884&lt;&gt;"Not needed"),"CLIENT INSTRUCTION - NO CHANGE ORDER; ","")&amp;IF(Q884="","NO PHOTOS LINK; ","")&amp;IF(OR(C884="",AND(D884&lt;&gt;"",E884="")),"CREW COUNT BLANK; ","")&amp;IF(G884="","NO WORK WRITTEN; ","")&amp;IF(AND(I884&lt;&gt;"",J884=""),"INSPECTION - NO RESULT; ","")&amp;IF(AND(B884&lt;&gt;"",N(A884)&gt;0,COUNTIFS($B$2:$B$1000,B884,$A$2:$A$1000,A884)&gt;1),"TWO ROWS SAME JOB SAME DAY; ","")&amp;IF(AND(N(A884)&gt;0,N(S884)&gt;0,N(S884)-N(A884)&gt;N('Settings'!$B$11)),"WRITTEN LATE; ","")="","",LEFT(IF(N(A884)=0,"NO DATE; ","")&amp;IF(B884="","NO JOB; ",IF(COUNTIF('Jobs'!$A$2:$A$21,B884)=0,"JOB NOT ON JOBS SHEET; ",""))&amp;IF(AND(L884="Yes",M884=""),"DELAY - NO CAUSE; ","")&amp;IF(AND(N884&lt;&gt;"",O884&lt;&gt;"Yes",O884&lt;&gt;"Not needed"),"CLIENT INSTRUCTION - NO CHANGE ORDER; ","")&amp;IF(Q884="","NO PHOTOS LINK; ","")&amp;IF(OR(C884="",AND(D884&lt;&gt;"",E884="")),"CREW COUNT BLANK; ","")&amp;IF(G884="","NO WORK WRITTEN; ","")&amp;IF(AND(I884&lt;&gt;"",J884=""),"INSPECTION - NO RESULT; ","")&amp;IF(AND(B884&lt;&gt;"",N(A884)&gt;0,COUNTIFS($B$2:$B$1000,B884,$A$2:$A$1000,A884)&gt;1),"TWO ROWS SAME JOB SAME DAY; ","")&amp;IF(AND(N(A884)&gt;0,N(S884)&gt;0,N(S884)-N(A884)&gt;N('Settings'!$B$11)),"WRITTEN LATE; ",""),LEN(IF(N(A884)=0,"NO DATE; ","")&amp;IF(B884="","NO JOB; ",IF(COUNTIF('Jobs'!$A$2:$A$21,B884)=0,"JOB NOT ON JOBS SHEET; ",""))&amp;IF(AND(L884="Yes",M884=""),"DELAY - NO CAUSE; ","")&amp;IF(AND(N884&lt;&gt;"",O884&lt;&gt;"Yes",O884&lt;&gt;"Not needed"),"CLIENT INSTRUCTION - NO CHANGE ORDER; ","")&amp;IF(Q884="","NO PHOTOS LINK; ","")&amp;IF(OR(C884="",AND(D884&lt;&gt;"",E884="")),"CREW COUNT BLANK; ","")&amp;IF(G884="","NO WORK WRITTEN; ","")&amp;IF(AND(I884&lt;&gt;"",J884=""),"INSPECTION - NO RESULT; ","")&amp;IF(AND(B884&lt;&gt;"",N(A884)&gt;0,COUNTIFS($B$2:$B$1000,B884,$A$2:$A$1000,A884)&gt;1),"TWO ROWS SAME JOB SAME DAY; ","")&amp;IF(AND(N(A884)&gt;0,N(S884)&gt;0,N(S884)-N(A884)&gt;N('Settings'!$B$11)),"WRITTEN LATE; ",""))-2)))</f>
        <v/>
      </c>
    </row>
    <row r="885">
      <c r="A885" s="6" t="n"/>
      <c r="G885" s="7" t="n"/>
      <c r="H885" s="7" t="n"/>
      <c r="K885" s="7" t="n"/>
      <c r="M885" s="7" t="n"/>
      <c r="N885" s="7" t="n"/>
      <c r="P885" s="7" t="n"/>
      <c r="S885" s="6" t="n"/>
      <c r="T885">
        <f>IF(NOT(OR(A885&lt;&gt;"",B885&lt;&gt;"",G885&lt;&gt;"")),"",IF(IF(N(A885)=0,"NO DATE; ","")&amp;IF(B885="","NO JOB; ",IF(COUNTIF('Jobs'!$A$2:$A$21,B885)=0,"JOB NOT ON JOBS SHEET; ",""))&amp;IF(AND(L885="Yes",M885=""),"DELAY - NO CAUSE; ","")&amp;IF(AND(N885&lt;&gt;"",O885&lt;&gt;"Yes",O885&lt;&gt;"Not needed"),"CLIENT INSTRUCTION - NO CHANGE ORDER; ","")&amp;IF(Q885="","NO PHOTOS LINK; ","")&amp;IF(OR(C885="",AND(D885&lt;&gt;"",E885="")),"CREW COUNT BLANK; ","")&amp;IF(G885="","NO WORK WRITTEN; ","")&amp;IF(AND(I885&lt;&gt;"",J885=""),"INSPECTION - NO RESULT; ","")&amp;IF(AND(B885&lt;&gt;"",N(A885)&gt;0,COUNTIFS($B$2:$B$1000,B885,$A$2:$A$1000,A885)&gt;1),"TWO ROWS SAME JOB SAME DAY; ","")&amp;IF(AND(N(A885)&gt;0,N(S885)&gt;0,N(S885)-N(A885)&gt;N('Settings'!$B$11)),"WRITTEN LATE; ","")="","",LEFT(IF(N(A885)=0,"NO DATE; ","")&amp;IF(B885="","NO JOB; ",IF(COUNTIF('Jobs'!$A$2:$A$21,B885)=0,"JOB NOT ON JOBS SHEET; ",""))&amp;IF(AND(L885="Yes",M885=""),"DELAY - NO CAUSE; ","")&amp;IF(AND(N885&lt;&gt;"",O885&lt;&gt;"Yes",O885&lt;&gt;"Not needed"),"CLIENT INSTRUCTION - NO CHANGE ORDER; ","")&amp;IF(Q885="","NO PHOTOS LINK; ","")&amp;IF(OR(C885="",AND(D885&lt;&gt;"",E885="")),"CREW COUNT BLANK; ","")&amp;IF(G885="","NO WORK WRITTEN; ","")&amp;IF(AND(I885&lt;&gt;"",J885=""),"INSPECTION - NO RESULT; ","")&amp;IF(AND(B885&lt;&gt;"",N(A885)&gt;0,COUNTIFS($B$2:$B$1000,B885,$A$2:$A$1000,A885)&gt;1),"TWO ROWS SAME JOB SAME DAY; ","")&amp;IF(AND(N(A885)&gt;0,N(S885)&gt;0,N(S885)-N(A885)&gt;N('Settings'!$B$11)),"WRITTEN LATE; ",""),LEN(IF(N(A885)=0,"NO DATE; ","")&amp;IF(B885="","NO JOB; ",IF(COUNTIF('Jobs'!$A$2:$A$21,B885)=0,"JOB NOT ON JOBS SHEET; ",""))&amp;IF(AND(L885="Yes",M885=""),"DELAY - NO CAUSE; ","")&amp;IF(AND(N885&lt;&gt;"",O885&lt;&gt;"Yes",O885&lt;&gt;"Not needed"),"CLIENT INSTRUCTION - NO CHANGE ORDER; ","")&amp;IF(Q885="","NO PHOTOS LINK; ","")&amp;IF(OR(C885="",AND(D885&lt;&gt;"",E885="")),"CREW COUNT BLANK; ","")&amp;IF(G885="","NO WORK WRITTEN; ","")&amp;IF(AND(I885&lt;&gt;"",J885=""),"INSPECTION - NO RESULT; ","")&amp;IF(AND(B885&lt;&gt;"",N(A885)&gt;0,COUNTIFS($B$2:$B$1000,B885,$A$2:$A$1000,A885)&gt;1),"TWO ROWS SAME JOB SAME DAY; ","")&amp;IF(AND(N(A885)&gt;0,N(S885)&gt;0,N(S885)-N(A885)&gt;N('Settings'!$B$11)),"WRITTEN LATE; ",""))-2)))</f>
        <v/>
      </c>
    </row>
    <row r="886">
      <c r="A886" s="6" t="n"/>
      <c r="G886" s="7" t="n"/>
      <c r="H886" s="7" t="n"/>
      <c r="K886" s="7" t="n"/>
      <c r="M886" s="7" t="n"/>
      <c r="N886" s="7" t="n"/>
      <c r="P886" s="7" t="n"/>
      <c r="S886" s="6" t="n"/>
      <c r="T886">
        <f>IF(NOT(OR(A886&lt;&gt;"",B886&lt;&gt;"",G886&lt;&gt;"")),"",IF(IF(N(A886)=0,"NO DATE; ","")&amp;IF(B886="","NO JOB; ",IF(COUNTIF('Jobs'!$A$2:$A$21,B886)=0,"JOB NOT ON JOBS SHEET; ",""))&amp;IF(AND(L886="Yes",M886=""),"DELAY - NO CAUSE; ","")&amp;IF(AND(N886&lt;&gt;"",O886&lt;&gt;"Yes",O886&lt;&gt;"Not needed"),"CLIENT INSTRUCTION - NO CHANGE ORDER; ","")&amp;IF(Q886="","NO PHOTOS LINK; ","")&amp;IF(OR(C886="",AND(D886&lt;&gt;"",E886="")),"CREW COUNT BLANK; ","")&amp;IF(G886="","NO WORK WRITTEN; ","")&amp;IF(AND(I886&lt;&gt;"",J886=""),"INSPECTION - NO RESULT; ","")&amp;IF(AND(B886&lt;&gt;"",N(A886)&gt;0,COUNTIFS($B$2:$B$1000,B886,$A$2:$A$1000,A886)&gt;1),"TWO ROWS SAME JOB SAME DAY; ","")&amp;IF(AND(N(A886)&gt;0,N(S886)&gt;0,N(S886)-N(A886)&gt;N('Settings'!$B$11)),"WRITTEN LATE; ","")="","",LEFT(IF(N(A886)=0,"NO DATE; ","")&amp;IF(B886="","NO JOB; ",IF(COUNTIF('Jobs'!$A$2:$A$21,B886)=0,"JOB NOT ON JOBS SHEET; ",""))&amp;IF(AND(L886="Yes",M886=""),"DELAY - NO CAUSE; ","")&amp;IF(AND(N886&lt;&gt;"",O886&lt;&gt;"Yes",O886&lt;&gt;"Not needed"),"CLIENT INSTRUCTION - NO CHANGE ORDER; ","")&amp;IF(Q886="","NO PHOTOS LINK; ","")&amp;IF(OR(C886="",AND(D886&lt;&gt;"",E886="")),"CREW COUNT BLANK; ","")&amp;IF(G886="","NO WORK WRITTEN; ","")&amp;IF(AND(I886&lt;&gt;"",J886=""),"INSPECTION - NO RESULT; ","")&amp;IF(AND(B886&lt;&gt;"",N(A886)&gt;0,COUNTIFS($B$2:$B$1000,B886,$A$2:$A$1000,A886)&gt;1),"TWO ROWS SAME JOB SAME DAY; ","")&amp;IF(AND(N(A886)&gt;0,N(S886)&gt;0,N(S886)-N(A886)&gt;N('Settings'!$B$11)),"WRITTEN LATE; ",""),LEN(IF(N(A886)=0,"NO DATE; ","")&amp;IF(B886="","NO JOB; ",IF(COUNTIF('Jobs'!$A$2:$A$21,B886)=0,"JOB NOT ON JOBS SHEET; ",""))&amp;IF(AND(L886="Yes",M886=""),"DELAY - NO CAUSE; ","")&amp;IF(AND(N886&lt;&gt;"",O886&lt;&gt;"Yes",O886&lt;&gt;"Not needed"),"CLIENT INSTRUCTION - NO CHANGE ORDER; ","")&amp;IF(Q886="","NO PHOTOS LINK; ","")&amp;IF(OR(C886="",AND(D886&lt;&gt;"",E886="")),"CREW COUNT BLANK; ","")&amp;IF(G886="","NO WORK WRITTEN; ","")&amp;IF(AND(I886&lt;&gt;"",J886=""),"INSPECTION - NO RESULT; ","")&amp;IF(AND(B886&lt;&gt;"",N(A886)&gt;0,COUNTIFS($B$2:$B$1000,B886,$A$2:$A$1000,A886)&gt;1),"TWO ROWS SAME JOB SAME DAY; ","")&amp;IF(AND(N(A886)&gt;0,N(S886)&gt;0,N(S886)-N(A886)&gt;N('Settings'!$B$11)),"WRITTEN LATE; ",""))-2)))</f>
        <v/>
      </c>
    </row>
    <row r="887">
      <c r="A887" s="6" t="n"/>
      <c r="G887" s="7" t="n"/>
      <c r="H887" s="7" t="n"/>
      <c r="K887" s="7" t="n"/>
      <c r="M887" s="7" t="n"/>
      <c r="N887" s="7" t="n"/>
      <c r="P887" s="7" t="n"/>
      <c r="S887" s="6" t="n"/>
      <c r="T887">
        <f>IF(NOT(OR(A887&lt;&gt;"",B887&lt;&gt;"",G887&lt;&gt;"")),"",IF(IF(N(A887)=0,"NO DATE; ","")&amp;IF(B887="","NO JOB; ",IF(COUNTIF('Jobs'!$A$2:$A$21,B887)=0,"JOB NOT ON JOBS SHEET; ",""))&amp;IF(AND(L887="Yes",M887=""),"DELAY - NO CAUSE; ","")&amp;IF(AND(N887&lt;&gt;"",O887&lt;&gt;"Yes",O887&lt;&gt;"Not needed"),"CLIENT INSTRUCTION - NO CHANGE ORDER; ","")&amp;IF(Q887="","NO PHOTOS LINK; ","")&amp;IF(OR(C887="",AND(D887&lt;&gt;"",E887="")),"CREW COUNT BLANK; ","")&amp;IF(G887="","NO WORK WRITTEN; ","")&amp;IF(AND(I887&lt;&gt;"",J887=""),"INSPECTION - NO RESULT; ","")&amp;IF(AND(B887&lt;&gt;"",N(A887)&gt;0,COUNTIFS($B$2:$B$1000,B887,$A$2:$A$1000,A887)&gt;1),"TWO ROWS SAME JOB SAME DAY; ","")&amp;IF(AND(N(A887)&gt;0,N(S887)&gt;0,N(S887)-N(A887)&gt;N('Settings'!$B$11)),"WRITTEN LATE; ","")="","",LEFT(IF(N(A887)=0,"NO DATE; ","")&amp;IF(B887="","NO JOB; ",IF(COUNTIF('Jobs'!$A$2:$A$21,B887)=0,"JOB NOT ON JOBS SHEET; ",""))&amp;IF(AND(L887="Yes",M887=""),"DELAY - NO CAUSE; ","")&amp;IF(AND(N887&lt;&gt;"",O887&lt;&gt;"Yes",O887&lt;&gt;"Not needed"),"CLIENT INSTRUCTION - NO CHANGE ORDER; ","")&amp;IF(Q887="","NO PHOTOS LINK; ","")&amp;IF(OR(C887="",AND(D887&lt;&gt;"",E887="")),"CREW COUNT BLANK; ","")&amp;IF(G887="","NO WORK WRITTEN; ","")&amp;IF(AND(I887&lt;&gt;"",J887=""),"INSPECTION - NO RESULT; ","")&amp;IF(AND(B887&lt;&gt;"",N(A887)&gt;0,COUNTIFS($B$2:$B$1000,B887,$A$2:$A$1000,A887)&gt;1),"TWO ROWS SAME JOB SAME DAY; ","")&amp;IF(AND(N(A887)&gt;0,N(S887)&gt;0,N(S887)-N(A887)&gt;N('Settings'!$B$11)),"WRITTEN LATE; ",""),LEN(IF(N(A887)=0,"NO DATE; ","")&amp;IF(B887="","NO JOB; ",IF(COUNTIF('Jobs'!$A$2:$A$21,B887)=0,"JOB NOT ON JOBS SHEET; ",""))&amp;IF(AND(L887="Yes",M887=""),"DELAY - NO CAUSE; ","")&amp;IF(AND(N887&lt;&gt;"",O887&lt;&gt;"Yes",O887&lt;&gt;"Not needed"),"CLIENT INSTRUCTION - NO CHANGE ORDER; ","")&amp;IF(Q887="","NO PHOTOS LINK; ","")&amp;IF(OR(C887="",AND(D887&lt;&gt;"",E887="")),"CREW COUNT BLANK; ","")&amp;IF(G887="","NO WORK WRITTEN; ","")&amp;IF(AND(I887&lt;&gt;"",J887=""),"INSPECTION - NO RESULT; ","")&amp;IF(AND(B887&lt;&gt;"",N(A887)&gt;0,COUNTIFS($B$2:$B$1000,B887,$A$2:$A$1000,A887)&gt;1),"TWO ROWS SAME JOB SAME DAY; ","")&amp;IF(AND(N(A887)&gt;0,N(S887)&gt;0,N(S887)-N(A887)&gt;N('Settings'!$B$11)),"WRITTEN LATE; ",""))-2)))</f>
        <v/>
      </c>
    </row>
    <row r="888">
      <c r="A888" s="6" t="n"/>
      <c r="G888" s="7" t="n"/>
      <c r="H888" s="7" t="n"/>
      <c r="K888" s="7" t="n"/>
      <c r="M888" s="7" t="n"/>
      <c r="N888" s="7" t="n"/>
      <c r="P888" s="7" t="n"/>
      <c r="S888" s="6" t="n"/>
      <c r="T888">
        <f>IF(NOT(OR(A888&lt;&gt;"",B888&lt;&gt;"",G888&lt;&gt;"")),"",IF(IF(N(A888)=0,"NO DATE; ","")&amp;IF(B888="","NO JOB; ",IF(COUNTIF('Jobs'!$A$2:$A$21,B888)=0,"JOB NOT ON JOBS SHEET; ",""))&amp;IF(AND(L888="Yes",M888=""),"DELAY - NO CAUSE; ","")&amp;IF(AND(N888&lt;&gt;"",O888&lt;&gt;"Yes",O888&lt;&gt;"Not needed"),"CLIENT INSTRUCTION - NO CHANGE ORDER; ","")&amp;IF(Q888="","NO PHOTOS LINK; ","")&amp;IF(OR(C888="",AND(D888&lt;&gt;"",E888="")),"CREW COUNT BLANK; ","")&amp;IF(G888="","NO WORK WRITTEN; ","")&amp;IF(AND(I888&lt;&gt;"",J888=""),"INSPECTION - NO RESULT; ","")&amp;IF(AND(B888&lt;&gt;"",N(A888)&gt;0,COUNTIFS($B$2:$B$1000,B888,$A$2:$A$1000,A888)&gt;1),"TWO ROWS SAME JOB SAME DAY; ","")&amp;IF(AND(N(A888)&gt;0,N(S888)&gt;0,N(S888)-N(A888)&gt;N('Settings'!$B$11)),"WRITTEN LATE; ","")="","",LEFT(IF(N(A888)=0,"NO DATE; ","")&amp;IF(B888="","NO JOB; ",IF(COUNTIF('Jobs'!$A$2:$A$21,B888)=0,"JOB NOT ON JOBS SHEET; ",""))&amp;IF(AND(L888="Yes",M888=""),"DELAY - NO CAUSE; ","")&amp;IF(AND(N888&lt;&gt;"",O888&lt;&gt;"Yes",O888&lt;&gt;"Not needed"),"CLIENT INSTRUCTION - NO CHANGE ORDER; ","")&amp;IF(Q888="","NO PHOTOS LINK; ","")&amp;IF(OR(C888="",AND(D888&lt;&gt;"",E888="")),"CREW COUNT BLANK; ","")&amp;IF(G888="","NO WORK WRITTEN; ","")&amp;IF(AND(I888&lt;&gt;"",J888=""),"INSPECTION - NO RESULT; ","")&amp;IF(AND(B888&lt;&gt;"",N(A888)&gt;0,COUNTIFS($B$2:$B$1000,B888,$A$2:$A$1000,A888)&gt;1),"TWO ROWS SAME JOB SAME DAY; ","")&amp;IF(AND(N(A888)&gt;0,N(S888)&gt;0,N(S888)-N(A888)&gt;N('Settings'!$B$11)),"WRITTEN LATE; ",""),LEN(IF(N(A888)=0,"NO DATE; ","")&amp;IF(B888="","NO JOB; ",IF(COUNTIF('Jobs'!$A$2:$A$21,B888)=0,"JOB NOT ON JOBS SHEET; ",""))&amp;IF(AND(L888="Yes",M888=""),"DELAY - NO CAUSE; ","")&amp;IF(AND(N888&lt;&gt;"",O888&lt;&gt;"Yes",O888&lt;&gt;"Not needed"),"CLIENT INSTRUCTION - NO CHANGE ORDER; ","")&amp;IF(Q888="","NO PHOTOS LINK; ","")&amp;IF(OR(C888="",AND(D888&lt;&gt;"",E888="")),"CREW COUNT BLANK; ","")&amp;IF(G888="","NO WORK WRITTEN; ","")&amp;IF(AND(I888&lt;&gt;"",J888=""),"INSPECTION - NO RESULT; ","")&amp;IF(AND(B888&lt;&gt;"",N(A888)&gt;0,COUNTIFS($B$2:$B$1000,B888,$A$2:$A$1000,A888)&gt;1),"TWO ROWS SAME JOB SAME DAY; ","")&amp;IF(AND(N(A888)&gt;0,N(S888)&gt;0,N(S888)-N(A888)&gt;N('Settings'!$B$11)),"WRITTEN LATE; ",""))-2)))</f>
        <v/>
      </c>
    </row>
    <row r="889">
      <c r="A889" s="6" t="n"/>
      <c r="G889" s="7" t="n"/>
      <c r="H889" s="7" t="n"/>
      <c r="K889" s="7" t="n"/>
      <c r="M889" s="7" t="n"/>
      <c r="N889" s="7" t="n"/>
      <c r="P889" s="7" t="n"/>
      <c r="S889" s="6" t="n"/>
      <c r="T889">
        <f>IF(NOT(OR(A889&lt;&gt;"",B889&lt;&gt;"",G889&lt;&gt;"")),"",IF(IF(N(A889)=0,"NO DATE; ","")&amp;IF(B889="","NO JOB; ",IF(COUNTIF('Jobs'!$A$2:$A$21,B889)=0,"JOB NOT ON JOBS SHEET; ",""))&amp;IF(AND(L889="Yes",M889=""),"DELAY - NO CAUSE; ","")&amp;IF(AND(N889&lt;&gt;"",O889&lt;&gt;"Yes",O889&lt;&gt;"Not needed"),"CLIENT INSTRUCTION - NO CHANGE ORDER; ","")&amp;IF(Q889="","NO PHOTOS LINK; ","")&amp;IF(OR(C889="",AND(D889&lt;&gt;"",E889="")),"CREW COUNT BLANK; ","")&amp;IF(G889="","NO WORK WRITTEN; ","")&amp;IF(AND(I889&lt;&gt;"",J889=""),"INSPECTION - NO RESULT; ","")&amp;IF(AND(B889&lt;&gt;"",N(A889)&gt;0,COUNTIFS($B$2:$B$1000,B889,$A$2:$A$1000,A889)&gt;1),"TWO ROWS SAME JOB SAME DAY; ","")&amp;IF(AND(N(A889)&gt;0,N(S889)&gt;0,N(S889)-N(A889)&gt;N('Settings'!$B$11)),"WRITTEN LATE; ","")="","",LEFT(IF(N(A889)=0,"NO DATE; ","")&amp;IF(B889="","NO JOB; ",IF(COUNTIF('Jobs'!$A$2:$A$21,B889)=0,"JOB NOT ON JOBS SHEET; ",""))&amp;IF(AND(L889="Yes",M889=""),"DELAY - NO CAUSE; ","")&amp;IF(AND(N889&lt;&gt;"",O889&lt;&gt;"Yes",O889&lt;&gt;"Not needed"),"CLIENT INSTRUCTION - NO CHANGE ORDER; ","")&amp;IF(Q889="","NO PHOTOS LINK; ","")&amp;IF(OR(C889="",AND(D889&lt;&gt;"",E889="")),"CREW COUNT BLANK; ","")&amp;IF(G889="","NO WORK WRITTEN; ","")&amp;IF(AND(I889&lt;&gt;"",J889=""),"INSPECTION - NO RESULT; ","")&amp;IF(AND(B889&lt;&gt;"",N(A889)&gt;0,COUNTIFS($B$2:$B$1000,B889,$A$2:$A$1000,A889)&gt;1),"TWO ROWS SAME JOB SAME DAY; ","")&amp;IF(AND(N(A889)&gt;0,N(S889)&gt;0,N(S889)-N(A889)&gt;N('Settings'!$B$11)),"WRITTEN LATE; ",""),LEN(IF(N(A889)=0,"NO DATE; ","")&amp;IF(B889="","NO JOB; ",IF(COUNTIF('Jobs'!$A$2:$A$21,B889)=0,"JOB NOT ON JOBS SHEET; ",""))&amp;IF(AND(L889="Yes",M889=""),"DELAY - NO CAUSE; ","")&amp;IF(AND(N889&lt;&gt;"",O889&lt;&gt;"Yes",O889&lt;&gt;"Not needed"),"CLIENT INSTRUCTION - NO CHANGE ORDER; ","")&amp;IF(Q889="","NO PHOTOS LINK; ","")&amp;IF(OR(C889="",AND(D889&lt;&gt;"",E889="")),"CREW COUNT BLANK; ","")&amp;IF(G889="","NO WORK WRITTEN; ","")&amp;IF(AND(I889&lt;&gt;"",J889=""),"INSPECTION - NO RESULT; ","")&amp;IF(AND(B889&lt;&gt;"",N(A889)&gt;0,COUNTIFS($B$2:$B$1000,B889,$A$2:$A$1000,A889)&gt;1),"TWO ROWS SAME JOB SAME DAY; ","")&amp;IF(AND(N(A889)&gt;0,N(S889)&gt;0,N(S889)-N(A889)&gt;N('Settings'!$B$11)),"WRITTEN LATE; ",""))-2)))</f>
        <v/>
      </c>
    </row>
    <row r="890">
      <c r="A890" s="6" t="n"/>
      <c r="G890" s="7" t="n"/>
      <c r="H890" s="7" t="n"/>
      <c r="K890" s="7" t="n"/>
      <c r="M890" s="7" t="n"/>
      <c r="N890" s="7" t="n"/>
      <c r="P890" s="7" t="n"/>
      <c r="S890" s="6" t="n"/>
      <c r="T890">
        <f>IF(NOT(OR(A890&lt;&gt;"",B890&lt;&gt;"",G890&lt;&gt;"")),"",IF(IF(N(A890)=0,"NO DATE; ","")&amp;IF(B890="","NO JOB; ",IF(COUNTIF('Jobs'!$A$2:$A$21,B890)=0,"JOB NOT ON JOBS SHEET; ",""))&amp;IF(AND(L890="Yes",M890=""),"DELAY - NO CAUSE; ","")&amp;IF(AND(N890&lt;&gt;"",O890&lt;&gt;"Yes",O890&lt;&gt;"Not needed"),"CLIENT INSTRUCTION - NO CHANGE ORDER; ","")&amp;IF(Q890="","NO PHOTOS LINK; ","")&amp;IF(OR(C890="",AND(D890&lt;&gt;"",E890="")),"CREW COUNT BLANK; ","")&amp;IF(G890="","NO WORK WRITTEN; ","")&amp;IF(AND(I890&lt;&gt;"",J890=""),"INSPECTION - NO RESULT; ","")&amp;IF(AND(B890&lt;&gt;"",N(A890)&gt;0,COUNTIFS($B$2:$B$1000,B890,$A$2:$A$1000,A890)&gt;1),"TWO ROWS SAME JOB SAME DAY; ","")&amp;IF(AND(N(A890)&gt;0,N(S890)&gt;0,N(S890)-N(A890)&gt;N('Settings'!$B$11)),"WRITTEN LATE; ","")="","",LEFT(IF(N(A890)=0,"NO DATE; ","")&amp;IF(B890="","NO JOB; ",IF(COUNTIF('Jobs'!$A$2:$A$21,B890)=0,"JOB NOT ON JOBS SHEET; ",""))&amp;IF(AND(L890="Yes",M890=""),"DELAY - NO CAUSE; ","")&amp;IF(AND(N890&lt;&gt;"",O890&lt;&gt;"Yes",O890&lt;&gt;"Not needed"),"CLIENT INSTRUCTION - NO CHANGE ORDER; ","")&amp;IF(Q890="","NO PHOTOS LINK; ","")&amp;IF(OR(C890="",AND(D890&lt;&gt;"",E890="")),"CREW COUNT BLANK; ","")&amp;IF(G890="","NO WORK WRITTEN; ","")&amp;IF(AND(I890&lt;&gt;"",J890=""),"INSPECTION - NO RESULT; ","")&amp;IF(AND(B890&lt;&gt;"",N(A890)&gt;0,COUNTIFS($B$2:$B$1000,B890,$A$2:$A$1000,A890)&gt;1),"TWO ROWS SAME JOB SAME DAY; ","")&amp;IF(AND(N(A890)&gt;0,N(S890)&gt;0,N(S890)-N(A890)&gt;N('Settings'!$B$11)),"WRITTEN LATE; ",""),LEN(IF(N(A890)=0,"NO DATE; ","")&amp;IF(B890="","NO JOB; ",IF(COUNTIF('Jobs'!$A$2:$A$21,B890)=0,"JOB NOT ON JOBS SHEET; ",""))&amp;IF(AND(L890="Yes",M890=""),"DELAY - NO CAUSE; ","")&amp;IF(AND(N890&lt;&gt;"",O890&lt;&gt;"Yes",O890&lt;&gt;"Not needed"),"CLIENT INSTRUCTION - NO CHANGE ORDER; ","")&amp;IF(Q890="","NO PHOTOS LINK; ","")&amp;IF(OR(C890="",AND(D890&lt;&gt;"",E890="")),"CREW COUNT BLANK; ","")&amp;IF(G890="","NO WORK WRITTEN; ","")&amp;IF(AND(I890&lt;&gt;"",J890=""),"INSPECTION - NO RESULT; ","")&amp;IF(AND(B890&lt;&gt;"",N(A890)&gt;0,COUNTIFS($B$2:$B$1000,B890,$A$2:$A$1000,A890)&gt;1),"TWO ROWS SAME JOB SAME DAY; ","")&amp;IF(AND(N(A890)&gt;0,N(S890)&gt;0,N(S890)-N(A890)&gt;N('Settings'!$B$11)),"WRITTEN LATE; ",""))-2)))</f>
        <v/>
      </c>
    </row>
    <row r="891">
      <c r="A891" s="6" t="n"/>
      <c r="G891" s="7" t="n"/>
      <c r="H891" s="7" t="n"/>
      <c r="K891" s="7" t="n"/>
      <c r="M891" s="7" t="n"/>
      <c r="N891" s="7" t="n"/>
      <c r="P891" s="7" t="n"/>
      <c r="S891" s="6" t="n"/>
      <c r="T891">
        <f>IF(NOT(OR(A891&lt;&gt;"",B891&lt;&gt;"",G891&lt;&gt;"")),"",IF(IF(N(A891)=0,"NO DATE; ","")&amp;IF(B891="","NO JOB; ",IF(COUNTIF('Jobs'!$A$2:$A$21,B891)=0,"JOB NOT ON JOBS SHEET; ",""))&amp;IF(AND(L891="Yes",M891=""),"DELAY - NO CAUSE; ","")&amp;IF(AND(N891&lt;&gt;"",O891&lt;&gt;"Yes",O891&lt;&gt;"Not needed"),"CLIENT INSTRUCTION - NO CHANGE ORDER; ","")&amp;IF(Q891="","NO PHOTOS LINK; ","")&amp;IF(OR(C891="",AND(D891&lt;&gt;"",E891="")),"CREW COUNT BLANK; ","")&amp;IF(G891="","NO WORK WRITTEN; ","")&amp;IF(AND(I891&lt;&gt;"",J891=""),"INSPECTION - NO RESULT; ","")&amp;IF(AND(B891&lt;&gt;"",N(A891)&gt;0,COUNTIFS($B$2:$B$1000,B891,$A$2:$A$1000,A891)&gt;1),"TWO ROWS SAME JOB SAME DAY; ","")&amp;IF(AND(N(A891)&gt;0,N(S891)&gt;0,N(S891)-N(A891)&gt;N('Settings'!$B$11)),"WRITTEN LATE; ","")="","",LEFT(IF(N(A891)=0,"NO DATE; ","")&amp;IF(B891="","NO JOB; ",IF(COUNTIF('Jobs'!$A$2:$A$21,B891)=0,"JOB NOT ON JOBS SHEET; ",""))&amp;IF(AND(L891="Yes",M891=""),"DELAY - NO CAUSE; ","")&amp;IF(AND(N891&lt;&gt;"",O891&lt;&gt;"Yes",O891&lt;&gt;"Not needed"),"CLIENT INSTRUCTION - NO CHANGE ORDER; ","")&amp;IF(Q891="","NO PHOTOS LINK; ","")&amp;IF(OR(C891="",AND(D891&lt;&gt;"",E891="")),"CREW COUNT BLANK; ","")&amp;IF(G891="","NO WORK WRITTEN; ","")&amp;IF(AND(I891&lt;&gt;"",J891=""),"INSPECTION - NO RESULT; ","")&amp;IF(AND(B891&lt;&gt;"",N(A891)&gt;0,COUNTIFS($B$2:$B$1000,B891,$A$2:$A$1000,A891)&gt;1),"TWO ROWS SAME JOB SAME DAY; ","")&amp;IF(AND(N(A891)&gt;0,N(S891)&gt;0,N(S891)-N(A891)&gt;N('Settings'!$B$11)),"WRITTEN LATE; ",""),LEN(IF(N(A891)=0,"NO DATE; ","")&amp;IF(B891="","NO JOB; ",IF(COUNTIF('Jobs'!$A$2:$A$21,B891)=0,"JOB NOT ON JOBS SHEET; ",""))&amp;IF(AND(L891="Yes",M891=""),"DELAY - NO CAUSE; ","")&amp;IF(AND(N891&lt;&gt;"",O891&lt;&gt;"Yes",O891&lt;&gt;"Not needed"),"CLIENT INSTRUCTION - NO CHANGE ORDER; ","")&amp;IF(Q891="","NO PHOTOS LINK; ","")&amp;IF(OR(C891="",AND(D891&lt;&gt;"",E891="")),"CREW COUNT BLANK; ","")&amp;IF(G891="","NO WORK WRITTEN; ","")&amp;IF(AND(I891&lt;&gt;"",J891=""),"INSPECTION - NO RESULT; ","")&amp;IF(AND(B891&lt;&gt;"",N(A891)&gt;0,COUNTIFS($B$2:$B$1000,B891,$A$2:$A$1000,A891)&gt;1),"TWO ROWS SAME JOB SAME DAY; ","")&amp;IF(AND(N(A891)&gt;0,N(S891)&gt;0,N(S891)-N(A891)&gt;N('Settings'!$B$11)),"WRITTEN LATE; ",""))-2)))</f>
        <v/>
      </c>
    </row>
    <row r="892">
      <c r="A892" s="6" t="n"/>
      <c r="G892" s="7" t="n"/>
      <c r="H892" s="7" t="n"/>
      <c r="K892" s="7" t="n"/>
      <c r="M892" s="7" t="n"/>
      <c r="N892" s="7" t="n"/>
      <c r="P892" s="7" t="n"/>
      <c r="S892" s="6" t="n"/>
      <c r="T892">
        <f>IF(NOT(OR(A892&lt;&gt;"",B892&lt;&gt;"",G892&lt;&gt;"")),"",IF(IF(N(A892)=0,"NO DATE; ","")&amp;IF(B892="","NO JOB; ",IF(COUNTIF('Jobs'!$A$2:$A$21,B892)=0,"JOB NOT ON JOBS SHEET; ",""))&amp;IF(AND(L892="Yes",M892=""),"DELAY - NO CAUSE; ","")&amp;IF(AND(N892&lt;&gt;"",O892&lt;&gt;"Yes",O892&lt;&gt;"Not needed"),"CLIENT INSTRUCTION - NO CHANGE ORDER; ","")&amp;IF(Q892="","NO PHOTOS LINK; ","")&amp;IF(OR(C892="",AND(D892&lt;&gt;"",E892="")),"CREW COUNT BLANK; ","")&amp;IF(G892="","NO WORK WRITTEN; ","")&amp;IF(AND(I892&lt;&gt;"",J892=""),"INSPECTION - NO RESULT; ","")&amp;IF(AND(B892&lt;&gt;"",N(A892)&gt;0,COUNTIFS($B$2:$B$1000,B892,$A$2:$A$1000,A892)&gt;1),"TWO ROWS SAME JOB SAME DAY; ","")&amp;IF(AND(N(A892)&gt;0,N(S892)&gt;0,N(S892)-N(A892)&gt;N('Settings'!$B$11)),"WRITTEN LATE; ","")="","",LEFT(IF(N(A892)=0,"NO DATE; ","")&amp;IF(B892="","NO JOB; ",IF(COUNTIF('Jobs'!$A$2:$A$21,B892)=0,"JOB NOT ON JOBS SHEET; ",""))&amp;IF(AND(L892="Yes",M892=""),"DELAY - NO CAUSE; ","")&amp;IF(AND(N892&lt;&gt;"",O892&lt;&gt;"Yes",O892&lt;&gt;"Not needed"),"CLIENT INSTRUCTION - NO CHANGE ORDER; ","")&amp;IF(Q892="","NO PHOTOS LINK; ","")&amp;IF(OR(C892="",AND(D892&lt;&gt;"",E892="")),"CREW COUNT BLANK; ","")&amp;IF(G892="","NO WORK WRITTEN; ","")&amp;IF(AND(I892&lt;&gt;"",J892=""),"INSPECTION - NO RESULT; ","")&amp;IF(AND(B892&lt;&gt;"",N(A892)&gt;0,COUNTIFS($B$2:$B$1000,B892,$A$2:$A$1000,A892)&gt;1),"TWO ROWS SAME JOB SAME DAY; ","")&amp;IF(AND(N(A892)&gt;0,N(S892)&gt;0,N(S892)-N(A892)&gt;N('Settings'!$B$11)),"WRITTEN LATE; ",""),LEN(IF(N(A892)=0,"NO DATE; ","")&amp;IF(B892="","NO JOB; ",IF(COUNTIF('Jobs'!$A$2:$A$21,B892)=0,"JOB NOT ON JOBS SHEET; ",""))&amp;IF(AND(L892="Yes",M892=""),"DELAY - NO CAUSE; ","")&amp;IF(AND(N892&lt;&gt;"",O892&lt;&gt;"Yes",O892&lt;&gt;"Not needed"),"CLIENT INSTRUCTION - NO CHANGE ORDER; ","")&amp;IF(Q892="","NO PHOTOS LINK; ","")&amp;IF(OR(C892="",AND(D892&lt;&gt;"",E892="")),"CREW COUNT BLANK; ","")&amp;IF(G892="","NO WORK WRITTEN; ","")&amp;IF(AND(I892&lt;&gt;"",J892=""),"INSPECTION - NO RESULT; ","")&amp;IF(AND(B892&lt;&gt;"",N(A892)&gt;0,COUNTIFS($B$2:$B$1000,B892,$A$2:$A$1000,A892)&gt;1),"TWO ROWS SAME JOB SAME DAY; ","")&amp;IF(AND(N(A892)&gt;0,N(S892)&gt;0,N(S892)-N(A892)&gt;N('Settings'!$B$11)),"WRITTEN LATE; ",""))-2)))</f>
        <v/>
      </c>
    </row>
    <row r="893">
      <c r="A893" s="6" t="n"/>
      <c r="G893" s="7" t="n"/>
      <c r="H893" s="7" t="n"/>
      <c r="K893" s="7" t="n"/>
      <c r="M893" s="7" t="n"/>
      <c r="N893" s="7" t="n"/>
      <c r="P893" s="7" t="n"/>
      <c r="S893" s="6" t="n"/>
      <c r="T893">
        <f>IF(NOT(OR(A893&lt;&gt;"",B893&lt;&gt;"",G893&lt;&gt;"")),"",IF(IF(N(A893)=0,"NO DATE; ","")&amp;IF(B893="","NO JOB; ",IF(COUNTIF('Jobs'!$A$2:$A$21,B893)=0,"JOB NOT ON JOBS SHEET; ",""))&amp;IF(AND(L893="Yes",M893=""),"DELAY - NO CAUSE; ","")&amp;IF(AND(N893&lt;&gt;"",O893&lt;&gt;"Yes",O893&lt;&gt;"Not needed"),"CLIENT INSTRUCTION - NO CHANGE ORDER; ","")&amp;IF(Q893="","NO PHOTOS LINK; ","")&amp;IF(OR(C893="",AND(D893&lt;&gt;"",E893="")),"CREW COUNT BLANK; ","")&amp;IF(G893="","NO WORK WRITTEN; ","")&amp;IF(AND(I893&lt;&gt;"",J893=""),"INSPECTION - NO RESULT; ","")&amp;IF(AND(B893&lt;&gt;"",N(A893)&gt;0,COUNTIFS($B$2:$B$1000,B893,$A$2:$A$1000,A893)&gt;1),"TWO ROWS SAME JOB SAME DAY; ","")&amp;IF(AND(N(A893)&gt;0,N(S893)&gt;0,N(S893)-N(A893)&gt;N('Settings'!$B$11)),"WRITTEN LATE; ","")="","",LEFT(IF(N(A893)=0,"NO DATE; ","")&amp;IF(B893="","NO JOB; ",IF(COUNTIF('Jobs'!$A$2:$A$21,B893)=0,"JOB NOT ON JOBS SHEET; ",""))&amp;IF(AND(L893="Yes",M893=""),"DELAY - NO CAUSE; ","")&amp;IF(AND(N893&lt;&gt;"",O893&lt;&gt;"Yes",O893&lt;&gt;"Not needed"),"CLIENT INSTRUCTION - NO CHANGE ORDER; ","")&amp;IF(Q893="","NO PHOTOS LINK; ","")&amp;IF(OR(C893="",AND(D893&lt;&gt;"",E893="")),"CREW COUNT BLANK; ","")&amp;IF(G893="","NO WORK WRITTEN; ","")&amp;IF(AND(I893&lt;&gt;"",J893=""),"INSPECTION - NO RESULT; ","")&amp;IF(AND(B893&lt;&gt;"",N(A893)&gt;0,COUNTIFS($B$2:$B$1000,B893,$A$2:$A$1000,A893)&gt;1),"TWO ROWS SAME JOB SAME DAY; ","")&amp;IF(AND(N(A893)&gt;0,N(S893)&gt;0,N(S893)-N(A893)&gt;N('Settings'!$B$11)),"WRITTEN LATE; ",""),LEN(IF(N(A893)=0,"NO DATE; ","")&amp;IF(B893="","NO JOB; ",IF(COUNTIF('Jobs'!$A$2:$A$21,B893)=0,"JOB NOT ON JOBS SHEET; ",""))&amp;IF(AND(L893="Yes",M893=""),"DELAY - NO CAUSE; ","")&amp;IF(AND(N893&lt;&gt;"",O893&lt;&gt;"Yes",O893&lt;&gt;"Not needed"),"CLIENT INSTRUCTION - NO CHANGE ORDER; ","")&amp;IF(Q893="","NO PHOTOS LINK; ","")&amp;IF(OR(C893="",AND(D893&lt;&gt;"",E893="")),"CREW COUNT BLANK; ","")&amp;IF(G893="","NO WORK WRITTEN; ","")&amp;IF(AND(I893&lt;&gt;"",J893=""),"INSPECTION - NO RESULT; ","")&amp;IF(AND(B893&lt;&gt;"",N(A893)&gt;0,COUNTIFS($B$2:$B$1000,B893,$A$2:$A$1000,A893)&gt;1),"TWO ROWS SAME JOB SAME DAY; ","")&amp;IF(AND(N(A893)&gt;0,N(S893)&gt;0,N(S893)-N(A893)&gt;N('Settings'!$B$11)),"WRITTEN LATE; ",""))-2)))</f>
        <v/>
      </c>
    </row>
    <row r="894">
      <c r="A894" s="6" t="n"/>
      <c r="G894" s="7" t="n"/>
      <c r="H894" s="7" t="n"/>
      <c r="K894" s="7" t="n"/>
      <c r="M894" s="7" t="n"/>
      <c r="N894" s="7" t="n"/>
      <c r="P894" s="7" t="n"/>
      <c r="S894" s="6" t="n"/>
      <c r="T894">
        <f>IF(NOT(OR(A894&lt;&gt;"",B894&lt;&gt;"",G894&lt;&gt;"")),"",IF(IF(N(A894)=0,"NO DATE; ","")&amp;IF(B894="","NO JOB; ",IF(COUNTIF('Jobs'!$A$2:$A$21,B894)=0,"JOB NOT ON JOBS SHEET; ",""))&amp;IF(AND(L894="Yes",M894=""),"DELAY - NO CAUSE; ","")&amp;IF(AND(N894&lt;&gt;"",O894&lt;&gt;"Yes",O894&lt;&gt;"Not needed"),"CLIENT INSTRUCTION - NO CHANGE ORDER; ","")&amp;IF(Q894="","NO PHOTOS LINK; ","")&amp;IF(OR(C894="",AND(D894&lt;&gt;"",E894="")),"CREW COUNT BLANK; ","")&amp;IF(G894="","NO WORK WRITTEN; ","")&amp;IF(AND(I894&lt;&gt;"",J894=""),"INSPECTION - NO RESULT; ","")&amp;IF(AND(B894&lt;&gt;"",N(A894)&gt;0,COUNTIFS($B$2:$B$1000,B894,$A$2:$A$1000,A894)&gt;1),"TWO ROWS SAME JOB SAME DAY; ","")&amp;IF(AND(N(A894)&gt;0,N(S894)&gt;0,N(S894)-N(A894)&gt;N('Settings'!$B$11)),"WRITTEN LATE; ","")="","",LEFT(IF(N(A894)=0,"NO DATE; ","")&amp;IF(B894="","NO JOB; ",IF(COUNTIF('Jobs'!$A$2:$A$21,B894)=0,"JOB NOT ON JOBS SHEET; ",""))&amp;IF(AND(L894="Yes",M894=""),"DELAY - NO CAUSE; ","")&amp;IF(AND(N894&lt;&gt;"",O894&lt;&gt;"Yes",O894&lt;&gt;"Not needed"),"CLIENT INSTRUCTION - NO CHANGE ORDER; ","")&amp;IF(Q894="","NO PHOTOS LINK; ","")&amp;IF(OR(C894="",AND(D894&lt;&gt;"",E894="")),"CREW COUNT BLANK; ","")&amp;IF(G894="","NO WORK WRITTEN; ","")&amp;IF(AND(I894&lt;&gt;"",J894=""),"INSPECTION - NO RESULT; ","")&amp;IF(AND(B894&lt;&gt;"",N(A894)&gt;0,COUNTIFS($B$2:$B$1000,B894,$A$2:$A$1000,A894)&gt;1),"TWO ROWS SAME JOB SAME DAY; ","")&amp;IF(AND(N(A894)&gt;0,N(S894)&gt;0,N(S894)-N(A894)&gt;N('Settings'!$B$11)),"WRITTEN LATE; ",""),LEN(IF(N(A894)=0,"NO DATE; ","")&amp;IF(B894="","NO JOB; ",IF(COUNTIF('Jobs'!$A$2:$A$21,B894)=0,"JOB NOT ON JOBS SHEET; ",""))&amp;IF(AND(L894="Yes",M894=""),"DELAY - NO CAUSE; ","")&amp;IF(AND(N894&lt;&gt;"",O894&lt;&gt;"Yes",O894&lt;&gt;"Not needed"),"CLIENT INSTRUCTION - NO CHANGE ORDER; ","")&amp;IF(Q894="","NO PHOTOS LINK; ","")&amp;IF(OR(C894="",AND(D894&lt;&gt;"",E894="")),"CREW COUNT BLANK; ","")&amp;IF(G894="","NO WORK WRITTEN; ","")&amp;IF(AND(I894&lt;&gt;"",J894=""),"INSPECTION - NO RESULT; ","")&amp;IF(AND(B894&lt;&gt;"",N(A894)&gt;0,COUNTIFS($B$2:$B$1000,B894,$A$2:$A$1000,A894)&gt;1),"TWO ROWS SAME JOB SAME DAY; ","")&amp;IF(AND(N(A894)&gt;0,N(S894)&gt;0,N(S894)-N(A894)&gt;N('Settings'!$B$11)),"WRITTEN LATE; ",""))-2)))</f>
        <v/>
      </c>
    </row>
    <row r="895">
      <c r="A895" s="6" t="n"/>
      <c r="G895" s="7" t="n"/>
      <c r="H895" s="7" t="n"/>
      <c r="K895" s="7" t="n"/>
      <c r="M895" s="7" t="n"/>
      <c r="N895" s="7" t="n"/>
      <c r="P895" s="7" t="n"/>
      <c r="S895" s="6" t="n"/>
      <c r="T895">
        <f>IF(NOT(OR(A895&lt;&gt;"",B895&lt;&gt;"",G895&lt;&gt;"")),"",IF(IF(N(A895)=0,"NO DATE; ","")&amp;IF(B895="","NO JOB; ",IF(COUNTIF('Jobs'!$A$2:$A$21,B895)=0,"JOB NOT ON JOBS SHEET; ",""))&amp;IF(AND(L895="Yes",M895=""),"DELAY - NO CAUSE; ","")&amp;IF(AND(N895&lt;&gt;"",O895&lt;&gt;"Yes",O895&lt;&gt;"Not needed"),"CLIENT INSTRUCTION - NO CHANGE ORDER; ","")&amp;IF(Q895="","NO PHOTOS LINK; ","")&amp;IF(OR(C895="",AND(D895&lt;&gt;"",E895="")),"CREW COUNT BLANK; ","")&amp;IF(G895="","NO WORK WRITTEN; ","")&amp;IF(AND(I895&lt;&gt;"",J895=""),"INSPECTION - NO RESULT; ","")&amp;IF(AND(B895&lt;&gt;"",N(A895)&gt;0,COUNTIFS($B$2:$B$1000,B895,$A$2:$A$1000,A895)&gt;1),"TWO ROWS SAME JOB SAME DAY; ","")&amp;IF(AND(N(A895)&gt;0,N(S895)&gt;0,N(S895)-N(A895)&gt;N('Settings'!$B$11)),"WRITTEN LATE; ","")="","",LEFT(IF(N(A895)=0,"NO DATE; ","")&amp;IF(B895="","NO JOB; ",IF(COUNTIF('Jobs'!$A$2:$A$21,B895)=0,"JOB NOT ON JOBS SHEET; ",""))&amp;IF(AND(L895="Yes",M895=""),"DELAY - NO CAUSE; ","")&amp;IF(AND(N895&lt;&gt;"",O895&lt;&gt;"Yes",O895&lt;&gt;"Not needed"),"CLIENT INSTRUCTION - NO CHANGE ORDER; ","")&amp;IF(Q895="","NO PHOTOS LINK; ","")&amp;IF(OR(C895="",AND(D895&lt;&gt;"",E895="")),"CREW COUNT BLANK; ","")&amp;IF(G895="","NO WORK WRITTEN; ","")&amp;IF(AND(I895&lt;&gt;"",J895=""),"INSPECTION - NO RESULT; ","")&amp;IF(AND(B895&lt;&gt;"",N(A895)&gt;0,COUNTIFS($B$2:$B$1000,B895,$A$2:$A$1000,A895)&gt;1),"TWO ROWS SAME JOB SAME DAY; ","")&amp;IF(AND(N(A895)&gt;0,N(S895)&gt;0,N(S895)-N(A895)&gt;N('Settings'!$B$11)),"WRITTEN LATE; ",""),LEN(IF(N(A895)=0,"NO DATE; ","")&amp;IF(B895="","NO JOB; ",IF(COUNTIF('Jobs'!$A$2:$A$21,B895)=0,"JOB NOT ON JOBS SHEET; ",""))&amp;IF(AND(L895="Yes",M895=""),"DELAY - NO CAUSE; ","")&amp;IF(AND(N895&lt;&gt;"",O895&lt;&gt;"Yes",O895&lt;&gt;"Not needed"),"CLIENT INSTRUCTION - NO CHANGE ORDER; ","")&amp;IF(Q895="","NO PHOTOS LINK; ","")&amp;IF(OR(C895="",AND(D895&lt;&gt;"",E895="")),"CREW COUNT BLANK; ","")&amp;IF(G895="","NO WORK WRITTEN; ","")&amp;IF(AND(I895&lt;&gt;"",J895=""),"INSPECTION - NO RESULT; ","")&amp;IF(AND(B895&lt;&gt;"",N(A895)&gt;0,COUNTIFS($B$2:$B$1000,B895,$A$2:$A$1000,A895)&gt;1),"TWO ROWS SAME JOB SAME DAY; ","")&amp;IF(AND(N(A895)&gt;0,N(S895)&gt;0,N(S895)-N(A895)&gt;N('Settings'!$B$11)),"WRITTEN LATE; ",""))-2)))</f>
        <v/>
      </c>
    </row>
    <row r="896">
      <c r="A896" s="6" t="n"/>
      <c r="G896" s="7" t="n"/>
      <c r="H896" s="7" t="n"/>
      <c r="K896" s="7" t="n"/>
      <c r="M896" s="7" t="n"/>
      <c r="N896" s="7" t="n"/>
      <c r="P896" s="7" t="n"/>
      <c r="S896" s="6" t="n"/>
      <c r="T896">
        <f>IF(NOT(OR(A896&lt;&gt;"",B896&lt;&gt;"",G896&lt;&gt;"")),"",IF(IF(N(A896)=0,"NO DATE; ","")&amp;IF(B896="","NO JOB; ",IF(COUNTIF('Jobs'!$A$2:$A$21,B896)=0,"JOB NOT ON JOBS SHEET; ",""))&amp;IF(AND(L896="Yes",M896=""),"DELAY - NO CAUSE; ","")&amp;IF(AND(N896&lt;&gt;"",O896&lt;&gt;"Yes",O896&lt;&gt;"Not needed"),"CLIENT INSTRUCTION - NO CHANGE ORDER; ","")&amp;IF(Q896="","NO PHOTOS LINK; ","")&amp;IF(OR(C896="",AND(D896&lt;&gt;"",E896="")),"CREW COUNT BLANK; ","")&amp;IF(G896="","NO WORK WRITTEN; ","")&amp;IF(AND(I896&lt;&gt;"",J896=""),"INSPECTION - NO RESULT; ","")&amp;IF(AND(B896&lt;&gt;"",N(A896)&gt;0,COUNTIFS($B$2:$B$1000,B896,$A$2:$A$1000,A896)&gt;1),"TWO ROWS SAME JOB SAME DAY; ","")&amp;IF(AND(N(A896)&gt;0,N(S896)&gt;0,N(S896)-N(A896)&gt;N('Settings'!$B$11)),"WRITTEN LATE; ","")="","",LEFT(IF(N(A896)=0,"NO DATE; ","")&amp;IF(B896="","NO JOB; ",IF(COUNTIF('Jobs'!$A$2:$A$21,B896)=0,"JOB NOT ON JOBS SHEET; ",""))&amp;IF(AND(L896="Yes",M896=""),"DELAY - NO CAUSE; ","")&amp;IF(AND(N896&lt;&gt;"",O896&lt;&gt;"Yes",O896&lt;&gt;"Not needed"),"CLIENT INSTRUCTION - NO CHANGE ORDER; ","")&amp;IF(Q896="","NO PHOTOS LINK; ","")&amp;IF(OR(C896="",AND(D896&lt;&gt;"",E896="")),"CREW COUNT BLANK; ","")&amp;IF(G896="","NO WORK WRITTEN; ","")&amp;IF(AND(I896&lt;&gt;"",J896=""),"INSPECTION - NO RESULT; ","")&amp;IF(AND(B896&lt;&gt;"",N(A896)&gt;0,COUNTIFS($B$2:$B$1000,B896,$A$2:$A$1000,A896)&gt;1),"TWO ROWS SAME JOB SAME DAY; ","")&amp;IF(AND(N(A896)&gt;0,N(S896)&gt;0,N(S896)-N(A896)&gt;N('Settings'!$B$11)),"WRITTEN LATE; ",""),LEN(IF(N(A896)=0,"NO DATE; ","")&amp;IF(B896="","NO JOB; ",IF(COUNTIF('Jobs'!$A$2:$A$21,B896)=0,"JOB NOT ON JOBS SHEET; ",""))&amp;IF(AND(L896="Yes",M896=""),"DELAY - NO CAUSE; ","")&amp;IF(AND(N896&lt;&gt;"",O896&lt;&gt;"Yes",O896&lt;&gt;"Not needed"),"CLIENT INSTRUCTION - NO CHANGE ORDER; ","")&amp;IF(Q896="","NO PHOTOS LINK; ","")&amp;IF(OR(C896="",AND(D896&lt;&gt;"",E896="")),"CREW COUNT BLANK; ","")&amp;IF(G896="","NO WORK WRITTEN; ","")&amp;IF(AND(I896&lt;&gt;"",J896=""),"INSPECTION - NO RESULT; ","")&amp;IF(AND(B896&lt;&gt;"",N(A896)&gt;0,COUNTIFS($B$2:$B$1000,B896,$A$2:$A$1000,A896)&gt;1),"TWO ROWS SAME JOB SAME DAY; ","")&amp;IF(AND(N(A896)&gt;0,N(S896)&gt;0,N(S896)-N(A896)&gt;N('Settings'!$B$11)),"WRITTEN LATE; ",""))-2)))</f>
        <v/>
      </c>
    </row>
    <row r="897">
      <c r="A897" s="6" t="n"/>
      <c r="G897" s="7" t="n"/>
      <c r="H897" s="7" t="n"/>
      <c r="K897" s="7" t="n"/>
      <c r="M897" s="7" t="n"/>
      <c r="N897" s="7" t="n"/>
      <c r="P897" s="7" t="n"/>
      <c r="S897" s="6" t="n"/>
      <c r="T897">
        <f>IF(NOT(OR(A897&lt;&gt;"",B897&lt;&gt;"",G897&lt;&gt;"")),"",IF(IF(N(A897)=0,"NO DATE; ","")&amp;IF(B897="","NO JOB; ",IF(COUNTIF('Jobs'!$A$2:$A$21,B897)=0,"JOB NOT ON JOBS SHEET; ",""))&amp;IF(AND(L897="Yes",M897=""),"DELAY - NO CAUSE; ","")&amp;IF(AND(N897&lt;&gt;"",O897&lt;&gt;"Yes",O897&lt;&gt;"Not needed"),"CLIENT INSTRUCTION - NO CHANGE ORDER; ","")&amp;IF(Q897="","NO PHOTOS LINK; ","")&amp;IF(OR(C897="",AND(D897&lt;&gt;"",E897="")),"CREW COUNT BLANK; ","")&amp;IF(G897="","NO WORK WRITTEN; ","")&amp;IF(AND(I897&lt;&gt;"",J897=""),"INSPECTION - NO RESULT; ","")&amp;IF(AND(B897&lt;&gt;"",N(A897)&gt;0,COUNTIFS($B$2:$B$1000,B897,$A$2:$A$1000,A897)&gt;1),"TWO ROWS SAME JOB SAME DAY; ","")&amp;IF(AND(N(A897)&gt;0,N(S897)&gt;0,N(S897)-N(A897)&gt;N('Settings'!$B$11)),"WRITTEN LATE; ","")="","",LEFT(IF(N(A897)=0,"NO DATE; ","")&amp;IF(B897="","NO JOB; ",IF(COUNTIF('Jobs'!$A$2:$A$21,B897)=0,"JOB NOT ON JOBS SHEET; ",""))&amp;IF(AND(L897="Yes",M897=""),"DELAY - NO CAUSE; ","")&amp;IF(AND(N897&lt;&gt;"",O897&lt;&gt;"Yes",O897&lt;&gt;"Not needed"),"CLIENT INSTRUCTION - NO CHANGE ORDER; ","")&amp;IF(Q897="","NO PHOTOS LINK; ","")&amp;IF(OR(C897="",AND(D897&lt;&gt;"",E897="")),"CREW COUNT BLANK; ","")&amp;IF(G897="","NO WORK WRITTEN; ","")&amp;IF(AND(I897&lt;&gt;"",J897=""),"INSPECTION - NO RESULT; ","")&amp;IF(AND(B897&lt;&gt;"",N(A897)&gt;0,COUNTIFS($B$2:$B$1000,B897,$A$2:$A$1000,A897)&gt;1),"TWO ROWS SAME JOB SAME DAY; ","")&amp;IF(AND(N(A897)&gt;0,N(S897)&gt;0,N(S897)-N(A897)&gt;N('Settings'!$B$11)),"WRITTEN LATE; ",""),LEN(IF(N(A897)=0,"NO DATE; ","")&amp;IF(B897="","NO JOB; ",IF(COUNTIF('Jobs'!$A$2:$A$21,B897)=0,"JOB NOT ON JOBS SHEET; ",""))&amp;IF(AND(L897="Yes",M897=""),"DELAY - NO CAUSE; ","")&amp;IF(AND(N897&lt;&gt;"",O897&lt;&gt;"Yes",O897&lt;&gt;"Not needed"),"CLIENT INSTRUCTION - NO CHANGE ORDER; ","")&amp;IF(Q897="","NO PHOTOS LINK; ","")&amp;IF(OR(C897="",AND(D897&lt;&gt;"",E897="")),"CREW COUNT BLANK; ","")&amp;IF(G897="","NO WORK WRITTEN; ","")&amp;IF(AND(I897&lt;&gt;"",J897=""),"INSPECTION - NO RESULT; ","")&amp;IF(AND(B897&lt;&gt;"",N(A897)&gt;0,COUNTIFS($B$2:$B$1000,B897,$A$2:$A$1000,A897)&gt;1),"TWO ROWS SAME JOB SAME DAY; ","")&amp;IF(AND(N(A897)&gt;0,N(S897)&gt;0,N(S897)-N(A897)&gt;N('Settings'!$B$11)),"WRITTEN LATE; ",""))-2)))</f>
        <v/>
      </c>
    </row>
    <row r="898">
      <c r="A898" s="6" t="n"/>
      <c r="G898" s="7" t="n"/>
      <c r="H898" s="7" t="n"/>
      <c r="K898" s="7" t="n"/>
      <c r="M898" s="7" t="n"/>
      <c r="N898" s="7" t="n"/>
      <c r="P898" s="7" t="n"/>
      <c r="S898" s="6" t="n"/>
      <c r="T898">
        <f>IF(NOT(OR(A898&lt;&gt;"",B898&lt;&gt;"",G898&lt;&gt;"")),"",IF(IF(N(A898)=0,"NO DATE; ","")&amp;IF(B898="","NO JOB; ",IF(COUNTIF('Jobs'!$A$2:$A$21,B898)=0,"JOB NOT ON JOBS SHEET; ",""))&amp;IF(AND(L898="Yes",M898=""),"DELAY - NO CAUSE; ","")&amp;IF(AND(N898&lt;&gt;"",O898&lt;&gt;"Yes",O898&lt;&gt;"Not needed"),"CLIENT INSTRUCTION - NO CHANGE ORDER; ","")&amp;IF(Q898="","NO PHOTOS LINK; ","")&amp;IF(OR(C898="",AND(D898&lt;&gt;"",E898="")),"CREW COUNT BLANK; ","")&amp;IF(G898="","NO WORK WRITTEN; ","")&amp;IF(AND(I898&lt;&gt;"",J898=""),"INSPECTION - NO RESULT; ","")&amp;IF(AND(B898&lt;&gt;"",N(A898)&gt;0,COUNTIFS($B$2:$B$1000,B898,$A$2:$A$1000,A898)&gt;1),"TWO ROWS SAME JOB SAME DAY; ","")&amp;IF(AND(N(A898)&gt;0,N(S898)&gt;0,N(S898)-N(A898)&gt;N('Settings'!$B$11)),"WRITTEN LATE; ","")="","",LEFT(IF(N(A898)=0,"NO DATE; ","")&amp;IF(B898="","NO JOB; ",IF(COUNTIF('Jobs'!$A$2:$A$21,B898)=0,"JOB NOT ON JOBS SHEET; ",""))&amp;IF(AND(L898="Yes",M898=""),"DELAY - NO CAUSE; ","")&amp;IF(AND(N898&lt;&gt;"",O898&lt;&gt;"Yes",O898&lt;&gt;"Not needed"),"CLIENT INSTRUCTION - NO CHANGE ORDER; ","")&amp;IF(Q898="","NO PHOTOS LINK; ","")&amp;IF(OR(C898="",AND(D898&lt;&gt;"",E898="")),"CREW COUNT BLANK; ","")&amp;IF(G898="","NO WORK WRITTEN; ","")&amp;IF(AND(I898&lt;&gt;"",J898=""),"INSPECTION - NO RESULT; ","")&amp;IF(AND(B898&lt;&gt;"",N(A898)&gt;0,COUNTIFS($B$2:$B$1000,B898,$A$2:$A$1000,A898)&gt;1),"TWO ROWS SAME JOB SAME DAY; ","")&amp;IF(AND(N(A898)&gt;0,N(S898)&gt;0,N(S898)-N(A898)&gt;N('Settings'!$B$11)),"WRITTEN LATE; ",""),LEN(IF(N(A898)=0,"NO DATE; ","")&amp;IF(B898="","NO JOB; ",IF(COUNTIF('Jobs'!$A$2:$A$21,B898)=0,"JOB NOT ON JOBS SHEET; ",""))&amp;IF(AND(L898="Yes",M898=""),"DELAY - NO CAUSE; ","")&amp;IF(AND(N898&lt;&gt;"",O898&lt;&gt;"Yes",O898&lt;&gt;"Not needed"),"CLIENT INSTRUCTION - NO CHANGE ORDER; ","")&amp;IF(Q898="","NO PHOTOS LINK; ","")&amp;IF(OR(C898="",AND(D898&lt;&gt;"",E898="")),"CREW COUNT BLANK; ","")&amp;IF(G898="","NO WORK WRITTEN; ","")&amp;IF(AND(I898&lt;&gt;"",J898=""),"INSPECTION - NO RESULT; ","")&amp;IF(AND(B898&lt;&gt;"",N(A898)&gt;0,COUNTIFS($B$2:$B$1000,B898,$A$2:$A$1000,A898)&gt;1),"TWO ROWS SAME JOB SAME DAY; ","")&amp;IF(AND(N(A898)&gt;0,N(S898)&gt;0,N(S898)-N(A898)&gt;N('Settings'!$B$11)),"WRITTEN LATE; ",""))-2)))</f>
        <v/>
      </c>
    </row>
    <row r="899">
      <c r="A899" s="6" t="n"/>
      <c r="G899" s="7" t="n"/>
      <c r="H899" s="7" t="n"/>
      <c r="K899" s="7" t="n"/>
      <c r="M899" s="7" t="n"/>
      <c r="N899" s="7" t="n"/>
      <c r="P899" s="7" t="n"/>
      <c r="S899" s="6" t="n"/>
      <c r="T899">
        <f>IF(NOT(OR(A899&lt;&gt;"",B899&lt;&gt;"",G899&lt;&gt;"")),"",IF(IF(N(A899)=0,"NO DATE; ","")&amp;IF(B899="","NO JOB; ",IF(COUNTIF('Jobs'!$A$2:$A$21,B899)=0,"JOB NOT ON JOBS SHEET; ",""))&amp;IF(AND(L899="Yes",M899=""),"DELAY - NO CAUSE; ","")&amp;IF(AND(N899&lt;&gt;"",O899&lt;&gt;"Yes",O899&lt;&gt;"Not needed"),"CLIENT INSTRUCTION - NO CHANGE ORDER; ","")&amp;IF(Q899="","NO PHOTOS LINK; ","")&amp;IF(OR(C899="",AND(D899&lt;&gt;"",E899="")),"CREW COUNT BLANK; ","")&amp;IF(G899="","NO WORK WRITTEN; ","")&amp;IF(AND(I899&lt;&gt;"",J899=""),"INSPECTION - NO RESULT; ","")&amp;IF(AND(B899&lt;&gt;"",N(A899)&gt;0,COUNTIFS($B$2:$B$1000,B899,$A$2:$A$1000,A899)&gt;1),"TWO ROWS SAME JOB SAME DAY; ","")&amp;IF(AND(N(A899)&gt;0,N(S899)&gt;0,N(S899)-N(A899)&gt;N('Settings'!$B$11)),"WRITTEN LATE; ","")="","",LEFT(IF(N(A899)=0,"NO DATE; ","")&amp;IF(B899="","NO JOB; ",IF(COUNTIF('Jobs'!$A$2:$A$21,B899)=0,"JOB NOT ON JOBS SHEET; ",""))&amp;IF(AND(L899="Yes",M899=""),"DELAY - NO CAUSE; ","")&amp;IF(AND(N899&lt;&gt;"",O899&lt;&gt;"Yes",O899&lt;&gt;"Not needed"),"CLIENT INSTRUCTION - NO CHANGE ORDER; ","")&amp;IF(Q899="","NO PHOTOS LINK; ","")&amp;IF(OR(C899="",AND(D899&lt;&gt;"",E899="")),"CREW COUNT BLANK; ","")&amp;IF(G899="","NO WORK WRITTEN; ","")&amp;IF(AND(I899&lt;&gt;"",J899=""),"INSPECTION - NO RESULT; ","")&amp;IF(AND(B899&lt;&gt;"",N(A899)&gt;0,COUNTIFS($B$2:$B$1000,B899,$A$2:$A$1000,A899)&gt;1),"TWO ROWS SAME JOB SAME DAY; ","")&amp;IF(AND(N(A899)&gt;0,N(S899)&gt;0,N(S899)-N(A899)&gt;N('Settings'!$B$11)),"WRITTEN LATE; ",""),LEN(IF(N(A899)=0,"NO DATE; ","")&amp;IF(B899="","NO JOB; ",IF(COUNTIF('Jobs'!$A$2:$A$21,B899)=0,"JOB NOT ON JOBS SHEET; ",""))&amp;IF(AND(L899="Yes",M899=""),"DELAY - NO CAUSE; ","")&amp;IF(AND(N899&lt;&gt;"",O899&lt;&gt;"Yes",O899&lt;&gt;"Not needed"),"CLIENT INSTRUCTION - NO CHANGE ORDER; ","")&amp;IF(Q899="","NO PHOTOS LINK; ","")&amp;IF(OR(C899="",AND(D899&lt;&gt;"",E899="")),"CREW COUNT BLANK; ","")&amp;IF(G899="","NO WORK WRITTEN; ","")&amp;IF(AND(I899&lt;&gt;"",J899=""),"INSPECTION - NO RESULT; ","")&amp;IF(AND(B899&lt;&gt;"",N(A899)&gt;0,COUNTIFS($B$2:$B$1000,B899,$A$2:$A$1000,A899)&gt;1),"TWO ROWS SAME JOB SAME DAY; ","")&amp;IF(AND(N(A899)&gt;0,N(S899)&gt;0,N(S899)-N(A899)&gt;N('Settings'!$B$11)),"WRITTEN LATE; ",""))-2)))</f>
        <v/>
      </c>
    </row>
    <row r="900">
      <c r="A900" s="6" t="n"/>
      <c r="G900" s="7" t="n"/>
      <c r="H900" s="7" t="n"/>
      <c r="K900" s="7" t="n"/>
      <c r="M900" s="7" t="n"/>
      <c r="N900" s="7" t="n"/>
      <c r="P900" s="7" t="n"/>
      <c r="S900" s="6" t="n"/>
      <c r="T900">
        <f>IF(NOT(OR(A900&lt;&gt;"",B900&lt;&gt;"",G900&lt;&gt;"")),"",IF(IF(N(A900)=0,"NO DATE; ","")&amp;IF(B900="","NO JOB; ",IF(COUNTIF('Jobs'!$A$2:$A$21,B900)=0,"JOB NOT ON JOBS SHEET; ",""))&amp;IF(AND(L900="Yes",M900=""),"DELAY - NO CAUSE; ","")&amp;IF(AND(N900&lt;&gt;"",O900&lt;&gt;"Yes",O900&lt;&gt;"Not needed"),"CLIENT INSTRUCTION - NO CHANGE ORDER; ","")&amp;IF(Q900="","NO PHOTOS LINK; ","")&amp;IF(OR(C900="",AND(D900&lt;&gt;"",E900="")),"CREW COUNT BLANK; ","")&amp;IF(G900="","NO WORK WRITTEN; ","")&amp;IF(AND(I900&lt;&gt;"",J900=""),"INSPECTION - NO RESULT; ","")&amp;IF(AND(B900&lt;&gt;"",N(A900)&gt;0,COUNTIFS($B$2:$B$1000,B900,$A$2:$A$1000,A900)&gt;1),"TWO ROWS SAME JOB SAME DAY; ","")&amp;IF(AND(N(A900)&gt;0,N(S900)&gt;0,N(S900)-N(A900)&gt;N('Settings'!$B$11)),"WRITTEN LATE; ","")="","",LEFT(IF(N(A900)=0,"NO DATE; ","")&amp;IF(B900="","NO JOB; ",IF(COUNTIF('Jobs'!$A$2:$A$21,B900)=0,"JOB NOT ON JOBS SHEET; ",""))&amp;IF(AND(L900="Yes",M900=""),"DELAY - NO CAUSE; ","")&amp;IF(AND(N900&lt;&gt;"",O900&lt;&gt;"Yes",O900&lt;&gt;"Not needed"),"CLIENT INSTRUCTION - NO CHANGE ORDER; ","")&amp;IF(Q900="","NO PHOTOS LINK; ","")&amp;IF(OR(C900="",AND(D900&lt;&gt;"",E900="")),"CREW COUNT BLANK; ","")&amp;IF(G900="","NO WORK WRITTEN; ","")&amp;IF(AND(I900&lt;&gt;"",J900=""),"INSPECTION - NO RESULT; ","")&amp;IF(AND(B900&lt;&gt;"",N(A900)&gt;0,COUNTIFS($B$2:$B$1000,B900,$A$2:$A$1000,A900)&gt;1),"TWO ROWS SAME JOB SAME DAY; ","")&amp;IF(AND(N(A900)&gt;0,N(S900)&gt;0,N(S900)-N(A900)&gt;N('Settings'!$B$11)),"WRITTEN LATE; ",""),LEN(IF(N(A900)=0,"NO DATE; ","")&amp;IF(B900="","NO JOB; ",IF(COUNTIF('Jobs'!$A$2:$A$21,B900)=0,"JOB NOT ON JOBS SHEET; ",""))&amp;IF(AND(L900="Yes",M900=""),"DELAY - NO CAUSE; ","")&amp;IF(AND(N900&lt;&gt;"",O900&lt;&gt;"Yes",O900&lt;&gt;"Not needed"),"CLIENT INSTRUCTION - NO CHANGE ORDER; ","")&amp;IF(Q900="","NO PHOTOS LINK; ","")&amp;IF(OR(C900="",AND(D900&lt;&gt;"",E900="")),"CREW COUNT BLANK; ","")&amp;IF(G900="","NO WORK WRITTEN; ","")&amp;IF(AND(I900&lt;&gt;"",J900=""),"INSPECTION - NO RESULT; ","")&amp;IF(AND(B900&lt;&gt;"",N(A900)&gt;0,COUNTIFS($B$2:$B$1000,B900,$A$2:$A$1000,A900)&gt;1),"TWO ROWS SAME JOB SAME DAY; ","")&amp;IF(AND(N(A900)&gt;0,N(S900)&gt;0,N(S900)-N(A900)&gt;N('Settings'!$B$11)),"WRITTEN LATE; ",""))-2)))</f>
        <v/>
      </c>
    </row>
    <row r="901">
      <c r="A901" s="6" t="n"/>
      <c r="G901" s="7" t="n"/>
      <c r="H901" s="7" t="n"/>
      <c r="K901" s="7" t="n"/>
      <c r="M901" s="7" t="n"/>
      <c r="N901" s="7" t="n"/>
      <c r="P901" s="7" t="n"/>
      <c r="S901" s="6" t="n"/>
      <c r="T901">
        <f>IF(NOT(OR(A901&lt;&gt;"",B901&lt;&gt;"",G901&lt;&gt;"")),"",IF(IF(N(A901)=0,"NO DATE; ","")&amp;IF(B901="","NO JOB; ",IF(COUNTIF('Jobs'!$A$2:$A$21,B901)=0,"JOB NOT ON JOBS SHEET; ",""))&amp;IF(AND(L901="Yes",M901=""),"DELAY - NO CAUSE; ","")&amp;IF(AND(N901&lt;&gt;"",O901&lt;&gt;"Yes",O901&lt;&gt;"Not needed"),"CLIENT INSTRUCTION - NO CHANGE ORDER; ","")&amp;IF(Q901="","NO PHOTOS LINK; ","")&amp;IF(OR(C901="",AND(D901&lt;&gt;"",E901="")),"CREW COUNT BLANK; ","")&amp;IF(G901="","NO WORK WRITTEN; ","")&amp;IF(AND(I901&lt;&gt;"",J901=""),"INSPECTION - NO RESULT; ","")&amp;IF(AND(B901&lt;&gt;"",N(A901)&gt;0,COUNTIFS($B$2:$B$1000,B901,$A$2:$A$1000,A901)&gt;1),"TWO ROWS SAME JOB SAME DAY; ","")&amp;IF(AND(N(A901)&gt;0,N(S901)&gt;0,N(S901)-N(A901)&gt;N('Settings'!$B$11)),"WRITTEN LATE; ","")="","",LEFT(IF(N(A901)=0,"NO DATE; ","")&amp;IF(B901="","NO JOB; ",IF(COUNTIF('Jobs'!$A$2:$A$21,B901)=0,"JOB NOT ON JOBS SHEET; ",""))&amp;IF(AND(L901="Yes",M901=""),"DELAY - NO CAUSE; ","")&amp;IF(AND(N901&lt;&gt;"",O901&lt;&gt;"Yes",O901&lt;&gt;"Not needed"),"CLIENT INSTRUCTION - NO CHANGE ORDER; ","")&amp;IF(Q901="","NO PHOTOS LINK; ","")&amp;IF(OR(C901="",AND(D901&lt;&gt;"",E901="")),"CREW COUNT BLANK; ","")&amp;IF(G901="","NO WORK WRITTEN; ","")&amp;IF(AND(I901&lt;&gt;"",J901=""),"INSPECTION - NO RESULT; ","")&amp;IF(AND(B901&lt;&gt;"",N(A901)&gt;0,COUNTIFS($B$2:$B$1000,B901,$A$2:$A$1000,A901)&gt;1),"TWO ROWS SAME JOB SAME DAY; ","")&amp;IF(AND(N(A901)&gt;0,N(S901)&gt;0,N(S901)-N(A901)&gt;N('Settings'!$B$11)),"WRITTEN LATE; ",""),LEN(IF(N(A901)=0,"NO DATE; ","")&amp;IF(B901="","NO JOB; ",IF(COUNTIF('Jobs'!$A$2:$A$21,B901)=0,"JOB NOT ON JOBS SHEET; ",""))&amp;IF(AND(L901="Yes",M901=""),"DELAY - NO CAUSE; ","")&amp;IF(AND(N901&lt;&gt;"",O901&lt;&gt;"Yes",O901&lt;&gt;"Not needed"),"CLIENT INSTRUCTION - NO CHANGE ORDER; ","")&amp;IF(Q901="","NO PHOTOS LINK; ","")&amp;IF(OR(C901="",AND(D901&lt;&gt;"",E901="")),"CREW COUNT BLANK; ","")&amp;IF(G901="","NO WORK WRITTEN; ","")&amp;IF(AND(I901&lt;&gt;"",J901=""),"INSPECTION - NO RESULT; ","")&amp;IF(AND(B901&lt;&gt;"",N(A901)&gt;0,COUNTIFS($B$2:$B$1000,B901,$A$2:$A$1000,A901)&gt;1),"TWO ROWS SAME JOB SAME DAY; ","")&amp;IF(AND(N(A901)&gt;0,N(S901)&gt;0,N(S901)-N(A901)&gt;N('Settings'!$B$11)),"WRITTEN LATE; ",""))-2)))</f>
        <v/>
      </c>
    </row>
    <row r="902">
      <c r="A902" s="6" t="n"/>
      <c r="G902" s="7" t="n"/>
      <c r="H902" s="7" t="n"/>
      <c r="K902" s="7" t="n"/>
      <c r="M902" s="7" t="n"/>
      <c r="N902" s="7" t="n"/>
      <c r="P902" s="7" t="n"/>
      <c r="S902" s="6" t="n"/>
      <c r="T902">
        <f>IF(NOT(OR(A902&lt;&gt;"",B902&lt;&gt;"",G902&lt;&gt;"")),"",IF(IF(N(A902)=0,"NO DATE; ","")&amp;IF(B902="","NO JOB; ",IF(COUNTIF('Jobs'!$A$2:$A$21,B902)=0,"JOB NOT ON JOBS SHEET; ",""))&amp;IF(AND(L902="Yes",M902=""),"DELAY - NO CAUSE; ","")&amp;IF(AND(N902&lt;&gt;"",O902&lt;&gt;"Yes",O902&lt;&gt;"Not needed"),"CLIENT INSTRUCTION - NO CHANGE ORDER; ","")&amp;IF(Q902="","NO PHOTOS LINK; ","")&amp;IF(OR(C902="",AND(D902&lt;&gt;"",E902="")),"CREW COUNT BLANK; ","")&amp;IF(G902="","NO WORK WRITTEN; ","")&amp;IF(AND(I902&lt;&gt;"",J902=""),"INSPECTION - NO RESULT; ","")&amp;IF(AND(B902&lt;&gt;"",N(A902)&gt;0,COUNTIFS($B$2:$B$1000,B902,$A$2:$A$1000,A902)&gt;1),"TWO ROWS SAME JOB SAME DAY; ","")&amp;IF(AND(N(A902)&gt;0,N(S902)&gt;0,N(S902)-N(A902)&gt;N('Settings'!$B$11)),"WRITTEN LATE; ","")="","",LEFT(IF(N(A902)=0,"NO DATE; ","")&amp;IF(B902="","NO JOB; ",IF(COUNTIF('Jobs'!$A$2:$A$21,B902)=0,"JOB NOT ON JOBS SHEET; ",""))&amp;IF(AND(L902="Yes",M902=""),"DELAY - NO CAUSE; ","")&amp;IF(AND(N902&lt;&gt;"",O902&lt;&gt;"Yes",O902&lt;&gt;"Not needed"),"CLIENT INSTRUCTION - NO CHANGE ORDER; ","")&amp;IF(Q902="","NO PHOTOS LINK; ","")&amp;IF(OR(C902="",AND(D902&lt;&gt;"",E902="")),"CREW COUNT BLANK; ","")&amp;IF(G902="","NO WORK WRITTEN; ","")&amp;IF(AND(I902&lt;&gt;"",J902=""),"INSPECTION - NO RESULT; ","")&amp;IF(AND(B902&lt;&gt;"",N(A902)&gt;0,COUNTIFS($B$2:$B$1000,B902,$A$2:$A$1000,A902)&gt;1),"TWO ROWS SAME JOB SAME DAY; ","")&amp;IF(AND(N(A902)&gt;0,N(S902)&gt;0,N(S902)-N(A902)&gt;N('Settings'!$B$11)),"WRITTEN LATE; ",""),LEN(IF(N(A902)=0,"NO DATE; ","")&amp;IF(B902="","NO JOB; ",IF(COUNTIF('Jobs'!$A$2:$A$21,B902)=0,"JOB NOT ON JOBS SHEET; ",""))&amp;IF(AND(L902="Yes",M902=""),"DELAY - NO CAUSE; ","")&amp;IF(AND(N902&lt;&gt;"",O902&lt;&gt;"Yes",O902&lt;&gt;"Not needed"),"CLIENT INSTRUCTION - NO CHANGE ORDER; ","")&amp;IF(Q902="","NO PHOTOS LINK; ","")&amp;IF(OR(C902="",AND(D902&lt;&gt;"",E902="")),"CREW COUNT BLANK; ","")&amp;IF(G902="","NO WORK WRITTEN; ","")&amp;IF(AND(I902&lt;&gt;"",J902=""),"INSPECTION - NO RESULT; ","")&amp;IF(AND(B902&lt;&gt;"",N(A902)&gt;0,COUNTIFS($B$2:$B$1000,B902,$A$2:$A$1000,A902)&gt;1),"TWO ROWS SAME JOB SAME DAY; ","")&amp;IF(AND(N(A902)&gt;0,N(S902)&gt;0,N(S902)-N(A902)&gt;N('Settings'!$B$11)),"WRITTEN LATE; ",""))-2)))</f>
        <v/>
      </c>
    </row>
    <row r="903">
      <c r="A903" s="6" t="n"/>
      <c r="G903" s="7" t="n"/>
      <c r="H903" s="7" t="n"/>
      <c r="K903" s="7" t="n"/>
      <c r="M903" s="7" t="n"/>
      <c r="N903" s="7" t="n"/>
      <c r="P903" s="7" t="n"/>
      <c r="S903" s="6" t="n"/>
      <c r="T903">
        <f>IF(NOT(OR(A903&lt;&gt;"",B903&lt;&gt;"",G903&lt;&gt;"")),"",IF(IF(N(A903)=0,"NO DATE; ","")&amp;IF(B903="","NO JOB; ",IF(COUNTIF('Jobs'!$A$2:$A$21,B903)=0,"JOB NOT ON JOBS SHEET; ",""))&amp;IF(AND(L903="Yes",M903=""),"DELAY - NO CAUSE; ","")&amp;IF(AND(N903&lt;&gt;"",O903&lt;&gt;"Yes",O903&lt;&gt;"Not needed"),"CLIENT INSTRUCTION - NO CHANGE ORDER; ","")&amp;IF(Q903="","NO PHOTOS LINK; ","")&amp;IF(OR(C903="",AND(D903&lt;&gt;"",E903="")),"CREW COUNT BLANK; ","")&amp;IF(G903="","NO WORK WRITTEN; ","")&amp;IF(AND(I903&lt;&gt;"",J903=""),"INSPECTION - NO RESULT; ","")&amp;IF(AND(B903&lt;&gt;"",N(A903)&gt;0,COUNTIFS($B$2:$B$1000,B903,$A$2:$A$1000,A903)&gt;1),"TWO ROWS SAME JOB SAME DAY; ","")&amp;IF(AND(N(A903)&gt;0,N(S903)&gt;0,N(S903)-N(A903)&gt;N('Settings'!$B$11)),"WRITTEN LATE; ","")="","",LEFT(IF(N(A903)=0,"NO DATE; ","")&amp;IF(B903="","NO JOB; ",IF(COUNTIF('Jobs'!$A$2:$A$21,B903)=0,"JOB NOT ON JOBS SHEET; ",""))&amp;IF(AND(L903="Yes",M903=""),"DELAY - NO CAUSE; ","")&amp;IF(AND(N903&lt;&gt;"",O903&lt;&gt;"Yes",O903&lt;&gt;"Not needed"),"CLIENT INSTRUCTION - NO CHANGE ORDER; ","")&amp;IF(Q903="","NO PHOTOS LINK; ","")&amp;IF(OR(C903="",AND(D903&lt;&gt;"",E903="")),"CREW COUNT BLANK; ","")&amp;IF(G903="","NO WORK WRITTEN; ","")&amp;IF(AND(I903&lt;&gt;"",J903=""),"INSPECTION - NO RESULT; ","")&amp;IF(AND(B903&lt;&gt;"",N(A903)&gt;0,COUNTIFS($B$2:$B$1000,B903,$A$2:$A$1000,A903)&gt;1),"TWO ROWS SAME JOB SAME DAY; ","")&amp;IF(AND(N(A903)&gt;0,N(S903)&gt;0,N(S903)-N(A903)&gt;N('Settings'!$B$11)),"WRITTEN LATE; ",""),LEN(IF(N(A903)=0,"NO DATE; ","")&amp;IF(B903="","NO JOB; ",IF(COUNTIF('Jobs'!$A$2:$A$21,B903)=0,"JOB NOT ON JOBS SHEET; ",""))&amp;IF(AND(L903="Yes",M903=""),"DELAY - NO CAUSE; ","")&amp;IF(AND(N903&lt;&gt;"",O903&lt;&gt;"Yes",O903&lt;&gt;"Not needed"),"CLIENT INSTRUCTION - NO CHANGE ORDER; ","")&amp;IF(Q903="","NO PHOTOS LINK; ","")&amp;IF(OR(C903="",AND(D903&lt;&gt;"",E903="")),"CREW COUNT BLANK; ","")&amp;IF(G903="","NO WORK WRITTEN; ","")&amp;IF(AND(I903&lt;&gt;"",J903=""),"INSPECTION - NO RESULT; ","")&amp;IF(AND(B903&lt;&gt;"",N(A903)&gt;0,COUNTIFS($B$2:$B$1000,B903,$A$2:$A$1000,A903)&gt;1),"TWO ROWS SAME JOB SAME DAY; ","")&amp;IF(AND(N(A903)&gt;0,N(S903)&gt;0,N(S903)-N(A903)&gt;N('Settings'!$B$11)),"WRITTEN LATE; ",""))-2)))</f>
        <v/>
      </c>
    </row>
    <row r="904">
      <c r="A904" s="6" t="n"/>
      <c r="G904" s="7" t="n"/>
      <c r="H904" s="7" t="n"/>
      <c r="K904" s="7" t="n"/>
      <c r="M904" s="7" t="n"/>
      <c r="N904" s="7" t="n"/>
      <c r="P904" s="7" t="n"/>
      <c r="S904" s="6" t="n"/>
      <c r="T904">
        <f>IF(NOT(OR(A904&lt;&gt;"",B904&lt;&gt;"",G904&lt;&gt;"")),"",IF(IF(N(A904)=0,"NO DATE; ","")&amp;IF(B904="","NO JOB; ",IF(COUNTIF('Jobs'!$A$2:$A$21,B904)=0,"JOB NOT ON JOBS SHEET; ",""))&amp;IF(AND(L904="Yes",M904=""),"DELAY - NO CAUSE; ","")&amp;IF(AND(N904&lt;&gt;"",O904&lt;&gt;"Yes",O904&lt;&gt;"Not needed"),"CLIENT INSTRUCTION - NO CHANGE ORDER; ","")&amp;IF(Q904="","NO PHOTOS LINK; ","")&amp;IF(OR(C904="",AND(D904&lt;&gt;"",E904="")),"CREW COUNT BLANK; ","")&amp;IF(G904="","NO WORK WRITTEN; ","")&amp;IF(AND(I904&lt;&gt;"",J904=""),"INSPECTION - NO RESULT; ","")&amp;IF(AND(B904&lt;&gt;"",N(A904)&gt;0,COUNTIFS($B$2:$B$1000,B904,$A$2:$A$1000,A904)&gt;1),"TWO ROWS SAME JOB SAME DAY; ","")&amp;IF(AND(N(A904)&gt;0,N(S904)&gt;0,N(S904)-N(A904)&gt;N('Settings'!$B$11)),"WRITTEN LATE; ","")="","",LEFT(IF(N(A904)=0,"NO DATE; ","")&amp;IF(B904="","NO JOB; ",IF(COUNTIF('Jobs'!$A$2:$A$21,B904)=0,"JOB NOT ON JOBS SHEET; ",""))&amp;IF(AND(L904="Yes",M904=""),"DELAY - NO CAUSE; ","")&amp;IF(AND(N904&lt;&gt;"",O904&lt;&gt;"Yes",O904&lt;&gt;"Not needed"),"CLIENT INSTRUCTION - NO CHANGE ORDER; ","")&amp;IF(Q904="","NO PHOTOS LINK; ","")&amp;IF(OR(C904="",AND(D904&lt;&gt;"",E904="")),"CREW COUNT BLANK; ","")&amp;IF(G904="","NO WORK WRITTEN; ","")&amp;IF(AND(I904&lt;&gt;"",J904=""),"INSPECTION - NO RESULT; ","")&amp;IF(AND(B904&lt;&gt;"",N(A904)&gt;0,COUNTIFS($B$2:$B$1000,B904,$A$2:$A$1000,A904)&gt;1),"TWO ROWS SAME JOB SAME DAY; ","")&amp;IF(AND(N(A904)&gt;0,N(S904)&gt;0,N(S904)-N(A904)&gt;N('Settings'!$B$11)),"WRITTEN LATE; ",""),LEN(IF(N(A904)=0,"NO DATE; ","")&amp;IF(B904="","NO JOB; ",IF(COUNTIF('Jobs'!$A$2:$A$21,B904)=0,"JOB NOT ON JOBS SHEET; ",""))&amp;IF(AND(L904="Yes",M904=""),"DELAY - NO CAUSE; ","")&amp;IF(AND(N904&lt;&gt;"",O904&lt;&gt;"Yes",O904&lt;&gt;"Not needed"),"CLIENT INSTRUCTION - NO CHANGE ORDER; ","")&amp;IF(Q904="","NO PHOTOS LINK; ","")&amp;IF(OR(C904="",AND(D904&lt;&gt;"",E904="")),"CREW COUNT BLANK; ","")&amp;IF(G904="","NO WORK WRITTEN; ","")&amp;IF(AND(I904&lt;&gt;"",J904=""),"INSPECTION - NO RESULT; ","")&amp;IF(AND(B904&lt;&gt;"",N(A904)&gt;0,COUNTIFS($B$2:$B$1000,B904,$A$2:$A$1000,A904)&gt;1),"TWO ROWS SAME JOB SAME DAY; ","")&amp;IF(AND(N(A904)&gt;0,N(S904)&gt;0,N(S904)-N(A904)&gt;N('Settings'!$B$11)),"WRITTEN LATE; ",""))-2)))</f>
        <v/>
      </c>
    </row>
    <row r="905">
      <c r="A905" s="6" t="n"/>
      <c r="G905" s="7" t="n"/>
      <c r="H905" s="7" t="n"/>
      <c r="K905" s="7" t="n"/>
      <c r="M905" s="7" t="n"/>
      <c r="N905" s="7" t="n"/>
      <c r="P905" s="7" t="n"/>
      <c r="S905" s="6" t="n"/>
      <c r="T905">
        <f>IF(NOT(OR(A905&lt;&gt;"",B905&lt;&gt;"",G905&lt;&gt;"")),"",IF(IF(N(A905)=0,"NO DATE; ","")&amp;IF(B905="","NO JOB; ",IF(COUNTIF('Jobs'!$A$2:$A$21,B905)=0,"JOB NOT ON JOBS SHEET; ",""))&amp;IF(AND(L905="Yes",M905=""),"DELAY - NO CAUSE; ","")&amp;IF(AND(N905&lt;&gt;"",O905&lt;&gt;"Yes",O905&lt;&gt;"Not needed"),"CLIENT INSTRUCTION - NO CHANGE ORDER; ","")&amp;IF(Q905="","NO PHOTOS LINK; ","")&amp;IF(OR(C905="",AND(D905&lt;&gt;"",E905="")),"CREW COUNT BLANK; ","")&amp;IF(G905="","NO WORK WRITTEN; ","")&amp;IF(AND(I905&lt;&gt;"",J905=""),"INSPECTION - NO RESULT; ","")&amp;IF(AND(B905&lt;&gt;"",N(A905)&gt;0,COUNTIFS($B$2:$B$1000,B905,$A$2:$A$1000,A905)&gt;1),"TWO ROWS SAME JOB SAME DAY; ","")&amp;IF(AND(N(A905)&gt;0,N(S905)&gt;0,N(S905)-N(A905)&gt;N('Settings'!$B$11)),"WRITTEN LATE; ","")="","",LEFT(IF(N(A905)=0,"NO DATE; ","")&amp;IF(B905="","NO JOB; ",IF(COUNTIF('Jobs'!$A$2:$A$21,B905)=0,"JOB NOT ON JOBS SHEET; ",""))&amp;IF(AND(L905="Yes",M905=""),"DELAY - NO CAUSE; ","")&amp;IF(AND(N905&lt;&gt;"",O905&lt;&gt;"Yes",O905&lt;&gt;"Not needed"),"CLIENT INSTRUCTION - NO CHANGE ORDER; ","")&amp;IF(Q905="","NO PHOTOS LINK; ","")&amp;IF(OR(C905="",AND(D905&lt;&gt;"",E905="")),"CREW COUNT BLANK; ","")&amp;IF(G905="","NO WORK WRITTEN; ","")&amp;IF(AND(I905&lt;&gt;"",J905=""),"INSPECTION - NO RESULT; ","")&amp;IF(AND(B905&lt;&gt;"",N(A905)&gt;0,COUNTIFS($B$2:$B$1000,B905,$A$2:$A$1000,A905)&gt;1),"TWO ROWS SAME JOB SAME DAY; ","")&amp;IF(AND(N(A905)&gt;0,N(S905)&gt;0,N(S905)-N(A905)&gt;N('Settings'!$B$11)),"WRITTEN LATE; ",""),LEN(IF(N(A905)=0,"NO DATE; ","")&amp;IF(B905="","NO JOB; ",IF(COUNTIF('Jobs'!$A$2:$A$21,B905)=0,"JOB NOT ON JOBS SHEET; ",""))&amp;IF(AND(L905="Yes",M905=""),"DELAY - NO CAUSE; ","")&amp;IF(AND(N905&lt;&gt;"",O905&lt;&gt;"Yes",O905&lt;&gt;"Not needed"),"CLIENT INSTRUCTION - NO CHANGE ORDER; ","")&amp;IF(Q905="","NO PHOTOS LINK; ","")&amp;IF(OR(C905="",AND(D905&lt;&gt;"",E905="")),"CREW COUNT BLANK; ","")&amp;IF(G905="","NO WORK WRITTEN; ","")&amp;IF(AND(I905&lt;&gt;"",J905=""),"INSPECTION - NO RESULT; ","")&amp;IF(AND(B905&lt;&gt;"",N(A905)&gt;0,COUNTIFS($B$2:$B$1000,B905,$A$2:$A$1000,A905)&gt;1),"TWO ROWS SAME JOB SAME DAY; ","")&amp;IF(AND(N(A905)&gt;0,N(S905)&gt;0,N(S905)-N(A905)&gt;N('Settings'!$B$11)),"WRITTEN LATE; ",""))-2)))</f>
        <v/>
      </c>
    </row>
    <row r="906">
      <c r="A906" s="6" t="n"/>
      <c r="G906" s="7" t="n"/>
      <c r="H906" s="7" t="n"/>
      <c r="K906" s="7" t="n"/>
      <c r="M906" s="7" t="n"/>
      <c r="N906" s="7" t="n"/>
      <c r="P906" s="7" t="n"/>
      <c r="S906" s="6" t="n"/>
      <c r="T906">
        <f>IF(NOT(OR(A906&lt;&gt;"",B906&lt;&gt;"",G906&lt;&gt;"")),"",IF(IF(N(A906)=0,"NO DATE; ","")&amp;IF(B906="","NO JOB; ",IF(COUNTIF('Jobs'!$A$2:$A$21,B906)=0,"JOB NOT ON JOBS SHEET; ",""))&amp;IF(AND(L906="Yes",M906=""),"DELAY - NO CAUSE; ","")&amp;IF(AND(N906&lt;&gt;"",O906&lt;&gt;"Yes",O906&lt;&gt;"Not needed"),"CLIENT INSTRUCTION - NO CHANGE ORDER; ","")&amp;IF(Q906="","NO PHOTOS LINK; ","")&amp;IF(OR(C906="",AND(D906&lt;&gt;"",E906="")),"CREW COUNT BLANK; ","")&amp;IF(G906="","NO WORK WRITTEN; ","")&amp;IF(AND(I906&lt;&gt;"",J906=""),"INSPECTION - NO RESULT; ","")&amp;IF(AND(B906&lt;&gt;"",N(A906)&gt;0,COUNTIFS($B$2:$B$1000,B906,$A$2:$A$1000,A906)&gt;1),"TWO ROWS SAME JOB SAME DAY; ","")&amp;IF(AND(N(A906)&gt;0,N(S906)&gt;0,N(S906)-N(A906)&gt;N('Settings'!$B$11)),"WRITTEN LATE; ","")="","",LEFT(IF(N(A906)=0,"NO DATE; ","")&amp;IF(B906="","NO JOB; ",IF(COUNTIF('Jobs'!$A$2:$A$21,B906)=0,"JOB NOT ON JOBS SHEET; ",""))&amp;IF(AND(L906="Yes",M906=""),"DELAY - NO CAUSE; ","")&amp;IF(AND(N906&lt;&gt;"",O906&lt;&gt;"Yes",O906&lt;&gt;"Not needed"),"CLIENT INSTRUCTION - NO CHANGE ORDER; ","")&amp;IF(Q906="","NO PHOTOS LINK; ","")&amp;IF(OR(C906="",AND(D906&lt;&gt;"",E906="")),"CREW COUNT BLANK; ","")&amp;IF(G906="","NO WORK WRITTEN; ","")&amp;IF(AND(I906&lt;&gt;"",J906=""),"INSPECTION - NO RESULT; ","")&amp;IF(AND(B906&lt;&gt;"",N(A906)&gt;0,COUNTIFS($B$2:$B$1000,B906,$A$2:$A$1000,A906)&gt;1),"TWO ROWS SAME JOB SAME DAY; ","")&amp;IF(AND(N(A906)&gt;0,N(S906)&gt;0,N(S906)-N(A906)&gt;N('Settings'!$B$11)),"WRITTEN LATE; ",""),LEN(IF(N(A906)=0,"NO DATE; ","")&amp;IF(B906="","NO JOB; ",IF(COUNTIF('Jobs'!$A$2:$A$21,B906)=0,"JOB NOT ON JOBS SHEET; ",""))&amp;IF(AND(L906="Yes",M906=""),"DELAY - NO CAUSE; ","")&amp;IF(AND(N906&lt;&gt;"",O906&lt;&gt;"Yes",O906&lt;&gt;"Not needed"),"CLIENT INSTRUCTION - NO CHANGE ORDER; ","")&amp;IF(Q906="","NO PHOTOS LINK; ","")&amp;IF(OR(C906="",AND(D906&lt;&gt;"",E906="")),"CREW COUNT BLANK; ","")&amp;IF(G906="","NO WORK WRITTEN; ","")&amp;IF(AND(I906&lt;&gt;"",J906=""),"INSPECTION - NO RESULT; ","")&amp;IF(AND(B906&lt;&gt;"",N(A906)&gt;0,COUNTIFS($B$2:$B$1000,B906,$A$2:$A$1000,A906)&gt;1),"TWO ROWS SAME JOB SAME DAY; ","")&amp;IF(AND(N(A906)&gt;0,N(S906)&gt;0,N(S906)-N(A906)&gt;N('Settings'!$B$11)),"WRITTEN LATE; ",""))-2)))</f>
        <v/>
      </c>
    </row>
    <row r="907">
      <c r="A907" s="6" t="n"/>
      <c r="G907" s="7" t="n"/>
      <c r="H907" s="7" t="n"/>
      <c r="K907" s="7" t="n"/>
      <c r="M907" s="7" t="n"/>
      <c r="N907" s="7" t="n"/>
      <c r="P907" s="7" t="n"/>
      <c r="S907" s="6" t="n"/>
      <c r="T907">
        <f>IF(NOT(OR(A907&lt;&gt;"",B907&lt;&gt;"",G907&lt;&gt;"")),"",IF(IF(N(A907)=0,"NO DATE; ","")&amp;IF(B907="","NO JOB; ",IF(COUNTIF('Jobs'!$A$2:$A$21,B907)=0,"JOB NOT ON JOBS SHEET; ",""))&amp;IF(AND(L907="Yes",M907=""),"DELAY - NO CAUSE; ","")&amp;IF(AND(N907&lt;&gt;"",O907&lt;&gt;"Yes",O907&lt;&gt;"Not needed"),"CLIENT INSTRUCTION - NO CHANGE ORDER; ","")&amp;IF(Q907="","NO PHOTOS LINK; ","")&amp;IF(OR(C907="",AND(D907&lt;&gt;"",E907="")),"CREW COUNT BLANK; ","")&amp;IF(G907="","NO WORK WRITTEN; ","")&amp;IF(AND(I907&lt;&gt;"",J907=""),"INSPECTION - NO RESULT; ","")&amp;IF(AND(B907&lt;&gt;"",N(A907)&gt;0,COUNTIFS($B$2:$B$1000,B907,$A$2:$A$1000,A907)&gt;1),"TWO ROWS SAME JOB SAME DAY; ","")&amp;IF(AND(N(A907)&gt;0,N(S907)&gt;0,N(S907)-N(A907)&gt;N('Settings'!$B$11)),"WRITTEN LATE; ","")="","",LEFT(IF(N(A907)=0,"NO DATE; ","")&amp;IF(B907="","NO JOB; ",IF(COUNTIF('Jobs'!$A$2:$A$21,B907)=0,"JOB NOT ON JOBS SHEET; ",""))&amp;IF(AND(L907="Yes",M907=""),"DELAY - NO CAUSE; ","")&amp;IF(AND(N907&lt;&gt;"",O907&lt;&gt;"Yes",O907&lt;&gt;"Not needed"),"CLIENT INSTRUCTION - NO CHANGE ORDER; ","")&amp;IF(Q907="","NO PHOTOS LINK; ","")&amp;IF(OR(C907="",AND(D907&lt;&gt;"",E907="")),"CREW COUNT BLANK; ","")&amp;IF(G907="","NO WORK WRITTEN; ","")&amp;IF(AND(I907&lt;&gt;"",J907=""),"INSPECTION - NO RESULT; ","")&amp;IF(AND(B907&lt;&gt;"",N(A907)&gt;0,COUNTIFS($B$2:$B$1000,B907,$A$2:$A$1000,A907)&gt;1),"TWO ROWS SAME JOB SAME DAY; ","")&amp;IF(AND(N(A907)&gt;0,N(S907)&gt;0,N(S907)-N(A907)&gt;N('Settings'!$B$11)),"WRITTEN LATE; ",""),LEN(IF(N(A907)=0,"NO DATE; ","")&amp;IF(B907="","NO JOB; ",IF(COUNTIF('Jobs'!$A$2:$A$21,B907)=0,"JOB NOT ON JOBS SHEET; ",""))&amp;IF(AND(L907="Yes",M907=""),"DELAY - NO CAUSE; ","")&amp;IF(AND(N907&lt;&gt;"",O907&lt;&gt;"Yes",O907&lt;&gt;"Not needed"),"CLIENT INSTRUCTION - NO CHANGE ORDER; ","")&amp;IF(Q907="","NO PHOTOS LINK; ","")&amp;IF(OR(C907="",AND(D907&lt;&gt;"",E907="")),"CREW COUNT BLANK; ","")&amp;IF(G907="","NO WORK WRITTEN; ","")&amp;IF(AND(I907&lt;&gt;"",J907=""),"INSPECTION - NO RESULT; ","")&amp;IF(AND(B907&lt;&gt;"",N(A907)&gt;0,COUNTIFS($B$2:$B$1000,B907,$A$2:$A$1000,A907)&gt;1),"TWO ROWS SAME JOB SAME DAY; ","")&amp;IF(AND(N(A907)&gt;0,N(S907)&gt;0,N(S907)-N(A907)&gt;N('Settings'!$B$11)),"WRITTEN LATE; ",""))-2)))</f>
        <v/>
      </c>
    </row>
    <row r="908">
      <c r="A908" s="6" t="n"/>
      <c r="G908" s="7" t="n"/>
      <c r="H908" s="7" t="n"/>
      <c r="K908" s="7" t="n"/>
      <c r="M908" s="7" t="n"/>
      <c r="N908" s="7" t="n"/>
      <c r="P908" s="7" t="n"/>
      <c r="S908" s="6" t="n"/>
      <c r="T908">
        <f>IF(NOT(OR(A908&lt;&gt;"",B908&lt;&gt;"",G908&lt;&gt;"")),"",IF(IF(N(A908)=0,"NO DATE; ","")&amp;IF(B908="","NO JOB; ",IF(COUNTIF('Jobs'!$A$2:$A$21,B908)=0,"JOB NOT ON JOBS SHEET; ",""))&amp;IF(AND(L908="Yes",M908=""),"DELAY - NO CAUSE; ","")&amp;IF(AND(N908&lt;&gt;"",O908&lt;&gt;"Yes",O908&lt;&gt;"Not needed"),"CLIENT INSTRUCTION - NO CHANGE ORDER; ","")&amp;IF(Q908="","NO PHOTOS LINK; ","")&amp;IF(OR(C908="",AND(D908&lt;&gt;"",E908="")),"CREW COUNT BLANK; ","")&amp;IF(G908="","NO WORK WRITTEN; ","")&amp;IF(AND(I908&lt;&gt;"",J908=""),"INSPECTION - NO RESULT; ","")&amp;IF(AND(B908&lt;&gt;"",N(A908)&gt;0,COUNTIFS($B$2:$B$1000,B908,$A$2:$A$1000,A908)&gt;1),"TWO ROWS SAME JOB SAME DAY; ","")&amp;IF(AND(N(A908)&gt;0,N(S908)&gt;0,N(S908)-N(A908)&gt;N('Settings'!$B$11)),"WRITTEN LATE; ","")="","",LEFT(IF(N(A908)=0,"NO DATE; ","")&amp;IF(B908="","NO JOB; ",IF(COUNTIF('Jobs'!$A$2:$A$21,B908)=0,"JOB NOT ON JOBS SHEET; ",""))&amp;IF(AND(L908="Yes",M908=""),"DELAY - NO CAUSE; ","")&amp;IF(AND(N908&lt;&gt;"",O908&lt;&gt;"Yes",O908&lt;&gt;"Not needed"),"CLIENT INSTRUCTION - NO CHANGE ORDER; ","")&amp;IF(Q908="","NO PHOTOS LINK; ","")&amp;IF(OR(C908="",AND(D908&lt;&gt;"",E908="")),"CREW COUNT BLANK; ","")&amp;IF(G908="","NO WORK WRITTEN; ","")&amp;IF(AND(I908&lt;&gt;"",J908=""),"INSPECTION - NO RESULT; ","")&amp;IF(AND(B908&lt;&gt;"",N(A908)&gt;0,COUNTIFS($B$2:$B$1000,B908,$A$2:$A$1000,A908)&gt;1),"TWO ROWS SAME JOB SAME DAY; ","")&amp;IF(AND(N(A908)&gt;0,N(S908)&gt;0,N(S908)-N(A908)&gt;N('Settings'!$B$11)),"WRITTEN LATE; ",""),LEN(IF(N(A908)=0,"NO DATE; ","")&amp;IF(B908="","NO JOB; ",IF(COUNTIF('Jobs'!$A$2:$A$21,B908)=0,"JOB NOT ON JOBS SHEET; ",""))&amp;IF(AND(L908="Yes",M908=""),"DELAY - NO CAUSE; ","")&amp;IF(AND(N908&lt;&gt;"",O908&lt;&gt;"Yes",O908&lt;&gt;"Not needed"),"CLIENT INSTRUCTION - NO CHANGE ORDER; ","")&amp;IF(Q908="","NO PHOTOS LINK; ","")&amp;IF(OR(C908="",AND(D908&lt;&gt;"",E908="")),"CREW COUNT BLANK; ","")&amp;IF(G908="","NO WORK WRITTEN; ","")&amp;IF(AND(I908&lt;&gt;"",J908=""),"INSPECTION - NO RESULT; ","")&amp;IF(AND(B908&lt;&gt;"",N(A908)&gt;0,COUNTIFS($B$2:$B$1000,B908,$A$2:$A$1000,A908)&gt;1),"TWO ROWS SAME JOB SAME DAY; ","")&amp;IF(AND(N(A908)&gt;0,N(S908)&gt;0,N(S908)-N(A908)&gt;N('Settings'!$B$11)),"WRITTEN LATE; ",""))-2)))</f>
        <v/>
      </c>
    </row>
    <row r="909">
      <c r="A909" s="6" t="n"/>
      <c r="G909" s="7" t="n"/>
      <c r="H909" s="7" t="n"/>
      <c r="K909" s="7" t="n"/>
      <c r="M909" s="7" t="n"/>
      <c r="N909" s="7" t="n"/>
      <c r="P909" s="7" t="n"/>
      <c r="S909" s="6" t="n"/>
      <c r="T909">
        <f>IF(NOT(OR(A909&lt;&gt;"",B909&lt;&gt;"",G909&lt;&gt;"")),"",IF(IF(N(A909)=0,"NO DATE; ","")&amp;IF(B909="","NO JOB; ",IF(COUNTIF('Jobs'!$A$2:$A$21,B909)=0,"JOB NOT ON JOBS SHEET; ",""))&amp;IF(AND(L909="Yes",M909=""),"DELAY - NO CAUSE; ","")&amp;IF(AND(N909&lt;&gt;"",O909&lt;&gt;"Yes",O909&lt;&gt;"Not needed"),"CLIENT INSTRUCTION - NO CHANGE ORDER; ","")&amp;IF(Q909="","NO PHOTOS LINK; ","")&amp;IF(OR(C909="",AND(D909&lt;&gt;"",E909="")),"CREW COUNT BLANK; ","")&amp;IF(G909="","NO WORK WRITTEN; ","")&amp;IF(AND(I909&lt;&gt;"",J909=""),"INSPECTION - NO RESULT; ","")&amp;IF(AND(B909&lt;&gt;"",N(A909)&gt;0,COUNTIFS($B$2:$B$1000,B909,$A$2:$A$1000,A909)&gt;1),"TWO ROWS SAME JOB SAME DAY; ","")&amp;IF(AND(N(A909)&gt;0,N(S909)&gt;0,N(S909)-N(A909)&gt;N('Settings'!$B$11)),"WRITTEN LATE; ","")="","",LEFT(IF(N(A909)=0,"NO DATE; ","")&amp;IF(B909="","NO JOB; ",IF(COUNTIF('Jobs'!$A$2:$A$21,B909)=0,"JOB NOT ON JOBS SHEET; ",""))&amp;IF(AND(L909="Yes",M909=""),"DELAY - NO CAUSE; ","")&amp;IF(AND(N909&lt;&gt;"",O909&lt;&gt;"Yes",O909&lt;&gt;"Not needed"),"CLIENT INSTRUCTION - NO CHANGE ORDER; ","")&amp;IF(Q909="","NO PHOTOS LINK; ","")&amp;IF(OR(C909="",AND(D909&lt;&gt;"",E909="")),"CREW COUNT BLANK; ","")&amp;IF(G909="","NO WORK WRITTEN; ","")&amp;IF(AND(I909&lt;&gt;"",J909=""),"INSPECTION - NO RESULT; ","")&amp;IF(AND(B909&lt;&gt;"",N(A909)&gt;0,COUNTIFS($B$2:$B$1000,B909,$A$2:$A$1000,A909)&gt;1),"TWO ROWS SAME JOB SAME DAY; ","")&amp;IF(AND(N(A909)&gt;0,N(S909)&gt;0,N(S909)-N(A909)&gt;N('Settings'!$B$11)),"WRITTEN LATE; ",""),LEN(IF(N(A909)=0,"NO DATE; ","")&amp;IF(B909="","NO JOB; ",IF(COUNTIF('Jobs'!$A$2:$A$21,B909)=0,"JOB NOT ON JOBS SHEET; ",""))&amp;IF(AND(L909="Yes",M909=""),"DELAY - NO CAUSE; ","")&amp;IF(AND(N909&lt;&gt;"",O909&lt;&gt;"Yes",O909&lt;&gt;"Not needed"),"CLIENT INSTRUCTION - NO CHANGE ORDER; ","")&amp;IF(Q909="","NO PHOTOS LINK; ","")&amp;IF(OR(C909="",AND(D909&lt;&gt;"",E909="")),"CREW COUNT BLANK; ","")&amp;IF(G909="","NO WORK WRITTEN; ","")&amp;IF(AND(I909&lt;&gt;"",J909=""),"INSPECTION - NO RESULT; ","")&amp;IF(AND(B909&lt;&gt;"",N(A909)&gt;0,COUNTIFS($B$2:$B$1000,B909,$A$2:$A$1000,A909)&gt;1),"TWO ROWS SAME JOB SAME DAY; ","")&amp;IF(AND(N(A909)&gt;0,N(S909)&gt;0,N(S909)-N(A909)&gt;N('Settings'!$B$11)),"WRITTEN LATE; ",""))-2)))</f>
        <v/>
      </c>
    </row>
    <row r="910">
      <c r="A910" s="6" t="n"/>
      <c r="G910" s="7" t="n"/>
      <c r="H910" s="7" t="n"/>
      <c r="K910" s="7" t="n"/>
      <c r="M910" s="7" t="n"/>
      <c r="N910" s="7" t="n"/>
      <c r="P910" s="7" t="n"/>
      <c r="S910" s="6" t="n"/>
      <c r="T910">
        <f>IF(NOT(OR(A910&lt;&gt;"",B910&lt;&gt;"",G910&lt;&gt;"")),"",IF(IF(N(A910)=0,"NO DATE; ","")&amp;IF(B910="","NO JOB; ",IF(COUNTIF('Jobs'!$A$2:$A$21,B910)=0,"JOB NOT ON JOBS SHEET; ",""))&amp;IF(AND(L910="Yes",M910=""),"DELAY - NO CAUSE; ","")&amp;IF(AND(N910&lt;&gt;"",O910&lt;&gt;"Yes",O910&lt;&gt;"Not needed"),"CLIENT INSTRUCTION - NO CHANGE ORDER; ","")&amp;IF(Q910="","NO PHOTOS LINK; ","")&amp;IF(OR(C910="",AND(D910&lt;&gt;"",E910="")),"CREW COUNT BLANK; ","")&amp;IF(G910="","NO WORK WRITTEN; ","")&amp;IF(AND(I910&lt;&gt;"",J910=""),"INSPECTION - NO RESULT; ","")&amp;IF(AND(B910&lt;&gt;"",N(A910)&gt;0,COUNTIFS($B$2:$B$1000,B910,$A$2:$A$1000,A910)&gt;1),"TWO ROWS SAME JOB SAME DAY; ","")&amp;IF(AND(N(A910)&gt;0,N(S910)&gt;0,N(S910)-N(A910)&gt;N('Settings'!$B$11)),"WRITTEN LATE; ","")="","",LEFT(IF(N(A910)=0,"NO DATE; ","")&amp;IF(B910="","NO JOB; ",IF(COUNTIF('Jobs'!$A$2:$A$21,B910)=0,"JOB NOT ON JOBS SHEET; ",""))&amp;IF(AND(L910="Yes",M910=""),"DELAY - NO CAUSE; ","")&amp;IF(AND(N910&lt;&gt;"",O910&lt;&gt;"Yes",O910&lt;&gt;"Not needed"),"CLIENT INSTRUCTION - NO CHANGE ORDER; ","")&amp;IF(Q910="","NO PHOTOS LINK; ","")&amp;IF(OR(C910="",AND(D910&lt;&gt;"",E910="")),"CREW COUNT BLANK; ","")&amp;IF(G910="","NO WORK WRITTEN; ","")&amp;IF(AND(I910&lt;&gt;"",J910=""),"INSPECTION - NO RESULT; ","")&amp;IF(AND(B910&lt;&gt;"",N(A910)&gt;0,COUNTIFS($B$2:$B$1000,B910,$A$2:$A$1000,A910)&gt;1),"TWO ROWS SAME JOB SAME DAY; ","")&amp;IF(AND(N(A910)&gt;0,N(S910)&gt;0,N(S910)-N(A910)&gt;N('Settings'!$B$11)),"WRITTEN LATE; ",""),LEN(IF(N(A910)=0,"NO DATE; ","")&amp;IF(B910="","NO JOB; ",IF(COUNTIF('Jobs'!$A$2:$A$21,B910)=0,"JOB NOT ON JOBS SHEET; ",""))&amp;IF(AND(L910="Yes",M910=""),"DELAY - NO CAUSE; ","")&amp;IF(AND(N910&lt;&gt;"",O910&lt;&gt;"Yes",O910&lt;&gt;"Not needed"),"CLIENT INSTRUCTION - NO CHANGE ORDER; ","")&amp;IF(Q910="","NO PHOTOS LINK; ","")&amp;IF(OR(C910="",AND(D910&lt;&gt;"",E910="")),"CREW COUNT BLANK; ","")&amp;IF(G910="","NO WORK WRITTEN; ","")&amp;IF(AND(I910&lt;&gt;"",J910=""),"INSPECTION - NO RESULT; ","")&amp;IF(AND(B910&lt;&gt;"",N(A910)&gt;0,COUNTIFS($B$2:$B$1000,B910,$A$2:$A$1000,A910)&gt;1),"TWO ROWS SAME JOB SAME DAY; ","")&amp;IF(AND(N(A910)&gt;0,N(S910)&gt;0,N(S910)-N(A910)&gt;N('Settings'!$B$11)),"WRITTEN LATE; ",""))-2)))</f>
        <v/>
      </c>
    </row>
    <row r="911">
      <c r="A911" s="6" t="n"/>
      <c r="G911" s="7" t="n"/>
      <c r="H911" s="7" t="n"/>
      <c r="K911" s="7" t="n"/>
      <c r="M911" s="7" t="n"/>
      <c r="N911" s="7" t="n"/>
      <c r="P911" s="7" t="n"/>
      <c r="S911" s="6" t="n"/>
      <c r="T911">
        <f>IF(NOT(OR(A911&lt;&gt;"",B911&lt;&gt;"",G911&lt;&gt;"")),"",IF(IF(N(A911)=0,"NO DATE; ","")&amp;IF(B911="","NO JOB; ",IF(COUNTIF('Jobs'!$A$2:$A$21,B911)=0,"JOB NOT ON JOBS SHEET; ",""))&amp;IF(AND(L911="Yes",M911=""),"DELAY - NO CAUSE; ","")&amp;IF(AND(N911&lt;&gt;"",O911&lt;&gt;"Yes",O911&lt;&gt;"Not needed"),"CLIENT INSTRUCTION - NO CHANGE ORDER; ","")&amp;IF(Q911="","NO PHOTOS LINK; ","")&amp;IF(OR(C911="",AND(D911&lt;&gt;"",E911="")),"CREW COUNT BLANK; ","")&amp;IF(G911="","NO WORK WRITTEN; ","")&amp;IF(AND(I911&lt;&gt;"",J911=""),"INSPECTION - NO RESULT; ","")&amp;IF(AND(B911&lt;&gt;"",N(A911)&gt;0,COUNTIFS($B$2:$B$1000,B911,$A$2:$A$1000,A911)&gt;1),"TWO ROWS SAME JOB SAME DAY; ","")&amp;IF(AND(N(A911)&gt;0,N(S911)&gt;0,N(S911)-N(A911)&gt;N('Settings'!$B$11)),"WRITTEN LATE; ","")="","",LEFT(IF(N(A911)=0,"NO DATE; ","")&amp;IF(B911="","NO JOB; ",IF(COUNTIF('Jobs'!$A$2:$A$21,B911)=0,"JOB NOT ON JOBS SHEET; ",""))&amp;IF(AND(L911="Yes",M911=""),"DELAY - NO CAUSE; ","")&amp;IF(AND(N911&lt;&gt;"",O911&lt;&gt;"Yes",O911&lt;&gt;"Not needed"),"CLIENT INSTRUCTION - NO CHANGE ORDER; ","")&amp;IF(Q911="","NO PHOTOS LINK; ","")&amp;IF(OR(C911="",AND(D911&lt;&gt;"",E911="")),"CREW COUNT BLANK; ","")&amp;IF(G911="","NO WORK WRITTEN; ","")&amp;IF(AND(I911&lt;&gt;"",J911=""),"INSPECTION - NO RESULT; ","")&amp;IF(AND(B911&lt;&gt;"",N(A911)&gt;0,COUNTIFS($B$2:$B$1000,B911,$A$2:$A$1000,A911)&gt;1),"TWO ROWS SAME JOB SAME DAY; ","")&amp;IF(AND(N(A911)&gt;0,N(S911)&gt;0,N(S911)-N(A911)&gt;N('Settings'!$B$11)),"WRITTEN LATE; ",""),LEN(IF(N(A911)=0,"NO DATE; ","")&amp;IF(B911="","NO JOB; ",IF(COUNTIF('Jobs'!$A$2:$A$21,B911)=0,"JOB NOT ON JOBS SHEET; ",""))&amp;IF(AND(L911="Yes",M911=""),"DELAY - NO CAUSE; ","")&amp;IF(AND(N911&lt;&gt;"",O911&lt;&gt;"Yes",O911&lt;&gt;"Not needed"),"CLIENT INSTRUCTION - NO CHANGE ORDER; ","")&amp;IF(Q911="","NO PHOTOS LINK; ","")&amp;IF(OR(C911="",AND(D911&lt;&gt;"",E911="")),"CREW COUNT BLANK; ","")&amp;IF(G911="","NO WORK WRITTEN; ","")&amp;IF(AND(I911&lt;&gt;"",J911=""),"INSPECTION - NO RESULT; ","")&amp;IF(AND(B911&lt;&gt;"",N(A911)&gt;0,COUNTIFS($B$2:$B$1000,B911,$A$2:$A$1000,A911)&gt;1),"TWO ROWS SAME JOB SAME DAY; ","")&amp;IF(AND(N(A911)&gt;0,N(S911)&gt;0,N(S911)-N(A911)&gt;N('Settings'!$B$11)),"WRITTEN LATE; ",""))-2)))</f>
        <v/>
      </c>
    </row>
    <row r="912">
      <c r="A912" s="6" t="n"/>
      <c r="G912" s="7" t="n"/>
      <c r="H912" s="7" t="n"/>
      <c r="K912" s="7" t="n"/>
      <c r="M912" s="7" t="n"/>
      <c r="N912" s="7" t="n"/>
      <c r="P912" s="7" t="n"/>
      <c r="S912" s="6" t="n"/>
      <c r="T912">
        <f>IF(NOT(OR(A912&lt;&gt;"",B912&lt;&gt;"",G912&lt;&gt;"")),"",IF(IF(N(A912)=0,"NO DATE; ","")&amp;IF(B912="","NO JOB; ",IF(COUNTIF('Jobs'!$A$2:$A$21,B912)=0,"JOB NOT ON JOBS SHEET; ",""))&amp;IF(AND(L912="Yes",M912=""),"DELAY - NO CAUSE; ","")&amp;IF(AND(N912&lt;&gt;"",O912&lt;&gt;"Yes",O912&lt;&gt;"Not needed"),"CLIENT INSTRUCTION - NO CHANGE ORDER; ","")&amp;IF(Q912="","NO PHOTOS LINK; ","")&amp;IF(OR(C912="",AND(D912&lt;&gt;"",E912="")),"CREW COUNT BLANK; ","")&amp;IF(G912="","NO WORK WRITTEN; ","")&amp;IF(AND(I912&lt;&gt;"",J912=""),"INSPECTION - NO RESULT; ","")&amp;IF(AND(B912&lt;&gt;"",N(A912)&gt;0,COUNTIFS($B$2:$B$1000,B912,$A$2:$A$1000,A912)&gt;1),"TWO ROWS SAME JOB SAME DAY; ","")&amp;IF(AND(N(A912)&gt;0,N(S912)&gt;0,N(S912)-N(A912)&gt;N('Settings'!$B$11)),"WRITTEN LATE; ","")="","",LEFT(IF(N(A912)=0,"NO DATE; ","")&amp;IF(B912="","NO JOB; ",IF(COUNTIF('Jobs'!$A$2:$A$21,B912)=0,"JOB NOT ON JOBS SHEET; ",""))&amp;IF(AND(L912="Yes",M912=""),"DELAY - NO CAUSE; ","")&amp;IF(AND(N912&lt;&gt;"",O912&lt;&gt;"Yes",O912&lt;&gt;"Not needed"),"CLIENT INSTRUCTION - NO CHANGE ORDER; ","")&amp;IF(Q912="","NO PHOTOS LINK; ","")&amp;IF(OR(C912="",AND(D912&lt;&gt;"",E912="")),"CREW COUNT BLANK; ","")&amp;IF(G912="","NO WORK WRITTEN; ","")&amp;IF(AND(I912&lt;&gt;"",J912=""),"INSPECTION - NO RESULT; ","")&amp;IF(AND(B912&lt;&gt;"",N(A912)&gt;0,COUNTIFS($B$2:$B$1000,B912,$A$2:$A$1000,A912)&gt;1),"TWO ROWS SAME JOB SAME DAY; ","")&amp;IF(AND(N(A912)&gt;0,N(S912)&gt;0,N(S912)-N(A912)&gt;N('Settings'!$B$11)),"WRITTEN LATE; ",""),LEN(IF(N(A912)=0,"NO DATE; ","")&amp;IF(B912="","NO JOB; ",IF(COUNTIF('Jobs'!$A$2:$A$21,B912)=0,"JOB NOT ON JOBS SHEET; ",""))&amp;IF(AND(L912="Yes",M912=""),"DELAY - NO CAUSE; ","")&amp;IF(AND(N912&lt;&gt;"",O912&lt;&gt;"Yes",O912&lt;&gt;"Not needed"),"CLIENT INSTRUCTION - NO CHANGE ORDER; ","")&amp;IF(Q912="","NO PHOTOS LINK; ","")&amp;IF(OR(C912="",AND(D912&lt;&gt;"",E912="")),"CREW COUNT BLANK; ","")&amp;IF(G912="","NO WORK WRITTEN; ","")&amp;IF(AND(I912&lt;&gt;"",J912=""),"INSPECTION - NO RESULT; ","")&amp;IF(AND(B912&lt;&gt;"",N(A912)&gt;0,COUNTIFS($B$2:$B$1000,B912,$A$2:$A$1000,A912)&gt;1),"TWO ROWS SAME JOB SAME DAY; ","")&amp;IF(AND(N(A912)&gt;0,N(S912)&gt;0,N(S912)-N(A912)&gt;N('Settings'!$B$11)),"WRITTEN LATE; ",""))-2)))</f>
        <v/>
      </c>
    </row>
    <row r="913">
      <c r="A913" s="6" t="n"/>
      <c r="G913" s="7" t="n"/>
      <c r="H913" s="7" t="n"/>
      <c r="K913" s="7" t="n"/>
      <c r="M913" s="7" t="n"/>
      <c r="N913" s="7" t="n"/>
      <c r="P913" s="7" t="n"/>
      <c r="S913" s="6" t="n"/>
      <c r="T913">
        <f>IF(NOT(OR(A913&lt;&gt;"",B913&lt;&gt;"",G913&lt;&gt;"")),"",IF(IF(N(A913)=0,"NO DATE; ","")&amp;IF(B913="","NO JOB; ",IF(COUNTIF('Jobs'!$A$2:$A$21,B913)=0,"JOB NOT ON JOBS SHEET; ",""))&amp;IF(AND(L913="Yes",M913=""),"DELAY - NO CAUSE; ","")&amp;IF(AND(N913&lt;&gt;"",O913&lt;&gt;"Yes",O913&lt;&gt;"Not needed"),"CLIENT INSTRUCTION - NO CHANGE ORDER; ","")&amp;IF(Q913="","NO PHOTOS LINK; ","")&amp;IF(OR(C913="",AND(D913&lt;&gt;"",E913="")),"CREW COUNT BLANK; ","")&amp;IF(G913="","NO WORK WRITTEN; ","")&amp;IF(AND(I913&lt;&gt;"",J913=""),"INSPECTION - NO RESULT; ","")&amp;IF(AND(B913&lt;&gt;"",N(A913)&gt;0,COUNTIFS($B$2:$B$1000,B913,$A$2:$A$1000,A913)&gt;1),"TWO ROWS SAME JOB SAME DAY; ","")&amp;IF(AND(N(A913)&gt;0,N(S913)&gt;0,N(S913)-N(A913)&gt;N('Settings'!$B$11)),"WRITTEN LATE; ","")="","",LEFT(IF(N(A913)=0,"NO DATE; ","")&amp;IF(B913="","NO JOB; ",IF(COUNTIF('Jobs'!$A$2:$A$21,B913)=0,"JOB NOT ON JOBS SHEET; ",""))&amp;IF(AND(L913="Yes",M913=""),"DELAY - NO CAUSE; ","")&amp;IF(AND(N913&lt;&gt;"",O913&lt;&gt;"Yes",O913&lt;&gt;"Not needed"),"CLIENT INSTRUCTION - NO CHANGE ORDER; ","")&amp;IF(Q913="","NO PHOTOS LINK; ","")&amp;IF(OR(C913="",AND(D913&lt;&gt;"",E913="")),"CREW COUNT BLANK; ","")&amp;IF(G913="","NO WORK WRITTEN; ","")&amp;IF(AND(I913&lt;&gt;"",J913=""),"INSPECTION - NO RESULT; ","")&amp;IF(AND(B913&lt;&gt;"",N(A913)&gt;0,COUNTIFS($B$2:$B$1000,B913,$A$2:$A$1000,A913)&gt;1),"TWO ROWS SAME JOB SAME DAY; ","")&amp;IF(AND(N(A913)&gt;0,N(S913)&gt;0,N(S913)-N(A913)&gt;N('Settings'!$B$11)),"WRITTEN LATE; ",""),LEN(IF(N(A913)=0,"NO DATE; ","")&amp;IF(B913="","NO JOB; ",IF(COUNTIF('Jobs'!$A$2:$A$21,B913)=0,"JOB NOT ON JOBS SHEET; ",""))&amp;IF(AND(L913="Yes",M913=""),"DELAY - NO CAUSE; ","")&amp;IF(AND(N913&lt;&gt;"",O913&lt;&gt;"Yes",O913&lt;&gt;"Not needed"),"CLIENT INSTRUCTION - NO CHANGE ORDER; ","")&amp;IF(Q913="","NO PHOTOS LINK; ","")&amp;IF(OR(C913="",AND(D913&lt;&gt;"",E913="")),"CREW COUNT BLANK; ","")&amp;IF(G913="","NO WORK WRITTEN; ","")&amp;IF(AND(I913&lt;&gt;"",J913=""),"INSPECTION - NO RESULT; ","")&amp;IF(AND(B913&lt;&gt;"",N(A913)&gt;0,COUNTIFS($B$2:$B$1000,B913,$A$2:$A$1000,A913)&gt;1),"TWO ROWS SAME JOB SAME DAY; ","")&amp;IF(AND(N(A913)&gt;0,N(S913)&gt;0,N(S913)-N(A913)&gt;N('Settings'!$B$11)),"WRITTEN LATE; ",""))-2)))</f>
        <v/>
      </c>
    </row>
    <row r="914">
      <c r="A914" s="6" t="n"/>
      <c r="G914" s="7" t="n"/>
      <c r="H914" s="7" t="n"/>
      <c r="K914" s="7" t="n"/>
      <c r="M914" s="7" t="n"/>
      <c r="N914" s="7" t="n"/>
      <c r="P914" s="7" t="n"/>
      <c r="S914" s="6" t="n"/>
      <c r="T914">
        <f>IF(NOT(OR(A914&lt;&gt;"",B914&lt;&gt;"",G914&lt;&gt;"")),"",IF(IF(N(A914)=0,"NO DATE; ","")&amp;IF(B914="","NO JOB; ",IF(COUNTIF('Jobs'!$A$2:$A$21,B914)=0,"JOB NOT ON JOBS SHEET; ",""))&amp;IF(AND(L914="Yes",M914=""),"DELAY - NO CAUSE; ","")&amp;IF(AND(N914&lt;&gt;"",O914&lt;&gt;"Yes",O914&lt;&gt;"Not needed"),"CLIENT INSTRUCTION - NO CHANGE ORDER; ","")&amp;IF(Q914="","NO PHOTOS LINK; ","")&amp;IF(OR(C914="",AND(D914&lt;&gt;"",E914="")),"CREW COUNT BLANK; ","")&amp;IF(G914="","NO WORK WRITTEN; ","")&amp;IF(AND(I914&lt;&gt;"",J914=""),"INSPECTION - NO RESULT; ","")&amp;IF(AND(B914&lt;&gt;"",N(A914)&gt;0,COUNTIFS($B$2:$B$1000,B914,$A$2:$A$1000,A914)&gt;1),"TWO ROWS SAME JOB SAME DAY; ","")&amp;IF(AND(N(A914)&gt;0,N(S914)&gt;0,N(S914)-N(A914)&gt;N('Settings'!$B$11)),"WRITTEN LATE; ","")="","",LEFT(IF(N(A914)=0,"NO DATE; ","")&amp;IF(B914="","NO JOB; ",IF(COUNTIF('Jobs'!$A$2:$A$21,B914)=0,"JOB NOT ON JOBS SHEET; ",""))&amp;IF(AND(L914="Yes",M914=""),"DELAY - NO CAUSE; ","")&amp;IF(AND(N914&lt;&gt;"",O914&lt;&gt;"Yes",O914&lt;&gt;"Not needed"),"CLIENT INSTRUCTION - NO CHANGE ORDER; ","")&amp;IF(Q914="","NO PHOTOS LINK; ","")&amp;IF(OR(C914="",AND(D914&lt;&gt;"",E914="")),"CREW COUNT BLANK; ","")&amp;IF(G914="","NO WORK WRITTEN; ","")&amp;IF(AND(I914&lt;&gt;"",J914=""),"INSPECTION - NO RESULT; ","")&amp;IF(AND(B914&lt;&gt;"",N(A914)&gt;0,COUNTIFS($B$2:$B$1000,B914,$A$2:$A$1000,A914)&gt;1),"TWO ROWS SAME JOB SAME DAY; ","")&amp;IF(AND(N(A914)&gt;0,N(S914)&gt;0,N(S914)-N(A914)&gt;N('Settings'!$B$11)),"WRITTEN LATE; ",""),LEN(IF(N(A914)=0,"NO DATE; ","")&amp;IF(B914="","NO JOB; ",IF(COUNTIF('Jobs'!$A$2:$A$21,B914)=0,"JOB NOT ON JOBS SHEET; ",""))&amp;IF(AND(L914="Yes",M914=""),"DELAY - NO CAUSE; ","")&amp;IF(AND(N914&lt;&gt;"",O914&lt;&gt;"Yes",O914&lt;&gt;"Not needed"),"CLIENT INSTRUCTION - NO CHANGE ORDER; ","")&amp;IF(Q914="","NO PHOTOS LINK; ","")&amp;IF(OR(C914="",AND(D914&lt;&gt;"",E914="")),"CREW COUNT BLANK; ","")&amp;IF(G914="","NO WORK WRITTEN; ","")&amp;IF(AND(I914&lt;&gt;"",J914=""),"INSPECTION - NO RESULT; ","")&amp;IF(AND(B914&lt;&gt;"",N(A914)&gt;0,COUNTIFS($B$2:$B$1000,B914,$A$2:$A$1000,A914)&gt;1),"TWO ROWS SAME JOB SAME DAY; ","")&amp;IF(AND(N(A914)&gt;0,N(S914)&gt;0,N(S914)-N(A914)&gt;N('Settings'!$B$11)),"WRITTEN LATE; ",""))-2)))</f>
        <v/>
      </c>
    </row>
    <row r="915">
      <c r="A915" s="6" t="n"/>
      <c r="G915" s="7" t="n"/>
      <c r="H915" s="7" t="n"/>
      <c r="K915" s="7" t="n"/>
      <c r="M915" s="7" t="n"/>
      <c r="N915" s="7" t="n"/>
      <c r="P915" s="7" t="n"/>
      <c r="S915" s="6" t="n"/>
      <c r="T915">
        <f>IF(NOT(OR(A915&lt;&gt;"",B915&lt;&gt;"",G915&lt;&gt;"")),"",IF(IF(N(A915)=0,"NO DATE; ","")&amp;IF(B915="","NO JOB; ",IF(COUNTIF('Jobs'!$A$2:$A$21,B915)=0,"JOB NOT ON JOBS SHEET; ",""))&amp;IF(AND(L915="Yes",M915=""),"DELAY - NO CAUSE; ","")&amp;IF(AND(N915&lt;&gt;"",O915&lt;&gt;"Yes",O915&lt;&gt;"Not needed"),"CLIENT INSTRUCTION - NO CHANGE ORDER; ","")&amp;IF(Q915="","NO PHOTOS LINK; ","")&amp;IF(OR(C915="",AND(D915&lt;&gt;"",E915="")),"CREW COUNT BLANK; ","")&amp;IF(G915="","NO WORK WRITTEN; ","")&amp;IF(AND(I915&lt;&gt;"",J915=""),"INSPECTION - NO RESULT; ","")&amp;IF(AND(B915&lt;&gt;"",N(A915)&gt;0,COUNTIFS($B$2:$B$1000,B915,$A$2:$A$1000,A915)&gt;1),"TWO ROWS SAME JOB SAME DAY; ","")&amp;IF(AND(N(A915)&gt;0,N(S915)&gt;0,N(S915)-N(A915)&gt;N('Settings'!$B$11)),"WRITTEN LATE; ","")="","",LEFT(IF(N(A915)=0,"NO DATE; ","")&amp;IF(B915="","NO JOB; ",IF(COUNTIF('Jobs'!$A$2:$A$21,B915)=0,"JOB NOT ON JOBS SHEET; ",""))&amp;IF(AND(L915="Yes",M915=""),"DELAY - NO CAUSE; ","")&amp;IF(AND(N915&lt;&gt;"",O915&lt;&gt;"Yes",O915&lt;&gt;"Not needed"),"CLIENT INSTRUCTION - NO CHANGE ORDER; ","")&amp;IF(Q915="","NO PHOTOS LINK; ","")&amp;IF(OR(C915="",AND(D915&lt;&gt;"",E915="")),"CREW COUNT BLANK; ","")&amp;IF(G915="","NO WORK WRITTEN; ","")&amp;IF(AND(I915&lt;&gt;"",J915=""),"INSPECTION - NO RESULT; ","")&amp;IF(AND(B915&lt;&gt;"",N(A915)&gt;0,COUNTIFS($B$2:$B$1000,B915,$A$2:$A$1000,A915)&gt;1),"TWO ROWS SAME JOB SAME DAY; ","")&amp;IF(AND(N(A915)&gt;0,N(S915)&gt;0,N(S915)-N(A915)&gt;N('Settings'!$B$11)),"WRITTEN LATE; ",""),LEN(IF(N(A915)=0,"NO DATE; ","")&amp;IF(B915="","NO JOB; ",IF(COUNTIF('Jobs'!$A$2:$A$21,B915)=0,"JOB NOT ON JOBS SHEET; ",""))&amp;IF(AND(L915="Yes",M915=""),"DELAY - NO CAUSE; ","")&amp;IF(AND(N915&lt;&gt;"",O915&lt;&gt;"Yes",O915&lt;&gt;"Not needed"),"CLIENT INSTRUCTION - NO CHANGE ORDER; ","")&amp;IF(Q915="","NO PHOTOS LINK; ","")&amp;IF(OR(C915="",AND(D915&lt;&gt;"",E915="")),"CREW COUNT BLANK; ","")&amp;IF(G915="","NO WORK WRITTEN; ","")&amp;IF(AND(I915&lt;&gt;"",J915=""),"INSPECTION - NO RESULT; ","")&amp;IF(AND(B915&lt;&gt;"",N(A915)&gt;0,COUNTIFS($B$2:$B$1000,B915,$A$2:$A$1000,A915)&gt;1),"TWO ROWS SAME JOB SAME DAY; ","")&amp;IF(AND(N(A915)&gt;0,N(S915)&gt;0,N(S915)-N(A915)&gt;N('Settings'!$B$11)),"WRITTEN LATE; ",""))-2)))</f>
        <v/>
      </c>
    </row>
    <row r="916">
      <c r="A916" s="6" t="n"/>
      <c r="G916" s="7" t="n"/>
      <c r="H916" s="7" t="n"/>
      <c r="K916" s="7" t="n"/>
      <c r="M916" s="7" t="n"/>
      <c r="N916" s="7" t="n"/>
      <c r="P916" s="7" t="n"/>
      <c r="S916" s="6" t="n"/>
      <c r="T916">
        <f>IF(NOT(OR(A916&lt;&gt;"",B916&lt;&gt;"",G916&lt;&gt;"")),"",IF(IF(N(A916)=0,"NO DATE; ","")&amp;IF(B916="","NO JOB; ",IF(COUNTIF('Jobs'!$A$2:$A$21,B916)=0,"JOB NOT ON JOBS SHEET; ",""))&amp;IF(AND(L916="Yes",M916=""),"DELAY - NO CAUSE; ","")&amp;IF(AND(N916&lt;&gt;"",O916&lt;&gt;"Yes",O916&lt;&gt;"Not needed"),"CLIENT INSTRUCTION - NO CHANGE ORDER; ","")&amp;IF(Q916="","NO PHOTOS LINK; ","")&amp;IF(OR(C916="",AND(D916&lt;&gt;"",E916="")),"CREW COUNT BLANK; ","")&amp;IF(G916="","NO WORK WRITTEN; ","")&amp;IF(AND(I916&lt;&gt;"",J916=""),"INSPECTION - NO RESULT; ","")&amp;IF(AND(B916&lt;&gt;"",N(A916)&gt;0,COUNTIFS($B$2:$B$1000,B916,$A$2:$A$1000,A916)&gt;1),"TWO ROWS SAME JOB SAME DAY; ","")&amp;IF(AND(N(A916)&gt;0,N(S916)&gt;0,N(S916)-N(A916)&gt;N('Settings'!$B$11)),"WRITTEN LATE; ","")="","",LEFT(IF(N(A916)=0,"NO DATE; ","")&amp;IF(B916="","NO JOB; ",IF(COUNTIF('Jobs'!$A$2:$A$21,B916)=0,"JOB NOT ON JOBS SHEET; ",""))&amp;IF(AND(L916="Yes",M916=""),"DELAY - NO CAUSE; ","")&amp;IF(AND(N916&lt;&gt;"",O916&lt;&gt;"Yes",O916&lt;&gt;"Not needed"),"CLIENT INSTRUCTION - NO CHANGE ORDER; ","")&amp;IF(Q916="","NO PHOTOS LINK; ","")&amp;IF(OR(C916="",AND(D916&lt;&gt;"",E916="")),"CREW COUNT BLANK; ","")&amp;IF(G916="","NO WORK WRITTEN; ","")&amp;IF(AND(I916&lt;&gt;"",J916=""),"INSPECTION - NO RESULT; ","")&amp;IF(AND(B916&lt;&gt;"",N(A916)&gt;0,COUNTIFS($B$2:$B$1000,B916,$A$2:$A$1000,A916)&gt;1),"TWO ROWS SAME JOB SAME DAY; ","")&amp;IF(AND(N(A916)&gt;0,N(S916)&gt;0,N(S916)-N(A916)&gt;N('Settings'!$B$11)),"WRITTEN LATE; ",""),LEN(IF(N(A916)=0,"NO DATE; ","")&amp;IF(B916="","NO JOB; ",IF(COUNTIF('Jobs'!$A$2:$A$21,B916)=0,"JOB NOT ON JOBS SHEET; ",""))&amp;IF(AND(L916="Yes",M916=""),"DELAY - NO CAUSE; ","")&amp;IF(AND(N916&lt;&gt;"",O916&lt;&gt;"Yes",O916&lt;&gt;"Not needed"),"CLIENT INSTRUCTION - NO CHANGE ORDER; ","")&amp;IF(Q916="","NO PHOTOS LINK; ","")&amp;IF(OR(C916="",AND(D916&lt;&gt;"",E916="")),"CREW COUNT BLANK; ","")&amp;IF(G916="","NO WORK WRITTEN; ","")&amp;IF(AND(I916&lt;&gt;"",J916=""),"INSPECTION - NO RESULT; ","")&amp;IF(AND(B916&lt;&gt;"",N(A916)&gt;0,COUNTIFS($B$2:$B$1000,B916,$A$2:$A$1000,A916)&gt;1),"TWO ROWS SAME JOB SAME DAY; ","")&amp;IF(AND(N(A916)&gt;0,N(S916)&gt;0,N(S916)-N(A916)&gt;N('Settings'!$B$11)),"WRITTEN LATE; ",""))-2)))</f>
        <v/>
      </c>
    </row>
    <row r="917">
      <c r="A917" s="6" t="n"/>
      <c r="G917" s="7" t="n"/>
      <c r="H917" s="7" t="n"/>
      <c r="K917" s="7" t="n"/>
      <c r="M917" s="7" t="n"/>
      <c r="N917" s="7" t="n"/>
      <c r="P917" s="7" t="n"/>
      <c r="S917" s="6" t="n"/>
      <c r="T917">
        <f>IF(NOT(OR(A917&lt;&gt;"",B917&lt;&gt;"",G917&lt;&gt;"")),"",IF(IF(N(A917)=0,"NO DATE; ","")&amp;IF(B917="","NO JOB; ",IF(COUNTIF('Jobs'!$A$2:$A$21,B917)=0,"JOB NOT ON JOBS SHEET; ",""))&amp;IF(AND(L917="Yes",M917=""),"DELAY - NO CAUSE; ","")&amp;IF(AND(N917&lt;&gt;"",O917&lt;&gt;"Yes",O917&lt;&gt;"Not needed"),"CLIENT INSTRUCTION - NO CHANGE ORDER; ","")&amp;IF(Q917="","NO PHOTOS LINK; ","")&amp;IF(OR(C917="",AND(D917&lt;&gt;"",E917="")),"CREW COUNT BLANK; ","")&amp;IF(G917="","NO WORK WRITTEN; ","")&amp;IF(AND(I917&lt;&gt;"",J917=""),"INSPECTION - NO RESULT; ","")&amp;IF(AND(B917&lt;&gt;"",N(A917)&gt;0,COUNTIFS($B$2:$B$1000,B917,$A$2:$A$1000,A917)&gt;1),"TWO ROWS SAME JOB SAME DAY; ","")&amp;IF(AND(N(A917)&gt;0,N(S917)&gt;0,N(S917)-N(A917)&gt;N('Settings'!$B$11)),"WRITTEN LATE; ","")="","",LEFT(IF(N(A917)=0,"NO DATE; ","")&amp;IF(B917="","NO JOB; ",IF(COUNTIF('Jobs'!$A$2:$A$21,B917)=0,"JOB NOT ON JOBS SHEET; ",""))&amp;IF(AND(L917="Yes",M917=""),"DELAY - NO CAUSE; ","")&amp;IF(AND(N917&lt;&gt;"",O917&lt;&gt;"Yes",O917&lt;&gt;"Not needed"),"CLIENT INSTRUCTION - NO CHANGE ORDER; ","")&amp;IF(Q917="","NO PHOTOS LINK; ","")&amp;IF(OR(C917="",AND(D917&lt;&gt;"",E917="")),"CREW COUNT BLANK; ","")&amp;IF(G917="","NO WORK WRITTEN; ","")&amp;IF(AND(I917&lt;&gt;"",J917=""),"INSPECTION - NO RESULT; ","")&amp;IF(AND(B917&lt;&gt;"",N(A917)&gt;0,COUNTIFS($B$2:$B$1000,B917,$A$2:$A$1000,A917)&gt;1),"TWO ROWS SAME JOB SAME DAY; ","")&amp;IF(AND(N(A917)&gt;0,N(S917)&gt;0,N(S917)-N(A917)&gt;N('Settings'!$B$11)),"WRITTEN LATE; ",""),LEN(IF(N(A917)=0,"NO DATE; ","")&amp;IF(B917="","NO JOB; ",IF(COUNTIF('Jobs'!$A$2:$A$21,B917)=0,"JOB NOT ON JOBS SHEET; ",""))&amp;IF(AND(L917="Yes",M917=""),"DELAY - NO CAUSE; ","")&amp;IF(AND(N917&lt;&gt;"",O917&lt;&gt;"Yes",O917&lt;&gt;"Not needed"),"CLIENT INSTRUCTION - NO CHANGE ORDER; ","")&amp;IF(Q917="","NO PHOTOS LINK; ","")&amp;IF(OR(C917="",AND(D917&lt;&gt;"",E917="")),"CREW COUNT BLANK; ","")&amp;IF(G917="","NO WORK WRITTEN; ","")&amp;IF(AND(I917&lt;&gt;"",J917=""),"INSPECTION - NO RESULT; ","")&amp;IF(AND(B917&lt;&gt;"",N(A917)&gt;0,COUNTIFS($B$2:$B$1000,B917,$A$2:$A$1000,A917)&gt;1),"TWO ROWS SAME JOB SAME DAY; ","")&amp;IF(AND(N(A917)&gt;0,N(S917)&gt;0,N(S917)-N(A917)&gt;N('Settings'!$B$11)),"WRITTEN LATE; ",""))-2)))</f>
        <v/>
      </c>
    </row>
    <row r="918">
      <c r="A918" s="6" t="n"/>
      <c r="G918" s="7" t="n"/>
      <c r="H918" s="7" t="n"/>
      <c r="K918" s="7" t="n"/>
      <c r="M918" s="7" t="n"/>
      <c r="N918" s="7" t="n"/>
      <c r="P918" s="7" t="n"/>
      <c r="S918" s="6" t="n"/>
      <c r="T918">
        <f>IF(NOT(OR(A918&lt;&gt;"",B918&lt;&gt;"",G918&lt;&gt;"")),"",IF(IF(N(A918)=0,"NO DATE; ","")&amp;IF(B918="","NO JOB; ",IF(COUNTIF('Jobs'!$A$2:$A$21,B918)=0,"JOB NOT ON JOBS SHEET; ",""))&amp;IF(AND(L918="Yes",M918=""),"DELAY - NO CAUSE; ","")&amp;IF(AND(N918&lt;&gt;"",O918&lt;&gt;"Yes",O918&lt;&gt;"Not needed"),"CLIENT INSTRUCTION - NO CHANGE ORDER; ","")&amp;IF(Q918="","NO PHOTOS LINK; ","")&amp;IF(OR(C918="",AND(D918&lt;&gt;"",E918="")),"CREW COUNT BLANK; ","")&amp;IF(G918="","NO WORK WRITTEN; ","")&amp;IF(AND(I918&lt;&gt;"",J918=""),"INSPECTION - NO RESULT; ","")&amp;IF(AND(B918&lt;&gt;"",N(A918)&gt;0,COUNTIFS($B$2:$B$1000,B918,$A$2:$A$1000,A918)&gt;1),"TWO ROWS SAME JOB SAME DAY; ","")&amp;IF(AND(N(A918)&gt;0,N(S918)&gt;0,N(S918)-N(A918)&gt;N('Settings'!$B$11)),"WRITTEN LATE; ","")="","",LEFT(IF(N(A918)=0,"NO DATE; ","")&amp;IF(B918="","NO JOB; ",IF(COUNTIF('Jobs'!$A$2:$A$21,B918)=0,"JOB NOT ON JOBS SHEET; ",""))&amp;IF(AND(L918="Yes",M918=""),"DELAY - NO CAUSE; ","")&amp;IF(AND(N918&lt;&gt;"",O918&lt;&gt;"Yes",O918&lt;&gt;"Not needed"),"CLIENT INSTRUCTION - NO CHANGE ORDER; ","")&amp;IF(Q918="","NO PHOTOS LINK; ","")&amp;IF(OR(C918="",AND(D918&lt;&gt;"",E918="")),"CREW COUNT BLANK; ","")&amp;IF(G918="","NO WORK WRITTEN; ","")&amp;IF(AND(I918&lt;&gt;"",J918=""),"INSPECTION - NO RESULT; ","")&amp;IF(AND(B918&lt;&gt;"",N(A918)&gt;0,COUNTIFS($B$2:$B$1000,B918,$A$2:$A$1000,A918)&gt;1),"TWO ROWS SAME JOB SAME DAY; ","")&amp;IF(AND(N(A918)&gt;0,N(S918)&gt;0,N(S918)-N(A918)&gt;N('Settings'!$B$11)),"WRITTEN LATE; ",""),LEN(IF(N(A918)=0,"NO DATE; ","")&amp;IF(B918="","NO JOB; ",IF(COUNTIF('Jobs'!$A$2:$A$21,B918)=0,"JOB NOT ON JOBS SHEET; ",""))&amp;IF(AND(L918="Yes",M918=""),"DELAY - NO CAUSE; ","")&amp;IF(AND(N918&lt;&gt;"",O918&lt;&gt;"Yes",O918&lt;&gt;"Not needed"),"CLIENT INSTRUCTION - NO CHANGE ORDER; ","")&amp;IF(Q918="","NO PHOTOS LINK; ","")&amp;IF(OR(C918="",AND(D918&lt;&gt;"",E918="")),"CREW COUNT BLANK; ","")&amp;IF(G918="","NO WORK WRITTEN; ","")&amp;IF(AND(I918&lt;&gt;"",J918=""),"INSPECTION - NO RESULT; ","")&amp;IF(AND(B918&lt;&gt;"",N(A918)&gt;0,COUNTIFS($B$2:$B$1000,B918,$A$2:$A$1000,A918)&gt;1),"TWO ROWS SAME JOB SAME DAY; ","")&amp;IF(AND(N(A918)&gt;0,N(S918)&gt;0,N(S918)-N(A918)&gt;N('Settings'!$B$11)),"WRITTEN LATE; ",""))-2)))</f>
        <v/>
      </c>
    </row>
    <row r="919">
      <c r="A919" s="6" t="n"/>
      <c r="G919" s="7" t="n"/>
      <c r="H919" s="7" t="n"/>
      <c r="K919" s="7" t="n"/>
      <c r="M919" s="7" t="n"/>
      <c r="N919" s="7" t="n"/>
      <c r="P919" s="7" t="n"/>
      <c r="S919" s="6" t="n"/>
      <c r="T919">
        <f>IF(NOT(OR(A919&lt;&gt;"",B919&lt;&gt;"",G919&lt;&gt;"")),"",IF(IF(N(A919)=0,"NO DATE; ","")&amp;IF(B919="","NO JOB; ",IF(COUNTIF('Jobs'!$A$2:$A$21,B919)=0,"JOB NOT ON JOBS SHEET; ",""))&amp;IF(AND(L919="Yes",M919=""),"DELAY - NO CAUSE; ","")&amp;IF(AND(N919&lt;&gt;"",O919&lt;&gt;"Yes",O919&lt;&gt;"Not needed"),"CLIENT INSTRUCTION - NO CHANGE ORDER; ","")&amp;IF(Q919="","NO PHOTOS LINK; ","")&amp;IF(OR(C919="",AND(D919&lt;&gt;"",E919="")),"CREW COUNT BLANK; ","")&amp;IF(G919="","NO WORK WRITTEN; ","")&amp;IF(AND(I919&lt;&gt;"",J919=""),"INSPECTION - NO RESULT; ","")&amp;IF(AND(B919&lt;&gt;"",N(A919)&gt;0,COUNTIFS($B$2:$B$1000,B919,$A$2:$A$1000,A919)&gt;1),"TWO ROWS SAME JOB SAME DAY; ","")&amp;IF(AND(N(A919)&gt;0,N(S919)&gt;0,N(S919)-N(A919)&gt;N('Settings'!$B$11)),"WRITTEN LATE; ","")="","",LEFT(IF(N(A919)=0,"NO DATE; ","")&amp;IF(B919="","NO JOB; ",IF(COUNTIF('Jobs'!$A$2:$A$21,B919)=0,"JOB NOT ON JOBS SHEET; ",""))&amp;IF(AND(L919="Yes",M919=""),"DELAY - NO CAUSE; ","")&amp;IF(AND(N919&lt;&gt;"",O919&lt;&gt;"Yes",O919&lt;&gt;"Not needed"),"CLIENT INSTRUCTION - NO CHANGE ORDER; ","")&amp;IF(Q919="","NO PHOTOS LINK; ","")&amp;IF(OR(C919="",AND(D919&lt;&gt;"",E919="")),"CREW COUNT BLANK; ","")&amp;IF(G919="","NO WORK WRITTEN; ","")&amp;IF(AND(I919&lt;&gt;"",J919=""),"INSPECTION - NO RESULT; ","")&amp;IF(AND(B919&lt;&gt;"",N(A919)&gt;0,COUNTIFS($B$2:$B$1000,B919,$A$2:$A$1000,A919)&gt;1),"TWO ROWS SAME JOB SAME DAY; ","")&amp;IF(AND(N(A919)&gt;0,N(S919)&gt;0,N(S919)-N(A919)&gt;N('Settings'!$B$11)),"WRITTEN LATE; ",""),LEN(IF(N(A919)=0,"NO DATE; ","")&amp;IF(B919="","NO JOB; ",IF(COUNTIF('Jobs'!$A$2:$A$21,B919)=0,"JOB NOT ON JOBS SHEET; ",""))&amp;IF(AND(L919="Yes",M919=""),"DELAY - NO CAUSE; ","")&amp;IF(AND(N919&lt;&gt;"",O919&lt;&gt;"Yes",O919&lt;&gt;"Not needed"),"CLIENT INSTRUCTION - NO CHANGE ORDER; ","")&amp;IF(Q919="","NO PHOTOS LINK; ","")&amp;IF(OR(C919="",AND(D919&lt;&gt;"",E919="")),"CREW COUNT BLANK; ","")&amp;IF(G919="","NO WORK WRITTEN; ","")&amp;IF(AND(I919&lt;&gt;"",J919=""),"INSPECTION - NO RESULT; ","")&amp;IF(AND(B919&lt;&gt;"",N(A919)&gt;0,COUNTIFS($B$2:$B$1000,B919,$A$2:$A$1000,A919)&gt;1),"TWO ROWS SAME JOB SAME DAY; ","")&amp;IF(AND(N(A919)&gt;0,N(S919)&gt;0,N(S919)-N(A919)&gt;N('Settings'!$B$11)),"WRITTEN LATE; ",""))-2)))</f>
        <v/>
      </c>
    </row>
    <row r="920">
      <c r="A920" s="6" t="n"/>
      <c r="G920" s="7" t="n"/>
      <c r="H920" s="7" t="n"/>
      <c r="K920" s="7" t="n"/>
      <c r="M920" s="7" t="n"/>
      <c r="N920" s="7" t="n"/>
      <c r="P920" s="7" t="n"/>
      <c r="S920" s="6" t="n"/>
      <c r="T920">
        <f>IF(NOT(OR(A920&lt;&gt;"",B920&lt;&gt;"",G920&lt;&gt;"")),"",IF(IF(N(A920)=0,"NO DATE; ","")&amp;IF(B920="","NO JOB; ",IF(COUNTIF('Jobs'!$A$2:$A$21,B920)=0,"JOB NOT ON JOBS SHEET; ",""))&amp;IF(AND(L920="Yes",M920=""),"DELAY - NO CAUSE; ","")&amp;IF(AND(N920&lt;&gt;"",O920&lt;&gt;"Yes",O920&lt;&gt;"Not needed"),"CLIENT INSTRUCTION - NO CHANGE ORDER; ","")&amp;IF(Q920="","NO PHOTOS LINK; ","")&amp;IF(OR(C920="",AND(D920&lt;&gt;"",E920="")),"CREW COUNT BLANK; ","")&amp;IF(G920="","NO WORK WRITTEN; ","")&amp;IF(AND(I920&lt;&gt;"",J920=""),"INSPECTION - NO RESULT; ","")&amp;IF(AND(B920&lt;&gt;"",N(A920)&gt;0,COUNTIFS($B$2:$B$1000,B920,$A$2:$A$1000,A920)&gt;1),"TWO ROWS SAME JOB SAME DAY; ","")&amp;IF(AND(N(A920)&gt;0,N(S920)&gt;0,N(S920)-N(A920)&gt;N('Settings'!$B$11)),"WRITTEN LATE; ","")="","",LEFT(IF(N(A920)=0,"NO DATE; ","")&amp;IF(B920="","NO JOB; ",IF(COUNTIF('Jobs'!$A$2:$A$21,B920)=0,"JOB NOT ON JOBS SHEET; ",""))&amp;IF(AND(L920="Yes",M920=""),"DELAY - NO CAUSE; ","")&amp;IF(AND(N920&lt;&gt;"",O920&lt;&gt;"Yes",O920&lt;&gt;"Not needed"),"CLIENT INSTRUCTION - NO CHANGE ORDER; ","")&amp;IF(Q920="","NO PHOTOS LINK; ","")&amp;IF(OR(C920="",AND(D920&lt;&gt;"",E920="")),"CREW COUNT BLANK; ","")&amp;IF(G920="","NO WORK WRITTEN; ","")&amp;IF(AND(I920&lt;&gt;"",J920=""),"INSPECTION - NO RESULT; ","")&amp;IF(AND(B920&lt;&gt;"",N(A920)&gt;0,COUNTIFS($B$2:$B$1000,B920,$A$2:$A$1000,A920)&gt;1),"TWO ROWS SAME JOB SAME DAY; ","")&amp;IF(AND(N(A920)&gt;0,N(S920)&gt;0,N(S920)-N(A920)&gt;N('Settings'!$B$11)),"WRITTEN LATE; ",""),LEN(IF(N(A920)=0,"NO DATE; ","")&amp;IF(B920="","NO JOB; ",IF(COUNTIF('Jobs'!$A$2:$A$21,B920)=0,"JOB NOT ON JOBS SHEET; ",""))&amp;IF(AND(L920="Yes",M920=""),"DELAY - NO CAUSE; ","")&amp;IF(AND(N920&lt;&gt;"",O920&lt;&gt;"Yes",O920&lt;&gt;"Not needed"),"CLIENT INSTRUCTION - NO CHANGE ORDER; ","")&amp;IF(Q920="","NO PHOTOS LINK; ","")&amp;IF(OR(C920="",AND(D920&lt;&gt;"",E920="")),"CREW COUNT BLANK; ","")&amp;IF(G920="","NO WORK WRITTEN; ","")&amp;IF(AND(I920&lt;&gt;"",J920=""),"INSPECTION - NO RESULT; ","")&amp;IF(AND(B920&lt;&gt;"",N(A920)&gt;0,COUNTIFS($B$2:$B$1000,B920,$A$2:$A$1000,A920)&gt;1),"TWO ROWS SAME JOB SAME DAY; ","")&amp;IF(AND(N(A920)&gt;0,N(S920)&gt;0,N(S920)-N(A920)&gt;N('Settings'!$B$11)),"WRITTEN LATE; ",""))-2)))</f>
        <v/>
      </c>
    </row>
    <row r="921">
      <c r="A921" s="6" t="n"/>
      <c r="G921" s="7" t="n"/>
      <c r="H921" s="7" t="n"/>
      <c r="K921" s="7" t="n"/>
      <c r="M921" s="7" t="n"/>
      <c r="N921" s="7" t="n"/>
      <c r="P921" s="7" t="n"/>
      <c r="S921" s="6" t="n"/>
      <c r="T921">
        <f>IF(NOT(OR(A921&lt;&gt;"",B921&lt;&gt;"",G921&lt;&gt;"")),"",IF(IF(N(A921)=0,"NO DATE; ","")&amp;IF(B921="","NO JOB; ",IF(COUNTIF('Jobs'!$A$2:$A$21,B921)=0,"JOB NOT ON JOBS SHEET; ",""))&amp;IF(AND(L921="Yes",M921=""),"DELAY - NO CAUSE; ","")&amp;IF(AND(N921&lt;&gt;"",O921&lt;&gt;"Yes",O921&lt;&gt;"Not needed"),"CLIENT INSTRUCTION - NO CHANGE ORDER; ","")&amp;IF(Q921="","NO PHOTOS LINK; ","")&amp;IF(OR(C921="",AND(D921&lt;&gt;"",E921="")),"CREW COUNT BLANK; ","")&amp;IF(G921="","NO WORK WRITTEN; ","")&amp;IF(AND(I921&lt;&gt;"",J921=""),"INSPECTION - NO RESULT; ","")&amp;IF(AND(B921&lt;&gt;"",N(A921)&gt;0,COUNTIFS($B$2:$B$1000,B921,$A$2:$A$1000,A921)&gt;1),"TWO ROWS SAME JOB SAME DAY; ","")&amp;IF(AND(N(A921)&gt;0,N(S921)&gt;0,N(S921)-N(A921)&gt;N('Settings'!$B$11)),"WRITTEN LATE; ","")="","",LEFT(IF(N(A921)=0,"NO DATE; ","")&amp;IF(B921="","NO JOB; ",IF(COUNTIF('Jobs'!$A$2:$A$21,B921)=0,"JOB NOT ON JOBS SHEET; ",""))&amp;IF(AND(L921="Yes",M921=""),"DELAY - NO CAUSE; ","")&amp;IF(AND(N921&lt;&gt;"",O921&lt;&gt;"Yes",O921&lt;&gt;"Not needed"),"CLIENT INSTRUCTION - NO CHANGE ORDER; ","")&amp;IF(Q921="","NO PHOTOS LINK; ","")&amp;IF(OR(C921="",AND(D921&lt;&gt;"",E921="")),"CREW COUNT BLANK; ","")&amp;IF(G921="","NO WORK WRITTEN; ","")&amp;IF(AND(I921&lt;&gt;"",J921=""),"INSPECTION - NO RESULT; ","")&amp;IF(AND(B921&lt;&gt;"",N(A921)&gt;0,COUNTIFS($B$2:$B$1000,B921,$A$2:$A$1000,A921)&gt;1),"TWO ROWS SAME JOB SAME DAY; ","")&amp;IF(AND(N(A921)&gt;0,N(S921)&gt;0,N(S921)-N(A921)&gt;N('Settings'!$B$11)),"WRITTEN LATE; ",""),LEN(IF(N(A921)=0,"NO DATE; ","")&amp;IF(B921="","NO JOB; ",IF(COUNTIF('Jobs'!$A$2:$A$21,B921)=0,"JOB NOT ON JOBS SHEET; ",""))&amp;IF(AND(L921="Yes",M921=""),"DELAY - NO CAUSE; ","")&amp;IF(AND(N921&lt;&gt;"",O921&lt;&gt;"Yes",O921&lt;&gt;"Not needed"),"CLIENT INSTRUCTION - NO CHANGE ORDER; ","")&amp;IF(Q921="","NO PHOTOS LINK; ","")&amp;IF(OR(C921="",AND(D921&lt;&gt;"",E921="")),"CREW COUNT BLANK; ","")&amp;IF(G921="","NO WORK WRITTEN; ","")&amp;IF(AND(I921&lt;&gt;"",J921=""),"INSPECTION - NO RESULT; ","")&amp;IF(AND(B921&lt;&gt;"",N(A921)&gt;0,COUNTIFS($B$2:$B$1000,B921,$A$2:$A$1000,A921)&gt;1),"TWO ROWS SAME JOB SAME DAY; ","")&amp;IF(AND(N(A921)&gt;0,N(S921)&gt;0,N(S921)-N(A921)&gt;N('Settings'!$B$11)),"WRITTEN LATE; ",""))-2)))</f>
        <v/>
      </c>
    </row>
    <row r="922">
      <c r="A922" s="6" t="n"/>
      <c r="G922" s="7" t="n"/>
      <c r="H922" s="7" t="n"/>
      <c r="K922" s="7" t="n"/>
      <c r="M922" s="7" t="n"/>
      <c r="N922" s="7" t="n"/>
      <c r="P922" s="7" t="n"/>
      <c r="S922" s="6" t="n"/>
      <c r="T922">
        <f>IF(NOT(OR(A922&lt;&gt;"",B922&lt;&gt;"",G922&lt;&gt;"")),"",IF(IF(N(A922)=0,"NO DATE; ","")&amp;IF(B922="","NO JOB; ",IF(COUNTIF('Jobs'!$A$2:$A$21,B922)=0,"JOB NOT ON JOBS SHEET; ",""))&amp;IF(AND(L922="Yes",M922=""),"DELAY - NO CAUSE; ","")&amp;IF(AND(N922&lt;&gt;"",O922&lt;&gt;"Yes",O922&lt;&gt;"Not needed"),"CLIENT INSTRUCTION - NO CHANGE ORDER; ","")&amp;IF(Q922="","NO PHOTOS LINK; ","")&amp;IF(OR(C922="",AND(D922&lt;&gt;"",E922="")),"CREW COUNT BLANK; ","")&amp;IF(G922="","NO WORK WRITTEN; ","")&amp;IF(AND(I922&lt;&gt;"",J922=""),"INSPECTION - NO RESULT; ","")&amp;IF(AND(B922&lt;&gt;"",N(A922)&gt;0,COUNTIFS($B$2:$B$1000,B922,$A$2:$A$1000,A922)&gt;1),"TWO ROWS SAME JOB SAME DAY; ","")&amp;IF(AND(N(A922)&gt;0,N(S922)&gt;0,N(S922)-N(A922)&gt;N('Settings'!$B$11)),"WRITTEN LATE; ","")="","",LEFT(IF(N(A922)=0,"NO DATE; ","")&amp;IF(B922="","NO JOB; ",IF(COUNTIF('Jobs'!$A$2:$A$21,B922)=0,"JOB NOT ON JOBS SHEET; ",""))&amp;IF(AND(L922="Yes",M922=""),"DELAY - NO CAUSE; ","")&amp;IF(AND(N922&lt;&gt;"",O922&lt;&gt;"Yes",O922&lt;&gt;"Not needed"),"CLIENT INSTRUCTION - NO CHANGE ORDER; ","")&amp;IF(Q922="","NO PHOTOS LINK; ","")&amp;IF(OR(C922="",AND(D922&lt;&gt;"",E922="")),"CREW COUNT BLANK; ","")&amp;IF(G922="","NO WORK WRITTEN; ","")&amp;IF(AND(I922&lt;&gt;"",J922=""),"INSPECTION - NO RESULT; ","")&amp;IF(AND(B922&lt;&gt;"",N(A922)&gt;0,COUNTIFS($B$2:$B$1000,B922,$A$2:$A$1000,A922)&gt;1),"TWO ROWS SAME JOB SAME DAY; ","")&amp;IF(AND(N(A922)&gt;0,N(S922)&gt;0,N(S922)-N(A922)&gt;N('Settings'!$B$11)),"WRITTEN LATE; ",""),LEN(IF(N(A922)=0,"NO DATE; ","")&amp;IF(B922="","NO JOB; ",IF(COUNTIF('Jobs'!$A$2:$A$21,B922)=0,"JOB NOT ON JOBS SHEET; ",""))&amp;IF(AND(L922="Yes",M922=""),"DELAY - NO CAUSE; ","")&amp;IF(AND(N922&lt;&gt;"",O922&lt;&gt;"Yes",O922&lt;&gt;"Not needed"),"CLIENT INSTRUCTION - NO CHANGE ORDER; ","")&amp;IF(Q922="","NO PHOTOS LINK; ","")&amp;IF(OR(C922="",AND(D922&lt;&gt;"",E922="")),"CREW COUNT BLANK; ","")&amp;IF(G922="","NO WORK WRITTEN; ","")&amp;IF(AND(I922&lt;&gt;"",J922=""),"INSPECTION - NO RESULT; ","")&amp;IF(AND(B922&lt;&gt;"",N(A922)&gt;0,COUNTIFS($B$2:$B$1000,B922,$A$2:$A$1000,A922)&gt;1),"TWO ROWS SAME JOB SAME DAY; ","")&amp;IF(AND(N(A922)&gt;0,N(S922)&gt;0,N(S922)-N(A922)&gt;N('Settings'!$B$11)),"WRITTEN LATE; ",""))-2)))</f>
        <v/>
      </c>
    </row>
    <row r="923">
      <c r="A923" s="6" t="n"/>
      <c r="G923" s="7" t="n"/>
      <c r="H923" s="7" t="n"/>
      <c r="K923" s="7" t="n"/>
      <c r="M923" s="7" t="n"/>
      <c r="N923" s="7" t="n"/>
      <c r="P923" s="7" t="n"/>
      <c r="S923" s="6" t="n"/>
      <c r="T923">
        <f>IF(NOT(OR(A923&lt;&gt;"",B923&lt;&gt;"",G923&lt;&gt;"")),"",IF(IF(N(A923)=0,"NO DATE; ","")&amp;IF(B923="","NO JOB; ",IF(COUNTIF('Jobs'!$A$2:$A$21,B923)=0,"JOB NOT ON JOBS SHEET; ",""))&amp;IF(AND(L923="Yes",M923=""),"DELAY - NO CAUSE; ","")&amp;IF(AND(N923&lt;&gt;"",O923&lt;&gt;"Yes",O923&lt;&gt;"Not needed"),"CLIENT INSTRUCTION - NO CHANGE ORDER; ","")&amp;IF(Q923="","NO PHOTOS LINK; ","")&amp;IF(OR(C923="",AND(D923&lt;&gt;"",E923="")),"CREW COUNT BLANK; ","")&amp;IF(G923="","NO WORK WRITTEN; ","")&amp;IF(AND(I923&lt;&gt;"",J923=""),"INSPECTION - NO RESULT; ","")&amp;IF(AND(B923&lt;&gt;"",N(A923)&gt;0,COUNTIFS($B$2:$B$1000,B923,$A$2:$A$1000,A923)&gt;1),"TWO ROWS SAME JOB SAME DAY; ","")&amp;IF(AND(N(A923)&gt;0,N(S923)&gt;0,N(S923)-N(A923)&gt;N('Settings'!$B$11)),"WRITTEN LATE; ","")="","",LEFT(IF(N(A923)=0,"NO DATE; ","")&amp;IF(B923="","NO JOB; ",IF(COUNTIF('Jobs'!$A$2:$A$21,B923)=0,"JOB NOT ON JOBS SHEET; ",""))&amp;IF(AND(L923="Yes",M923=""),"DELAY - NO CAUSE; ","")&amp;IF(AND(N923&lt;&gt;"",O923&lt;&gt;"Yes",O923&lt;&gt;"Not needed"),"CLIENT INSTRUCTION - NO CHANGE ORDER; ","")&amp;IF(Q923="","NO PHOTOS LINK; ","")&amp;IF(OR(C923="",AND(D923&lt;&gt;"",E923="")),"CREW COUNT BLANK; ","")&amp;IF(G923="","NO WORK WRITTEN; ","")&amp;IF(AND(I923&lt;&gt;"",J923=""),"INSPECTION - NO RESULT; ","")&amp;IF(AND(B923&lt;&gt;"",N(A923)&gt;0,COUNTIFS($B$2:$B$1000,B923,$A$2:$A$1000,A923)&gt;1),"TWO ROWS SAME JOB SAME DAY; ","")&amp;IF(AND(N(A923)&gt;0,N(S923)&gt;0,N(S923)-N(A923)&gt;N('Settings'!$B$11)),"WRITTEN LATE; ",""),LEN(IF(N(A923)=0,"NO DATE; ","")&amp;IF(B923="","NO JOB; ",IF(COUNTIF('Jobs'!$A$2:$A$21,B923)=0,"JOB NOT ON JOBS SHEET; ",""))&amp;IF(AND(L923="Yes",M923=""),"DELAY - NO CAUSE; ","")&amp;IF(AND(N923&lt;&gt;"",O923&lt;&gt;"Yes",O923&lt;&gt;"Not needed"),"CLIENT INSTRUCTION - NO CHANGE ORDER; ","")&amp;IF(Q923="","NO PHOTOS LINK; ","")&amp;IF(OR(C923="",AND(D923&lt;&gt;"",E923="")),"CREW COUNT BLANK; ","")&amp;IF(G923="","NO WORK WRITTEN; ","")&amp;IF(AND(I923&lt;&gt;"",J923=""),"INSPECTION - NO RESULT; ","")&amp;IF(AND(B923&lt;&gt;"",N(A923)&gt;0,COUNTIFS($B$2:$B$1000,B923,$A$2:$A$1000,A923)&gt;1),"TWO ROWS SAME JOB SAME DAY; ","")&amp;IF(AND(N(A923)&gt;0,N(S923)&gt;0,N(S923)-N(A923)&gt;N('Settings'!$B$11)),"WRITTEN LATE; ",""))-2)))</f>
        <v/>
      </c>
    </row>
    <row r="924">
      <c r="A924" s="6" t="n"/>
      <c r="G924" s="7" t="n"/>
      <c r="H924" s="7" t="n"/>
      <c r="K924" s="7" t="n"/>
      <c r="M924" s="7" t="n"/>
      <c r="N924" s="7" t="n"/>
      <c r="P924" s="7" t="n"/>
      <c r="S924" s="6" t="n"/>
      <c r="T924">
        <f>IF(NOT(OR(A924&lt;&gt;"",B924&lt;&gt;"",G924&lt;&gt;"")),"",IF(IF(N(A924)=0,"NO DATE; ","")&amp;IF(B924="","NO JOB; ",IF(COUNTIF('Jobs'!$A$2:$A$21,B924)=0,"JOB NOT ON JOBS SHEET; ",""))&amp;IF(AND(L924="Yes",M924=""),"DELAY - NO CAUSE; ","")&amp;IF(AND(N924&lt;&gt;"",O924&lt;&gt;"Yes",O924&lt;&gt;"Not needed"),"CLIENT INSTRUCTION - NO CHANGE ORDER; ","")&amp;IF(Q924="","NO PHOTOS LINK; ","")&amp;IF(OR(C924="",AND(D924&lt;&gt;"",E924="")),"CREW COUNT BLANK; ","")&amp;IF(G924="","NO WORK WRITTEN; ","")&amp;IF(AND(I924&lt;&gt;"",J924=""),"INSPECTION - NO RESULT; ","")&amp;IF(AND(B924&lt;&gt;"",N(A924)&gt;0,COUNTIFS($B$2:$B$1000,B924,$A$2:$A$1000,A924)&gt;1),"TWO ROWS SAME JOB SAME DAY; ","")&amp;IF(AND(N(A924)&gt;0,N(S924)&gt;0,N(S924)-N(A924)&gt;N('Settings'!$B$11)),"WRITTEN LATE; ","")="","",LEFT(IF(N(A924)=0,"NO DATE; ","")&amp;IF(B924="","NO JOB; ",IF(COUNTIF('Jobs'!$A$2:$A$21,B924)=0,"JOB NOT ON JOBS SHEET; ",""))&amp;IF(AND(L924="Yes",M924=""),"DELAY - NO CAUSE; ","")&amp;IF(AND(N924&lt;&gt;"",O924&lt;&gt;"Yes",O924&lt;&gt;"Not needed"),"CLIENT INSTRUCTION - NO CHANGE ORDER; ","")&amp;IF(Q924="","NO PHOTOS LINK; ","")&amp;IF(OR(C924="",AND(D924&lt;&gt;"",E924="")),"CREW COUNT BLANK; ","")&amp;IF(G924="","NO WORK WRITTEN; ","")&amp;IF(AND(I924&lt;&gt;"",J924=""),"INSPECTION - NO RESULT; ","")&amp;IF(AND(B924&lt;&gt;"",N(A924)&gt;0,COUNTIFS($B$2:$B$1000,B924,$A$2:$A$1000,A924)&gt;1),"TWO ROWS SAME JOB SAME DAY; ","")&amp;IF(AND(N(A924)&gt;0,N(S924)&gt;0,N(S924)-N(A924)&gt;N('Settings'!$B$11)),"WRITTEN LATE; ",""),LEN(IF(N(A924)=0,"NO DATE; ","")&amp;IF(B924="","NO JOB; ",IF(COUNTIF('Jobs'!$A$2:$A$21,B924)=0,"JOB NOT ON JOBS SHEET; ",""))&amp;IF(AND(L924="Yes",M924=""),"DELAY - NO CAUSE; ","")&amp;IF(AND(N924&lt;&gt;"",O924&lt;&gt;"Yes",O924&lt;&gt;"Not needed"),"CLIENT INSTRUCTION - NO CHANGE ORDER; ","")&amp;IF(Q924="","NO PHOTOS LINK; ","")&amp;IF(OR(C924="",AND(D924&lt;&gt;"",E924="")),"CREW COUNT BLANK; ","")&amp;IF(G924="","NO WORK WRITTEN; ","")&amp;IF(AND(I924&lt;&gt;"",J924=""),"INSPECTION - NO RESULT; ","")&amp;IF(AND(B924&lt;&gt;"",N(A924)&gt;0,COUNTIFS($B$2:$B$1000,B924,$A$2:$A$1000,A924)&gt;1),"TWO ROWS SAME JOB SAME DAY; ","")&amp;IF(AND(N(A924)&gt;0,N(S924)&gt;0,N(S924)-N(A924)&gt;N('Settings'!$B$11)),"WRITTEN LATE; ",""))-2)))</f>
        <v/>
      </c>
    </row>
    <row r="925">
      <c r="A925" s="6" t="n"/>
      <c r="G925" s="7" t="n"/>
      <c r="H925" s="7" t="n"/>
      <c r="K925" s="7" t="n"/>
      <c r="M925" s="7" t="n"/>
      <c r="N925" s="7" t="n"/>
      <c r="P925" s="7" t="n"/>
      <c r="S925" s="6" t="n"/>
      <c r="T925">
        <f>IF(NOT(OR(A925&lt;&gt;"",B925&lt;&gt;"",G925&lt;&gt;"")),"",IF(IF(N(A925)=0,"NO DATE; ","")&amp;IF(B925="","NO JOB; ",IF(COUNTIF('Jobs'!$A$2:$A$21,B925)=0,"JOB NOT ON JOBS SHEET; ",""))&amp;IF(AND(L925="Yes",M925=""),"DELAY - NO CAUSE; ","")&amp;IF(AND(N925&lt;&gt;"",O925&lt;&gt;"Yes",O925&lt;&gt;"Not needed"),"CLIENT INSTRUCTION - NO CHANGE ORDER; ","")&amp;IF(Q925="","NO PHOTOS LINK; ","")&amp;IF(OR(C925="",AND(D925&lt;&gt;"",E925="")),"CREW COUNT BLANK; ","")&amp;IF(G925="","NO WORK WRITTEN; ","")&amp;IF(AND(I925&lt;&gt;"",J925=""),"INSPECTION - NO RESULT; ","")&amp;IF(AND(B925&lt;&gt;"",N(A925)&gt;0,COUNTIFS($B$2:$B$1000,B925,$A$2:$A$1000,A925)&gt;1),"TWO ROWS SAME JOB SAME DAY; ","")&amp;IF(AND(N(A925)&gt;0,N(S925)&gt;0,N(S925)-N(A925)&gt;N('Settings'!$B$11)),"WRITTEN LATE; ","")="","",LEFT(IF(N(A925)=0,"NO DATE; ","")&amp;IF(B925="","NO JOB; ",IF(COUNTIF('Jobs'!$A$2:$A$21,B925)=0,"JOB NOT ON JOBS SHEET; ",""))&amp;IF(AND(L925="Yes",M925=""),"DELAY - NO CAUSE; ","")&amp;IF(AND(N925&lt;&gt;"",O925&lt;&gt;"Yes",O925&lt;&gt;"Not needed"),"CLIENT INSTRUCTION - NO CHANGE ORDER; ","")&amp;IF(Q925="","NO PHOTOS LINK; ","")&amp;IF(OR(C925="",AND(D925&lt;&gt;"",E925="")),"CREW COUNT BLANK; ","")&amp;IF(G925="","NO WORK WRITTEN; ","")&amp;IF(AND(I925&lt;&gt;"",J925=""),"INSPECTION - NO RESULT; ","")&amp;IF(AND(B925&lt;&gt;"",N(A925)&gt;0,COUNTIFS($B$2:$B$1000,B925,$A$2:$A$1000,A925)&gt;1),"TWO ROWS SAME JOB SAME DAY; ","")&amp;IF(AND(N(A925)&gt;0,N(S925)&gt;0,N(S925)-N(A925)&gt;N('Settings'!$B$11)),"WRITTEN LATE; ",""),LEN(IF(N(A925)=0,"NO DATE; ","")&amp;IF(B925="","NO JOB; ",IF(COUNTIF('Jobs'!$A$2:$A$21,B925)=0,"JOB NOT ON JOBS SHEET; ",""))&amp;IF(AND(L925="Yes",M925=""),"DELAY - NO CAUSE; ","")&amp;IF(AND(N925&lt;&gt;"",O925&lt;&gt;"Yes",O925&lt;&gt;"Not needed"),"CLIENT INSTRUCTION - NO CHANGE ORDER; ","")&amp;IF(Q925="","NO PHOTOS LINK; ","")&amp;IF(OR(C925="",AND(D925&lt;&gt;"",E925="")),"CREW COUNT BLANK; ","")&amp;IF(G925="","NO WORK WRITTEN; ","")&amp;IF(AND(I925&lt;&gt;"",J925=""),"INSPECTION - NO RESULT; ","")&amp;IF(AND(B925&lt;&gt;"",N(A925)&gt;0,COUNTIFS($B$2:$B$1000,B925,$A$2:$A$1000,A925)&gt;1),"TWO ROWS SAME JOB SAME DAY; ","")&amp;IF(AND(N(A925)&gt;0,N(S925)&gt;0,N(S925)-N(A925)&gt;N('Settings'!$B$11)),"WRITTEN LATE; ",""))-2)))</f>
        <v/>
      </c>
    </row>
    <row r="926">
      <c r="A926" s="6" t="n"/>
      <c r="G926" s="7" t="n"/>
      <c r="H926" s="7" t="n"/>
      <c r="K926" s="7" t="n"/>
      <c r="M926" s="7" t="n"/>
      <c r="N926" s="7" t="n"/>
      <c r="P926" s="7" t="n"/>
      <c r="S926" s="6" t="n"/>
      <c r="T926">
        <f>IF(NOT(OR(A926&lt;&gt;"",B926&lt;&gt;"",G926&lt;&gt;"")),"",IF(IF(N(A926)=0,"NO DATE; ","")&amp;IF(B926="","NO JOB; ",IF(COUNTIF('Jobs'!$A$2:$A$21,B926)=0,"JOB NOT ON JOBS SHEET; ",""))&amp;IF(AND(L926="Yes",M926=""),"DELAY - NO CAUSE; ","")&amp;IF(AND(N926&lt;&gt;"",O926&lt;&gt;"Yes",O926&lt;&gt;"Not needed"),"CLIENT INSTRUCTION - NO CHANGE ORDER; ","")&amp;IF(Q926="","NO PHOTOS LINK; ","")&amp;IF(OR(C926="",AND(D926&lt;&gt;"",E926="")),"CREW COUNT BLANK; ","")&amp;IF(G926="","NO WORK WRITTEN; ","")&amp;IF(AND(I926&lt;&gt;"",J926=""),"INSPECTION - NO RESULT; ","")&amp;IF(AND(B926&lt;&gt;"",N(A926)&gt;0,COUNTIFS($B$2:$B$1000,B926,$A$2:$A$1000,A926)&gt;1),"TWO ROWS SAME JOB SAME DAY; ","")&amp;IF(AND(N(A926)&gt;0,N(S926)&gt;0,N(S926)-N(A926)&gt;N('Settings'!$B$11)),"WRITTEN LATE; ","")="","",LEFT(IF(N(A926)=0,"NO DATE; ","")&amp;IF(B926="","NO JOB; ",IF(COUNTIF('Jobs'!$A$2:$A$21,B926)=0,"JOB NOT ON JOBS SHEET; ",""))&amp;IF(AND(L926="Yes",M926=""),"DELAY - NO CAUSE; ","")&amp;IF(AND(N926&lt;&gt;"",O926&lt;&gt;"Yes",O926&lt;&gt;"Not needed"),"CLIENT INSTRUCTION - NO CHANGE ORDER; ","")&amp;IF(Q926="","NO PHOTOS LINK; ","")&amp;IF(OR(C926="",AND(D926&lt;&gt;"",E926="")),"CREW COUNT BLANK; ","")&amp;IF(G926="","NO WORK WRITTEN; ","")&amp;IF(AND(I926&lt;&gt;"",J926=""),"INSPECTION - NO RESULT; ","")&amp;IF(AND(B926&lt;&gt;"",N(A926)&gt;0,COUNTIFS($B$2:$B$1000,B926,$A$2:$A$1000,A926)&gt;1),"TWO ROWS SAME JOB SAME DAY; ","")&amp;IF(AND(N(A926)&gt;0,N(S926)&gt;0,N(S926)-N(A926)&gt;N('Settings'!$B$11)),"WRITTEN LATE; ",""),LEN(IF(N(A926)=0,"NO DATE; ","")&amp;IF(B926="","NO JOB; ",IF(COUNTIF('Jobs'!$A$2:$A$21,B926)=0,"JOB NOT ON JOBS SHEET; ",""))&amp;IF(AND(L926="Yes",M926=""),"DELAY - NO CAUSE; ","")&amp;IF(AND(N926&lt;&gt;"",O926&lt;&gt;"Yes",O926&lt;&gt;"Not needed"),"CLIENT INSTRUCTION - NO CHANGE ORDER; ","")&amp;IF(Q926="","NO PHOTOS LINK; ","")&amp;IF(OR(C926="",AND(D926&lt;&gt;"",E926="")),"CREW COUNT BLANK; ","")&amp;IF(G926="","NO WORK WRITTEN; ","")&amp;IF(AND(I926&lt;&gt;"",J926=""),"INSPECTION - NO RESULT; ","")&amp;IF(AND(B926&lt;&gt;"",N(A926)&gt;0,COUNTIFS($B$2:$B$1000,B926,$A$2:$A$1000,A926)&gt;1),"TWO ROWS SAME JOB SAME DAY; ","")&amp;IF(AND(N(A926)&gt;0,N(S926)&gt;0,N(S926)-N(A926)&gt;N('Settings'!$B$11)),"WRITTEN LATE; ",""))-2)))</f>
        <v/>
      </c>
    </row>
    <row r="927">
      <c r="A927" s="6" t="n"/>
      <c r="G927" s="7" t="n"/>
      <c r="H927" s="7" t="n"/>
      <c r="K927" s="7" t="n"/>
      <c r="M927" s="7" t="n"/>
      <c r="N927" s="7" t="n"/>
      <c r="P927" s="7" t="n"/>
      <c r="S927" s="6" t="n"/>
      <c r="T927">
        <f>IF(NOT(OR(A927&lt;&gt;"",B927&lt;&gt;"",G927&lt;&gt;"")),"",IF(IF(N(A927)=0,"NO DATE; ","")&amp;IF(B927="","NO JOB; ",IF(COUNTIF('Jobs'!$A$2:$A$21,B927)=0,"JOB NOT ON JOBS SHEET; ",""))&amp;IF(AND(L927="Yes",M927=""),"DELAY - NO CAUSE; ","")&amp;IF(AND(N927&lt;&gt;"",O927&lt;&gt;"Yes",O927&lt;&gt;"Not needed"),"CLIENT INSTRUCTION - NO CHANGE ORDER; ","")&amp;IF(Q927="","NO PHOTOS LINK; ","")&amp;IF(OR(C927="",AND(D927&lt;&gt;"",E927="")),"CREW COUNT BLANK; ","")&amp;IF(G927="","NO WORK WRITTEN; ","")&amp;IF(AND(I927&lt;&gt;"",J927=""),"INSPECTION - NO RESULT; ","")&amp;IF(AND(B927&lt;&gt;"",N(A927)&gt;0,COUNTIFS($B$2:$B$1000,B927,$A$2:$A$1000,A927)&gt;1),"TWO ROWS SAME JOB SAME DAY; ","")&amp;IF(AND(N(A927)&gt;0,N(S927)&gt;0,N(S927)-N(A927)&gt;N('Settings'!$B$11)),"WRITTEN LATE; ","")="","",LEFT(IF(N(A927)=0,"NO DATE; ","")&amp;IF(B927="","NO JOB; ",IF(COUNTIF('Jobs'!$A$2:$A$21,B927)=0,"JOB NOT ON JOBS SHEET; ",""))&amp;IF(AND(L927="Yes",M927=""),"DELAY - NO CAUSE; ","")&amp;IF(AND(N927&lt;&gt;"",O927&lt;&gt;"Yes",O927&lt;&gt;"Not needed"),"CLIENT INSTRUCTION - NO CHANGE ORDER; ","")&amp;IF(Q927="","NO PHOTOS LINK; ","")&amp;IF(OR(C927="",AND(D927&lt;&gt;"",E927="")),"CREW COUNT BLANK; ","")&amp;IF(G927="","NO WORK WRITTEN; ","")&amp;IF(AND(I927&lt;&gt;"",J927=""),"INSPECTION - NO RESULT; ","")&amp;IF(AND(B927&lt;&gt;"",N(A927)&gt;0,COUNTIFS($B$2:$B$1000,B927,$A$2:$A$1000,A927)&gt;1),"TWO ROWS SAME JOB SAME DAY; ","")&amp;IF(AND(N(A927)&gt;0,N(S927)&gt;0,N(S927)-N(A927)&gt;N('Settings'!$B$11)),"WRITTEN LATE; ",""),LEN(IF(N(A927)=0,"NO DATE; ","")&amp;IF(B927="","NO JOB; ",IF(COUNTIF('Jobs'!$A$2:$A$21,B927)=0,"JOB NOT ON JOBS SHEET; ",""))&amp;IF(AND(L927="Yes",M927=""),"DELAY - NO CAUSE; ","")&amp;IF(AND(N927&lt;&gt;"",O927&lt;&gt;"Yes",O927&lt;&gt;"Not needed"),"CLIENT INSTRUCTION - NO CHANGE ORDER; ","")&amp;IF(Q927="","NO PHOTOS LINK; ","")&amp;IF(OR(C927="",AND(D927&lt;&gt;"",E927="")),"CREW COUNT BLANK; ","")&amp;IF(G927="","NO WORK WRITTEN; ","")&amp;IF(AND(I927&lt;&gt;"",J927=""),"INSPECTION - NO RESULT; ","")&amp;IF(AND(B927&lt;&gt;"",N(A927)&gt;0,COUNTIFS($B$2:$B$1000,B927,$A$2:$A$1000,A927)&gt;1),"TWO ROWS SAME JOB SAME DAY; ","")&amp;IF(AND(N(A927)&gt;0,N(S927)&gt;0,N(S927)-N(A927)&gt;N('Settings'!$B$11)),"WRITTEN LATE; ",""))-2)))</f>
        <v/>
      </c>
    </row>
    <row r="928">
      <c r="A928" s="6" t="n"/>
      <c r="G928" s="7" t="n"/>
      <c r="H928" s="7" t="n"/>
      <c r="K928" s="7" t="n"/>
      <c r="M928" s="7" t="n"/>
      <c r="N928" s="7" t="n"/>
      <c r="P928" s="7" t="n"/>
      <c r="S928" s="6" t="n"/>
      <c r="T928">
        <f>IF(NOT(OR(A928&lt;&gt;"",B928&lt;&gt;"",G928&lt;&gt;"")),"",IF(IF(N(A928)=0,"NO DATE; ","")&amp;IF(B928="","NO JOB; ",IF(COUNTIF('Jobs'!$A$2:$A$21,B928)=0,"JOB NOT ON JOBS SHEET; ",""))&amp;IF(AND(L928="Yes",M928=""),"DELAY - NO CAUSE; ","")&amp;IF(AND(N928&lt;&gt;"",O928&lt;&gt;"Yes",O928&lt;&gt;"Not needed"),"CLIENT INSTRUCTION - NO CHANGE ORDER; ","")&amp;IF(Q928="","NO PHOTOS LINK; ","")&amp;IF(OR(C928="",AND(D928&lt;&gt;"",E928="")),"CREW COUNT BLANK; ","")&amp;IF(G928="","NO WORK WRITTEN; ","")&amp;IF(AND(I928&lt;&gt;"",J928=""),"INSPECTION - NO RESULT; ","")&amp;IF(AND(B928&lt;&gt;"",N(A928)&gt;0,COUNTIFS($B$2:$B$1000,B928,$A$2:$A$1000,A928)&gt;1),"TWO ROWS SAME JOB SAME DAY; ","")&amp;IF(AND(N(A928)&gt;0,N(S928)&gt;0,N(S928)-N(A928)&gt;N('Settings'!$B$11)),"WRITTEN LATE; ","")="","",LEFT(IF(N(A928)=0,"NO DATE; ","")&amp;IF(B928="","NO JOB; ",IF(COUNTIF('Jobs'!$A$2:$A$21,B928)=0,"JOB NOT ON JOBS SHEET; ",""))&amp;IF(AND(L928="Yes",M928=""),"DELAY - NO CAUSE; ","")&amp;IF(AND(N928&lt;&gt;"",O928&lt;&gt;"Yes",O928&lt;&gt;"Not needed"),"CLIENT INSTRUCTION - NO CHANGE ORDER; ","")&amp;IF(Q928="","NO PHOTOS LINK; ","")&amp;IF(OR(C928="",AND(D928&lt;&gt;"",E928="")),"CREW COUNT BLANK; ","")&amp;IF(G928="","NO WORK WRITTEN; ","")&amp;IF(AND(I928&lt;&gt;"",J928=""),"INSPECTION - NO RESULT; ","")&amp;IF(AND(B928&lt;&gt;"",N(A928)&gt;0,COUNTIFS($B$2:$B$1000,B928,$A$2:$A$1000,A928)&gt;1),"TWO ROWS SAME JOB SAME DAY; ","")&amp;IF(AND(N(A928)&gt;0,N(S928)&gt;0,N(S928)-N(A928)&gt;N('Settings'!$B$11)),"WRITTEN LATE; ",""),LEN(IF(N(A928)=0,"NO DATE; ","")&amp;IF(B928="","NO JOB; ",IF(COUNTIF('Jobs'!$A$2:$A$21,B928)=0,"JOB NOT ON JOBS SHEET; ",""))&amp;IF(AND(L928="Yes",M928=""),"DELAY - NO CAUSE; ","")&amp;IF(AND(N928&lt;&gt;"",O928&lt;&gt;"Yes",O928&lt;&gt;"Not needed"),"CLIENT INSTRUCTION - NO CHANGE ORDER; ","")&amp;IF(Q928="","NO PHOTOS LINK; ","")&amp;IF(OR(C928="",AND(D928&lt;&gt;"",E928="")),"CREW COUNT BLANK; ","")&amp;IF(G928="","NO WORK WRITTEN; ","")&amp;IF(AND(I928&lt;&gt;"",J928=""),"INSPECTION - NO RESULT; ","")&amp;IF(AND(B928&lt;&gt;"",N(A928)&gt;0,COUNTIFS($B$2:$B$1000,B928,$A$2:$A$1000,A928)&gt;1),"TWO ROWS SAME JOB SAME DAY; ","")&amp;IF(AND(N(A928)&gt;0,N(S928)&gt;0,N(S928)-N(A928)&gt;N('Settings'!$B$11)),"WRITTEN LATE; ",""))-2)))</f>
        <v/>
      </c>
    </row>
    <row r="929">
      <c r="A929" s="6" t="n"/>
      <c r="G929" s="7" t="n"/>
      <c r="H929" s="7" t="n"/>
      <c r="K929" s="7" t="n"/>
      <c r="M929" s="7" t="n"/>
      <c r="N929" s="7" t="n"/>
      <c r="P929" s="7" t="n"/>
      <c r="S929" s="6" t="n"/>
      <c r="T929">
        <f>IF(NOT(OR(A929&lt;&gt;"",B929&lt;&gt;"",G929&lt;&gt;"")),"",IF(IF(N(A929)=0,"NO DATE; ","")&amp;IF(B929="","NO JOB; ",IF(COUNTIF('Jobs'!$A$2:$A$21,B929)=0,"JOB NOT ON JOBS SHEET; ",""))&amp;IF(AND(L929="Yes",M929=""),"DELAY - NO CAUSE; ","")&amp;IF(AND(N929&lt;&gt;"",O929&lt;&gt;"Yes",O929&lt;&gt;"Not needed"),"CLIENT INSTRUCTION - NO CHANGE ORDER; ","")&amp;IF(Q929="","NO PHOTOS LINK; ","")&amp;IF(OR(C929="",AND(D929&lt;&gt;"",E929="")),"CREW COUNT BLANK; ","")&amp;IF(G929="","NO WORK WRITTEN; ","")&amp;IF(AND(I929&lt;&gt;"",J929=""),"INSPECTION - NO RESULT; ","")&amp;IF(AND(B929&lt;&gt;"",N(A929)&gt;0,COUNTIFS($B$2:$B$1000,B929,$A$2:$A$1000,A929)&gt;1),"TWO ROWS SAME JOB SAME DAY; ","")&amp;IF(AND(N(A929)&gt;0,N(S929)&gt;0,N(S929)-N(A929)&gt;N('Settings'!$B$11)),"WRITTEN LATE; ","")="","",LEFT(IF(N(A929)=0,"NO DATE; ","")&amp;IF(B929="","NO JOB; ",IF(COUNTIF('Jobs'!$A$2:$A$21,B929)=0,"JOB NOT ON JOBS SHEET; ",""))&amp;IF(AND(L929="Yes",M929=""),"DELAY - NO CAUSE; ","")&amp;IF(AND(N929&lt;&gt;"",O929&lt;&gt;"Yes",O929&lt;&gt;"Not needed"),"CLIENT INSTRUCTION - NO CHANGE ORDER; ","")&amp;IF(Q929="","NO PHOTOS LINK; ","")&amp;IF(OR(C929="",AND(D929&lt;&gt;"",E929="")),"CREW COUNT BLANK; ","")&amp;IF(G929="","NO WORK WRITTEN; ","")&amp;IF(AND(I929&lt;&gt;"",J929=""),"INSPECTION - NO RESULT; ","")&amp;IF(AND(B929&lt;&gt;"",N(A929)&gt;0,COUNTIFS($B$2:$B$1000,B929,$A$2:$A$1000,A929)&gt;1),"TWO ROWS SAME JOB SAME DAY; ","")&amp;IF(AND(N(A929)&gt;0,N(S929)&gt;0,N(S929)-N(A929)&gt;N('Settings'!$B$11)),"WRITTEN LATE; ",""),LEN(IF(N(A929)=0,"NO DATE; ","")&amp;IF(B929="","NO JOB; ",IF(COUNTIF('Jobs'!$A$2:$A$21,B929)=0,"JOB NOT ON JOBS SHEET; ",""))&amp;IF(AND(L929="Yes",M929=""),"DELAY - NO CAUSE; ","")&amp;IF(AND(N929&lt;&gt;"",O929&lt;&gt;"Yes",O929&lt;&gt;"Not needed"),"CLIENT INSTRUCTION - NO CHANGE ORDER; ","")&amp;IF(Q929="","NO PHOTOS LINK; ","")&amp;IF(OR(C929="",AND(D929&lt;&gt;"",E929="")),"CREW COUNT BLANK; ","")&amp;IF(G929="","NO WORK WRITTEN; ","")&amp;IF(AND(I929&lt;&gt;"",J929=""),"INSPECTION - NO RESULT; ","")&amp;IF(AND(B929&lt;&gt;"",N(A929)&gt;0,COUNTIFS($B$2:$B$1000,B929,$A$2:$A$1000,A929)&gt;1),"TWO ROWS SAME JOB SAME DAY; ","")&amp;IF(AND(N(A929)&gt;0,N(S929)&gt;0,N(S929)-N(A929)&gt;N('Settings'!$B$11)),"WRITTEN LATE; ",""))-2)))</f>
        <v/>
      </c>
    </row>
    <row r="930">
      <c r="A930" s="6" t="n"/>
      <c r="G930" s="7" t="n"/>
      <c r="H930" s="7" t="n"/>
      <c r="K930" s="7" t="n"/>
      <c r="M930" s="7" t="n"/>
      <c r="N930" s="7" t="n"/>
      <c r="P930" s="7" t="n"/>
      <c r="S930" s="6" t="n"/>
      <c r="T930">
        <f>IF(NOT(OR(A930&lt;&gt;"",B930&lt;&gt;"",G930&lt;&gt;"")),"",IF(IF(N(A930)=0,"NO DATE; ","")&amp;IF(B930="","NO JOB; ",IF(COUNTIF('Jobs'!$A$2:$A$21,B930)=0,"JOB NOT ON JOBS SHEET; ",""))&amp;IF(AND(L930="Yes",M930=""),"DELAY - NO CAUSE; ","")&amp;IF(AND(N930&lt;&gt;"",O930&lt;&gt;"Yes",O930&lt;&gt;"Not needed"),"CLIENT INSTRUCTION - NO CHANGE ORDER; ","")&amp;IF(Q930="","NO PHOTOS LINK; ","")&amp;IF(OR(C930="",AND(D930&lt;&gt;"",E930="")),"CREW COUNT BLANK; ","")&amp;IF(G930="","NO WORK WRITTEN; ","")&amp;IF(AND(I930&lt;&gt;"",J930=""),"INSPECTION - NO RESULT; ","")&amp;IF(AND(B930&lt;&gt;"",N(A930)&gt;0,COUNTIFS($B$2:$B$1000,B930,$A$2:$A$1000,A930)&gt;1),"TWO ROWS SAME JOB SAME DAY; ","")&amp;IF(AND(N(A930)&gt;0,N(S930)&gt;0,N(S930)-N(A930)&gt;N('Settings'!$B$11)),"WRITTEN LATE; ","")="","",LEFT(IF(N(A930)=0,"NO DATE; ","")&amp;IF(B930="","NO JOB; ",IF(COUNTIF('Jobs'!$A$2:$A$21,B930)=0,"JOB NOT ON JOBS SHEET; ",""))&amp;IF(AND(L930="Yes",M930=""),"DELAY - NO CAUSE; ","")&amp;IF(AND(N930&lt;&gt;"",O930&lt;&gt;"Yes",O930&lt;&gt;"Not needed"),"CLIENT INSTRUCTION - NO CHANGE ORDER; ","")&amp;IF(Q930="","NO PHOTOS LINK; ","")&amp;IF(OR(C930="",AND(D930&lt;&gt;"",E930="")),"CREW COUNT BLANK; ","")&amp;IF(G930="","NO WORK WRITTEN; ","")&amp;IF(AND(I930&lt;&gt;"",J930=""),"INSPECTION - NO RESULT; ","")&amp;IF(AND(B930&lt;&gt;"",N(A930)&gt;0,COUNTIFS($B$2:$B$1000,B930,$A$2:$A$1000,A930)&gt;1),"TWO ROWS SAME JOB SAME DAY; ","")&amp;IF(AND(N(A930)&gt;0,N(S930)&gt;0,N(S930)-N(A930)&gt;N('Settings'!$B$11)),"WRITTEN LATE; ",""),LEN(IF(N(A930)=0,"NO DATE; ","")&amp;IF(B930="","NO JOB; ",IF(COUNTIF('Jobs'!$A$2:$A$21,B930)=0,"JOB NOT ON JOBS SHEET; ",""))&amp;IF(AND(L930="Yes",M930=""),"DELAY - NO CAUSE; ","")&amp;IF(AND(N930&lt;&gt;"",O930&lt;&gt;"Yes",O930&lt;&gt;"Not needed"),"CLIENT INSTRUCTION - NO CHANGE ORDER; ","")&amp;IF(Q930="","NO PHOTOS LINK; ","")&amp;IF(OR(C930="",AND(D930&lt;&gt;"",E930="")),"CREW COUNT BLANK; ","")&amp;IF(G930="","NO WORK WRITTEN; ","")&amp;IF(AND(I930&lt;&gt;"",J930=""),"INSPECTION - NO RESULT; ","")&amp;IF(AND(B930&lt;&gt;"",N(A930)&gt;0,COUNTIFS($B$2:$B$1000,B930,$A$2:$A$1000,A930)&gt;1),"TWO ROWS SAME JOB SAME DAY; ","")&amp;IF(AND(N(A930)&gt;0,N(S930)&gt;0,N(S930)-N(A930)&gt;N('Settings'!$B$11)),"WRITTEN LATE; ",""))-2)))</f>
        <v/>
      </c>
    </row>
    <row r="931">
      <c r="A931" s="6" t="n"/>
      <c r="G931" s="7" t="n"/>
      <c r="H931" s="7" t="n"/>
      <c r="K931" s="7" t="n"/>
      <c r="M931" s="7" t="n"/>
      <c r="N931" s="7" t="n"/>
      <c r="P931" s="7" t="n"/>
      <c r="S931" s="6" t="n"/>
      <c r="T931">
        <f>IF(NOT(OR(A931&lt;&gt;"",B931&lt;&gt;"",G931&lt;&gt;"")),"",IF(IF(N(A931)=0,"NO DATE; ","")&amp;IF(B931="","NO JOB; ",IF(COUNTIF('Jobs'!$A$2:$A$21,B931)=0,"JOB NOT ON JOBS SHEET; ",""))&amp;IF(AND(L931="Yes",M931=""),"DELAY - NO CAUSE; ","")&amp;IF(AND(N931&lt;&gt;"",O931&lt;&gt;"Yes",O931&lt;&gt;"Not needed"),"CLIENT INSTRUCTION - NO CHANGE ORDER; ","")&amp;IF(Q931="","NO PHOTOS LINK; ","")&amp;IF(OR(C931="",AND(D931&lt;&gt;"",E931="")),"CREW COUNT BLANK; ","")&amp;IF(G931="","NO WORK WRITTEN; ","")&amp;IF(AND(I931&lt;&gt;"",J931=""),"INSPECTION - NO RESULT; ","")&amp;IF(AND(B931&lt;&gt;"",N(A931)&gt;0,COUNTIFS($B$2:$B$1000,B931,$A$2:$A$1000,A931)&gt;1),"TWO ROWS SAME JOB SAME DAY; ","")&amp;IF(AND(N(A931)&gt;0,N(S931)&gt;0,N(S931)-N(A931)&gt;N('Settings'!$B$11)),"WRITTEN LATE; ","")="","",LEFT(IF(N(A931)=0,"NO DATE; ","")&amp;IF(B931="","NO JOB; ",IF(COUNTIF('Jobs'!$A$2:$A$21,B931)=0,"JOB NOT ON JOBS SHEET; ",""))&amp;IF(AND(L931="Yes",M931=""),"DELAY - NO CAUSE; ","")&amp;IF(AND(N931&lt;&gt;"",O931&lt;&gt;"Yes",O931&lt;&gt;"Not needed"),"CLIENT INSTRUCTION - NO CHANGE ORDER; ","")&amp;IF(Q931="","NO PHOTOS LINK; ","")&amp;IF(OR(C931="",AND(D931&lt;&gt;"",E931="")),"CREW COUNT BLANK; ","")&amp;IF(G931="","NO WORK WRITTEN; ","")&amp;IF(AND(I931&lt;&gt;"",J931=""),"INSPECTION - NO RESULT; ","")&amp;IF(AND(B931&lt;&gt;"",N(A931)&gt;0,COUNTIFS($B$2:$B$1000,B931,$A$2:$A$1000,A931)&gt;1),"TWO ROWS SAME JOB SAME DAY; ","")&amp;IF(AND(N(A931)&gt;0,N(S931)&gt;0,N(S931)-N(A931)&gt;N('Settings'!$B$11)),"WRITTEN LATE; ",""),LEN(IF(N(A931)=0,"NO DATE; ","")&amp;IF(B931="","NO JOB; ",IF(COUNTIF('Jobs'!$A$2:$A$21,B931)=0,"JOB NOT ON JOBS SHEET; ",""))&amp;IF(AND(L931="Yes",M931=""),"DELAY - NO CAUSE; ","")&amp;IF(AND(N931&lt;&gt;"",O931&lt;&gt;"Yes",O931&lt;&gt;"Not needed"),"CLIENT INSTRUCTION - NO CHANGE ORDER; ","")&amp;IF(Q931="","NO PHOTOS LINK; ","")&amp;IF(OR(C931="",AND(D931&lt;&gt;"",E931="")),"CREW COUNT BLANK; ","")&amp;IF(G931="","NO WORK WRITTEN; ","")&amp;IF(AND(I931&lt;&gt;"",J931=""),"INSPECTION - NO RESULT; ","")&amp;IF(AND(B931&lt;&gt;"",N(A931)&gt;0,COUNTIFS($B$2:$B$1000,B931,$A$2:$A$1000,A931)&gt;1),"TWO ROWS SAME JOB SAME DAY; ","")&amp;IF(AND(N(A931)&gt;0,N(S931)&gt;0,N(S931)-N(A931)&gt;N('Settings'!$B$11)),"WRITTEN LATE; ",""))-2)))</f>
        <v/>
      </c>
    </row>
    <row r="932">
      <c r="A932" s="6" t="n"/>
      <c r="G932" s="7" t="n"/>
      <c r="H932" s="7" t="n"/>
      <c r="K932" s="7" t="n"/>
      <c r="M932" s="7" t="n"/>
      <c r="N932" s="7" t="n"/>
      <c r="P932" s="7" t="n"/>
      <c r="S932" s="6" t="n"/>
      <c r="T932">
        <f>IF(NOT(OR(A932&lt;&gt;"",B932&lt;&gt;"",G932&lt;&gt;"")),"",IF(IF(N(A932)=0,"NO DATE; ","")&amp;IF(B932="","NO JOB; ",IF(COUNTIF('Jobs'!$A$2:$A$21,B932)=0,"JOB NOT ON JOBS SHEET; ",""))&amp;IF(AND(L932="Yes",M932=""),"DELAY - NO CAUSE; ","")&amp;IF(AND(N932&lt;&gt;"",O932&lt;&gt;"Yes",O932&lt;&gt;"Not needed"),"CLIENT INSTRUCTION - NO CHANGE ORDER; ","")&amp;IF(Q932="","NO PHOTOS LINK; ","")&amp;IF(OR(C932="",AND(D932&lt;&gt;"",E932="")),"CREW COUNT BLANK; ","")&amp;IF(G932="","NO WORK WRITTEN; ","")&amp;IF(AND(I932&lt;&gt;"",J932=""),"INSPECTION - NO RESULT; ","")&amp;IF(AND(B932&lt;&gt;"",N(A932)&gt;0,COUNTIFS($B$2:$B$1000,B932,$A$2:$A$1000,A932)&gt;1),"TWO ROWS SAME JOB SAME DAY; ","")&amp;IF(AND(N(A932)&gt;0,N(S932)&gt;0,N(S932)-N(A932)&gt;N('Settings'!$B$11)),"WRITTEN LATE; ","")="","",LEFT(IF(N(A932)=0,"NO DATE; ","")&amp;IF(B932="","NO JOB; ",IF(COUNTIF('Jobs'!$A$2:$A$21,B932)=0,"JOB NOT ON JOBS SHEET; ",""))&amp;IF(AND(L932="Yes",M932=""),"DELAY - NO CAUSE; ","")&amp;IF(AND(N932&lt;&gt;"",O932&lt;&gt;"Yes",O932&lt;&gt;"Not needed"),"CLIENT INSTRUCTION - NO CHANGE ORDER; ","")&amp;IF(Q932="","NO PHOTOS LINK; ","")&amp;IF(OR(C932="",AND(D932&lt;&gt;"",E932="")),"CREW COUNT BLANK; ","")&amp;IF(G932="","NO WORK WRITTEN; ","")&amp;IF(AND(I932&lt;&gt;"",J932=""),"INSPECTION - NO RESULT; ","")&amp;IF(AND(B932&lt;&gt;"",N(A932)&gt;0,COUNTIFS($B$2:$B$1000,B932,$A$2:$A$1000,A932)&gt;1),"TWO ROWS SAME JOB SAME DAY; ","")&amp;IF(AND(N(A932)&gt;0,N(S932)&gt;0,N(S932)-N(A932)&gt;N('Settings'!$B$11)),"WRITTEN LATE; ",""),LEN(IF(N(A932)=0,"NO DATE; ","")&amp;IF(B932="","NO JOB; ",IF(COUNTIF('Jobs'!$A$2:$A$21,B932)=0,"JOB NOT ON JOBS SHEET; ",""))&amp;IF(AND(L932="Yes",M932=""),"DELAY - NO CAUSE; ","")&amp;IF(AND(N932&lt;&gt;"",O932&lt;&gt;"Yes",O932&lt;&gt;"Not needed"),"CLIENT INSTRUCTION - NO CHANGE ORDER; ","")&amp;IF(Q932="","NO PHOTOS LINK; ","")&amp;IF(OR(C932="",AND(D932&lt;&gt;"",E932="")),"CREW COUNT BLANK; ","")&amp;IF(G932="","NO WORK WRITTEN; ","")&amp;IF(AND(I932&lt;&gt;"",J932=""),"INSPECTION - NO RESULT; ","")&amp;IF(AND(B932&lt;&gt;"",N(A932)&gt;0,COUNTIFS($B$2:$B$1000,B932,$A$2:$A$1000,A932)&gt;1),"TWO ROWS SAME JOB SAME DAY; ","")&amp;IF(AND(N(A932)&gt;0,N(S932)&gt;0,N(S932)-N(A932)&gt;N('Settings'!$B$11)),"WRITTEN LATE; ",""))-2)))</f>
        <v/>
      </c>
    </row>
    <row r="933">
      <c r="A933" s="6" t="n"/>
      <c r="G933" s="7" t="n"/>
      <c r="H933" s="7" t="n"/>
      <c r="K933" s="7" t="n"/>
      <c r="M933" s="7" t="n"/>
      <c r="N933" s="7" t="n"/>
      <c r="P933" s="7" t="n"/>
      <c r="S933" s="6" t="n"/>
      <c r="T933">
        <f>IF(NOT(OR(A933&lt;&gt;"",B933&lt;&gt;"",G933&lt;&gt;"")),"",IF(IF(N(A933)=0,"NO DATE; ","")&amp;IF(B933="","NO JOB; ",IF(COUNTIF('Jobs'!$A$2:$A$21,B933)=0,"JOB NOT ON JOBS SHEET; ",""))&amp;IF(AND(L933="Yes",M933=""),"DELAY - NO CAUSE; ","")&amp;IF(AND(N933&lt;&gt;"",O933&lt;&gt;"Yes",O933&lt;&gt;"Not needed"),"CLIENT INSTRUCTION - NO CHANGE ORDER; ","")&amp;IF(Q933="","NO PHOTOS LINK; ","")&amp;IF(OR(C933="",AND(D933&lt;&gt;"",E933="")),"CREW COUNT BLANK; ","")&amp;IF(G933="","NO WORK WRITTEN; ","")&amp;IF(AND(I933&lt;&gt;"",J933=""),"INSPECTION - NO RESULT; ","")&amp;IF(AND(B933&lt;&gt;"",N(A933)&gt;0,COUNTIFS($B$2:$B$1000,B933,$A$2:$A$1000,A933)&gt;1),"TWO ROWS SAME JOB SAME DAY; ","")&amp;IF(AND(N(A933)&gt;0,N(S933)&gt;0,N(S933)-N(A933)&gt;N('Settings'!$B$11)),"WRITTEN LATE; ","")="","",LEFT(IF(N(A933)=0,"NO DATE; ","")&amp;IF(B933="","NO JOB; ",IF(COUNTIF('Jobs'!$A$2:$A$21,B933)=0,"JOB NOT ON JOBS SHEET; ",""))&amp;IF(AND(L933="Yes",M933=""),"DELAY - NO CAUSE; ","")&amp;IF(AND(N933&lt;&gt;"",O933&lt;&gt;"Yes",O933&lt;&gt;"Not needed"),"CLIENT INSTRUCTION - NO CHANGE ORDER; ","")&amp;IF(Q933="","NO PHOTOS LINK; ","")&amp;IF(OR(C933="",AND(D933&lt;&gt;"",E933="")),"CREW COUNT BLANK; ","")&amp;IF(G933="","NO WORK WRITTEN; ","")&amp;IF(AND(I933&lt;&gt;"",J933=""),"INSPECTION - NO RESULT; ","")&amp;IF(AND(B933&lt;&gt;"",N(A933)&gt;0,COUNTIFS($B$2:$B$1000,B933,$A$2:$A$1000,A933)&gt;1),"TWO ROWS SAME JOB SAME DAY; ","")&amp;IF(AND(N(A933)&gt;0,N(S933)&gt;0,N(S933)-N(A933)&gt;N('Settings'!$B$11)),"WRITTEN LATE; ",""),LEN(IF(N(A933)=0,"NO DATE; ","")&amp;IF(B933="","NO JOB; ",IF(COUNTIF('Jobs'!$A$2:$A$21,B933)=0,"JOB NOT ON JOBS SHEET; ",""))&amp;IF(AND(L933="Yes",M933=""),"DELAY - NO CAUSE; ","")&amp;IF(AND(N933&lt;&gt;"",O933&lt;&gt;"Yes",O933&lt;&gt;"Not needed"),"CLIENT INSTRUCTION - NO CHANGE ORDER; ","")&amp;IF(Q933="","NO PHOTOS LINK; ","")&amp;IF(OR(C933="",AND(D933&lt;&gt;"",E933="")),"CREW COUNT BLANK; ","")&amp;IF(G933="","NO WORK WRITTEN; ","")&amp;IF(AND(I933&lt;&gt;"",J933=""),"INSPECTION - NO RESULT; ","")&amp;IF(AND(B933&lt;&gt;"",N(A933)&gt;0,COUNTIFS($B$2:$B$1000,B933,$A$2:$A$1000,A933)&gt;1),"TWO ROWS SAME JOB SAME DAY; ","")&amp;IF(AND(N(A933)&gt;0,N(S933)&gt;0,N(S933)-N(A933)&gt;N('Settings'!$B$11)),"WRITTEN LATE; ",""))-2)))</f>
        <v/>
      </c>
    </row>
    <row r="934">
      <c r="A934" s="6" t="n"/>
      <c r="G934" s="7" t="n"/>
      <c r="H934" s="7" t="n"/>
      <c r="K934" s="7" t="n"/>
      <c r="M934" s="7" t="n"/>
      <c r="N934" s="7" t="n"/>
      <c r="P934" s="7" t="n"/>
      <c r="S934" s="6" t="n"/>
      <c r="T934">
        <f>IF(NOT(OR(A934&lt;&gt;"",B934&lt;&gt;"",G934&lt;&gt;"")),"",IF(IF(N(A934)=0,"NO DATE; ","")&amp;IF(B934="","NO JOB; ",IF(COUNTIF('Jobs'!$A$2:$A$21,B934)=0,"JOB NOT ON JOBS SHEET; ",""))&amp;IF(AND(L934="Yes",M934=""),"DELAY - NO CAUSE; ","")&amp;IF(AND(N934&lt;&gt;"",O934&lt;&gt;"Yes",O934&lt;&gt;"Not needed"),"CLIENT INSTRUCTION - NO CHANGE ORDER; ","")&amp;IF(Q934="","NO PHOTOS LINK; ","")&amp;IF(OR(C934="",AND(D934&lt;&gt;"",E934="")),"CREW COUNT BLANK; ","")&amp;IF(G934="","NO WORK WRITTEN; ","")&amp;IF(AND(I934&lt;&gt;"",J934=""),"INSPECTION - NO RESULT; ","")&amp;IF(AND(B934&lt;&gt;"",N(A934)&gt;0,COUNTIFS($B$2:$B$1000,B934,$A$2:$A$1000,A934)&gt;1),"TWO ROWS SAME JOB SAME DAY; ","")&amp;IF(AND(N(A934)&gt;0,N(S934)&gt;0,N(S934)-N(A934)&gt;N('Settings'!$B$11)),"WRITTEN LATE; ","")="","",LEFT(IF(N(A934)=0,"NO DATE; ","")&amp;IF(B934="","NO JOB; ",IF(COUNTIF('Jobs'!$A$2:$A$21,B934)=0,"JOB NOT ON JOBS SHEET; ",""))&amp;IF(AND(L934="Yes",M934=""),"DELAY - NO CAUSE; ","")&amp;IF(AND(N934&lt;&gt;"",O934&lt;&gt;"Yes",O934&lt;&gt;"Not needed"),"CLIENT INSTRUCTION - NO CHANGE ORDER; ","")&amp;IF(Q934="","NO PHOTOS LINK; ","")&amp;IF(OR(C934="",AND(D934&lt;&gt;"",E934="")),"CREW COUNT BLANK; ","")&amp;IF(G934="","NO WORK WRITTEN; ","")&amp;IF(AND(I934&lt;&gt;"",J934=""),"INSPECTION - NO RESULT; ","")&amp;IF(AND(B934&lt;&gt;"",N(A934)&gt;0,COUNTIFS($B$2:$B$1000,B934,$A$2:$A$1000,A934)&gt;1),"TWO ROWS SAME JOB SAME DAY; ","")&amp;IF(AND(N(A934)&gt;0,N(S934)&gt;0,N(S934)-N(A934)&gt;N('Settings'!$B$11)),"WRITTEN LATE; ",""),LEN(IF(N(A934)=0,"NO DATE; ","")&amp;IF(B934="","NO JOB; ",IF(COUNTIF('Jobs'!$A$2:$A$21,B934)=0,"JOB NOT ON JOBS SHEET; ",""))&amp;IF(AND(L934="Yes",M934=""),"DELAY - NO CAUSE; ","")&amp;IF(AND(N934&lt;&gt;"",O934&lt;&gt;"Yes",O934&lt;&gt;"Not needed"),"CLIENT INSTRUCTION - NO CHANGE ORDER; ","")&amp;IF(Q934="","NO PHOTOS LINK; ","")&amp;IF(OR(C934="",AND(D934&lt;&gt;"",E934="")),"CREW COUNT BLANK; ","")&amp;IF(G934="","NO WORK WRITTEN; ","")&amp;IF(AND(I934&lt;&gt;"",J934=""),"INSPECTION - NO RESULT; ","")&amp;IF(AND(B934&lt;&gt;"",N(A934)&gt;0,COUNTIFS($B$2:$B$1000,B934,$A$2:$A$1000,A934)&gt;1),"TWO ROWS SAME JOB SAME DAY; ","")&amp;IF(AND(N(A934)&gt;0,N(S934)&gt;0,N(S934)-N(A934)&gt;N('Settings'!$B$11)),"WRITTEN LATE; ",""))-2)))</f>
        <v/>
      </c>
    </row>
    <row r="935">
      <c r="A935" s="6" t="n"/>
      <c r="G935" s="7" t="n"/>
      <c r="H935" s="7" t="n"/>
      <c r="K935" s="7" t="n"/>
      <c r="M935" s="7" t="n"/>
      <c r="N935" s="7" t="n"/>
      <c r="P935" s="7" t="n"/>
      <c r="S935" s="6" t="n"/>
      <c r="T935">
        <f>IF(NOT(OR(A935&lt;&gt;"",B935&lt;&gt;"",G935&lt;&gt;"")),"",IF(IF(N(A935)=0,"NO DATE; ","")&amp;IF(B935="","NO JOB; ",IF(COUNTIF('Jobs'!$A$2:$A$21,B935)=0,"JOB NOT ON JOBS SHEET; ",""))&amp;IF(AND(L935="Yes",M935=""),"DELAY - NO CAUSE; ","")&amp;IF(AND(N935&lt;&gt;"",O935&lt;&gt;"Yes",O935&lt;&gt;"Not needed"),"CLIENT INSTRUCTION - NO CHANGE ORDER; ","")&amp;IF(Q935="","NO PHOTOS LINK; ","")&amp;IF(OR(C935="",AND(D935&lt;&gt;"",E935="")),"CREW COUNT BLANK; ","")&amp;IF(G935="","NO WORK WRITTEN; ","")&amp;IF(AND(I935&lt;&gt;"",J935=""),"INSPECTION - NO RESULT; ","")&amp;IF(AND(B935&lt;&gt;"",N(A935)&gt;0,COUNTIFS($B$2:$B$1000,B935,$A$2:$A$1000,A935)&gt;1),"TWO ROWS SAME JOB SAME DAY; ","")&amp;IF(AND(N(A935)&gt;0,N(S935)&gt;0,N(S935)-N(A935)&gt;N('Settings'!$B$11)),"WRITTEN LATE; ","")="","",LEFT(IF(N(A935)=0,"NO DATE; ","")&amp;IF(B935="","NO JOB; ",IF(COUNTIF('Jobs'!$A$2:$A$21,B935)=0,"JOB NOT ON JOBS SHEET; ",""))&amp;IF(AND(L935="Yes",M935=""),"DELAY - NO CAUSE; ","")&amp;IF(AND(N935&lt;&gt;"",O935&lt;&gt;"Yes",O935&lt;&gt;"Not needed"),"CLIENT INSTRUCTION - NO CHANGE ORDER; ","")&amp;IF(Q935="","NO PHOTOS LINK; ","")&amp;IF(OR(C935="",AND(D935&lt;&gt;"",E935="")),"CREW COUNT BLANK; ","")&amp;IF(G935="","NO WORK WRITTEN; ","")&amp;IF(AND(I935&lt;&gt;"",J935=""),"INSPECTION - NO RESULT; ","")&amp;IF(AND(B935&lt;&gt;"",N(A935)&gt;0,COUNTIFS($B$2:$B$1000,B935,$A$2:$A$1000,A935)&gt;1),"TWO ROWS SAME JOB SAME DAY; ","")&amp;IF(AND(N(A935)&gt;0,N(S935)&gt;0,N(S935)-N(A935)&gt;N('Settings'!$B$11)),"WRITTEN LATE; ",""),LEN(IF(N(A935)=0,"NO DATE; ","")&amp;IF(B935="","NO JOB; ",IF(COUNTIF('Jobs'!$A$2:$A$21,B935)=0,"JOB NOT ON JOBS SHEET; ",""))&amp;IF(AND(L935="Yes",M935=""),"DELAY - NO CAUSE; ","")&amp;IF(AND(N935&lt;&gt;"",O935&lt;&gt;"Yes",O935&lt;&gt;"Not needed"),"CLIENT INSTRUCTION - NO CHANGE ORDER; ","")&amp;IF(Q935="","NO PHOTOS LINK; ","")&amp;IF(OR(C935="",AND(D935&lt;&gt;"",E935="")),"CREW COUNT BLANK; ","")&amp;IF(G935="","NO WORK WRITTEN; ","")&amp;IF(AND(I935&lt;&gt;"",J935=""),"INSPECTION - NO RESULT; ","")&amp;IF(AND(B935&lt;&gt;"",N(A935)&gt;0,COUNTIFS($B$2:$B$1000,B935,$A$2:$A$1000,A935)&gt;1),"TWO ROWS SAME JOB SAME DAY; ","")&amp;IF(AND(N(A935)&gt;0,N(S935)&gt;0,N(S935)-N(A935)&gt;N('Settings'!$B$11)),"WRITTEN LATE; ",""))-2)))</f>
        <v/>
      </c>
    </row>
    <row r="936">
      <c r="A936" s="6" t="n"/>
      <c r="G936" s="7" t="n"/>
      <c r="H936" s="7" t="n"/>
      <c r="K936" s="7" t="n"/>
      <c r="M936" s="7" t="n"/>
      <c r="N936" s="7" t="n"/>
      <c r="P936" s="7" t="n"/>
      <c r="S936" s="6" t="n"/>
      <c r="T936">
        <f>IF(NOT(OR(A936&lt;&gt;"",B936&lt;&gt;"",G936&lt;&gt;"")),"",IF(IF(N(A936)=0,"NO DATE; ","")&amp;IF(B936="","NO JOB; ",IF(COUNTIF('Jobs'!$A$2:$A$21,B936)=0,"JOB NOT ON JOBS SHEET; ",""))&amp;IF(AND(L936="Yes",M936=""),"DELAY - NO CAUSE; ","")&amp;IF(AND(N936&lt;&gt;"",O936&lt;&gt;"Yes",O936&lt;&gt;"Not needed"),"CLIENT INSTRUCTION - NO CHANGE ORDER; ","")&amp;IF(Q936="","NO PHOTOS LINK; ","")&amp;IF(OR(C936="",AND(D936&lt;&gt;"",E936="")),"CREW COUNT BLANK; ","")&amp;IF(G936="","NO WORK WRITTEN; ","")&amp;IF(AND(I936&lt;&gt;"",J936=""),"INSPECTION - NO RESULT; ","")&amp;IF(AND(B936&lt;&gt;"",N(A936)&gt;0,COUNTIFS($B$2:$B$1000,B936,$A$2:$A$1000,A936)&gt;1),"TWO ROWS SAME JOB SAME DAY; ","")&amp;IF(AND(N(A936)&gt;0,N(S936)&gt;0,N(S936)-N(A936)&gt;N('Settings'!$B$11)),"WRITTEN LATE; ","")="","",LEFT(IF(N(A936)=0,"NO DATE; ","")&amp;IF(B936="","NO JOB; ",IF(COUNTIF('Jobs'!$A$2:$A$21,B936)=0,"JOB NOT ON JOBS SHEET; ",""))&amp;IF(AND(L936="Yes",M936=""),"DELAY - NO CAUSE; ","")&amp;IF(AND(N936&lt;&gt;"",O936&lt;&gt;"Yes",O936&lt;&gt;"Not needed"),"CLIENT INSTRUCTION - NO CHANGE ORDER; ","")&amp;IF(Q936="","NO PHOTOS LINK; ","")&amp;IF(OR(C936="",AND(D936&lt;&gt;"",E936="")),"CREW COUNT BLANK; ","")&amp;IF(G936="","NO WORK WRITTEN; ","")&amp;IF(AND(I936&lt;&gt;"",J936=""),"INSPECTION - NO RESULT; ","")&amp;IF(AND(B936&lt;&gt;"",N(A936)&gt;0,COUNTIFS($B$2:$B$1000,B936,$A$2:$A$1000,A936)&gt;1),"TWO ROWS SAME JOB SAME DAY; ","")&amp;IF(AND(N(A936)&gt;0,N(S936)&gt;0,N(S936)-N(A936)&gt;N('Settings'!$B$11)),"WRITTEN LATE; ",""),LEN(IF(N(A936)=0,"NO DATE; ","")&amp;IF(B936="","NO JOB; ",IF(COUNTIF('Jobs'!$A$2:$A$21,B936)=0,"JOB NOT ON JOBS SHEET; ",""))&amp;IF(AND(L936="Yes",M936=""),"DELAY - NO CAUSE; ","")&amp;IF(AND(N936&lt;&gt;"",O936&lt;&gt;"Yes",O936&lt;&gt;"Not needed"),"CLIENT INSTRUCTION - NO CHANGE ORDER; ","")&amp;IF(Q936="","NO PHOTOS LINK; ","")&amp;IF(OR(C936="",AND(D936&lt;&gt;"",E936="")),"CREW COUNT BLANK; ","")&amp;IF(G936="","NO WORK WRITTEN; ","")&amp;IF(AND(I936&lt;&gt;"",J936=""),"INSPECTION - NO RESULT; ","")&amp;IF(AND(B936&lt;&gt;"",N(A936)&gt;0,COUNTIFS($B$2:$B$1000,B936,$A$2:$A$1000,A936)&gt;1),"TWO ROWS SAME JOB SAME DAY; ","")&amp;IF(AND(N(A936)&gt;0,N(S936)&gt;0,N(S936)-N(A936)&gt;N('Settings'!$B$11)),"WRITTEN LATE; ",""))-2)))</f>
        <v/>
      </c>
    </row>
    <row r="937">
      <c r="A937" s="6" t="n"/>
      <c r="G937" s="7" t="n"/>
      <c r="H937" s="7" t="n"/>
      <c r="K937" s="7" t="n"/>
      <c r="M937" s="7" t="n"/>
      <c r="N937" s="7" t="n"/>
      <c r="P937" s="7" t="n"/>
      <c r="S937" s="6" t="n"/>
      <c r="T937">
        <f>IF(NOT(OR(A937&lt;&gt;"",B937&lt;&gt;"",G937&lt;&gt;"")),"",IF(IF(N(A937)=0,"NO DATE; ","")&amp;IF(B937="","NO JOB; ",IF(COUNTIF('Jobs'!$A$2:$A$21,B937)=0,"JOB NOT ON JOBS SHEET; ",""))&amp;IF(AND(L937="Yes",M937=""),"DELAY - NO CAUSE; ","")&amp;IF(AND(N937&lt;&gt;"",O937&lt;&gt;"Yes",O937&lt;&gt;"Not needed"),"CLIENT INSTRUCTION - NO CHANGE ORDER; ","")&amp;IF(Q937="","NO PHOTOS LINK; ","")&amp;IF(OR(C937="",AND(D937&lt;&gt;"",E937="")),"CREW COUNT BLANK; ","")&amp;IF(G937="","NO WORK WRITTEN; ","")&amp;IF(AND(I937&lt;&gt;"",J937=""),"INSPECTION - NO RESULT; ","")&amp;IF(AND(B937&lt;&gt;"",N(A937)&gt;0,COUNTIFS($B$2:$B$1000,B937,$A$2:$A$1000,A937)&gt;1),"TWO ROWS SAME JOB SAME DAY; ","")&amp;IF(AND(N(A937)&gt;0,N(S937)&gt;0,N(S937)-N(A937)&gt;N('Settings'!$B$11)),"WRITTEN LATE; ","")="","",LEFT(IF(N(A937)=0,"NO DATE; ","")&amp;IF(B937="","NO JOB; ",IF(COUNTIF('Jobs'!$A$2:$A$21,B937)=0,"JOB NOT ON JOBS SHEET; ",""))&amp;IF(AND(L937="Yes",M937=""),"DELAY - NO CAUSE; ","")&amp;IF(AND(N937&lt;&gt;"",O937&lt;&gt;"Yes",O937&lt;&gt;"Not needed"),"CLIENT INSTRUCTION - NO CHANGE ORDER; ","")&amp;IF(Q937="","NO PHOTOS LINK; ","")&amp;IF(OR(C937="",AND(D937&lt;&gt;"",E937="")),"CREW COUNT BLANK; ","")&amp;IF(G937="","NO WORK WRITTEN; ","")&amp;IF(AND(I937&lt;&gt;"",J937=""),"INSPECTION - NO RESULT; ","")&amp;IF(AND(B937&lt;&gt;"",N(A937)&gt;0,COUNTIFS($B$2:$B$1000,B937,$A$2:$A$1000,A937)&gt;1),"TWO ROWS SAME JOB SAME DAY; ","")&amp;IF(AND(N(A937)&gt;0,N(S937)&gt;0,N(S937)-N(A937)&gt;N('Settings'!$B$11)),"WRITTEN LATE; ",""),LEN(IF(N(A937)=0,"NO DATE; ","")&amp;IF(B937="","NO JOB; ",IF(COUNTIF('Jobs'!$A$2:$A$21,B937)=0,"JOB NOT ON JOBS SHEET; ",""))&amp;IF(AND(L937="Yes",M937=""),"DELAY - NO CAUSE; ","")&amp;IF(AND(N937&lt;&gt;"",O937&lt;&gt;"Yes",O937&lt;&gt;"Not needed"),"CLIENT INSTRUCTION - NO CHANGE ORDER; ","")&amp;IF(Q937="","NO PHOTOS LINK; ","")&amp;IF(OR(C937="",AND(D937&lt;&gt;"",E937="")),"CREW COUNT BLANK; ","")&amp;IF(G937="","NO WORK WRITTEN; ","")&amp;IF(AND(I937&lt;&gt;"",J937=""),"INSPECTION - NO RESULT; ","")&amp;IF(AND(B937&lt;&gt;"",N(A937)&gt;0,COUNTIFS($B$2:$B$1000,B937,$A$2:$A$1000,A937)&gt;1),"TWO ROWS SAME JOB SAME DAY; ","")&amp;IF(AND(N(A937)&gt;0,N(S937)&gt;0,N(S937)-N(A937)&gt;N('Settings'!$B$11)),"WRITTEN LATE; ",""))-2)))</f>
        <v/>
      </c>
    </row>
    <row r="938">
      <c r="A938" s="6" t="n"/>
      <c r="G938" s="7" t="n"/>
      <c r="H938" s="7" t="n"/>
      <c r="K938" s="7" t="n"/>
      <c r="M938" s="7" t="n"/>
      <c r="N938" s="7" t="n"/>
      <c r="P938" s="7" t="n"/>
      <c r="S938" s="6" t="n"/>
      <c r="T938">
        <f>IF(NOT(OR(A938&lt;&gt;"",B938&lt;&gt;"",G938&lt;&gt;"")),"",IF(IF(N(A938)=0,"NO DATE; ","")&amp;IF(B938="","NO JOB; ",IF(COUNTIF('Jobs'!$A$2:$A$21,B938)=0,"JOB NOT ON JOBS SHEET; ",""))&amp;IF(AND(L938="Yes",M938=""),"DELAY - NO CAUSE; ","")&amp;IF(AND(N938&lt;&gt;"",O938&lt;&gt;"Yes",O938&lt;&gt;"Not needed"),"CLIENT INSTRUCTION - NO CHANGE ORDER; ","")&amp;IF(Q938="","NO PHOTOS LINK; ","")&amp;IF(OR(C938="",AND(D938&lt;&gt;"",E938="")),"CREW COUNT BLANK; ","")&amp;IF(G938="","NO WORK WRITTEN; ","")&amp;IF(AND(I938&lt;&gt;"",J938=""),"INSPECTION - NO RESULT; ","")&amp;IF(AND(B938&lt;&gt;"",N(A938)&gt;0,COUNTIFS($B$2:$B$1000,B938,$A$2:$A$1000,A938)&gt;1),"TWO ROWS SAME JOB SAME DAY; ","")&amp;IF(AND(N(A938)&gt;0,N(S938)&gt;0,N(S938)-N(A938)&gt;N('Settings'!$B$11)),"WRITTEN LATE; ","")="","",LEFT(IF(N(A938)=0,"NO DATE; ","")&amp;IF(B938="","NO JOB; ",IF(COUNTIF('Jobs'!$A$2:$A$21,B938)=0,"JOB NOT ON JOBS SHEET; ",""))&amp;IF(AND(L938="Yes",M938=""),"DELAY - NO CAUSE; ","")&amp;IF(AND(N938&lt;&gt;"",O938&lt;&gt;"Yes",O938&lt;&gt;"Not needed"),"CLIENT INSTRUCTION - NO CHANGE ORDER; ","")&amp;IF(Q938="","NO PHOTOS LINK; ","")&amp;IF(OR(C938="",AND(D938&lt;&gt;"",E938="")),"CREW COUNT BLANK; ","")&amp;IF(G938="","NO WORK WRITTEN; ","")&amp;IF(AND(I938&lt;&gt;"",J938=""),"INSPECTION - NO RESULT; ","")&amp;IF(AND(B938&lt;&gt;"",N(A938)&gt;0,COUNTIFS($B$2:$B$1000,B938,$A$2:$A$1000,A938)&gt;1),"TWO ROWS SAME JOB SAME DAY; ","")&amp;IF(AND(N(A938)&gt;0,N(S938)&gt;0,N(S938)-N(A938)&gt;N('Settings'!$B$11)),"WRITTEN LATE; ",""),LEN(IF(N(A938)=0,"NO DATE; ","")&amp;IF(B938="","NO JOB; ",IF(COUNTIF('Jobs'!$A$2:$A$21,B938)=0,"JOB NOT ON JOBS SHEET; ",""))&amp;IF(AND(L938="Yes",M938=""),"DELAY - NO CAUSE; ","")&amp;IF(AND(N938&lt;&gt;"",O938&lt;&gt;"Yes",O938&lt;&gt;"Not needed"),"CLIENT INSTRUCTION - NO CHANGE ORDER; ","")&amp;IF(Q938="","NO PHOTOS LINK; ","")&amp;IF(OR(C938="",AND(D938&lt;&gt;"",E938="")),"CREW COUNT BLANK; ","")&amp;IF(G938="","NO WORK WRITTEN; ","")&amp;IF(AND(I938&lt;&gt;"",J938=""),"INSPECTION - NO RESULT; ","")&amp;IF(AND(B938&lt;&gt;"",N(A938)&gt;0,COUNTIFS($B$2:$B$1000,B938,$A$2:$A$1000,A938)&gt;1),"TWO ROWS SAME JOB SAME DAY; ","")&amp;IF(AND(N(A938)&gt;0,N(S938)&gt;0,N(S938)-N(A938)&gt;N('Settings'!$B$11)),"WRITTEN LATE; ",""))-2)))</f>
        <v/>
      </c>
    </row>
    <row r="939">
      <c r="A939" s="6" t="n"/>
      <c r="G939" s="7" t="n"/>
      <c r="H939" s="7" t="n"/>
      <c r="K939" s="7" t="n"/>
      <c r="M939" s="7" t="n"/>
      <c r="N939" s="7" t="n"/>
      <c r="P939" s="7" t="n"/>
      <c r="S939" s="6" t="n"/>
      <c r="T939">
        <f>IF(NOT(OR(A939&lt;&gt;"",B939&lt;&gt;"",G939&lt;&gt;"")),"",IF(IF(N(A939)=0,"NO DATE; ","")&amp;IF(B939="","NO JOB; ",IF(COUNTIF('Jobs'!$A$2:$A$21,B939)=0,"JOB NOT ON JOBS SHEET; ",""))&amp;IF(AND(L939="Yes",M939=""),"DELAY - NO CAUSE; ","")&amp;IF(AND(N939&lt;&gt;"",O939&lt;&gt;"Yes",O939&lt;&gt;"Not needed"),"CLIENT INSTRUCTION - NO CHANGE ORDER; ","")&amp;IF(Q939="","NO PHOTOS LINK; ","")&amp;IF(OR(C939="",AND(D939&lt;&gt;"",E939="")),"CREW COUNT BLANK; ","")&amp;IF(G939="","NO WORK WRITTEN; ","")&amp;IF(AND(I939&lt;&gt;"",J939=""),"INSPECTION - NO RESULT; ","")&amp;IF(AND(B939&lt;&gt;"",N(A939)&gt;0,COUNTIFS($B$2:$B$1000,B939,$A$2:$A$1000,A939)&gt;1),"TWO ROWS SAME JOB SAME DAY; ","")&amp;IF(AND(N(A939)&gt;0,N(S939)&gt;0,N(S939)-N(A939)&gt;N('Settings'!$B$11)),"WRITTEN LATE; ","")="","",LEFT(IF(N(A939)=0,"NO DATE; ","")&amp;IF(B939="","NO JOB; ",IF(COUNTIF('Jobs'!$A$2:$A$21,B939)=0,"JOB NOT ON JOBS SHEET; ",""))&amp;IF(AND(L939="Yes",M939=""),"DELAY - NO CAUSE; ","")&amp;IF(AND(N939&lt;&gt;"",O939&lt;&gt;"Yes",O939&lt;&gt;"Not needed"),"CLIENT INSTRUCTION - NO CHANGE ORDER; ","")&amp;IF(Q939="","NO PHOTOS LINK; ","")&amp;IF(OR(C939="",AND(D939&lt;&gt;"",E939="")),"CREW COUNT BLANK; ","")&amp;IF(G939="","NO WORK WRITTEN; ","")&amp;IF(AND(I939&lt;&gt;"",J939=""),"INSPECTION - NO RESULT; ","")&amp;IF(AND(B939&lt;&gt;"",N(A939)&gt;0,COUNTIFS($B$2:$B$1000,B939,$A$2:$A$1000,A939)&gt;1),"TWO ROWS SAME JOB SAME DAY; ","")&amp;IF(AND(N(A939)&gt;0,N(S939)&gt;0,N(S939)-N(A939)&gt;N('Settings'!$B$11)),"WRITTEN LATE; ",""),LEN(IF(N(A939)=0,"NO DATE; ","")&amp;IF(B939="","NO JOB; ",IF(COUNTIF('Jobs'!$A$2:$A$21,B939)=0,"JOB NOT ON JOBS SHEET; ",""))&amp;IF(AND(L939="Yes",M939=""),"DELAY - NO CAUSE; ","")&amp;IF(AND(N939&lt;&gt;"",O939&lt;&gt;"Yes",O939&lt;&gt;"Not needed"),"CLIENT INSTRUCTION - NO CHANGE ORDER; ","")&amp;IF(Q939="","NO PHOTOS LINK; ","")&amp;IF(OR(C939="",AND(D939&lt;&gt;"",E939="")),"CREW COUNT BLANK; ","")&amp;IF(G939="","NO WORK WRITTEN; ","")&amp;IF(AND(I939&lt;&gt;"",J939=""),"INSPECTION - NO RESULT; ","")&amp;IF(AND(B939&lt;&gt;"",N(A939)&gt;0,COUNTIFS($B$2:$B$1000,B939,$A$2:$A$1000,A939)&gt;1),"TWO ROWS SAME JOB SAME DAY; ","")&amp;IF(AND(N(A939)&gt;0,N(S939)&gt;0,N(S939)-N(A939)&gt;N('Settings'!$B$11)),"WRITTEN LATE; ",""))-2)))</f>
        <v/>
      </c>
    </row>
    <row r="940">
      <c r="A940" s="6" t="n"/>
      <c r="G940" s="7" t="n"/>
      <c r="H940" s="7" t="n"/>
      <c r="K940" s="7" t="n"/>
      <c r="M940" s="7" t="n"/>
      <c r="N940" s="7" t="n"/>
      <c r="P940" s="7" t="n"/>
      <c r="S940" s="6" t="n"/>
      <c r="T940">
        <f>IF(NOT(OR(A940&lt;&gt;"",B940&lt;&gt;"",G940&lt;&gt;"")),"",IF(IF(N(A940)=0,"NO DATE; ","")&amp;IF(B940="","NO JOB; ",IF(COUNTIF('Jobs'!$A$2:$A$21,B940)=0,"JOB NOT ON JOBS SHEET; ",""))&amp;IF(AND(L940="Yes",M940=""),"DELAY - NO CAUSE; ","")&amp;IF(AND(N940&lt;&gt;"",O940&lt;&gt;"Yes",O940&lt;&gt;"Not needed"),"CLIENT INSTRUCTION - NO CHANGE ORDER; ","")&amp;IF(Q940="","NO PHOTOS LINK; ","")&amp;IF(OR(C940="",AND(D940&lt;&gt;"",E940="")),"CREW COUNT BLANK; ","")&amp;IF(G940="","NO WORK WRITTEN; ","")&amp;IF(AND(I940&lt;&gt;"",J940=""),"INSPECTION - NO RESULT; ","")&amp;IF(AND(B940&lt;&gt;"",N(A940)&gt;0,COUNTIFS($B$2:$B$1000,B940,$A$2:$A$1000,A940)&gt;1),"TWO ROWS SAME JOB SAME DAY; ","")&amp;IF(AND(N(A940)&gt;0,N(S940)&gt;0,N(S940)-N(A940)&gt;N('Settings'!$B$11)),"WRITTEN LATE; ","")="","",LEFT(IF(N(A940)=0,"NO DATE; ","")&amp;IF(B940="","NO JOB; ",IF(COUNTIF('Jobs'!$A$2:$A$21,B940)=0,"JOB NOT ON JOBS SHEET; ",""))&amp;IF(AND(L940="Yes",M940=""),"DELAY - NO CAUSE; ","")&amp;IF(AND(N940&lt;&gt;"",O940&lt;&gt;"Yes",O940&lt;&gt;"Not needed"),"CLIENT INSTRUCTION - NO CHANGE ORDER; ","")&amp;IF(Q940="","NO PHOTOS LINK; ","")&amp;IF(OR(C940="",AND(D940&lt;&gt;"",E940="")),"CREW COUNT BLANK; ","")&amp;IF(G940="","NO WORK WRITTEN; ","")&amp;IF(AND(I940&lt;&gt;"",J940=""),"INSPECTION - NO RESULT; ","")&amp;IF(AND(B940&lt;&gt;"",N(A940)&gt;0,COUNTIFS($B$2:$B$1000,B940,$A$2:$A$1000,A940)&gt;1),"TWO ROWS SAME JOB SAME DAY; ","")&amp;IF(AND(N(A940)&gt;0,N(S940)&gt;0,N(S940)-N(A940)&gt;N('Settings'!$B$11)),"WRITTEN LATE; ",""),LEN(IF(N(A940)=0,"NO DATE; ","")&amp;IF(B940="","NO JOB; ",IF(COUNTIF('Jobs'!$A$2:$A$21,B940)=0,"JOB NOT ON JOBS SHEET; ",""))&amp;IF(AND(L940="Yes",M940=""),"DELAY - NO CAUSE; ","")&amp;IF(AND(N940&lt;&gt;"",O940&lt;&gt;"Yes",O940&lt;&gt;"Not needed"),"CLIENT INSTRUCTION - NO CHANGE ORDER; ","")&amp;IF(Q940="","NO PHOTOS LINK; ","")&amp;IF(OR(C940="",AND(D940&lt;&gt;"",E940="")),"CREW COUNT BLANK; ","")&amp;IF(G940="","NO WORK WRITTEN; ","")&amp;IF(AND(I940&lt;&gt;"",J940=""),"INSPECTION - NO RESULT; ","")&amp;IF(AND(B940&lt;&gt;"",N(A940)&gt;0,COUNTIFS($B$2:$B$1000,B940,$A$2:$A$1000,A940)&gt;1),"TWO ROWS SAME JOB SAME DAY; ","")&amp;IF(AND(N(A940)&gt;0,N(S940)&gt;0,N(S940)-N(A940)&gt;N('Settings'!$B$11)),"WRITTEN LATE; ",""))-2)))</f>
        <v/>
      </c>
    </row>
    <row r="941">
      <c r="A941" s="6" t="n"/>
      <c r="G941" s="7" t="n"/>
      <c r="H941" s="7" t="n"/>
      <c r="K941" s="7" t="n"/>
      <c r="M941" s="7" t="n"/>
      <c r="N941" s="7" t="n"/>
      <c r="P941" s="7" t="n"/>
      <c r="S941" s="6" t="n"/>
      <c r="T941">
        <f>IF(NOT(OR(A941&lt;&gt;"",B941&lt;&gt;"",G941&lt;&gt;"")),"",IF(IF(N(A941)=0,"NO DATE; ","")&amp;IF(B941="","NO JOB; ",IF(COUNTIF('Jobs'!$A$2:$A$21,B941)=0,"JOB NOT ON JOBS SHEET; ",""))&amp;IF(AND(L941="Yes",M941=""),"DELAY - NO CAUSE; ","")&amp;IF(AND(N941&lt;&gt;"",O941&lt;&gt;"Yes",O941&lt;&gt;"Not needed"),"CLIENT INSTRUCTION - NO CHANGE ORDER; ","")&amp;IF(Q941="","NO PHOTOS LINK; ","")&amp;IF(OR(C941="",AND(D941&lt;&gt;"",E941="")),"CREW COUNT BLANK; ","")&amp;IF(G941="","NO WORK WRITTEN; ","")&amp;IF(AND(I941&lt;&gt;"",J941=""),"INSPECTION - NO RESULT; ","")&amp;IF(AND(B941&lt;&gt;"",N(A941)&gt;0,COUNTIFS($B$2:$B$1000,B941,$A$2:$A$1000,A941)&gt;1),"TWO ROWS SAME JOB SAME DAY; ","")&amp;IF(AND(N(A941)&gt;0,N(S941)&gt;0,N(S941)-N(A941)&gt;N('Settings'!$B$11)),"WRITTEN LATE; ","")="","",LEFT(IF(N(A941)=0,"NO DATE; ","")&amp;IF(B941="","NO JOB; ",IF(COUNTIF('Jobs'!$A$2:$A$21,B941)=0,"JOB NOT ON JOBS SHEET; ",""))&amp;IF(AND(L941="Yes",M941=""),"DELAY - NO CAUSE; ","")&amp;IF(AND(N941&lt;&gt;"",O941&lt;&gt;"Yes",O941&lt;&gt;"Not needed"),"CLIENT INSTRUCTION - NO CHANGE ORDER; ","")&amp;IF(Q941="","NO PHOTOS LINK; ","")&amp;IF(OR(C941="",AND(D941&lt;&gt;"",E941="")),"CREW COUNT BLANK; ","")&amp;IF(G941="","NO WORK WRITTEN; ","")&amp;IF(AND(I941&lt;&gt;"",J941=""),"INSPECTION - NO RESULT; ","")&amp;IF(AND(B941&lt;&gt;"",N(A941)&gt;0,COUNTIFS($B$2:$B$1000,B941,$A$2:$A$1000,A941)&gt;1),"TWO ROWS SAME JOB SAME DAY; ","")&amp;IF(AND(N(A941)&gt;0,N(S941)&gt;0,N(S941)-N(A941)&gt;N('Settings'!$B$11)),"WRITTEN LATE; ",""),LEN(IF(N(A941)=0,"NO DATE; ","")&amp;IF(B941="","NO JOB; ",IF(COUNTIF('Jobs'!$A$2:$A$21,B941)=0,"JOB NOT ON JOBS SHEET; ",""))&amp;IF(AND(L941="Yes",M941=""),"DELAY - NO CAUSE; ","")&amp;IF(AND(N941&lt;&gt;"",O941&lt;&gt;"Yes",O941&lt;&gt;"Not needed"),"CLIENT INSTRUCTION - NO CHANGE ORDER; ","")&amp;IF(Q941="","NO PHOTOS LINK; ","")&amp;IF(OR(C941="",AND(D941&lt;&gt;"",E941="")),"CREW COUNT BLANK; ","")&amp;IF(G941="","NO WORK WRITTEN; ","")&amp;IF(AND(I941&lt;&gt;"",J941=""),"INSPECTION - NO RESULT; ","")&amp;IF(AND(B941&lt;&gt;"",N(A941)&gt;0,COUNTIFS($B$2:$B$1000,B941,$A$2:$A$1000,A941)&gt;1),"TWO ROWS SAME JOB SAME DAY; ","")&amp;IF(AND(N(A941)&gt;0,N(S941)&gt;0,N(S941)-N(A941)&gt;N('Settings'!$B$11)),"WRITTEN LATE; ",""))-2)))</f>
        <v/>
      </c>
    </row>
    <row r="942">
      <c r="A942" s="6" t="n"/>
      <c r="G942" s="7" t="n"/>
      <c r="H942" s="7" t="n"/>
      <c r="K942" s="7" t="n"/>
      <c r="M942" s="7" t="n"/>
      <c r="N942" s="7" t="n"/>
      <c r="P942" s="7" t="n"/>
      <c r="S942" s="6" t="n"/>
      <c r="T942">
        <f>IF(NOT(OR(A942&lt;&gt;"",B942&lt;&gt;"",G942&lt;&gt;"")),"",IF(IF(N(A942)=0,"NO DATE; ","")&amp;IF(B942="","NO JOB; ",IF(COUNTIF('Jobs'!$A$2:$A$21,B942)=0,"JOB NOT ON JOBS SHEET; ",""))&amp;IF(AND(L942="Yes",M942=""),"DELAY - NO CAUSE; ","")&amp;IF(AND(N942&lt;&gt;"",O942&lt;&gt;"Yes",O942&lt;&gt;"Not needed"),"CLIENT INSTRUCTION - NO CHANGE ORDER; ","")&amp;IF(Q942="","NO PHOTOS LINK; ","")&amp;IF(OR(C942="",AND(D942&lt;&gt;"",E942="")),"CREW COUNT BLANK; ","")&amp;IF(G942="","NO WORK WRITTEN; ","")&amp;IF(AND(I942&lt;&gt;"",J942=""),"INSPECTION - NO RESULT; ","")&amp;IF(AND(B942&lt;&gt;"",N(A942)&gt;0,COUNTIFS($B$2:$B$1000,B942,$A$2:$A$1000,A942)&gt;1),"TWO ROWS SAME JOB SAME DAY; ","")&amp;IF(AND(N(A942)&gt;0,N(S942)&gt;0,N(S942)-N(A942)&gt;N('Settings'!$B$11)),"WRITTEN LATE; ","")="","",LEFT(IF(N(A942)=0,"NO DATE; ","")&amp;IF(B942="","NO JOB; ",IF(COUNTIF('Jobs'!$A$2:$A$21,B942)=0,"JOB NOT ON JOBS SHEET; ",""))&amp;IF(AND(L942="Yes",M942=""),"DELAY - NO CAUSE; ","")&amp;IF(AND(N942&lt;&gt;"",O942&lt;&gt;"Yes",O942&lt;&gt;"Not needed"),"CLIENT INSTRUCTION - NO CHANGE ORDER; ","")&amp;IF(Q942="","NO PHOTOS LINK; ","")&amp;IF(OR(C942="",AND(D942&lt;&gt;"",E942="")),"CREW COUNT BLANK; ","")&amp;IF(G942="","NO WORK WRITTEN; ","")&amp;IF(AND(I942&lt;&gt;"",J942=""),"INSPECTION - NO RESULT; ","")&amp;IF(AND(B942&lt;&gt;"",N(A942)&gt;0,COUNTIFS($B$2:$B$1000,B942,$A$2:$A$1000,A942)&gt;1),"TWO ROWS SAME JOB SAME DAY; ","")&amp;IF(AND(N(A942)&gt;0,N(S942)&gt;0,N(S942)-N(A942)&gt;N('Settings'!$B$11)),"WRITTEN LATE; ",""),LEN(IF(N(A942)=0,"NO DATE; ","")&amp;IF(B942="","NO JOB; ",IF(COUNTIF('Jobs'!$A$2:$A$21,B942)=0,"JOB NOT ON JOBS SHEET; ",""))&amp;IF(AND(L942="Yes",M942=""),"DELAY - NO CAUSE; ","")&amp;IF(AND(N942&lt;&gt;"",O942&lt;&gt;"Yes",O942&lt;&gt;"Not needed"),"CLIENT INSTRUCTION - NO CHANGE ORDER; ","")&amp;IF(Q942="","NO PHOTOS LINK; ","")&amp;IF(OR(C942="",AND(D942&lt;&gt;"",E942="")),"CREW COUNT BLANK; ","")&amp;IF(G942="","NO WORK WRITTEN; ","")&amp;IF(AND(I942&lt;&gt;"",J942=""),"INSPECTION - NO RESULT; ","")&amp;IF(AND(B942&lt;&gt;"",N(A942)&gt;0,COUNTIFS($B$2:$B$1000,B942,$A$2:$A$1000,A942)&gt;1),"TWO ROWS SAME JOB SAME DAY; ","")&amp;IF(AND(N(A942)&gt;0,N(S942)&gt;0,N(S942)-N(A942)&gt;N('Settings'!$B$11)),"WRITTEN LATE; ",""))-2)))</f>
        <v/>
      </c>
    </row>
    <row r="943">
      <c r="A943" s="6" t="n"/>
      <c r="G943" s="7" t="n"/>
      <c r="H943" s="7" t="n"/>
      <c r="K943" s="7" t="n"/>
      <c r="M943" s="7" t="n"/>
      <c r="N943" s="7" t="n"/>
      <c r="P943" s="7" t="n"/>
      <c r="S943" s="6" t="n"/>
      <c r="T943">
        <f>IF(NOT(OR(A943&lt;&gt;"",B943&lt;&gt;"",G943&lt;&gt;"")),"",IF(IF(N(A943)=0,"NO DATE; ","")&amp;IF(B943="","NO JOB; ",IF(COUNTIF('Jobs'!$A$2:$A$21,B943)=0,"JOB NOT ON JOBS SHEET; ",""))&amp;IF(AND(L943="Yes",M943=""),"DELAY - NO CAUSE; ","")&amp;IF(AND(N943&lt;&gt;"",O943&lt;&gt;"Yes",O943&lt;&gt;"Not needed"),"CLIENT INSTRUCTION - NO CHANGE ORDER; ","")&amp;IF(Q943="","NO PHOTOS LINK; ","")&amp;IF(OR(C943="",AND(D943&lt;&gt;"",E943="")),"CREW COUNT BLANK; ","")&amp;IF(G943="","NO WORK WRITTEN; ","")&amp;IF(AND(I943&lt;&gt;"",J943=""),"INSPECTION - NO RESULT; ","")&amp;IF(AND(B943&lt;&gt;"",N(A943)&gt;0,COUNTIFS($B$2:$B$1000,B943,$A$2:$A$1000,A943)&gt;1),"TWO ROWS SAME JOB SAME DAY; ","")&amp;IF(AND(N(A943)&gt;0,N(S943)&gt;0,N(S943)-N(A943)&gt;N('Settings'!$B$11)),"WRITTEN LATE; ","")="","",LEFT(IF(N(A943)=0,"NO DATE; ","")&amp;IF(B943="","NO JOB; ",IF(COUNTIF('Jobs'!$A$2:$A$21,B943)=0,"JOB NOT ON JOBS SHEET; ",""))&amp;IF(AND(L943="Yes",M943=""),"DELAY - NO CAUSE; ","")&amp;IF(AND(N943&lt;&gt;"",O943&lt;&gt;"Yes",O943&lt;&gt;"Not needed"),"CLIENT INSTRUCTION - NO CHANGE ORDER; ","")&amp;IF(Q943="","NO PHOTOS LINK; ","")&amp;IF(OR(C943="",AND(D943&lt;&gt;"",E943="")),"CREW COUNT BLANK; ","")&amp;IF(G943="","NO WORK WRITTEN; ","")&amp;IF(AND(I943&lt;&gt;"",J943=""),"INSPECTION - NO RESULT; ","")&amp;IF(AND(B943&lt;&gt;"",N(A943)&gt;0,COUNTIFS($B$2:$B$1000,B943,$A$2:$A$1000,A943)&gt;1),"TWO ROWS SAME JOB SAME DAY; ","")&amp;IF(AND(N(A943)&gt;0,N(S943)&gt;0,N(S943)-N(A943)&gt;N('Settings'!$B$11)),"WRITTEN LATE; ",""),LEN(IF(N(A943)=0,"NO DATE; ","")&amp;IF(B943="","NO JOB; ",IF(COUNTIF('Jobs'!$A$2:$A$21,B943)=0,"JOB NOT ON JOBS SHEET; ",""))&amp;IF(AND(L943="Yes",M943=""),"DELAY - NO CAUSE; ","")&amp;IF(AND(N943&lt;&gt;"",O943&lt;&gt;"Yes",O943&lt;&gt;"Not needed"),"CLIENT INSTRUCTION - NO CHANGE ORDER; ","")&amp;IF(Q943="","NO PHOTOS LINK; ","")&amp;IF(OR(C943="",AND(D943&lt;&gt;"",E943="")),"CREW COUNT BLANK; ","")&amp;IF(G943="","NO WORK WRITTEN; ","")&amp;IF(AND(I943&lt;&gt;"",J943=""),"INSPECTION - NO RESULT; ","")&amp;IF(AND(B943&lt;&gt;"",N(A943)&gt;0,COUNTIFS($B$2:$B$1000,B943,$A$2:$A$1000,A943)&gt;1),"TWO ROWS SAME JOB SAME DAY; ","")&amp;IF(AND(N(A943)&gt;0,N(S943)&gt;0,N(S943)-N(A943)&gt;N('Settings'!$B$11)),"WRITTEN LATE; ",""))-2)))</f>
        <v/>
      </c>
    </row>
    <row r="944">
      <c r="A944" s="6" t="n"/>
      <c r="G944" s="7" t="n"/>
      <c r="H944" s="7" t="n"/>
      <c r="K944" s="7" t="n"/>
      <c r="M944" s="7" t="n"/>
      <c r="N944" s="7" t="n"/>
      <c r="P944" s="7" t="n"/>
      <c r="S944" s="6" t="n"/>
      <c r="T944">
        <f>IF(NOT(OR(A944&lt;&gt;"",B944&lt;&gt;"",G944&lt;&gt;"")),"",IF(IF(N(A944)=0,"NO DATE; ","")&amp;IF(B944="","NO JOB; ",IF(COUNTIF('Jobs'!$A$2:$A$21,B944)=0,"JOB NOT ON JOBS SHEET; ",""))&amp;IF(AND(L944="Yes",M944=""),"DELAY - NO CAUSE; ","")&amp;IF(AND(N944&lt;&gt;"",O944&lt;&gt;"Yes",O944&lt;&gt;"Not needed"),"CLIENT INSTRUCTION - NO CHANGE ORDER; ","")&amp;IF(Q944="","NO PHOTOS LINK; ","")&amp;IF(OR(C944="",AND(D944&lt;&gt;"",E944="")),"CREW COUNT BLANK; ","")&amp;IF(G944="","NO WORK WRITTEN; ","")&amp;IF(AND(I944&lt;&gt;"",J944=""),"INSPECTION - NO RESULT; ","")&amp;IF(AND(B944&lt;&gt;"",N(A944)&gt;0,COUNTIFS($B$2:$B$1000,B944,$A$2:$A$1000,A944)&gt;1),"TWO ROWS SAME JOB SAME DAY; ","")&amp;IF(AND(N(A944)&gt;0,N(S944)&gt;0,N(S944)-N(A944)&gt;N('Settings'!$B$11)),"WRITTEN LATE; ","")="","",LEFT(IF(N(A944)=0,"NO DATE; ","")&amp;IF(B944="","NO JOB; ",IF(COUNTIF('Jobs'!$A$2:$A$21,B944)=0,"JOB NOT ON JOBS SHEET; ",""))&amp;IF(AND(L944="Yes",M944=""),"DELAY - NO CAUSE; ","")&amp;IF(AND(N944&lt;&gt;"",O944&lt;&gt;"Yes",O944&lt;&gt;"Not needed"),"CLIENT INSTRUCTION - NO CHANGE ORDER; ","")&amp;IF(Q944="","NO PHOTOS LINK; ","")&amp;IF(OR(C944="",AND(D944&lt;&gt;"",E944="")),"CREW COUNT BLANK; ","")&amp;IF(G944="","NO WORK WRITTEN; ","")&amp;IF(AND(I944&lt;&gt;"",J944=""),"INSPECTION - NO RESULT; ","")&amp;IF(AND(B944&lt;&gt;"",N(A944)&gt;0,COUNTIFS($B$2:$B$1000,B944,$A$2:$A$1000,A944)&gt;1),"TWO ROWS SAME JOB SAME DAY; ","")&amp;IF(AND(N(A944)&gt;0,N(S944)&gt;0,N(S944)-N(A944)&gt;N('Settings'!$B$11)),"WRITTEN LATE; ",""),LEN(IF(N(A944)=0,"NO DATE; ","")&amp;IF(B944="","NO JOB; ",IF(COUNTIF('Jobs'!$A$2:$A$21,B944)=0,"JOB NOT ON JOBS SHEET; ",""))&amp;IF(AND(L944="Yes",M944=""),"DELAY - NO CAUSE; ","")&amp;IF(AND(N944&lt;&gt;"",O944&lt;&gt;"Yes",O944&lt;&gt;"Not needed"),"CLIENT INSTRUCTION - NO CHANGE ORDER; ","")&amp;IF(Q944="","NO PHOTOS LINK; ","")&amp;IF(OR(C944="",AND(D944&lt;&gt;"",E944="")),"CREW COUNT BLANK; ","")&amp;IF(G944="","NO WORK WRITTEN; ","")&amp;IF(AND(I944&lt;&gt;"",J944=""),"INSPECTION - NO RESULT; ","")&amp;IF(AND(B944&lt;&gt;"",N(A944)&gt;0,COUNTIFS($B$2:$B$1000,B944,$A$2:$A$1000,A944)&gt;1),"TWO ROWS SAME JOB SAME DAY; ","")&amp;IF(AND(N(A944)&gt;0,N(S944)&gt;0,N(S944)-N(A944)&gt;N('Settings'!$B$11)),"WRITTEN LATE; ",""))-2)))</f>
        <v/>
      </c>
    </row>
    <row r="945">
      <c r="A945" s="6" t="n"/>
      <c r="G945" s="7" t="n"/>
      <c r="H945" s="7" t="n"/>
      <c r="K945" s="7" t="n"/>
      <c r="M945" s="7" t="n"/>
      <c r="N945" s="7" t="n"/>
      <c r="P945" s="7" t="n"/>
      <c r="S945" s="6" t="n"/>
      <c r="T945">
        <f>IF(NOT(OR(A945&lt;&gt;"",B945&lt;&gt;"",G945&lt;&gt;"")),"",IF(IF(N(A945)=0,"NO DATE; ","")&amp;IF(B945="","NO JOB; ",IF(COUNTIF('Jobs'!$A$2:$A$21,B945)=0,"JOB NOT ON JOBS SHEET; ",""))&amp;IF(AND(L945="Yes",M945=""),"DELAY - NO CAUSE; ","")&amp;IF(AND(N945&lt;&gt;"",O945&lt;&gt;"Yes",O945&lt;&gt;"Not needed"),"CLIENT INSTRUCTION - NO CHANGE ORDER; ","")&amp;IF(Q945="","NO PHOTOS LINK; ","")&amp;IF(OR(C945="",AND(D945&lt;&gt;"",E945="")),"CREW COUNT BLANK; ","")&amp;IF(G945="","NO WORK WRITTEN; ","")&amp;IF(AND(I945&lt;&gt;"",J945=""),"INSPECTION - NO RESULT; ","")&amp;IF(AND(B945&lt;&gt;"",N(A945)&gt;0,COUNTIFS($B$2:$B$1000,B945,$A$2:$A$1000,A945)&gt;1),"TWO ROWS SAME JOB SAME DAY; ","")&amp;IF(AND(N(A945)&gt;0,N(S945)&gt;0,N(S945)-N(A945)&gt;N('Settings'!$B$11)),"WRITTEN LATE; ","")="","",LEFT(IF(N(A945)=0,"NO DATE; ","")&amp;IF(B945="","NO JOB; ",IF(COUNTIF('Jobs'!$A$2:$A$21,B945)=0,"JOB NOT ON JOBS SHEET; ",""))&amp;IF(AND(L945="Yes",M945=""),"DELAY - NO CAUSE; ","")&amp;IF(AND(N945&lt;&gt;"",O945&lt;&gt;"Yes",O945&lt;&gt;"Not needed"),"CLIENT INSTRUCTION - NO CHANGE ORDER; ","")&amp;IF(Q945="","NO PHOTOS LINK; ","")&amp;IF(OR(C945="",AND(D945&lt;&gt;"",E945="")),"CREW COUNT BLANK; ","")&amp;IF(G945="","NO WORK WRITTEN; ","")&amp;IF(AND(I945&lt;&gt;"",J945=""),"INSPECTION - NO RESULT; ","")&amp;IF(AND(B945&lt;&gt;"",N(A945)&gt;0,COUNTIFS($B$2:$B$1000,B945,$A$2:$A$1000,A945)&gt;1),"TWO ROWS SAME JOB SAME DAY; ","")&amp;IF(AND(N(A945)&gt;0,N(S945)&gt;0,N(S945)-N(A945)&gt;N('Settings'!$B$11)),"WRITTEN LATE; ",""),LEN(IF(N(A945)=0,"NO DATE; ","")&amp;IF(B945="","NO JOB; ",IF(COUNTIF('Jobs'!$A$2:$A$21,B945)=0,"JOB NOT ON JOBS SHEET; ",""))&amp;IF(AND(L945="Yes",M945=""),"DELAY - NO CAUSE; ","")&amp;IF(AND(N945&lt;&gt;"",O945&lt;&gt;"Yes",O945&lt;&gt;"Not needed"),"CLIENT INSTRUCTION - NO CHANGE ORDER; ","")&amp;IF(Q945="","NO PHOTOS LINK; ","")&amp;IF(OR(C945="",AND(D945&lt;&gt;"",E945="")),"CREW COUNT BLANK; ","")&amp;IF(G945="","NO WORK WRITTEN; ","")&amp;IF(AND(I945&lt;&gt;"",J945=""),"INSPECTION - NO RESULT; ","")&amp;IF(AND(B945&lt;&gt;"",N(A945)&gt;0,COUNTIFS($B$2:$B$1000,B945,$A$2:$A$1000,A945)&gt;1),"TWO ROWS SAME JOB SAME DAY; ","")&amp;IF(AND(N(A945)&gt;0,N(S945)&gt;0,N(S945)-N(A945)&gt;N('Settings'!$B$11)),"WRITTEN LATE; ",""))-2)))</f>
        <v/>
      </c>
    </row>
    <row r="946">
      <c r="A946" s="6" t="n"/>
      <c r="G946" s="7" t="n"/>
      <c r="H946" s="7" t="n"/>
      <c r="K946" s="7" t="n"/>
      <c r="M946" s="7" t="n"/>
      <c r="N946" s="7" t="n"/>
      <c r="P946" s="7" t="n"/>
      <c r="S946" s="6" t="n"/>
      <c r="T946">
        <f>IF(NOT(OR(A946&lt;&gt;"",B946&lt;&gt;"",G946&lt;&gt;"")),"",IF(IF(N(A946)=0,"NO DATE; ","")&amp;IF(B946="","NO JOB; ",IF(COUNTIF('Jobs'!$A$2:$A$21,B946)=0,"JOB NOT ON JOBS SHEET; ",""))&amp;IF(AND(L946="Yes",M946=""),"DELAY - NO CAUSE; ","")&amp;IF(AND(N946&lt;&gt;"",O946&lt;&gt;"Yes",O946&lt;&gt;"Not needed"),"CLIENT INSTRUCTION - NO CHANGE ORDER; ","")&amp;IF(Q946="","NO PHOTOS LINK; ","")&amp;IF(OR(C946="",AND(D946&lt;&gt;"",E946="")),"CREW COUNT BLANK; ","")&amp;IF(G946="","NO WORK WRITTEN; ","")&amp;IF(AND(I946&lt;&gt;"",J946=""),"INSPECTION - NO RESULT; ","")&amp;IF(AND(B946&lt;&gt;"",N(A946)&gt;0,COUNTIFS($B$2:$B$1000,B946,$A$2:$A$1000,A946)&gt;1),"TWO ROWS SAME JOB SAME DAY; ","")&amp;IF(AND(N(A946)&gt;0,N(S946)&gt;0,N(S946)-N(A946)&gt;N('Settings'!$B$11)),"WRITTEN LATE; ","")="","",LEFT(IF(N(A946)=0,"NO DATE; ","")&amp;IF(B946="","NO JOB; ",IF(COUNTIF('Jobs'!$A$2:$A$21,B946)=0,"JOB NOT ON JOBS SHEET; ",""))&amp;IF(AND(L946="Yes",M946=""),"DELAY - NO CAUSE; ","")&amp;IF(AND(N946&lt;&gt;"",O946&lt;&gt;"Yes",O946&lt;&gt;"Not needed"),"CLIENT INSTRUCTION - NO CHANGE ORDER; ","")&amp;IF(Q946="","NO PHOTOS LINK; ","")&amp;IF(OR(C946="",AND(D946&lt;&gt;"",E946="")),"CREW COUNT BLANK; ","")&amp;IF(G946="","NO WORK WRITTEN; ","")&amp;IF(AND(I946&lt;&gt;"",J946=""),"INSPECTION - NO RESULT; ","")&amp;IF(AND(B946&lt;&gt;"",N(A946)&gt;0,COUNTIFS($B$2:$B$1000,B946,$A$2:$A$1000,A946)&gt;1),"TWO ROWS SAME JOB SAME DAY; ","")&amp;IF(AND(N(A946)&gt;0,N(S946)&gt;0,N(S946)-N(A946)&gt;N('Settings'!$B$11)),"WRITTEN LATE; ",""),LEN(IF(N(A946)=0,"NO DATE; ","")&amp;IF(B946="","NO JOB; ",IF(COUNTIF('Jobs'!$A$2:$A$21,B946)=0,"JOB NOT ON JOBS SHEET; ",""))&amp;IF(AND(L946="Yes",M946=""),"DELAY - NO CAUSE; ","")&amp;IF(AND(N946&lt;&gt;"",O946&lt;&gt;"Yes",O946&lt;&gt;"Not needed"),"CLIENT INSTRUCTION - NO CHANGE ORDER; ","")&amp;IF(Q946="","NO PHOTOS LINK; ","")&amp;IF(OR(C946="",AND(D946&lt;&gt;"",E946="")),"CREW COUNT BLANK; ","")&amp;IF(G946="","NO WORK WRITTEN; ","")&amp;IF(AND(I946&lt;&gt;"",J946=""),"INSPECTION - NO RESULT; ","")&amp;IF(AND(B946&lt;&gt;"",N(A946)&gt;0,COUNTIFS($B$2:$B$1000,B946,$A$2:$A$1000,A946)&gt;1),"TWO ROWS SAME JOB SAME DAY; ","")&amp;IF(AND(N(A946)&gt;0,N(S946)&gt;0,N(S946)-N(A946)&gt;N('Settings'!$B$11)),"WRITTEN LATE; ",""))-2)))</f>
        <v/>
      </c>
    </row>
    <row r="947">
      <c r="A947" s="6" t="n"/>
      <c r="G947" s="7" t="n"/>
      <c r="H947" s="7" t="n"/>
      <c r="K947" s="7" t="n"/>
      <c r="M947" s="7" t="n"/>
      <c r="N947" s="7" t="n"/>
      <c r="P947" s="7" t="n"/>
      <c r="S947" s="6" t="n"/>
      <c r="T947">
        <f>IF(NOT(OR(A947&lt;&gt;"",B947&lt;&gt;"",G947&lt;&gt;"")),"",IF(IF(N(A947)=0,"NO DATE; ","")&amp;IF(B947="","NO JOB; ",IF(COUNTIF('Jobs'!$A$2:$A$21,B947)=0,"JOB NOT ON JOBS SHEET; ",""))&amp;IF(AND(L947="Yes",M947=""),"DELAY - NO CAUSE; ","")&amp;IF(AND(N947&lt;&gt;"",O947&lt;&gt;"Yes",O947&lt;&gt;"Not needed"),"CLIENT INSTRUCTION - NO CHANGE ORDER; ","")&amp;IF(Q947="","NO PHOTOS LINK; ","")&amp;IF(OR(C947="",AND(D947&lt;&gt;"",E947="")),"CREW COUNT BLANK; ","")&amp;IF(G947="","NO WORK WRITTEN; ","")&amp;IF(AND(I947&lt;&gt;"",J947=""),"INSPECTION - NO RESULT; ","")&amp;IF(AND(B947&lt;&gt;"",N(A947)&gt;0,COUNTIFS($B$2:$B$1000,B947,$A$2:$A$1000,A947)&gt;1),"TWO ROWS SAME JOB SAME DAY; ","")&amp;IF(AND(N(A947)&gt;0,N(S947)&gt;0,N(S947)-N(A947)&gt;N('Settings'!$B$11)),"WRITTEN LATE; ","")="","",LEFT(IF(N(A947)=0,"NO DATE; ","")&amp;IF(B947="","NO JOB; ",IF(COUNTIF('Jobs'!$A$2:$A$21,B947)=0,"JOB NOT ON JOBS SHEET; ",""))&amp;IF(AND(L947="Yes",M947=""),"DELAY - NO CAUSE; ","")&amp;IF(AND(N947&lt;&gt;"",O947&lt;&gt;"Yes",O947&lt;&gt;"Not needed"),"CLIENT INSTRUCTION - NO CHANGE ORDER; ","")&amp;IF(Q947="","NO PHOTOS LINK; ","")&amp;IF(OR(C947="",AND(D947&lt;&gt;"",E947="")),"CREW COUNT BLANK; ","")&amp;IF(G947="","NO WORK WRITTEN; ","")&amp;IF(AND(I947&lt;&gt;"",J947=""),"INSPECTION - NO RESULT; ","")&amp;IF(AND(B947&lt;&gt;"",N(A947)&gt;0,COUNTIFS($B$2:$B$1000,B947,$A$2:$A$1000,A947)&gt;1),"TWO ROWS SAME JOB SAME DAY; ","")&amp;IF(AND(N(A947)&gt;0,N(S947)&gt;0,N(S947)-N(A947)&gt;N('Settings'!$B$11)),"WRITTEN LATE; ",""),LEN(IF(N(A947)=0,"NO DATE; ","")&amp;IF(B947="","NO JOB; ",IF(COUNTIF('Jobs'!$A$2:$A$21,B947)=0,"JOB NOT ON JOBS SHEET; ",""))&amp;IF(AND(L947="Yes",M947=""),"DELAY - NO CAUSE; ","")&amp;IF(AND(N947&lt;&gt;"",O947&lt;&gt;"Yes",O947&lt;&gt;"Not needed"),"CLIENT INSTRUCTION - NO CHANGE ORDER; ","")&amp;IF(Q947="","NO PHOTOS LINK; ","")&amp;IF(OR(C947="",AND(D947&lt;&gt;"",E947="")),"CREW COUNT BLANK; ","")&amp;IF(G947="","NO WORK WRITTEN; ","")&amp;IF(AND(I947&lt;&gt;"",J947=""),"INSPECTION - NO RESULT; ","")&amp;IF(AND(B947&lt;&gt;"",N(A947)&gt;0,COUNTIFS($B$2:$B$1000,B947,$A$2:$A$1000,A947)&gt;1),"TWO ROWS SAME JOB SAME DAY; ","")&amp;IF(AND(N(A947)&gt;0,N(S947)&gt;0,N(S947)-N(A947)&gt;N('Settings'!$B$11)),"WRITTEN LATE; ",""))-2)))</f>
        <v/>
      </c>
    </row>
    <row r="948">
      <c r="A948" s="6" t="n"/>
      <c r="G948" s="7" t="n"/>
      <c r="H948" s="7" t="n"/>
      <c r="K948" s="7" t="n"/>
      <c r="M948" s="7" t="n"/>
      <c r="N948" s="7" t="n"/>
      <c r="P948" s="7" t="n"/>
      <c r="S948" s="6" t="n"/>
      <c r="T948">
        <f>IF(NOT(OR(A948&lt;&gt;"",B948&lt;&gt;"",G948&lt;&gt;"")),"",IF(IF(N(A948)=0,"NO DATE; ","")&amp;IF(B948="","NO JOB; ",IF(COUNTIF('Jobs'!$A$2:$A$21,B948)=0,"JOB NOT ON JOBS SHEET; ",""))&amp;IF(AND(L948="Yes",M948=""),"DELAY - NO CAUSE; ","")&amp;IF(AND(N948&lt;&gt;"",O948&lt;&gt;"Yes",O948&lt;&gt;"Not needed"),"CLIENT INSTRUCTION - NO CHANGE ORDER; ","")&amp;IF(Q948="","NO PHOTOS LINK; ","")&amp;IF(OR(C948="",AND(D948&lt;&gt;"",E948="")),"CREW COUNT BLANK; ","")&amp;IF(G948="","NO WORK WRITTEN; ","")&amp;IF(AND(I948&lt;&gt;"",J948=""),"INSPECTION - NO RESULT; ","")&amp;IF(AND(B948&lt;&gt;"",N(A948)&gt;0,COUNTIFS($B$2:$B$1000,B948,$A$2:$A$1000,A948)&gt;1),"TWO ROWS SAME JOB SAME DAY; ","")&amp;IF(AND(N(A948)&gt;0,N(S948)&gt;0,N(S948)-N(A948)&gt;N('Settings'!$B$11)),"WRITTEN LATE; ","")="","",LEFT(IF(N(A948)=0,"NO DATE; ","")&amp;IF(B948="","NO JOB; ",IF(COUNTIF('Jobs'!$A$2:$A$21,B948)=0,"JOB NOT ON JOBS SHEET; ",""))&amp;IF(AND(L948="Yes",M948=""),"DELAY - NO CAUSE; ","")&amp;IF(AND(N948&lt;&gt;"",O948&lt;&gt;"Yes",O948&lt;&gt;"Not needed"),"CLIENT INSTRUCTION - NO CHANGE ORDER; ","")&amp;IF(Q948="","NO PHOTOS LINK; ","")&amp;IF(OR(C948="",AND(D948&lt;&gt;"",E948="")),"CREW COUNT BLANK; ","")&amp;IF(G948="","NO WORK WRITTEN; ","")&amp;IF(AND(I948&lt;&gt;"",J948=""),"INSPECTION - NO RESULT; ","")&amp;IF(AND(B948&lt;&gt;"",N(A948)&gt;0,COUNTIFS($B$2:$B$1000,B948,$A$2:$A$1000,A948)&gt;1),"TWO ROWS SAME JOB SAME DAY; ","")&amp;IF(AND(N(A948)&gt;0,N(S948)&gt;0,N(S948)-N(A948)&gt;N('Settings'!$B$11)),"WRITTEN LATE; ",""),LEN(IF(N(A948)=0,"NO DATE; ","")&amp;IF(B948="","NO JOB; ",IF(COUNTIF('Jobs'!$A$2:$A$21,B948)=0,"JOB NOT ON JOBS SHEET; ",""))&amp;IF(AND(L948="Yes",M948=""),"DELAY - NO CAUSE; ","")&amp;IF(AND(N948&lt;&gt;"",O948&lt;&gt;"Yes",O948&lt;&gt;"Not needed"),"CLIENT INSTRUCTION - NO CHANGE ORDER; ","")&amp;IF(Q948="","NO PHOTOS LINK; ","")&amp;IF(OR(C948="",AND(D948&lt;&gt;"",E948="")),"CREW COUNT BLANK; ","")&amp;IF(G948="","NO WORK WRITTEN; ","")&amp;IF(AND(I948&lt;&gt;"",J948=""),"INSPECTION - NO RESULT; ","")&amp;IF(AND(B948&lt;&gt;"",N(A948)&gt;0,COUNTIFS($B$2:$B$1000,B948,$A$2:$A$1000,A948)&gt;1),"TWO ROWS SAME JOB SAME DAY; ","")&amp;IF(AND(N(A948)&gt;0,N(S948)&gt;0,N(S948)-N(A948)&gt;N('Settings'!$B$11)),"WRITTEN LATE; ",""))-2)))</f>
        <v/>
      </c>
    </row>
    <row r="949">
      <c r="A949" s="6" t="n"/>
      <c r="G949" s="7" t="n"/>
      <c r="H949" s="7" t="n"/>
      <c r="K949" s="7" t="n"/>
      <c r="M949" s="7" t="n"/>
      <c r="N949" s="7" t="n"/>
      <c r="P949" s="7" t="n"/>
      <c r="S949" s="6" t="n"/>
      <c r="T949">
        <f>IF(NOT(OR(A949&lt;&gt;"",B949&lt;&gt;"",G949&lt;&gt;"")),"",IF(IF(N(A949)=0,"NO DATE; ","")&amp;IF(B949="","NO JOB; ",IF(COUNTIF('Jobs'!$A$2:$A$21,B949)=0,"JOB NOT ON JOBS SHEET; ",""))&amp;IF(AND(L949="Yes",M949=""),"DELAY - NO CAUSE; ","")&amp;IF(AND(N949&lt;&gt;"",O949&lt;&gt;"Yes",O949&lt;&gt;"Not needed"),"CLIENT INSTRUCTION - NO CHANGE ORDER; ","")&amp;IF(Q949="","NO PHOTOS LINK; ","")&amp;IF(OR(C949="",AND(D949&lt;&gt;"",E949="")),"CREW COUNT BLANK; ","")&amp;IF(G949="","NO WORK WRITTEN; ","")&amp;IF(AND(I949&lt;&gt;"",J949=""),"INSPECTION - NO RESULT; ","")&amp;IF(AND(B949&lt;&gt;"",N(A949)&gt;0,COUNTIFS($B$2:$B$1000,B949,$A$2:$A$1000,A949)&gt;1),"TWO ROWS SAME JOB SAME DAY; ","")&amp;IF(AND(N(A949)&gt;0,N(S949)&gt;0,N(S949)-N(A949)&gt;N('Settings'!$B$11)),"WRITTEN LATE; ","")="","",LEFT(IF(N(A949)=0,"NO DATE; ","")&amp;IF(B949="","NO JOB; ",IF(COUNTIF('Jobs'!$A$2:$A$21,B949)=0,"JOB NOT ON JOBS SHEET; ",""))&amp;IF(AND(L949="Yes",M949=""),"DELAY - NO CAUSE; ","")&amp;IF(AND(N949&lt;&gt;"",O949&lt;&gt;"Yes",O949&lt;&gt;"Not needed"),"CLIENT INSTRUCTION - NO CHANGE ORDER; ","")&amp;IF(Q949="","NO PHOTOS LINK; ","")&amp;IF(OR(C949="",AND(D949&lt;&gt;"",E949="")),"CREW COUNT BLANK; ","")&amp;IF(G949="","NO WORK WRITTEN; ","")&amp;IF(AND(I949&lt;&gt;"",J949=""),"INSPECTION - NO RESULT; ","")&amp;IF(AND(B949&lt;&gt;"",N(A949)&gt;0,COUNTIFS($B$2:$B$1000,B949,$A$2:$A$1000,A949)&gt;1),"TWO ROWS SAME JOB SAME DAY; ","")&amp;IF(AND(N(A949)&gt;0,N(S949)&gt;0,N(S949)-N(A949)&gt;N('Settings'!$B$11)),"WRITTEN LATE; ",""),LEN(IF(N(A949)=0,"NO DATE; ","")&amp;IF(B949="","NO JOB; ",IF(COUNTIF('Jobs'!$A$2:$A$21,B949)=0,"JOB NOT ON JOBS SHEET; ",""))&amp;IF(AND(L949="Yes",M949=""),"DELAY - NO CAUSE; ","")&amp;IF(AND(N949&lt;&gt;"",O949&lt;&gt;"Yes",O949&lt;&gt;"Not needed"),"CLIENT INSTRUCTION - NO CHANGE ORDER; ","")&amp;IF(Q949="","NO PHOTOS LINK; ","")&amp;IF(OR(C949="",AND(D949&lt;&gt;"",E949="")),"CREW COUNT BLANK; ","")&amp;IF(G949="","NO WORK WRITTEN; ","")&amp;IF(AND(I949&lt;&gt;"",J949=""),"INSPECTION - NO RESULT; ","")&amp;IF(AND(B949&lt;&gt;"",N(A949)&gt;0,COUNTIFS($B$2:$B$1000,B949,$A$2:$A$1000,A949)&gt;1),"TWO ROWS SAME JOB SAME DAY; ","")&amp;IF(AND(N(A949)&gt;0,N(S949)&gt;0,N(S949)-N(A949)&gt;N('Settings'!$B$11)),"WRITTEN LATE; ",""))-2)))</f>
        <v/>
      </c>
    </row>
    <row r="950">
      <c r="A950" s="6" t="n"/>
      <c r="G950" s="7" t="n"/>
      <c r="H950" s="7" t="n"/>
      <c r="K950" s="7" t="n"/>
      <c r="M950" s="7" t="n"/>
      <c r="N950" s="7" t="n"/>
      <c r="P950" s="7" t="n"/>
      <c r="S950" s="6" t="n"/>
      <c r="T950">
        <f>IF(NOT(OR(A950&lt;&gt;"",B950&lt;&gt;"",G950&lt;&gt;"")),"",IF(IF(N(A950)=0,"NO DATE; ","")&amp;IF(B950="","NO JOB; ",IF(COUNTIF('Jobs'!$A$2:$A$21,B950)=0,"JOB NOT ON JOBS SHEET; ",""))&amp;IF(AND(L950="Yes",M950=""),"DELAY - NO CAUSE; ","")&amp;IF(AND(N950&lt;&gt;"",O950&lt;&gt;"Yes",O950&lt;&gt;"Not needed"),"CLIENT INSTRUCTION - NO CHANGE ORDER; ","")&amp;IF(Q950="","NO PHOTOS LINK; ","")&amp;IF(OR(C950="",AND(D950&lt;&gt;"",E950="")),"CREW COUNT BLANK; ","")&amp;IF(G950="","NO WORK WRITTEN; ","")&amp;IF(AND(I950&lt;&gt;"",J950=""),"INSPECTION - NO RESULT; ","")&amp;IF(AND(B950&lt;&gt;"",N(A950)&gt;0,COUNTIFS($B$2:$B$1000,B950,$A$2:$A$1000,A950)&gt;1),"TWO ROWS SAME JOB SAME DAY; ","")&amp;IF(AND(N(A950)&gt;0,N(S950)&gt;0,N(S950)-N(A950)&gt;N('Settings'!$B$11)),"WRITTEN LATE; ","")="","",LEFT(IF(N(A950)=0,"NO DATE; ","")&amp;IF(B950="","NO JOB; ",IF(COUNTIF('Jobs'!$A$2:$A$21,B950)=0,"JOB NOT ON JOBS SHEET; ",""))&amp;IF(AND(L950="Yes",M950=""),"DELAY - NO CAUSE; ","")&amp;IF(AND(N950&lt;&gt;"",O950&lt;&gt;"Yes",O950&lt;&gt;"Not needed"),"CLIENT INSTRUCTION - NO CHANGE ORDER; ","")&amp;IF(Q950="","NO PHOTOS LINK; ","")&amp;IF(OR(C950="",AND(D950&lt;&gt;"",E950="")),"CREW COUNT BLANK; ","")&amp;IF(G950="","NO WORK WRITTEN; ","")&amp;IF(AND(I950&lt;&gt;"",J950=""),"INSPECTION - NO RESULT; ","")&amp;IF(AND(B950&lt;&gt;"",N(A950)&gt;0,COUNTIFS($B$2:$B$1000,B950,$A$2:$A$1000,A950)&gt;1),"TWO ROWS SAME JOB SAME DAY; ","")&amp;IF(AND(N(A950)&gt;0,N(S950)&gt;0,N(S950)-N(A950)&gt;N('Settings'!$B$11)),"WRITTEN LATE; ",""),LEN(IF(N(A950)=0,"NO DATE; ","")&amp;IF(B950="","NO JOB; ",IF(COUNTIF('Jobs'!$A$2:$A$21,B950)=0,"JOB NOT ON JOBS SHEET; ",""))&amp;IF(AND(L950="Yes",M950=""),"DELAY - NO CAUSE; ","")&amp;IF(AND(N950&lt;&gt;"",O950&lt;&gt;"Yes",O950&lt;&gt;"Not needed"),"CLIENT INSTRUCTION - NO CHANGE ORDER; ","")&amp;IF(Q950="","NO PHOTOS LINK; ","")&amp;IF(OR(C950="",AND(D950&lt;&gt;"",E950="")),"CREW COUNT BLANK; ","")&amp;IF(G950="","NO WORK WRITTEN; ","")&amp;IF(AND(I950&lt;&gt;"",J950=""),"INSPECTION - NO RESULT; ","")&amp;IF(AND(B950&lt;&gt;"",N(A950)&gt;0,COUNTIFS($B$2:$B$1000,B950,$A$2:$A$1000,A950)&gt;1),"TWO ROWS SAME JOB SAME DAY; ","")&amp;IF(AND(N(A950)&gt;0,N(S950)&gt;0,N(S950)-N(A950)&gt;N('Settings'!$B$11)),"WRITTEN LATE; ",""))-2)))</f>
        <v/>
      </c>
    </row>
    <row r="951">
      <c r="A951" s="6" t="n"/>
      <c r="G951" s="7" t="n"/>
      <c r="H951" s="7" t="n"/>
      <c r="K951" s="7" t="n"/>
      <c r="M951" s="7" t="n"/>
      <c r="N951" s="7" t="n"/>
      <c r="P951" s="7" t="n"/>
      <c r="S951" s="6" t="n"/>
      <c r="T951">
        <f>IF(NOT(OR(A951&lt;&gt;"",B951&lt;&gt;"",G951&lt;&gt;"")),"",IF(IF(N(A951)=0,"NO DATE; ","")&amp;IF(B951="","NO JOB; ",IF(COUNTIF('Jobs'!$A$2:$A$21,B951)=0,"JOB NOT ON JOBS SHEET; ",""))&amp;IF(AND(L951="Yes",M951=""),"DELAY - NO CAUSE; ","")&amp;IF(AND(N951&lt;&gt;"",O951&lt;&gt;"Yes",O951&lt;&gt;"Not needed"),"CLIENT INSTRUCTION - NO CHANGE ORDER; ","")&amp;IF(Q951="","NO PHOTOS LINK; ","")&amp;IF(OR(C951="",AND(D951&lt;&gt;"",E951="")),"CREW COUNT BLANK; ","")&amp;IF(G951="","NO WORK WRITTEN; ","")&amp;IF(AND(I951&lt;&gt;"",J951=""),"INSPECTION - NO RESULT; ","")&amp;IF(AND(B951&lt;&gt;"",N(A951)&gt;0,COUNTIFS($B$2:$B$1000,B951,$A$2:$A$1000,A951)&gt;1),"TWO ROWS SAME JOB SAME DAY; ","")&amp;IF(AND(N(A951)&gt;0,N(S951)&gt;0,N(S951)-N(A951)&gt;N('Settings'!$B$11)),"WRITTEN LATE; ","")="","",LEFT(IF(N(A951)=0,"NO DATE; ","")&amp;IF(B951="","NO JOB; ",IF(COUNTIF('Jobs'!$A$2:$A$21,B951)=0,"JOB NOT ON JOBS SHEET; ",""))&amp;IF(AND(L951="Yes",M951=""),"DELAY - NO CAUSE; ","")&amp;IF(AND(N951&lt;&gt;"",O951&lt;&gt;"Yes",O951&lt;&gt;"Not needed"),"CLIENT INSTRUCTION - NO CHANGE ORDER; ","")&amp;IF(Q951="","NO PHOTOS LINK; ","")&amp;IF(OR(C951="",AND(D951&lt;&gt;"",E951="")),"CREW COUNT BLANK; ","")&amp;IF(G951="","NO WORK WRITTEN; ","")&amp;IF(AND(I951&lt;&gt;"",J951=""),"INSPECTION - NO RESULT; ","")&amp;IF(AND(B951&lt;&gt;"",N(A951)&gt;0,COUNTIFS($B$2:$B$1000,B951,$A$2:$A$1000,A951)&gt;1),"TWO ROWS SAME JOB SAME DAY; ","")&amp;IF(AND(N(A951)&gt;0,N(S951)&gt;0,N(S951)-N(A951)&gt;N('Settings'!$B$11)),"WRITTEN LATE; ",""),LEN(IF(N(A951)=0,"NO DATE; ","")&amp;IF(B951="","NO JOB; ",IF(COUNTIF('Jobs'!$A$2:$A$21,B951)=0,"JOB NOT ON JOBS SHEET; ",""))&amp;IF(AND(L951="Yes",M951=""),"DELAY - NO CAUSE; ","")&amp;IF(AND(N951&lt;&gt;"",O951&lt;&gt;"Yes",O951&lt;&gt;"Not needed"),"CLIENT INSTRUCTION - NO CHANGE ORDER; ","")&amp;IF(Q951="","NO PHOTOS LINK; ","")&amp;IF(OR(C951="",AND(D951&lt;&gt;"",E951="")),"CREW COUNT BLANK; ","")&amp;IF(G951="","NO WORK WRITTEN; ","")&amp;IF(AND(I951&lt;&gt;"",J951=""),"INSPECTION - NO RESULT; ","")&amp;IF(AND(B951&lt;&gt;"",N(A951)&gt;0,COUNTIFS($B$2:$B$1000,B951,$A$2:$A$1000,A951)&gt;1),"TWO ROWS SAME JOB SAME DAY; ","")&amp;IF(AND(N(A951)&gt;0,N(S951)&gt;0,N(S951)-N(A951)&gt;N('Settings'!$B$11)),"WRITTEN LATE; ",""))-2)))</f>
        <v/>
      </c>
    </row>
    <row r="952">
      <c r="A952" s="6" t="n"/>
      <c r="G952" s="7" t="n"/>
      <c r="H952" s="7" t="n"/>
      <c r="K952" s="7" t="n"/>
      <c r="M952" s="7" t="n"/>
      <c r="N952" s="7" t="n"/>
      <c r="P952" s="7" t="n"/>
      <c r="S952" s="6" t="n"/>
      <c r="T952">
        <f>IF(NOT(OR(A952&lt;&gt;"",B952&lt;&gt;"",G952&lt;&gt;"")),"",IF(IF(N(A952)=0,"NO DATE; ","")&amp;IF(B952="","NO JOB; ",IF(COUNTIF('Jobs'!$A$2:$A$21,B952)=0,"JOB NOT ON JOBS SHEET; ",""))&amp;IF(AND(L952="Yes",M952=""),"DELAY - NO CAUSE; ","")&amp;IF(AND(N952&lt;&gt;"",O952&lt;&gt;"Yes",O952&lt;&gt;"Not needed"),"CLIENT INSTRUCTION - NO CHANGE ORDER; ","")&amp;IF(Q952="","NO PHOTOS LINK; ","")&amp;IF(OR(C952="",AND(D952&lt;&gt;"",E952="")),"CREW COUNT BLANK; ","")&amp;IF(G952="","NO WORK WRITTEN; ","")&amp;IF(AND(I952&lt;&gt;"",J952=""),"INSPECTION - NO RESULT; ","")&amp;IF(AND(B952&lt;&gt;"",N(A952)&gt;0,COUNTIFS($B$2:$B$1000,B952,$A$2:$A$1000,A952)&gt;1),"TWO ROWS SAME JOB SAME DAY; ","")&amp;IF(AND(N(A952)&gt;0,N(S952)&gt;0,N(S952)-N(A952)&gt;N('Settings'!$B$11)),"WRITTEN LATE; ","")="","",LEFT(IF(N(A952)=0,"NO DATE; ","")&amp;IF(B952="","NO JOB; ",IF(COUNTIF('Jobs'!$A$2:$A$21,B952)=0,"JOB NOT ON JOBS SHEET; ",""))&amp;IF(AND(L952="Yes",M952=""),"DELAY - NO CAUSE; ","")&amp;IF(AND(N952&lt;&gt;"",O952&lt;&gt;"Yes",O952&lt;&gt;"Not needed"),"CLIENT INSTRUCTION - NO CHANGE ORDER; ","")&amp;IF(Q952="","NO PHOTOS LINK; ","")&amp;IF(OR(C952="",AND(D952&lt;&gt;"",E952="")),"CREW COUNT BLANK; ","")&amp;IF(G952="","NO WORK WRITTEN; ","")&amp;IF(AND(I952&lt;&gt;"",J952=""),"INSPECTION - NO RESULT; ","")&amp;IF(AND(B952&lt;&gt;"",N(A952)&gt;0,COUNTIFS($B$2:$B$1000,B952,$A$2:$A$1000,A952)&gt;1),"TWO ROWS SAME JOB SAME DAY; ","")&amp;IF(AND(N(A952)&gt;0,N(S952)&gt;0,N(S952)-N(A952)&gt;N('Settings'!$B$11)),"WRITTEN LATE; ",""),LEN(IF(N(A952)=0,"NO DATE; ","")&amp;IF(B952="","NO JOB; ",IF(COUNTIF('Jobs'!$A$2:$A$21,B952)=0,"JOB NOT ON JOBS SHEET; ",""))&amp;IF(AND(L952="Yes",M952=""),"DELAY - NO CAUSE; ","")&amp;IF(AND(N952&lt;&gt;"",O952&lt;&gt;"Yes",O952&lt;&gt;"Not needed"),"CLIENT INSTRUCTION - NO CHANGE ORDER; ","")&amp;IF(Q952="","NO PHOTOS LINK; ","")&amp;IF(OR(C952="",AND(D952&lt;&gt;"",E952="")),"CREW COUNT BLANK; ","")&amp;IF(G952="","NO WORK WRITTEN; ","")&amp;IF(AND(I952&lt;&gt;"",J952=""),"INSPECTION - NO RESULT; ","")&amp;IF(AND(B952&lt;&gt;"",N(A952)&gt;0,COUNTIFS($B$2:$B$1000,B952,$A$2:$A$1000,A952)&gt;1),"TWO ROWS SAME JOB SAME DAY; ","")&amp;IF(AND(N(A952)&gt;0,N(S952)&gt;0,N(S952)-N(A952)&gt;N('Settings'!$B$11)),"WRITTEN LATE; ",""))-2)))</f>
        <v/>
      </c>
    </row>
    <row r="953">
      <c r="A953" s="6" t="n"/>
      <c r="G953" s="7" t="n"/>
      <c r="H953" s="7" t="n"/>
      <c r="K953" s="7" t="n"/>
      <c r="M953" s="7" t="n"/>
      <c r="N953" s="7" t="n"/>
      <c r="P953" s="7" t="n"/>
      <c r="S953" s="6" t="n"/>
      <c r="T953">
        <f>IF(NOT(OR(A953&lt;&gt;"",B953&lt;&gt;"",G953&lt;&gt;"")),"",IF(IF(N(A953)=0,"NO DATE; ","")&amp;IF(B953="","NO JOB; ",IF(COUNTIF('Jobs'!$A$2:$A$21,B953)=0,"JOB NOT ON JOBS SHEET; ",""))&amp;IF(AND(L953="Yes",M953=""),"DELAY - NO CAUSE; ","")&amp;IF(AND(N953&lt;&gt;"",O953&lt;&gt;"Yes",O953&lt;&gt;"Not needed"),"CLIENT INSTRUCTION - NO CHANGE ORDER; ","")&amp;IF(Q953="","NO PHOTOS LINK; ","")&amp;IF(OR(C953="",AND(D953&lt;&gt;"",E953="")),"CREW COUNT BLANK; ","")&amp;IF(G953="","NO WORK WRITTEN; ","")&amp;IF(AND(I953&lt;&gt;"",J953=""),"INSPECTION - NO RESULT; ","")&amp;IF(AND(B953&lt;&gt;"",N(A953)&gt;0,COUNTIFS($B$2:$B$1000,B953,$A$2:$A$1000,A953)&gt;1),"TWO ROWS SAME JOB SAME DAY; ","")&amp;IF(AND(N(A953)&gt;0,N(S953)&gt;0,N(S953)-N(A953)&gt;N('Settings'!$B$11)),"WRITTEN LATE; ","")="","",LEFT(IF(N(A953)=0,"NO DATE; ","")&amp;IF(B953="","NO JOB; ",IF(COUNTIF('Jobs'!$A$2:$A$21,B953)=0,"JOB NOT ON JOBS SHEET; ",""))&amp;IF(AND(L953="Yes",M953=""),"DELAY - NO CAUSE; ","")&amp;IF(AND(N953&lt;&gt;"",O953&lt;&gt;"Yes",O953&lt;&gt;"Not needed"),"CLIENT INSTRUCTION - NO CHANGE ORDER; ","")&amp;IF(Q953="","NO PHOTOS LINK; ","")&amp;IF(OR(C953="",AND(D953&lt;&gt;"",E953="")),"CREW COUNT BLANK; ","")&amp;IF(G953="","NO WORK WRITTEN; ","")&amp;IF(AND(I953&lt;&gt;"",J953=""),"INSPECTION - NO RESULT; ","")&amp;IF(AND(B953&lt;&gt;"",N(A953)&gt;0,COUNTIFS($B$2:$B$1000,B953,$A$2:$A$1000,A953)&gt;1),"TWO ROWS SAME JOB SAME DAY; ","")&amp;IF(AND(N(A953)&gt;0,N(S953)&gt;0,N(S953)-N(A953)&gt;N('Settings'!$B$11)),"WRITTEN LATE; ",""),LEN(IF(N(A953)=0,"NO DATE; ","")&amp;IF(B953="","NO JOB; ",IF(COUNTIF('Jobs'!$A$2:$A$21,B953)=0,"JOB NOT ON JOBS SHEET; ",""))&amp;IF(AND(L953="Yes",M953=""),"DELAY - NO CAUSE; ","")&amp;IF(AND(N953&lt;&gt;"",O953&lt;&gt;"Yes",O953&lt;&gt;"Not needed"),"CLIENT INSTRUCTION - NO CHANGE ORDER; ","")&amp;IF(Q953="","NO PHOTOS LINK; ","")&amp;IF(OR(C953="",AND(D953&lt;&gt;"",E953="")),"CREW COUNT BLANK; ","")&amp;IF(G953="","NO WORK WRITTEN; ","")&amp;IF(AND(I953&lt;&gt;"",J953=""),"INSPECTION - NO RESULT; ","")&amp;IF(AND(B953&lt;&gt;"",N(A953)&gt;0,COUNTIFS($B$2:$B$1000,B953,$A$2:$A$1000,A953)&gt;1),"TWO ROWS SAME JOB SAME DAY; ","")&amp;IF(AND(N(A953)&gt;0,N(S953)&gt;0,N(S953)-N(A953)&gt;N('Settings'!$B$11)),"WRITTEN LATE; ",""))-2)))</f>
        <v/>
      </c>
    </row>
    <row r="954">
      <c r="A954" s="6" t="n"/>
      <c r="G954" s="7" t="n"/>
      <c r="H954" s="7" t="n"/>
      <c r="K954" s="7" t="n"/>
      <c r="M954" s="7" t="n"/>
      <c r="N954" s="7" t="n"/>
      <c r="P954" s="7" t="n"/>
      <c r="S954" s="6" t="n"/>
      <c r="T954">
        <f>IF(NOT(OR(A954&lt;&gt;"",B954&lt;&gt;"",G954&lt;&gt;"")),"",IF(IF(N(A954)=0,"NO DATE; ","")&amp;IF(B954="","NO JOB; ",IF(COUNTIF('Jobs'!$A$2:$A$21,B954)=0,"JOB NOT ON JOBS SHEET; ",""))&amp;IF(AND(L954="Yes",M954=""),"DELAY - NO CAUSE; ","")&amp;IF(AND(N954&lt;&gt;"",O954&lt;&gt;"Yes",O954&lt;&gt;"Not needed"),"CLIENT INSTRUCTION - NO CHANGE ORDER; ","")&amp;IF(Q954="","NO PHOTOS LINK; ","")&amp;IF(OR(C954="",AND(D954&lt;&gt;"",E954="")),"CREW COUNT BLANK; ","")&amp;IF(G954="","NO WORK WRITTEN; ","")&amp;IF(AND(I954&lt;&gt;"",J954=""),"INSPECTION - NO RESULT; ","")&amp;IF(AND(B954&lt;&gt;"",N(A954)&gt;0,COUNTIFS($B$2:$B$1000,B954,$A$2:$A$1000,A954)&gt;1),"TWO ROWS SAME JOB SAME DAY; ","")&amp;IF(AND(N(A954)&gt;0,N(S954)&gt;0,N(S954)-N(A954)&gt;N('Settings'!$B$11)),"WRITTEN LATE; ","")="","",LEFT(IF(N(A954)=0,"NO DATE; ","")&amp;IF(B954="","NO JOB; ",IF(COUNTIF('Jobs'!$A$2:$A$21,B954)=0,"JOB NOT ON JOBS SHEET; ",""))&amp;IF(AND(L954="Yes",M954=""),"DELAY - NO CAUSE; ","")&amp;IF(AND(N954&lt;&gt;"",O954&lt;&gt;"Yes",O954&lt;&gt;"Not needed"),"CLIENT INSTRUCTION - NO CHANGE ORDER; ","")&amp;IF(Q954="","NO PHOTOS LINK; ","")&amp;IF(OR(C954="",AND(D954&lt;&gt;"",E954="")),"CREW COUNT BLANK; ","")&amp;IF(G954="","NO WORK WRITTEN; ","")&amp;IF(AND(I954&lt;&gt;"",J954=""),"INSPECTION - NO RESULT; ","")&amp;IF(AND(B954&lt;&gt;"",N(A954)&gt;0,COUNTIFS($B$2:$B$1000,B954,$A$2:$A$1000,A954)&gt;1),"TWO ROWS SAME JOB SAME DAY; ","")&amp;IF(AND(N(A954)&gt;0,N(S954)&gt;0,N(S954)-N(A954)&gt;N('Settings'!$B$11)),"WRITTEN LATE; ",""),LEN(IF(N(A954)=0,"NO DATE; ","")&amp;IF(B954="","NO JOB; ",IF(COUNTIF('Jobs'!$A$2:$A$21,B954)=0,"JOB NOT ON JOBS SHEET; ",""))&amp;IF(AND(L954="Yes",M954=""),"DELAY - NO CAUSE; ","")&amp;IF(AND(N954&lt;&gt;"",O954&lt;&gt;"Yes",O954&lt;&gt;"Not needed"),"CLIENT INSTRUCTION - NO CHANGE ORDER; ","")&amp;IF(Q954="","NO PHOTOS LINK; ","")&amp;IF(OR(C954="",AND(D954&lt;&gt;"",E954="")),"CREW COUNT BLANK; ","")&amp;IF(G954="","NO WORK WRITTEN; ","")&amp;IF(AND(I954&lt;&gt;"",J954=""),"INSPECTION - NO RESULT; ","")&amp;IF(AND(B954&lt;&gt;"",N(A954)&gt;0,COUNTIFS($B$2:$B$1000,B954,$A$2:$A$1000,A954)&gt;1),"TWO ROWS SAME JOB SAME DAY; ","")&amp;IF(AND(N(A954)&gt;0,N(S954)&gt;0,N(S954)-N(A954)&gt;N('Settings'!$B$11)),"WRITTEN LATE; ",""))-2)))</f>
        <v/>
      </c>
    </row>
    <row r="955">
      <c r="A955" s="6" t="n"/>
      <c r="G955" s="7" t="n"/>
      <c r="H955" s="7" t="n"/>
      <c r="K955" s="7" t="n"/>
      <c r="M955" s="7" t="n"/>
      <c r="N955" s="7" t="n"/>
      <c r="P955" s="7" t="n"/>
      <c r="S955" s="6" t="n"/>
      <c r="T955">
        <f>IF(NOT(OR(A955&lt;&gt;"",B955&lt;&gt;"",G955&lt;&gt;"")),"",IF(IF(N(A955)=0,"NO DATE; ","")&amp;IF(B955="","NO JOB; ",IF(COUNTIF('Jobs'!$A$2:$A$21,B955)=0,"JOB NOT ON JOBS SHEET; ",""))&amp;IF(AND(L955="Yes",M955=""),"DELAY - NO CAUSE; ","")&amp;IF(AND(N955&lt;&gt;"",O955&lt;&gt;"Yes",O955&lt;&gt;"Not needed"),"CLIENT INSTRUCTION - NO CHANGE ORDER; ","")&amp;IF(Q955="","NO PHOTOS LINK; ","")&amp;IF(OR(C955="",AND(D955&lt;&gt;"",E955="")),"CREW COUNT BLANK; ","")&amp;IF(G955="","NO WORK WRITTEN; ","")&amp;IF(AND(I955&lt;&gt;"",J955=""),"INSPECTION - NO RESULT; ","")&amp;IF(AND(B955&lt;&gt;"",N(A955)&gt;0,COUNTIFS($B$2:$B$1000,B955,$A$2:$A$1000,A955)&gt;1),"TWO ROWS SAME JOB SAME DAY; ","")&amp;IF(AND(N(A955)&gt;0,N(S955)&gt;0,N(S955)-N(A955)&gt;N('Settings'!$B$11)),"WRITTEN LATE; ","")="","",LEFT(IF(N(A955)=0,"NO DATE; ","")&amp;IF(B955="","NO JOB; ",IF(COUNTIF('Jobs'!$A$2:$A$21,B955)=0,"JOB NOT ON JOBS SHEET; ",""))&amp;IF(AND(L955="Yes",M955=""),"DELAY - NO CAUSE; ","")&amp;IF(AND(N955&lt;&gt;"",O955&lt;&gt;"Yes",O955&lt;&gt;"Not needed"),"CLIENT INSTRUCTION - NO CHANGE ORDER; ","")&amp;IF(Q955="","NO PHOTOS LINK; ","")&amp;IF(OR(C955="",AND(D955&lt;&gt;"",E955="")),"CREW COUNT BLANK; ","")&amp;IF(G955="","NO WORK WRITTEN; ","")&amp;IF(AND(I955&lt;&gt;"",J955=""),"INSPECTION - NO RESULT; ","")&amp;IF(AND(B955&lt;&gt;"",N(A955)&gt;0,COUNTIFS($B$2:$B$1000,B955,$A$2:$A$1000,A955)&gt;1),"TWO ROWS SAME JOB SAME DAY; ","")&amp;IF(AND(N(A955)&gt;0,N(S955)&gt;0,N(S955)-N(A955)&gt;N('Settings'!$B$11)),"WRITTEN LATE; ",""),LEN(IF(N(A955)=0,"NO DATE; ","")&amp;IF(B955="","NO JOB; ",IF(COUNTIF('Jobs'!$A$2:$A$21,B955)=0,"JOB NOT ON JOBS SHEET; ",""))&amp;IF(AND(L955="Yes",M955=""),"DELAY - NO CAUSE; ","")&amp;IF(AND(N955&lt;&gt;"",O955&lt;&gt;"Yes",O955&lt;&gt;"Not needed"),"CLIENT INSTRUCTION - NO CHANGE ORDER; ","")&amp;IF(Q955="","NO PHOTOS LINK; ","")&amp;IF(OR(C955="",AND(D955&lt;&gt;"",E955="")),"CREW COUNT BLANK; ","")&amp;IF(G955="","NO WORK WRITTEN; ","")&amp;IF(AND(I955&lt;&gt;"",J955=""),"INSPECTION - NO RESULT; ","")&amp;IF(AND(B955&lt;&gt;"",N(A955)&gt;0,COUNTIFS($B$2:$B$1000,B955,$A$2:$A$1000,A955)&gt;1),"TWO ROWS SAME JOB SAME DAY; ","")&amp;IF(AND(N(A955)&gt;0,N(S955)&gt;0,N(S955)-N(A955)&gt;N('Settings'!$B$11)),"WRITTEN LATE; ",""))-2)))</f>
        <v/>
      </c>
    </row>
    <row r="956">
      <c r="A956" s="6" t="n"/>
      <c r="G956" s="7" t="n"/>
      <c r="H956" s="7" t="n"/>
      <c r="K956" s="7" t="n"/>
      <c r="M956" s="7" t="n"/>
      <c r="N956" s="7" t="n"/>
      <c r="P956" s="7" t="n"/>
      <c r="S956" s="6" t="n"/>
      <c r="T956">
        <f>IF(NOT(OR(A956&lt;&gt;"",B956&lt;&gt;"",G956&lt;&gt;"")),"",IF(IF(N(A956)=0,"NO DATE; ","")&amp;IF(B956="","NO JOB; ",IF(COUNTIF('Jobs'!$A$2:$A$21,B956)=0,"JOB NOT ON JOBS SHEET; ",""))&amp;IF(AND(L956="Yes",M956=""),"DELAY - NO CAUSE; ","")&amp;IF(AND(N956&lt;&gt;"",O956&lt;&gt;"Yes",O956&lt;&gt;"Not needed"),"CLIENT INSTRUCTION - NO CHANGE ORDER; ","")&amp;IF(Q956="","NO PHOTOS LINK; ","")&amp;IF(OR(C956="",AND(D956&lt;&gt;"",E956="")),"CREW COUNT BLANK; ","")&amp;IF(G956="","NO WORK WRITTEN; ","")&amp;IF(AND(I956&lt;&gt;"",J956=""),"INSPECTION - NO RESULT; ","")&amp;IF(AND(B956&lt;&gt;"",N(A956)&gt;0,COUNTIFS($B$2:$B$1000,B956,$A$2:$A$1000,A956)&gt;1),"TWO ROWS SAME JOB SAME DAY; ","")&amp;IF(AND(N(A956)&gt;0,N(S956)&gt;0,N(S956)-N(A956)&gt;N('Settings'!$B$11)),"WRITTEN LATE; ","")="","",LEFT(IF(N(A956)=0,"NO DATE; ","")&amp;IF(B956="","NO JOB; ",IF(COUNTIF('Jobs'!$A$2:$A$21,B956)=0,"JOB NOT ON JOBS SHEET; ",""))&amp;IF(AND(L956="Yes",M956=""),"DELAY - NO CAUSE; ","")&amp;IF(AND(N956&lt;&gt;"",O956&lt;&gt;"Yes",O956&lt;&gt;"Not needed"),"CLIENT INSTRUCTION - NO CHANGE ORDER; ","")&amp;IF(Q956="","NO PHOTOS LINK; ","")&amp;IF(OR(C956="",AND(D956&lt;&gt;"",E956="")),"CREW COUNT BLANK; ","")&amp;IF(G956="","NO WORK WRITTEN; ","")&amp;IF(AND(I956&lt;&gt;"",J956=""),"INSPECTION - NO RESULT; ","")&amp;IF(AND(B956&lt;&gt;"",N(A956)&gt;0,COUNTIFS($B$2:$B$1000,B956,$A$2:$A$1000,A956)&gt;1),"TWO ROWS SAME JOB SAME DAY; ","")&amp;IF(AND(N(A956)&gt;0,N(S956)&gt;0,N(S956)-N(A956)&gt;N('Settings'!$B$11)),"WRITTEN LATE; ",""),LEN(IF(N(A956)=0,"NO DATE; ","")&amp;IF(B956="","NO JOB; ",IF(COUNTIF('Jobs'!$A$2:$A$21,B956)=0,"JOB NOT ON JOBS SHEET; ",""))&amp;IF(AND(L956="Yes",M956=""),"DELAY - NO CAUSE; ","")&amp;IF(AND(N956&lt;&gt;"",O956&lt;&gt;"Yes",O956&lt;&gt;"Not needed"),"CLIENT INSTRUCTION - NO CHANGE ORDER; ","")&amp;IF(Q956="","NO PHOTOS LINK; ","")&amp;IF(OR(C956="",AND(D956&lt;&gt;"",E956="")),"CREW COUNT BLANK; ","")&amp;IF(G956="","NO WORK WRITTEN; ","")&amp;IF(AND(I956&lt;&gt;"",J956=""),"INSPECTION - NO RESULT; ","")&amp;IF(AND(B956&lt;&gt;"",N(A956)&gt;0,COUNTIFS($B$2:$B$1000,B956,$A$2:$A$1000,A956)&gt;1),"TWO ROWS SAME JOB SAME DAY; ","")&amp;IF(AND(N(A956)&gt;0,N(S956)&gt;0,N(S956)-N(A956)&gt;N('Settings'!$B$11)),"WRITTEN LATE; ",""))-2)))</f>
        <v/>
      </c>
    </row>
    <row r="957">
      <c r="A957" s="6" t="n"/>
      <c r="G957" s="7" t="n"/>
      <c r="H957" s="7" t="n"/>
      <c r="K957" s="7" t="n"/>
      <c r="M957" s="7" t="n"/>
      <c r="N957" s="7" t="n"/>
      <c r="P957" s="7" t="n"/>
      <c r="S957" s="6" t="n"/>
      <c r="T957">
        <f>IF(NOT(OR(A957&lt;&gt;"",B957&lt;&gt;"",G957&lt;&gt;"")),"",IF(IF(N(A957)=0,"NO DATE; ","")&amp;IF(B957="","NO JOB; ",IF(COUNTIF('Jobs'!$A$2:$A$21,B957)=0,"JOB NOT ON JOBS SHEET; ",""))&amp;IF(AND(L957="Yes",M957=""),"DELAY - NO CAUSE; ","")&amp;IF(AND(N957&lt;&gt;"",O957&lt;&gt;"Yes",O957&lt;&gt;"Not needed"),"CLIENT INSTRUCTION - NO CHANGE ORDER; ","")&amp;IF(Q957="","NO PHOTOS LINK; ","")&amp;IF(OR(C957="",AND(D957&lt;&gt;"",E957="")),"CREW COUNT BLANK; ","")&amp;IF(G957="","NO WORK WRITTEN; ","")&amp;IF(AND(I957&lt;&gt;"",J957=""),"INSPECTION - NO RESULT; ","")&amp;IF(AND(B957&lt;&gt;"",N(A957)&gt;0,COUNTIFS($B$2:$B$1000,B957,$A$2:$A$1000,A957)&gt;1),"TWO ROWS SAME JOB SAME DAY; ","")&amp;IF(AND(N(A957)&gt;0,N(S957)&gt;0,N(S957)-N(A957)&gt;N('Settings'!$B$11)),"WRITTEN LATE; ","")="","",LEFT(IF(N(A957)=0,"NO DATE; ","")&amp;IF(B957="","NO JOB; ",IF(COUNTIF('Jobs'!$A$2:$A$21,B957)=0,"JOB NOT ON JOBS SHEET; ",""))&amp;IF(AND(L957="Yes",M957=""),"DELAY - NO CAUSE; ","")&amp;IF(AND(N957&lt;&gt;"",O957&lt;&gt;"Yes",O957&lt;&gt;"Not needed"),"CLIENT INSTRUCTION - NO CHANGE ORDER; ","")&amp;IF(Q957="","NO PHOTOS LINK; ","")&amp;IF(OR(C957="",AND(D957&lt;&gt;"",E957="")),"CREW COUNT BLANK; ","")&amp;IF(G957="","NO WORK WRITTEN; ","")&amp;IF(AND(I957&lt;&gt;"",J957=""),"INSPECTION - NO RESULT; ","")&amp;IF(AND(B957&lt;&gt;"",N(A957)&gt;0,COUNTIFS($B$2:$B$1000,B957,$A$2:$A$1000,A957)&gt;1),"TWO ROWS SAME JOB SAME DAY; ","")&amp;IF(AND(N(A957)&gt;0,N(S957)&gt;0,N(S957)-N(A957)&gt;N('Settings'!$B$11)),"WRITTEN LATE; ",""),LEN(IF(N(A957)=0,"NO DATE; ","")&amp;IF(B957="","NO JOB; ",IF(COUNTIF('Jobs'!$A$2:$A$21,B957)=0,"JOB NOT ON JOBS SHEET; ",""))&amp;IF(AND(L957="Yes",M957=""),"DELAY - NO CAUSE; ","")&amp;IF(AND(N957&lt;&gt;"",O957&lt;&gt;"Yes",O957&lt;&gt;"Not needed"),"CLIENT INSTRUCTION - NO CHANGE ORDER; ","")&amp;IF(Q957="","NO PHOTOS LINK; ","")&amp;IF(OR(C957="",AND(D957&lt;&gt;"",E957="")),"CREW COUNT BLANK; ","")&amp;IF(G957="","NO WORK WRITTEN; ","")&amp;IF(AND(I957&lt;&gt;"",J957=""),"INSPECTION - NO RESULT; ","")&amp;IF(AND(B957&lt;&gt;"",N(A957)&gt;0,COUNTIFS($B$2:$B$1000,B957,$A$2:$A$1000,A957)&gt;1),"TWO ROWS SAME JOB SAME DAY; ","")&amp;IF(AND(N(A957)&gt;0,N(S957)&gt;0,N(S957)-N(A957)&gt;N('Settings'!$B$11)),"WRITTEN LATE; ",""))-2)))</f>
        <v/>
      </c>
    </row>
    <row r="958">
      <c r="A958" s="6" t="n"/>
      <c r="G958" s="7" t="n"/>
      <c r="H958" s="7" t="n"/>
      <c r="K958" s="7" t="n"/>
      <c r="M958" s="7" t="n"/>
      <c r="N958" s="7" t="n"/>
      <c r="P958" s="7" t="n"/>
      <c r="S958" s="6" t="n"/>
      <c r="T958">
        <f>IF(NOT(OR(A958&lt;&gt;"",B958&lt;&gt;"",G958&lt;&gt;"")),"",IF(IF(N(A958)=0,"NO DATE; ","")&amp;IF(B958="","NO JOB; ",IF(COUNTIF('Jobs'!$A$2:$A$21,B958)=0,"JOB NOT ON JOBS SHEET; ",""))&amp;IF(AND(L958="Yes",M958=""),"DELAY - NO CAUSE; ","")&amp;IF(AND(N958&lt;&gt;"",O958&lt;&gt;"Yes",O958&lt;&gt;"Not needed"),"CLIENT INSTRUCTION - NO CHANGE ORDER; ","")&amp;IF(Q958="","NO PHOTOS LINK; ","")&amp;IF(OR(C958="",AND(D958&lt;&gt;"",E958="")),"CREW COUNT BLANK; ","")&amp;IF(G958="","NO WORK WRITTEN; ","")&amp;IF(AND(I958&lt;&gt;"",J958=""),"INSPECTION - NO RESULT; ","")&amp;IF(AND(B958&lt;&gt;"",N(A958)&gt;0,COUNTIFS($B$2:$B$1000,B958,$A$2:$A$1000,A958)&gt;1),"TWO ROWS SAME JOB SAME DAY; ","")&amp;IF(AND(N(A958)&gt;0,N(S958)&gt;0,N(S958)-N(A958)&gt;N('Settings'!$B$11)),"WRITTEN LATE; ","")="","",LEFT(IF(N(A958)=0,"NO DATE; ","")&amp;IF(B958="","NO JOB; ",IF(COUNTIF('Jobs'!$A$2:$A$21,B958)=0,"JOB NOT ON JOBS SHEET; ",""))&amp;IF(AND(L958="Yes",M958=""),"DELAY - NO CAUSE; ","")&amp;IF(AND(N958&lt;&gt;"",O958&lt;&gt;"Yes",O958&lt;&gt;"Not needed"),"CLIENT INSTRUCTION - NO CHANGE ORDER; ","")&amp;IF(Q958="","NO PHOTOS LINK; ","")&amp;IF(OR(C958="",AND(D958&lt;&gt;"",E958="")),"CREW COUNT BLANK; ","")&amp;IF(G958="","NO WORK WRITTEN; ","")&amp;IF(AND(I958&lt;&gt;"",J958=""),"INSPECTION - NO RESULT; ","")&amp;IF(AND(B958&lt;&gt;"",N(A958)&gt;0,COUNTIFS($B$2:$B$1000,B958,$A$2:$A$1000,A958)&gt;1),"TWO ROWS SAME JOB SAME DAY; ","")&amp;IF(AND(N(A958)&gt;0,N(S958)&gt;0,N(S958)-N(A958)&gt;N('Settings'!$B$11)),"WRITTEN LATE; ",""),LEN(IF(N(A958)=0,"NO DATE; ","")&amp;IF(B958="","NO JOB; ",IF(COUNTIF('Jobs'!$A$2:$A$21,B958)=0,"JOB NOT ON JOBS SHEET; ",""))&amp;IF(AND(L958="Yes",M958=""),"DELAY - NO CAUSE; ","")&amp;IF(AND(N958&lt;&gt;"",O958&lt;&gt;"Yes",O958&lt;&gt;"Not needed"),"CLIENT INSTRUCTION - NO CHANGE ORDER; ","")&amp;IF(Q958="","NO PHOTOS LINK; ","")&amp;IF(OR(C958="",AND(D958&lt;&gt;"",E958="")),"CREW COUNT BLANK; ","")&amp;IF(G958="","NO WORK WRITTEN; ","")&amp;IF(AND(I958&lt;&gt;"",J958=""),"INSPECTION - NO RESULT; ","")&amp;IF(AND(B958&lt;&gt;"",N(A958)&gt;0,COUNTIFS($B$2:$B$1000,B958,$A$2:$A$1000,A958)&gt;1),"TWO ROWS SAME JOB SAME DAY; ","")&amp;IF(AND(N(A958)&gt;0,N(S958)&gt;0,N(S958)-N(A958)&gt;N('Settings'!$B$11)),"WRITTEN LATE; ",""))-2)))</f>
        <v/>
      </c>
    </row>
    <row r="959">
      <c r="A959" s="6" t="n"/>
      <c r="G959" s="7" t="n"/>
      <c r="H959" s="7" t="n"/>
      <c r="K959" s="7" t="n"/>
      <c r="M959" s="7" t="n"/>
      <c r="N959" s="7" t="n"/>
      <c r="P959" s="7" t="n"/>
      <c r="S959" s="6" t="n"/>
      <c r="T959">
        <f>IF(NOT(OR(A959&lt;&gt;"",B959&lt;&gt;"",G959&lt;&gt;"")),"",IF(IF(N(A959)=0,"NO DATE; ","")&amp;IF(B959="","NO JOB; ",IF(COUNTIF('Jobs'!$A$2:$A$21,B959)=0,"JOB NOT ON JOBS SHEET; ",""))&amp;IF(AND(L959="Yes",M959=""),"DELAY - NO CAUSE; ","")&amp;IF(AND(N959&lt;&gt;"",O959&lt;&gt;"Yes",O959&lt;&gt;"Not needed"),"CLIENT INSTRUCTION - NO CHANGE ORDER; ","")&amp;IF(Q959="","NO PHOTOS LINK; ","")&amp;IF(OR(C959="",AND(D959&lt;&gt;"",E959="")),"CREW COUNT BLANK; ","")&amp;IF(G959="","NO WORK WRITTEN; ","")&amp;IF(AND(I959&lt;&gt;"",J959=""),"INSPECTION - NO RESULT; ","")&amp;IF(AND(B959&lt;&gt;"",N(A959)&gt;0,COUNTIFS($B$2:$B$1000,B959,$A$2:$A$1000,A959)&gt;1),"TWO ROWS SAME JOB SAME DAY; ","")&amp;IF(AND(N(A959)&gt;0,N(S959)&gt;0,N(S959)-N(A959)&gt;N('Settings'!$B$11)),"WRITTEN LATE; ","")="","",LEFT(IF(N(A959)=0,"NO DATE; ","")&amp;IF(B959="","NO JOB; ",IF(COUNTIF('Jobs'!$A$2:$A$21,B959)=0,"JOB NOT ON JOBS SHEET; ",""))&amp;IF(AND(L959="Yes",M959=""),"DELAY - NO CAUSE; ","")&amp;IF(AND(N959&lt;&gt;"",O959&lt;&gt;"Yes",O959&lt;&gt;"Not needed"),"CLIENT INSTRUCTION - NO CHANGE ORDER; ","")&amp;IF(Q959="","NO PHOTOS LINK; ","")&amp;IF(OR(C959="",AND(D959&lt;&gt;"",E959="")),"CREW COUNT BLANK; ","")&amp;IF(G959="","NO WORK WRITTEN; ","")&amp;IF(AND(I959&lt;&gt;"",J959=""),"INSPECTION - NO RESULT; ","")&amp;IF(AND(B959&lt;&gt;"",N(A959)&gt;0,COUNTIFS($B$2:$B$1000,B959,$A$2:$A$1000,A959)&gt;1),"TWO ROWS SAME JOB SAME DAY; ","")&amp;IF(AND(N(A959)&gt;0,N(S959)&gt;0,N(S959)-N(A959)&gt;N('Settings'!$B$11)),"WRITTEN LATE; ",""),LEN(IF(N(A959)=0,"NO DATE; ","")&amp;IF(B959="","NO JOB; ",IF(COUNTIF('Jobs'!$A$2:$A$21,B959)=0,"JOB NOT ON JOBS SHEET; ",""))&amp;IF(AND(L959="Yes",M959=""),"DELAY - NO CAUSE; ","")&amp;IF(AND(N959&lt;&gt;"",O959&lt;&gt;"Yes",O959&lt;&gt;"Not needed"),"CLIENT INSTRUCTION - NO CHANGE ORDER; ","")&amp;IF(Q959="","NO PHOTOS LINK; ","")&amp;IF(OR(C959="",AND(D959&lt;&gt;"",E959="")),"CREW COUNT BLANK; ","")&amp;IF(G959="","NO WORK WRITTEN; ","")&amp;IF(AND(I959&lt;&gt;"",J959=""),"INSPECTION - NO RESULT; ","")&amp;IF(AND(B959&lt;&gt;"",N(A959)&gt;0,COUNTIFS($B$2:$B$1000,B959,$A$2:$A$1000,A959)&gt;1),"TWO ROWS SAME JOB SAME DAY; ","")&amp;IF(AND(N(A959)&gt;0,N(S959)&gt;0,N(S959)-N(A959)&gt;N('Settings'!$B$11)),"WRITTEN LATE; ",""))-2)))</f>
        <v/>
      </c>
    </row>
    <row r="960">
      <c r="A960" s="6" t="n"/>
      <c r="G960" s="7" t="n"/>
      <c r="H960" s="7" t="n"/>
      <c r="K960" s="7" t="n"/>
      <c r="M960" s="7" t="n"/>
      <c r="N960" s="7" t="n"/>
      <c r="P960" s="7" t="n"/>
      <c r="S960" s="6" t="n"/>
      <c r="T960">
        <f>IF(NOT(OR(A960&lt;&gt;"",B960&lt;&gt;"",G960&lt;&gt;"")),"",IF(IF(N(A960)=0,"NO DATE; ","")&amp;IF(B960="","NO JOB; ",IF(COUNTIF('Jobs'!$A$2:$A$21,B960)=0,"JOB NOT ON JOBS SHEET; ",""))&amp;IF(AND(L960="Yes",M960=""),"DELAY - NO CAUSE; ","")&amp;IF(AND(N960&lt;&gt;"",O960&lt;&gt;"Yes",O960&lt;&gt;"Not needed"),"CLIENT INSTRUCTION - NO CHANGE ORDER; ","")&amp;IF(Q960="","NO PHOTOS LINK; ","")&amp;IF(OR(C960="",AND(D960&lt;&gt;"",E960="")),"CREW COUNT BLANK; ","")&amp;IF(G960="","NO WORK WRITTEN; ","")&amp;IF(AND(I960&lt;&gt;"",J960=""),"INSPECTION - NO RESULT; ","")&amp;IF(AND(B960&lt;&gt;"",N(A960)&gt;0,COUNTIFS($B$2:$B$1000,B960,$A$2:$A$1000,A960)&gt;1),"TWO ROWS SAME JOB SAME DAY; ","")&amp;IF(AND(N(A960)&gt;0,N(S960)&gt;0,N(S960)-N(A960)&gt;N('Settings'!$B$11)),"WRITTEN LATE; ","")="","",LEFT(IF(N(A960)=0,"NO DATE; ","")&amp;IF(B960="","NO JOB; ",IF(COUNTIF('Jobs'!$A$2:$A$21,B960)=0,"JOB NOT ON JOBS SHEET; ",""))&amp;IF(AND(L960="Yes",M960=""),"DELAY - NO CAUSE; ","")&amp;IF(AND(N960&lt;&gt;"",O960&lt;&gt;"Yes",O960&lt;&gt;"Not needed"),"CLIENT INSTRUCTION - NO CHANGE ORDER; ","")&amp;IF(Q960="","NO PHOTOS LINK; ","")&amp;IF(OR(C960="",AND(D960&lt;&gt;"",E960="")),"CREW COUNT BLANK; ","")&amp;IF(G960="","NO WORK WRITTEN; ","")&amp;IF(AND(I960&lt;&gt;"",J960=""),"INSPECTION - NO RESULT; ","")&amp;IF(AND(B960&lt;&gt;"",N(A960)&gt;0,COUNTIFS($B$2:$B$1000,B960,$A$2:$A$1000,A960)&gt;1),"TWO ROWS SAME JOB SAME DAY; ","")&amp;IF(AND(N(A960)&gt;0,N(S960)&gt;0,N(S960)-N(A960)&gt;N('Settings'!$B$11)),"WRITTEN LATE; ",""),LEN(IF(N(A960)=0,"NO DATE; ","")&amp;IF(B960="","NO JOB; ",IF(COUNTIF('Jobs'!$A$2:$A$21,B960)=0,"JOB NOT ON JOBS SHEET; ",""))&amp;IF(AND(L960="Yes",M960=""),"DELAY - NO CAUSE; ","")&amp;IF(AND(N960&lt;&gt;"",O960&lt;&gt;"Yes",O960&lt;&gt;"Not needed"),"CLIENT INSTRUCTION - NO CHANGE ORDER; ","")&amp;IF(Q960="","NO PHOTOS LINK; ","")&amp;IF(OR(C960="",AND(D960&lt;&gt;"",E960="")),"CREW COUNT BLANK; ","")&amp;IF(G960="","NO WORK WRITTEN; ","")&amp;IF(AND(I960&lt;&gt;"",J960=""),"INSPECTION - NO RESULT; ","")&amp;IF(AND(B960&lt;&gt;"",N(A960)&gt;0,COUNTIFS($B$2:$B$1000,B960,$A$2:$A$1000,A960)&gt;1),"TWO ROWS SAME JOB SAME DAY; ","")&amp;IF(AND(N(A960)&gt;0,N(S960)&gt;0,N(S960)-N(A960)&gt;N('Settings'!$B$11)),"WRITTEN LATE; ",""))-2)))</f>
        <v/>
      </c>
    </row>
    <row r="961">
      <c r="A961" s="6" t="n"/>
      <c r="G961" s="7" t="n"/>
      <c r="H961" s="7" t="n"/>
      <c r="K961" s="7" t="n"/>
      <c r="M961" s="7" t="n"/>
      <c r="N961" s="7" t="n"/>
      <c r="P961" s="7" t="n"/>
      <c r="S961" s="6" t="n"/>
      <c r="T961">
        <f>IF(NOT(OR(A961&lt;&gt;"",B961&lt;&gt;"",G961&lt;&gt;"")),"",IF(IF(N(A961)=0,"NO DATE; ","")&amp;IF(B961="","NO JOB; ",IF(COUNTIF('Jobs'!$A$2:$A$21,B961)=0,"JOB NOT ON JOBS SHEET; ",""))&amp;IF(AND(L961="Yes",M961=""),"DELAY - NO CAUSE; ","")&amp;IF(AND(N961&lt;&gt;"",O961&lt;&gt;"Yes",O961&lt;&gt;"Not needed"),"CLIENT INSTRUCTION - NO CHANGE ORDER; ","")&amp;IF(Q961="","NO PHOTOS LINK; ","")&amp;IF(OR(C961="",AND(D961&lt;&gt;"",E961="")),"CREW COUNT BLANK; ","")&amp;IF(G961="","NO WORK WRITTEN; ","")&amp;IF(AND(I961&lt;&gt;"",J961=""),"INSPECTION - NO RESULT; ","")&amp;IF(AND(B961&lt;&gt;"",N(A961)&gt;0,COUNTIFS($B$2:$B$1000,B961,$A$2:$A$1000,A961)&gt;1),"TWO ROWS SAME JOB SAME DAY; ","")&amp;IF(AND(N(A961)&gt;0,N(S961)&gt;0,N(S961)-N(A961)&gt;N('Settings'!$B$11)),"WRITTEN LATE; ","")="","",LEFT(IF(N(A961)=0,"NO DATE; ","")&amp;IF(B961="","NO JOB; ",IF(COUNTIF('Jobs'!$A$2:$A$21,B961)=0,"JOB NOT ON JOBS SHEET; ",""))&amp;IF(AND(L961="Yes",M961=""),"DELAY - NO CAUSE; ","")&amp;IF(AND(N961&lt;&gt;"",O961&lt;&gt;"Yes",O961&lt;&gt;"Not needed"),"CLIENT INSTRUCTION - NO CHANGE ORDER; ","")&amp;IF(Q961="","NO PHOTOS LINK; ","")&amp;IF(OR(C961="",AND(D961&lt;&gt;"",E961="")),"CREW COUNT BLANK; ","")&amp;IF(G961="","NO WORK WRITTEN; ","")&amp;IF(AND(I961&lt;&gt;"",J961=""),"INSPECTION - NO RESULT; ","")&amp;IF(AND(B961&lt;&gt;"",N(A961)&gt;0,COUNTIFS($B$2:$B$1000,B961,$A$2:$A$1000,A961)&gt;1),"TWO ROWS SAME JOB SAME DAY; ","")&amp;IF(AND(N(A961)&gt;0,N(S961)&gt;0,N(S961)-N(A961)&gt;N('Settings'!$B$11)),"WRITTEN LATE; ",""),LEN(IF(N(A961)=0,"NO DATE; ","")&amp;IF(B961="","NO JOB; ",IF(COUNTIF('Jobs'!$A$2:$A$21,B961)=0,"JOB NOT ON JOBS SHEET; ",""))&amp;IF(AND(L961="Yes",M961=""),"DELAY - NO CAUSE; ","")&amp;IF(AND(N961&lt;&gt;"",O961&lt;&gt;"Yes",O961&lt;&gt;"Not needed"),"CLIENT INSTRUCTION - NO CHANGE ORDER; ","")&amp;IF(Q961="","NO PHOTOS LINK; ","")&amp;IF(OR(C961="",AND(D961&lt;&gt;"",E961="")),"CREW COUNT BLANK; ","")&amp;IF(G961="","NO WORK WRITTEN; ","")&amp;IF(AND(I961&lt;&gt;"",J961=""),"INSPECTION - NO RESULT; ","")&amp;IF(AND(B961&lt;&gt;"",N(A961)&gt;0,COUNTIFS($B$2:$B$1000,B961,$A$2:$A$1000,A961)&gt;1),"TWO ROWS SAME JOB SAME DAY; ","")&amp;IF(AND(N(A961)&gt;0,N(S961)&gt;0,N(S961)-N(A961)&gt;N('Settings'!$B$11)),"WRITTEN LATE; ",""))-2)))</f>
        <v/>
      </c>
    </row>
    <row r="962">
      <c r="A962" s="6" t="n"/>
      <c r="G962" s="7" t="n"/>
      <c r="H962" s="7" t="n"/>
      <c r="K962" s="7" t="n"/>
      <c r="M962" s="7" t="n"/>
      <c r="N962" s="7" t="n"/>
      <c r="P962" s="7" t="n"/>
      <c r="S962" s="6" t="n"/>
      <c r="T962">
        <f>IF(NOT(OR(A962&lt;&gt;"",B962&lt;&gt;"",G962&lt;&gt;"")),"",IF(IF(N(A962)=0,"NO DATE; ","")&amp;IF(B962="","NO JOB; ",IF(COUNTIF('Jobs'!$A$2:$A$21,B962)=0,"JOB NOT ON JOBS SHEET; ",""))&amp;IF(AND(L962="Yes",M962=""),"DELAY - NO CAUSE; ","")&amp;IF(AND(N962&lt;&gt;"",O962&lt;&gt;"Yes",O962&lt;&gt;"Not needed"),"CLIENT INSTRUCTION - NO CHANGE ORDER; ","")&amp;IF(Q962="","NO PHOTOS LINK; ","")&amp;IF(OR(C962="",AND(D962&lt;&gt;"",E962="")),"CREW COUNT BLANK; ","")&amp;IF(G962="","NO WORK WRITTEN; ","")&amp;IF(AND(I962&lt;&gt;"",J962=""),"INSPECTION - NO RESULT; ","")&amp;IF(AND(B962&lt;&gt;"",N(A962)&gt;0,COUNTIFS($B$2:$B$1000,B962,$A$2:$A$1000,A962)&gt;1),"TWO ROWS SAME JOB SAME DAY; ","")&amp;IF(AND(N(A962)&gt;0,N(S962)&gt;0,N(S962)-N(A962)&gt;N('Settings'!$B$11)),"WRITTEN LATE; ","")="","",LEFT(IF(N(A962)=0,"NO DATE; ","")&amp;IF(B962="","NO JOB; ",IF(COUNTIF('Jobs'!$A$2:$A$21,B962)=0,"JOB NOT ON JOBS SHEET; ",""))&amp;IF(AND(L962="Yes",M962=""),"DELAY - NO CAUSE; ","")&amp;IF(AND(N962&lt;&gt;"",O962&lt;&gt;"Yes",O962&lt;&gt;"Not needed"),"CLIENT INSTRUCTION - NO CHANGE ORDER; ","")&amp;IF(Q962="","NO PHOTOS LINK; ","")&amp;IF(OR(C962="",AND(D962&lt;&gt;"",E962="")),"CREW COUNT BLANK; ","")&amp;IF(G962="","NO WORK WRITTEN; ","")&amp;IF(AND(I962&lt;&gt;"",J962=""),"INSPECTION - NO RESULT; ","")&amp;IF(AND(B962&lt;&gt;"",N(A962)&gt;0,COUNTIFS($B$2:$B$1000,B962,$A$2:$A$1000,A962)&gt;1),"TWO ROWS SAME JOB SAME DAY; ","")&amp;IF(AND(N(A962)&gt;0,N(S962)&gt;0,N(S962)-N(A962)&gt;N('Settings'!$B$11)),"WRITTEN LATE; ",""),LEN(IF(N(A962)=0,"NO DATE; ","")&amp;IF(B962="","NO JOB; ",IF(COUNTIF('Jobs'!$A$2:$A$21,B962)=0,"JOB NOT ON JOBS SHEET; ",""))&amp;IF(AND(L962="Yes",M962=""),"DELAY - NO CAUSE; ","")&amp;IF(AND(N962&lt;&gt;"",O962&lt;&gt;"Yes",O962&lt;&gt;"Not needed"),"CLIENT INSTRUCTION - NO CHANGE ORDER; ","")&amp;IF(Q962="","NO PHOTOS LINK; ","")&amp;IF(OR(C962="",AND(D962&lt;&gt;"",E962="")),"CREW COUNT BLANK; ","")&amp;IF(G962="","NO WORK WRITTEN; ","")&amp;IF(AND(I962&lt;&gt;"",J962=""),"INSPECTION - NO RESULT; ","")&amp;IF(AND(B962&lt;&gt;"",N(A962)&gt;0,COUNTIFS($B$2:$B$1000,B962,$A$2:$A$1000,A962)&gt;1),"TWO ROWS SAME JOB SAME DAY; ","")&amp;IF(AND(N(A962)&gt;0,N(S962)&gt;0,N(S962)-N(A962)&gt;N('Settings'!$B$11)),"WRITTEN LATE; ",""))-2)))</f>
        <v/>
      </c>
    </row>
    <row r="963">
      <c r="A963" s="6" t="n"/>
      <c r="G963" s="7" t="n"/>
      <c r="H963" s="7" t="n"/>
      <c r="K963" s="7" t="n"/>
      <c r="M963" s="7" t="n"/>
      <c r="N963" s="7" t="n"/>
      <c r="P963" s="7" t="n"/>
      <c r="S963" s="6" t="n"/>
      <c r="T963">
        <f>IF(NOT(OR(A963&lt;&gt;"",B963&lt;&gt;"",G963&lt;&gt;"")),"",IF(IF(N(A963)=0,"NO DATE; ","")&amp;IF(B963="","NO JOB; ",IF(COUNTIF('Jobs'!$A$2:$A$21,B963)=0,"JOB NOT ON JOBS SHEET; ",""))&amp;IF(AND(L963="Yes",M963=""),"DELAY - NO CAUSE; ","")&amp;IF(AND(N963&lt;&gt;"",O963&lt;&gt;"Yes",O963&lt;&gt;"Not needed"),"CLIENT INSTRUCTION - NO CHANGE ORDER; ","")&amp;IF(Q963="","NO PHOTOS LINK; ","")&amp;IF(OR(C963="",AND(D963&lt;&gt;"",E963="")),"CREW COUNT BLANK; ","")&amp;IF(G963="","NO WORK WRITTEN; ","")&amp;IF(AND(I963&lt;&gt;"",J963=""),"INSPECTION - NO RESULT; ","")&amp;IF(AND(B963&lt;&gt;"",N(A963)&gt;0,COUNTIFS($B$2:$B$1000,B963,$A$2:$A$1000,A963)&gt;1),"TWO ROWS SAME JOB SAME DAY; ","")&amp;IF(AND(N(A963)&gt;0,N(S963)&gt;0,N(S963)-N(A963)&gt;N('Settings'!$B$11)),"WRITTEN LATE; ","")="","",LEFT(IF(N(A963)=0,"NO DATE; ","")&amp;IF(B963="","NO JOB; ",IF(COUNTIF('Jobs'!$A$2:$A$21,B963)=0,"JOB NOT ON JOBS SHEET; ",""))&amp;IF(AND(L963="Yes",M963=""),"DELAY - NO CAUSE; ","")&amp;IF(AND(N963&lt;&gt;"",O963&lt;&gt;"Yes",O963&lt;&gt;"Not needed"),"CLIENT INSTRUCTION - NO CHANGE ORDER; ","")&amp;IF(Q963="","NO PHOTOS LINK; ","")&amp;IF(OR(C963="",AND(D963&lt;&gt;"",E963="")),"CREW COUNT BLANK; ","")&amp;IF(G963="","NO WORK WRITTEN; ","")&amp;IF(AND(I963&lt;&gt;"",J963=""),"INSPECTION - NO RESULT; ","")&amp;IF(AND(B963&lt;&gt;"",N(A963)&gt;0,COUNTIFS($B$2:$B$1000,B963,$A$2:$A$1000,A963)&gt;1),"TWO ROWS SAME JOB SAME DAY; ","")&amp;IF(AND(N(A963)&gt;0,N(S963)&gt;0,N(S963)-N(A963)&gt;N('Settings'!$B$11)),"WRITTEN LATE; ",""),LEN(IF(N(A963)=0,"NO DATE; ","")&amp;IF(B963="","NO JOB; ",IF(COUNTIF('Jobs'!$A$2:$A$21,B963)=0,"JOB NOT ON JOBS SHEET; ",""))&amp;IF(AND(L963="Yes",M963=""),"DELAY - NO CAUSE; ","")&amp;IF(AND(N963&lt;&gt;"",O963&lt;&gt;"Yes",O963&lt;&gt;"Not needed"),"CLIENT INSTRUCTION - NO CHANGE ORDER; ","")&amp;IF(Q963="","NO PHOTOS LINK; ","")&amp;IF(OR(C963="",AND(D963&lt;&gt;"",E963="")),"CREW COUNT BLANK; ","")&amp;IF(G963="","NO WORK WRITTEN; ","")&amp;IF(AND(I963&lt;&gt;"",J963=""),"INSPECTION - NO RESULT; ","")&amp;IF(AND(B963&lt;&gt;"",N(A963)&gt;0,COUNTIFS($B$2:$B$1000,B963,$A$2:$A$1000,A963)&gt;1),"TWO ROWS SAME JOB SAME DAY; ","")&amp;IF(AND(N(A963)&gt;0,N(S963)&gt;0,N(S963)-N(A963)&gt;N('Settings'!$B$11)),"WRITTEN LATE; ",""))-2)))</f>
        <v/>
      </c>
    </row>
    <row r="964">
      <c r="A964" s="6" t="n"/>
      <c r="G964" s="7" t="n"/>
      <c r="H964" s="7" t="n"/>
      <c r="K964" s="7" t="n"/>
      <c r="M964" s="7" t="n"/>
      <c r="N964" s="7" t="n"/>
      <c r="P964" s="7" t="n"/>
      <c r="S964" s="6" t="n"/>
      <c r="T964">
        <f>IF(NOT(OR(A964&lt;&gt;"",B964&lt;&gt;"",G964&lt;&gt;"")),"",IF(IF(N(A964)=0,"NO DATE; ","")&amp;IF(B964="","NO JOB; ",IF(COUNTIF('Jobs'!$A$2:$A$21,B964)=0,"JOB NOT ON JOBS SHEET; ",""))&amp;IF(AND(L964="Yes",M964=""),"DELAY - NO CAUSE; ","")&amp;IF(AND(N964&lt;&gt;"",O964&lt;&gt;"Yes",O964&lt;&gt;"Not needed"),"CLIENT INSTRUCTION - NO CHANGE ORDER; ","")&amp;IF(Q964="","NO PHOTOS LINK; ","")&amp;IF(OR(C964="",AND(D964&lt;&gt;"",E964="")),"CREW COUNT BLANK; ","")&amp;IF(G964="","NO WORK WRITTEN; ","")&amp;IF(AND(I964&lt;&gt;"",J964=""),"INSPECTION - NO RESULT; ","")&amp;IF(AND(B964&lt;&gt;"",N(A964)&gt;0,COUNTIFS($B$2:$B$1000,B964,$A$2:$A$1000,A964)&gt;1),"TWO ROWS SAME JOB SAME DAY; ","")&amp;IF(AND(N(A964)&gt;0,N(S964)&gt;0,N(S964)-N(A964)&gt;N('Settings'!$B$11)),"WRITTEN LATE; ","")="","",LEFT(IF(N(A964)=0,"NO DATE; ","")&amp;IF(B964="","NO JOB; ",IF(COUNTIF('Jobs'!$A$2:$A$21,B964)=0,"JOB NOT ON JOBS SHEET; ",""))&amp;IF(AND(L964="Yes",M964=""),"DELAY - NO CAUSE; ","")&amp;IF(AND(N964&lt;&gt;"",O964&lt;&gt;"Yes",O964&lt;&gt;"Not needed"),"CLIENT INSTRUCTION - NO CHANGE ORDER; ","")&amp;IF(Q964="","NO PHOTOS LINK; ","")&amp;IF(OR(C964="",AND(D964&lt;&gt;"",E964="")),"CREW COUNT BLANK; ","")&amp;IF(G964="","NO WORK WRITTEN; ","")&amp;IF(AND(I964&lt;&gt;"",J964=""),"INSPECTION - NO RESULT; ","")&amp;IF(AND(B964&lt;&gt;"",N(A964)&gt;0,COUNTIFS($B$2:$B$1000,B964,$A$2:$A$1000,A964)&gt;1),"TWO ROWS SAME JOB SAME DAY; ","")&amp;IF(AND(N(A964)&gt;0,N(S964)&gt;0,N(S964)-N(A964)&gt;N('Settings'!$B$11)),"WRITTEN LATE; ",""),LEN(IF(N(A964)=0,"NO DATE; ","")&amp;IF(B964="","NO JOB; ",IF(COUNTIF('Jobs'!$A$2:$A$21,B964)=0,"JOB NOT ON JOBS SHEET; ",""))&amp;IF(AND(L964="Yes",M964=""),"DELAY - NO CAUSE; ","")&amp;IF(AND(N964&lt;&gt;"",O964&lt;&gt;"Yes",O964&lt;&gt;"Not needed"),"CLIENT INSTRUCTION - NO CHANGE ORDER; ","")&amp;IF(Q964="","NO PHOTOS LINK; ","")&amp;IF(OR(C964="",AND(D964&lt;&gt;"",E964="")),"CREW COUNT BLANK; ","")&amp;IF(G964="","NO WORK WRITTEN; ","")&amp;IF(AND(I964&lt;&gt;"",J964=""),"INSPECTION - NO RESULT; ","")&amp;IF(AND(B964&lt;&gt;"",N(A964)&gt;0,COUNTIFS($B$2:$B$1000,B964,$A$2:$A$1000,A964)&gt;1),"TWO ROWS SAME JOB SAME DAY; ","")&amp;IF(AND(N(A964)&gt;0,N(S964)&gt;0,N(S964)-N(A964)&gt;N('Settings'!$B$11)),"WRITTEN LATE; ",""))-2)))</f>
        <v/>
      </c>
    </row>
    <row r="965">
      <c r="A965" s="6" t="n"/>
      <c r="G965" s="7" t="n"/>
      <c r="H965" s="7" t="n"/>
      <c r="K965" s="7" t="n"/>
      <c r="M965" s="7" t="n"/>
      <c r="N965" s="7" t="n"/>
      <c r="P965" s="7" t="n"/>
      <c r="S965" s="6" t="n"/>
      <c r="T965">
        <f>IF(NOT(OR(A965&lt;&gt;"",B965&lt;&gt;"",G965&lt;&gt;"")),"",IF(IF(N(A965)=0,"NO DATE; ","")&amp;IF(B965="","NO JOB; ",IF(COUNTIF('Jobs'!$A$2:$A$21,B965)=0,"JOB NOT ON JOBS SHEET; ",""))&amp;IF(AND(L965="Yes",M965=""),"DELAY - NO CAUSE; ","")&amp;IF(AND(N965&lt;&gt;"",O965&lt;&gt;"Yes",O965&lt;&gt;"Not needed"),"CLIENT INSTRUCTION - NO CHANGE ORDER; ","")&amp;IF(Q965="","NO PHOTOS LINK; ","")&amp;IF(OR(C965="",AND(D965&lt;&gt;"",E965="")),"CREW COUNT BLANK; ","")&amp;IF(G965="","NO WORK WRITTEN; ","")&amp;IF(AND(I965&lt;&gt;"",J965=""),"INSPECTION - NO RESULT; ","")&amp;IF(AND(B965&lt;&gt;"",N(A965)&gt;0,COUNTIFS($B$2:$B$1000,B965,$A$2:$A$1000,A965)&gt;1),"TWO ROWS SAME JOB SAME DAY; ","")&amp;IF(AND(N(A965)&gt;0,N(S965)&gt;0,N(S965)-N(A965)&gt;N('Settings'!$B$11)),"WRITTEN LATE; ","")="","",LEFT(IF(N(A965)=0,"NO DATE; ","")&amp;IF(B965="","NO JOB; ",IF(COUNTIF('Jobs'!$A$2:$A$21,B965)=0,"JOB NOT ON JOBS SHEET; ",""))&amp;IF(AND(L965="Yes",M965=""),"DELAY - NO CAUSE; ","")&amp;IF(AND(N965&lt;&gt;"",O965&lt;&gt;"Yes",O965&lt;&gt;"Not needed"),"CLIENT INSTRUCTION - NO CHANGE ORDER; ","")&amp;IF(Q965="","NO PHOTOS LINK; ","")&amp;IF(OR(C965="",AND(D965&lt;&gt;"",E965="")),"CREW COUNT BLANK; ","")&amp;IF(G965="","NO WORK WRITTEN; ","")&amp;IF(AND(I965&lt;&gt;"",J965=""),"INSPECTION - NO RESULT; ","")&amp;IF(AND(B965&lt;&gt;"",N(A965)&gt;0,COUNTIFS($B$2:$B$1000,B965,$A$2:$A$1000,A965)&gt;1),"TWO ROWS SAME JOB SAME DAY; ","")&amp;IF(AND(N(A965)&gt;0,N(S965)&gt;0,N(S965)-N(A965)&gt;N('Settings'!$B$11)),"WRITTEN LATE; ",""),LEN(IF(N(A965)=0,"NO DATE; ","")&amp;IF(B965="","NO JOB; ",IF(COUNTIF('Jobs'!$A$2:$A$21,B965)=0,"JOB NOT ON JOBS SHEET; ",""))&amp;IF(AND(L965="Yes",M965=""),"DELAY - NO CAUSE; ","")&amp;IF(AND(N965&lt;&gt;"",O965&lt;&gt;"Yes",O965&lt;&gt;"Not needed"),"CLIENT INSTRUCTION - NO CHANGE ORDER; ","")&amp;IF(Q965="","NO PHOTOS LINK; ","")&amp;IF(OR(C965="",AND(D965&lt;&gt;"",E965="")),"CREW COUNT BLANK; ","")&amp;IF(G965="","NO WORK WRITTEN; ","")&amp;IF(AND(I965&lt;&gt;"",J965=""),"INSPECTION - NO RESULT; ","")&amp;IF(AND(B965&lt;&gt;"",N(A965)&gt;0,COUNTIFS($B$2:$B$1000,B965,$A$2:$A$1000,A965)&gt;1),"TWO ROWS SAME JOB SAME DAY; ","")&amp;IF(AND(N(A965)&gt;0,N(S965)&gt;0,N(S965)-N(A965)&gt;N('Settings'!$B$11)),"WRITTEN LATE; ",""))-2)))</f>
        <v/>
      </c>
    </row>
    <row r="966">
      <c r="A966" s="6" t="n"/>
      <c r="G966" s="7" t="n"/>
      <c r="H966" s="7" t="n"/>
      <c r="K966" s="7" t="n"/>
      <c r="M966" s="7" t="n"/>
      <c r="N966" s="7" t="n"/>
      <c r="P966" s="7" t="n"/>
      <c r="S966" s="6" t="n"/>
      <c r="T966">
        <f>IF(NOT(OR(A966&lt;&gt;"",B966&lt;&gt;"",G966&lt;&gt;"")),"",IF(IF(N(A966)=0,"NO DATE; ","")&amp;IF(B966="","NO JOB; ",IF(COUNTIF('Jobs'!$A$2:$A$21,B966)=0,"JOB NOT ON JOBS SHEET; ",""))&amp;IF(AND(L966="Yes",M966=""),"DELAY - NO CAUSE; ","")&amp;IF(AND(N966&lt;&gt;"",O966&lt;&gt;"Yes",O966&lt;&gt;"Not needed"),"CLIENT INSTRUCTION - NO CHANGE ORDER; ","")&amp;IF(Q966="","NO PHOTOS LINK; ","")&amp;IF(OR(C966="",AND(D966&lt;&gt;"",E966="")),"CREW COUNT BLANK; ","")&amp;IF(G966="","NO WORK WRITTEN; ","")&amp;IF(AND(I966&lt;&gt;"",J966=""),"INSPECTION - NO RESULT; ","")&amp;IF(AND(B966&lt;&gt;"",N(A966)&gt;0,COUNTIFS($B$2:$B$1000,B966,$A$2:$A$1000,A966)&gt;1),"TWO ROWS SAME JOB SAME DAY; ","")&amp;IF(AND(N(A966)&gt;0,N(S966)&gt;0,N(S966)-N(A966)&gt;N('Settings'!$B$11)),"WRITTEN LATE; ","")="","",LEFT(IF(N(A966)=0,"NO DATE; ","")&amp;IF(B966="","NO JOB; ",IF(COUNTIF('Jobs'!$A$2:$A$21,B966)=0,"JOB NOT ON JOBS SHEET; ",""))&amp;IF(AND(L966="Yes",M966=""),"DELAY - NO CAUSE; ","")&amp;IF(AND(N966&lt;&gt;"",O966&lt;&gt;"Yes",O966&lt;&gt;"Not needed"),"CLIENT INSTRUCTION - NO CHANGE ORDER; ","")&amp;IF(Q966="","NO PHOTOS LINK; ","")&amp;IF(OR(C966="",AND(D966&lt;&gt;"",E966="")),"CREW COUNT BLANK; ","")&amp;IF(G966="","NO WORK WRITTEN; ","")&amp;IF(AND(I966&lt;&gt;"",J966=""),"INSPECTION - NO RESULT; ","")&amp;IF(AND(B966&lt;&gt;"",N(A966)&gt;0,COUNTIFS($B$2:$B$1000,B966,$A$2:$A$1000,A966)&gt;1),"TWO ROWS SAME JOB SAME DAY; ","")&amp;IF(AND(N(A966)&gt;0,N(S966)&gt;0,N(S966)-N(A966)&gt;N('Settings'!$B$11)),"WRITTEN LATE; ",""),LEN(IF(N(A966)=0,"NO DATE; ","")&amp;IF(B966="","NO JOB; ",IF(COUNTIF('Jobs'!$A$2:$A$21,B966)=0,"JOB NOT ON JOBS SHEET; ",""))&amp;IF(AND(L966="Yes",M966=""),"DELAY - NO CAUSE; ","")&amp;IF(AND(N966&lt;&gt;"",O966&lt;&gt;"Yes",O966&lt;&gt;"Not needed"),"CLIENT INSTRUCTION - NO CHANGE ORDER; ","")&amp;IF(Q966="","NO PHOTOS LINK; ","")&amp;IF(OR(C966="",AND(D966&lt;&gt;"",E966="")),"CREW COUNT BLANK; ","")&amp;IF(G966="","NO WORK WRITTEN; ","")&amp;IF(AND(I966&lt;&gt;"",J966=""),"INSPECTION - NO RESULT; ","")&amp;IF(AND(B966&lt;&gt;"",N(A966)&gt;0,COUNTIFS($B$2:$B$1000,B966,$A$2:$A$1000,A966)&gt;1),"TWO ROWS SAME JOB SAME DAY; ","")&amp;IF(AND(N(A966)&gt;0,N(S966)&gt;0,N(S966)-N(A966)&gt;N('Settings'!$B$11)),"WRITTEN LATE; ",""))-2)))</f>
        <v/>
      </c>
    </row>
    <row r="967">
      <c r="A967" s="6" t="n"/>
      <c r="G967" s="7" t="n"/>
      <c r="H967" s="7" t="n"/>
      <c r="K967" s="7" t="n"/>
      <c r="M967" s="7" t="n"/>
      <c r="N967" s="7" t="n"/>
      <c r="P967" s="7" t="n"/>
      <c r="S967" s="6" t="n"/>
      <c r="T967">
        <f>IF(NOT(OR(A967&lt;&gt;"",B967&lt;&gt;"",G967&lt;&gt;"")),"",IF(IF(N(A967)=0,"NO DATE; ","")&amp;IF(B967="","NO JOB; ",IF(COUNTIF('Jobs'!$A$2:$A$21,B967)=0,"JOB NOT ON JOBS SHEET; ",""))&amp;IF(AND(L967="Yes",M967=""),"DELAY - NO CAUSE; ","")&amp;IF(AND(N967&lt;&gt;"",O967&lt;&gt;"Yes",O967&lt;&gt;"Not needed"),"CLIENT INSTRUCTION - NO CHANGE ORDER; ","")&amp;IF(Q967="","NO PHOTOS LINK; ","")&amp;IF(OR(C967="",AND(D967&lt;&gt;"",E967="")),"CREW COUNT BLANK; ","")&amp;IF(G967="","NO WORK WRITTEN; ","")&amp;IF(AND(I967&lt;&gt;"",J967=""),"INSPECTION - NO RESULT; ","")&amp;IF(AND(B967&lt;&gt;"",N(A967)&gt;0,COUNTIFS($B$2:$B$1000,B967,$A$2:$A$1000,A967)&gt;1),"TWO ROWS SAME JOB SAME DAY; ","")&amp;IF(AND(N(A967)&gt;0,N(S967)&gt;0,N(S967)-N(A967)&gt;N('Settings'!$B$11)),"WRITTEN LATE; ","")="","",LEFT(IF(N(A967)=0,"NO DATE; ","")&amp;IF(B967="","NO JOB; ",IF(COUNTIF('Jobs'!$A$2:$A$21,B967)=0,"JOB NOT ON JOBS SHEET; ",""))&amp;IF(AND(L967="Yes",M967=""),"DELAY - NO CAUSE; ","")&amp;IF(AND(N967&lt;&gt;"",O967&lt;&gt;"Yes",O967&lt;&gt;"Not needed"),"CLIENT INSTRUCTION - NO CHANGE ORDER; ","")&amp;IF(Q967="","NO PHOTOS LINK; ","")&amp;IF(OR(C967="",AND(D967&lt;&gt;"",E967="")),"CREW COUNT BLANK; ","")&amp;IF(G967="","NO WORK WRITTEN; ","")&amp;IF(AND(I967&lt;&gt;"",J967=""),"INSPECTION - NO RESULT; ","")&amp;IF(AND(B967&lt;&gt;"",N(A967)&gt;0,COUNTIFS($B$2:$B$1000,B967,$A$2:$A$1000,A967)&gt;1),"TWO ROWS SAME JOB SAME DAY; ","")&amp;IF(AND(N(A967)&gt;0,N(S967)&gt;0,N(S967)-N(A967)&gt;N('Settings'!$B$11)),"WRITTEN LATE; ",""),LEN(IF(N(A967)=0,"NO DATE; ","")&amp;IF(B967="","NO JOB; ",IF(COUNTIF('Jobs'!$A$2:$A$21,B967)=0,"JOB NOT ON JOBS SHEET; ",""))&amp;IF(AND(L967="Yes",M967=""),"DELAY - NO CAUSE; ","")&amp;IF(AND(N967&lt;&gt;"",O967&lt;&gt;"Yes",O967&lt;&gt;"Not needed"),"CLIENT INSTRUCTION - NO CHANGE ORDER; ","")&amp;IF(Q967="","NO PHOTOS LINK; ","")&amp;IF(OR(C967="",AND(D967&lt;&gt;"",E967="")),"CREW COUNT BLANK; ","")&amp;IF(G967="","NO WORK WRITTEN; ","")&amp;IF(AND(I967&lt;&gt;"",J967=""),"INSPECTION - NO RESULT; ","")&amp;IF(AND(B967&lt;&gt;"",N(A967)&gt;0,COUNTIFS($B$2:$B$1000,B967,$A$2:$A$1000,A967)&gt;1),"TWO ROWS SAME JOB SAME DAY; ","")&amp;IF(AND(N(A967)&gt;0,N(S967)&gt;0,N(S967)-N(A967)&gt;N('Settings'!$B$11)),"WRITTEN LATE; ",""))-2)))</f>
        <v/>
      </c>
    </row>
    <row r="968">
      <c r="A968" s="6" t="n"/>
      <c r="G968" s="7" t="n"/>
      <c r="H968" s="7" t="n"/>
      <c r="K968" s="7" t="n"/>
      <c r="M968" s="7" t="n"/>
      <c r="N968" s="7" t="n"/>
      <c r="P968" s="7" t="n"/>
      <c r="S968" s="6" t="n"/>
      <c r="T968">
        <f>IF(NOT(OR(A968&lt;&gt;"",B968&lt;&gt;"",G968&lt;&gt;"")),"",IF(IF(N(A968)=0,"NO DATE; ","")&amp;IF(B968="","NO JOB; ",IF(COUNTIF('Jobs'!$A$2:$A$21,B968)=0,"JOB NOT ON JOBS SHEET; ",""))&amp;IF(AND(L968="Yes",M968=""),"DELAY - NO CAUSE; ","")&amp;IF(AND(N968&lt;&gt;"",O968&lt;&gt;"Yes",O968&lt;&gt;"Not needed"),"CLIENT INSTRUCTION - NO CHANGE ORDER; ","")&amp;IF(Q968="","NO PHOTOS LINK; ","")&amp;IF(OR(C968="",AND(D968&lt;&gt;"",E968="")),"CREW COUNT BLANK; ","")&amp;IF(G968="","NO WORK WRITTEN; ","")&amp;IF(AND(I968&lt;&gt;"",J968=""),"INSPECTION - NO RESULT; ","")&amp;IF(AND(B968&lt;&gt;"",N(A968)&gt;0,COUNTIFS($B$2:$B$1000,B968,$A$2:$A$1000,A968)&gt;1),"TWO ROWS SAME JOB SAME DAY; ","")&amp;IF(AND(N(A968)&gt;0,N(S968)&gt;0,N(S968)-N(A968)&gt;N('Settings'!$B$11)),"WRITTEN LATE; ","")="","",LEFT(IF(N(A968)=0,"NO DATE; ","")&amp;IF(B968="","NO JOB; ",IF(COUNTIF('Jobs'!$A$2:$A$21,B968)=0,"JOB NOT ON JOBS SHEET; ",""))&amp;IF(AND(L968="Yes",M968=""),"DELAY - NO CAUSE; ","")&amp;IF(AND(N968&lt;&gt;"",O968&lt;&gt;"Yes",O968&lt;&gt;"Not needed"),"CLIENT INSTRUCTION - NO CHANGE ORDER; ","")&amp;IF(Q968="","NO PHOTOS LINK; ","")&amp;IF(OR(C968="",AND(D968&lt;&gt;"",E968="")),"CREW COUNT BLANK; ","")&amp;IF(G968="","NO WORK WRITTEN; ","")&amp;IF(AND(I968&lt;&gt;"",J968=""),"INSPECTION - NO RESULT; ","")&amp;IF(AND(B968&lt;&gt;"",N(A968)&gt;0,COUNTIFS($B$2:$B$1000,B968,$A$2:$A$1000,A968)&gt;1),"TWO ROWS SAME JOB SAME DAY; ","")&amp;IF(AND(N(A968)&gt;0,N(S968)&gt;0,N(S968)-N(A968)&gt;N('Settings'!$B$11)),"WRITTEN LATE; ",""),LEN(IF(N(A968)=0,"NO DATE; ","")&amp;IF(B968="","NO JOB; ",IF(COUNTIF('Jobs'!$A$2:$A$21,B968)=0,"JOB NOT ON JOBS SHEET; ",""))&amp;IF(AND(L968="Yes",M968=""),"DELAY - NO CAUSE; ","")&amp;IF(AND(N968&lt;&gt;"",O968&lt;&gt;"Yes",O968&lt;&gt;"Not needed"),"CLIENT INSTRUCTION - NO CHANGE ORDER; ","")&amp;IF(Q968="","NO PHOTOS LINK; ","")&amp;IF(OR(C968="",AND(D968&lt;&gt;"",E968="")),"CREW COUNT BLANK; ","")&amp;IF(G968="","NO WORK WRITTEN; ","")&amp;IF(AND(I968&lt;&gt;"",J968=""),"INSPECTION - NO RESULT; ","")&amp;IF(AND(B968&lt;&gt;"",N(A968)&gt;0,COUNTIFS($B$2:$B$1000,B968,$A$2:$A$1000,A968)&gt;1),"TWO ROWS SAME JOB SAME DAY; ","")&amp;IF(AND(N(A968)&gt;0,N(S968)&gt;0,N(S968)-N(A968)&gt;N('Settings'!$B$11)),"WRITTEN LATE; ",""))-2)))</f>
        <v/>
      </c>
    </row>
    <row r="969">
      <c r="A969" s="6" t="n"/>
      <c r="G969" s="7" t="n"/>
      <c r="H969" s="7" t="n"/>
      <c r="K969" s="7" t="n"/>
      <c r="M969" s="7" t="n"/>
      <c r="N969" s="7" t="n"/>
      <c r="P969" s="7" t="n"/>
      <c r="S969" s="6" t="n"/>
      <c r="T969">
        <f>IF(NOT(OR(A969&lt;&gt;"",B969&lt;&gt;"",G969&lt;&gt;"")),"",IF(IF(N(A969)=0,"NO DATE; ","")&amp;IF(B969="","NO JOB; ",IF(COUNTIF('Jobs'!$A$2:$A$21,B969)=0,"JOB NOT ON JOBS SHEET; ",""))&amp;IF(AND(L969="Yes",M969=""),"DELAY - NO CAUSE; ","")&amp;IF(AND(N969&lt;&gt;"",O969&lt;&gt;"Yes",O969&lt;&gt;"Not needed"),"CLIENT INSTRUCTION - NO CHANGE ORDER; ","")&amp;IF(Q969="","NO PHOTOS LINK; ","")&amp;IF(OR(C969="",AND(D969&lt;&gt;"",E969="")),"CREW COUNT BLANK; ","")&amp;IF(G969="","NO WORK WRITTEN; ","")&amp;IF(AND(I969&lt;&gt;"",J969=""),"INSPECTION - NO RESULT; ","")&amp;IF(AND(B969&lt;&gt;"",N(A969)&gt;0,COUNTIFS($B$2:$B$1000,B969,$A$2:$A$1000,A969)&gt;1),"TWO ROWS SAME JOB SAME DAY; ","")&amp;IF(AND(N(A969)&gt;0,N(S969)&gt;0,N(S969)-N(A969)&gt;N('Settings'!$B$11)),"WRITTEN LATE; ","")="","",LEFT(IF(N(A969)=0,"NO DATE; ","")&amp;IF(B969="","NO JOB; ",IF(COUNTIF('Jobs'!$A$2:$A$21,B969)=0,"JOB NOT ON JOBS SHEET; ",""))&amp;IF(AND(L969="Yes",M969=""),"DELAY - NO CAUSE; ","")&amp;IF(AND(N969&lt;&gt;"",O969&lt;&gt;"Yes",O969&lt;&gt;"Not needed"),"CLIENT INSTRUCTION - NO CHANGE ORDER; ","")&amp;IF(Q969="","NO PHOTOS LINK; ","")&amp;IF(OR(C969="",AND(D969&lt;&gt;"",E969="")),"CREW COUNT BLANK; ","")&amp;IF(G969="","NO WORK WRITTEN; ","")&amp;IF(AND(I969&lt;&gt;"",J969=""),"INSPECTION - NO RESULT; ","")&amp;IF(AND(B969&lt;&gt;"",N(A969)&gt;0,COUNTIFS($B$2:$B$1000,B969,$A$2:$A$1000,A969)&gt;1),"TWO ROWS SAME JOB SAME DAY; ","")&amp;IF(AND(N(A969)&gt;0,N(S969)&gt;0,N(S969)-N(A969)&gt;N('Settings'!$B$11)),"WRITTEN LATE; ",""),LEN(IF(N(A969)=0,"NO DATE; ","")&amp;IF(B969="","NO JOB; ",IF(COUNTIF('Jobs'!$A$2:$A$21,B969)=0,"JOB NOT ON JOBS SHEET; ",""))&amp;IF(AND(L969="Yes",M969=""),"DELAY - NO CAUSE; ","")&amp;IF(AND(N969&lt;&gt;"",O969&lt;&gt;"Yes",O969&lt;&gt;"Not needed"),"CLIENT INSTRUCTION - NO CHANGE ORDER; ","")&amp;IF(Q969="","NO PHOTOS LINK; ","")&amp;IF(OR(C969="",AND(D969&lt;&gt;"",E969="")),"CREW COUNT BLANK; ","")&amp;IF(G969="","NO WORK WRITTEN; ","")&amp;IF(AND(I969&lt;&gt;"",J969=""),"INSPECTION - NO RESULT; ","")&amp;IF(AND(B969&lt;&gt;"",N(A969)&gt;0,COUNTIFS($B$2:$B$1000,B969,$A$2:$A$1000,A969)&gt;1),"TWO ROWS SAME JOB SAME DAY; ","")&amp;IF(AND(N(A969)&gt;0,N(S969)&gt;0,N(S969)-N(A969)&gt;N('Settings'!$B$11)),"WRITTEN LATE; ",""))-2)))</f>
        <v/>
      </c>
    </row>
    <row r="970">
      <c r="A970" s="6" t="n"/>
      <c r="G970" s="7" t="n"/>
      <c r="H970" s="7" t="n"/>
      <c r="K970" s="7" t="n"/>
      <c r="M970" s="7" t="n"/>
      <c r="N970" s="7" t="n"/>
      <c r="P970" s="7" t="n"/>
      <c r="S970" s="6" t="n"/>
      <c r="T970">
        <f>IF(NOT(OR(A970&lt;&gt;"",B970&lt;&gt;"",G970&lt;&gt;"")),"",IF(IF(N(A970)=0,"NO DATE; ","")&amp;IF(B970="","NO JOB; ",IF(COUNTIF('Jobs'!$A$2:$A$21,B970)=0,"JOB NOT ON JOBS SHEET; ",""))&amp;IF(AND(L970="Yes",M970=""),"DELAY - NO CAUSE; ","")&amp;IF(AND(N970&lt;&gt;"",O970&lt;&gt;"Yes",O970&lt;&gt;"Not needed"),"CLIENT INSTRUCTION - NO CHANGE ORDER; ","")&amp;IF(Q970="","NO PHOTOS LINK; ","")&amp;IF(OR(C970="",AND(D970&lt;&gt;"",E970="")),"CREW COUNT BLANK; ","")&amp;IF(G970="","NO WORK WRITTEN; ","")&amp;IF(AND(I970&lt;&gt;"",J970=""),"INSPECTION - NO RESULT; ","")&amp;IF(AND(B970&lt;&gt;"",N(A970)&gt;0,COUNTIFS($B$2:$B$1000,B970,$A$2:$A$1000,A970)&gt;1),"TWO ROWS SAME JOB SAME DAY; ","")&amp;IF(AND(N(A970)&gt;0,N(S970)&gt;0,N(S970)-N(A970)&gt;N('Settings'!$B$11)),"WRITTEN LATE; ","")="","",LEFT(IF(N(A970)=0,"NO DATE; ","")&amp;IF(B970="","NO JOB; ",IF(COUNTIF('Jobs'!$A$2:$A$21,B970)=0,"JOB NOT ON JOBS SHEET; ",""))&amp;IF(AND(L970="Yes",M970=""),"DELAY - NO CAUSE; ","")&amp;IF(AND(N970&lt;&gt;"",O970&lt;&gt;"Yes",O970&lt;&gt;"Not needed"),"CLIENT INSTRUCTION - NO CHANGE ORDER; ","")&amp;IF(Q970="","NO PHOTOS LINK; ","")&amp;IF(OR(C970="",AND(D970&lt;&gt;"",E970="")),"CREW COUNT BLANK; ","")&amp;IF(G970="","NO WORK WRITTEN; ","")&amp;IF(AND(I970&lt;&gt;"",J970=""),"INSPECTION - NO RESULT; ","")&amp;IF(AND(B970&lt;&gt;"",N(A970)&gt;0,COUNTIFS($B$2:$B$1000,B970,$A$2:$A$1000,A970)&gt;1),"TWO ROWS SAME JOB SAME DAY; ","")&amp;IF(AND(N(A970)&gt;0,N(S970)&gt;0,N(S970)-N(A970)&gt;N('Settings'!$B$11)),"WRITTEN LATE; ",""),LEN(IF(N(A970)=0,"NO DATE; ","")&amp;IF(B970="","NO JOB; ",IF(COUNTIF('Jobs'!$A$2:$A$21,B970)=0,"JOB NOT ON JOBS SHEET; ",""))&amp;IF(AND(L970="Yes",M970=""),"DELAY - NO CAUSE; ","")&amp;IF(AND(N970&lt;&gt;"",O970&lt;&gt;"Yes",O970&lt;&gt;"Not needed"),"CLIENT INSTRUCTION - NO CHANGE ORDER; ","")&amp;IF(Q970="","NO PHOTOS LINK; ","")&amp;IF(OR(C970="",AND(D970&lt;&gt;"",E970="")),"CREW COUNT BLANK; ","")&amp;IF(G970="","NO WORK WRITTEN; ","")&amp;IF(AND(I970&lt;&gt;"",J970=""),"INSPECTION - NO RESULT; ","")&amp;IF(AND(B970&lt;&gt;"",N(A970)&gt;0,COUNTIFS($B$2:$B$1000,B970,$A$2:$A$1000,A970)&gt;1),"TWO ROWS SAME JOB SAME DAY; ","")&amp;IF(AND(N(A970)&gt;0,N(S970)&gt;0,N(S970)-N(A970)&gt;N('Settings'!$B$11)),"WRITTEN LATE; ",""))-2)))</f>
        <v/>
      </c>
    </row>
    <row r="971">
      <c r="A971" s="6" t="n"/>
      <c r="G971" s="7" t="n"/>
      <c r="H971" s="7" t="n"/>
      <c r="K971" s="7" t="n"/>
      <c r="M971" s="7" t="n"/>
      <c r="N971" s="7" t="n"/>
      <c r="P971" s="7" t="n"/>
      <c r="S971" s="6" t="n"/>
      <c r="T971">
        <f>IF(NOT(OR(A971&lt;&gt;"",B971&lt;&gt;"",G971&lt;&gt;"")),"",IF(IF(N(A971)=0,"NO DATE; ","")&amp;IF(B971="","NO JOB; ",IF(COUNTIF('Jobs'!$A$2:$A$21,B971)=0,"JOB NOT ON JOBS SHEET; ",""))&amp;IF(AND(L971="Yes",M971=""),"DELAY - NO CAUSE; ","")&amp;IF(AND(N971&lt;&gt;"",O971&lt;&gt;"Yes",O971&lt;&gt;"Not needed"),"CLIENT INSTRUCTION - NO CHANGE ORDER; ","")&amp;IF(Q971="","NO PHOTOS LINK; ","")&amp;IF(OR(C971="",AND(D971&lt;&gt;"",E971="")),"CREW COUNT BLANK; ","")&amp;IF(G971="","NO WORK WRITTEN; ","")&amp;IF(AND(I971&lt;&gt;"",J971=""),"INSPECTION - NO RESULT; ","")&amp;IF(AND(B971&lt;&gt;"",N(A971)&gt;0,COUNTIFS($B$2:$B$1000,B971,$A$2:$A$1000,A971)&gt;1),"TWO ROWS SAME JOB SAME DAY; ","")&amp;IF(AND(N(A971)&gt;0,N(S971)&gt;0,N(S971)-N(A971)&gt;N('Settings'!$B$11)),"WRITTEN LATE; ","")="","",LEFT(IF(N(A971)=0,"NO DATE; ","")&amp;IF(B971="","NO JOB; ",IF(COUNTIF('Jobs'!$A$2:$A$21,B971)=0,"JOB NOT ON JOBS SHEET; ",""))&amp;IF(AND(L971="Yes",M971=""),"DELAY - NO CAUSE; ","")&amp;IF(AND(N971&lt;&gt;"",O971&lt;&gt;"Yes",O971&lt;&gt;"Not needed"),"CLIENT INSTRUCTION - NO CHANGE ORDER; ","")&amp;IF(Q971="","NO PHOTOS LINK; ","")&amp;IF(OR(C971="",AND(D971&lt;&gt;"",E971="")),"CREW COUNT BLANK; ","")&amp;IF(G971="","NO WORK WRITTEN; ","")&amp;IF(AND(I971&lt;&gt;"",J971=""),"INSPECTION - NO RESULT; ","")&amp;IF(AND(B971&lt;&gt;"",N(A971)&gt;0,COUNTIFS($B$2:$B$1000,B971,$A$2:$A$1000,A971)&gt;1),"TWO ROWS SAME JOB SAME DAY; ","")&amp;IF(AND(N(A971)&gt;0,N(S971)&gt;0,N(S971)-N(A971)&gt;N('Settings'!$B$11)),"WRITTEN LATE; ",""),LEN(IF(N(A971)=0,"NO DATE; ","")&amp;IF(B971="","NO JOB; ",IF(COUNTIF('Jobs'!$A$2:$A$21,B971)=0,"JOB NOT ON JOBS SHEET; ",""))&amp;IF(AND(L971="Yes",M971=""),"DELAY - NO CAUSE; ","")&amp;IF(AND(N971&lt;&gt;"",O971&lt;&gt;"Yes",O971&lt;&gt;"Not needed"),"CLIENT INSTRUCTION - NO CHANGE ORDER; ","")&amp;IF(Q971="","NO PHOTOS LINK; ","")&amp;IF(OR(C971="",AND(D971&lt;&gt;"",E971="")),"CREW COUNT BLANK; ","")&amp;IF(G971="","NO WORK WRITTEN; ","")&amp;IF(AND(I971&lt;&gt;"",J971=""),"INSPECTION - NO RESULT; ","")&amp;IF(AND(B971&lt;&gt;"",N(A971)&gt;0,COUNTIFS($B$2:$B$1000,B971,$A$2:$A$1000,A971)&gt;1),"TWO ROWS SAME JOB SAME DAY; ","")&amp;IF(AND(N(A971)&gt;0,N(S971)&gt;0,N(S971)-N(A971)&gt;N('Settings'!$B$11)),"WRITTEN LATE; ",""))-2)))</f>
        <v/>
      </c>
    </row>
    <row r="972">
      <c r="A972" s="6" t="n"/>
      <c r="G972" s="7" t="n"/>
      <c r="H972" s="7" t="n"/>
      <c r="K972" s="7" t="n"/>
      <c r="M972" s="7" t="n"/>
      <c r="N972" s="7" t="n"/>
      <c r="P972" s="7" t="n"/>
      <c r="S972" s="6" t="n"/>
      <c r="T972">
        <f>IF(NOT(OR(A972&lt;&gt;"",B972&lt;&gt;"",G972&lt;&gt;"")),"",IF(IF(N(A972)=0,"NO DATE; ","")&amp;IF(B972="","NO JOB; ",IF(COUNTIF('Jobs'!$A$2:$A$21,B972)=0,"JOB NOT ON JOBS SHEET; ",""))&amp;IF(AND(L972="Yes",M972=""),"DELAY - NO CAUSE; ","")&amp;IF(AND(N972&lt;&gt;"",O972&lt;&gt;"Yes",O972&lt;&gt;"Not needed"),"CLIENT INSTRUCTION - NO CHANGE ORDER; ","")&amp;IF(Q972="","NO PHOTOS LINK; ","")&amp;IF(OR(C972="",AND(D972&lt;&gt;"",E972="")),"CREW COUNT BLANK; ","")&amp;IF(G972="","NO WORK WRITTEN; ","")&amp;IF(AND(I972&lt;&gt;"",J972=""),"INSPECTION - NO RESULT; ","")&amp;IF(AND(B972&lt;&gt;"",N(A972)&gt;0,COUNTIFS($B$2:$B$1000,B972,$A$2:$A$1000,A972)&gt;1),"TWO ROWS SAME JOB SAME DAY; ","")&amp;IF(AND(N(A972)&gt;0,N(S972)&gt;0,N(S972)-N(A972)&gt;N('Settings'!$B$11)),"WRITTEN LATE; ","")="","",LEFT(IF(N(A972)=0,"NO DATE; ","")&amp;IF(B972="","NO JOB; ",IF(COUNTIF('Jobs'!$A$2:$A$21,B972)=0,"JOB NOT ON JOBS SHEET; ",""))&amp;IF(AND(L972="Yes",M972=""),"DELAY - NO CAUSE; ","")&amp;IF(AND(N972&lt;&gt;"",O972&lt;&gt;"Yes",O972&lt;&gt;"Not needed"),"CLIENT INSTRUCTION - NO CHANGE ORDER; ","")&amp;IF(Q972="","NO PHOTOS LINK; ","")&amp;IF(OR(C972="",AND(D972&lt;&gt;"",E972="")),"CREW COUNT BLANK; ","")&amp;IF(G972="","NO WORK WRITTEN; ","")&amp;IF(AND(I972&lt;&gt;"",J972=""),"INSPECTION - NO RESULT; ","")&amp;IF(AND(B972&lt;&gt;"",N(A972)&gt;0,COUNTIFS($B$2:$B$1000,B972,$A$2:$A$1000,A972)&gt;1),"TWO ROWS SAME JOB SAME DAY; ","")&amp;IF(AND(N(A972)&gt;0,N(S972)&gt;0,N(S972)-N(A972)&gt;N('Settings'!$B$11)),"WRITTEN LATE; ",""),LEN(IF(N(A972)=0,"NO DATE; ","")&amp;IF(B972="","NO JOB; ",IF(COUNTIF('Jobs'!$A$2:$A$21,B972)=0,"JOB NOT ON JOBS SHEET; ",""))&amp;IF(AND(L972="Yes",M972=""),"DELAY - NO CAUSE; ","")&amp;IF(AND(N972&lt;&gt;"",O972&lt;&gt;"Yes",O972&lt;&gt;"Not needed"),"CLIENT INSTRUCTION - NO CHANGE ORDER; ","")&amp;IF(Q972="","NO PHOTOS LINK; ","")&amp;IF(OR(C972="",AND(D972&lt;&gt;"",E972="")),"CREW COUNT BLANK; ","")&amp;IF(G972="","NO WORK WRITTEN; ","")&amp;IF(AND(I972&lt;&gt;"",J972=""),"INSPECTION - NO RESULT; ","")&amp;IF(AND(B972&lt;&gt;"",N(A972)&gt;0,COUNTIFS($B$2:$B$1000,B972,$A$2:$A$1000,A972)&gt;1),"TWO ROWS SAME JOB SAME DAY; ","")&amp;IF(AND(N(A972)&gt;0,N(S972)&gt;0,N(S972)-N(A972)&gt;N('Settings'!$B$11)),"WRITTEN LATE; ",""))-2)))</f>
        <v/>
      </c>
    </row>
    <row r="973">
      <c r="A973" s="6" t="n"/>
      <c r="G973" s="7" t="n"/>
      <c r="H973" s="7" t="n"/>
      <c r="K973" s="7" t="n"/>
      <c r="M973" s="7" t="n"/>
      <c r="N973" s="7" t="n"/>
      <c r="P973" s="7" t="n"/>
      <c r="S973" s="6" t="n"/>
      <c r="T973">
        <f>IF(NOT(OR(A973&lt;&gt;"",B973&lt;&gt;"",G973&lt;&gt;"")),"",IF(IF(N(A973)=0,"NO DATE; ","")&amp;IF(B973="","NO JOB; ",IF(COUNTIF('Jobs'!$A$2:$A$21,B973)=0,"JOB NOT ON JOBS SHEET; ",""))&amp;IF(AND(L973="Yes",M973=""),"DELAY - NO CAUSE; ","")&amp;IF(AND(N973&lt;&gt;"",O973&lt;&gt;"Yes",O973&lt;&gt;"Not needed"),"CLIENT INSTRUCTION - NO CHANGE ORDER; ","")&amp;IF(Q973="","NO PHOTOS LINK; ","")&amp;IF(OR(C973="",AND(D973&lt;&gt;"",E973="")),"CREW COUNT BLANK; ","")&amp;IF(G973="","NO WORK WRITTEN; ","")&amp;IF(AND(I973&lt;&gt;"",J973=""),"INSPECTION - NO RESULT; ","")&amp;IF(AND(B973&lt;&gt;"",N(A973)&gt;0,COUNTIFS($B$2:$B$1000,B973,$A$2:$A$1000,A973)&gt;1),"TWO ROWS SAME JOB SAME DAY; ","")&amp;IF(AND(N(A973)&gt;0,N(S973)&gt;0,N(S973)-N(A973)&gt;N('Settings'!$B$11)),"WRITTEN LATE; ","")="","",LEFT(IF(N(A973)=0,"NO DATE; ","")&amp;IF(B973="","NO JOB; ",IF(COUNTIF('Jobs'!$A$2:$A$21,B973)=0,"JOB NOT ON JOBS SHEET; ",""))&amp;IF(AND(L973="Yes",M973=""),"DELAY - NO CAUSE; ","")&amp;IF(AND(N973&lt;&gt;"",O973&lt;&gt;"Yes",O973&lt;&gt;"Not needed"),"CLIENT INSTRUCTION - NO CHANGE ORDER; ","")&amp;IF(Q973="","NO PHOTOS LINK; ","")&amp;IF(OR(C973="",AND(D973&lt;&gt;"",E973="")),"CREW COUNT BLANK; ","")&amp;IF(G973="","NO WORK WRITTEN; ","")&amp;IF(AND(I973&lt;&gt;"",J973=""),"INSPECTION - NO RESULT; ","")&amp;IF(AND(B973&lt;&gt;"",N(A973)&gt;0,COUNTIFS($B$2:$B$1000,B973,$A$2:$A$1000,A973)&gt;1),"TWO ROWS SAME JOB SAME DAY; ","")&amp;IF(AND(N(A973)&gt;0,N(S973)&gt;0,N(S973)-N(A973)&gt;N('Settings'!$B$11)),"WRITTEN LATE; ",""),LEN(IF(N(A973)=0,"NO DATE; ","")&amp;IF(B973="","NO JOB; ",IF(COUNTIF('Jobs'!$A$2:$A$21,B973)=0,"JOB NOT ON JOBS SHEET; ",""))&amp;IF(AND(L973="Yes",M973=""),"DELAY - NO CAUSE; ","")&amp;IF(AND(N973&lt;&gt;"",O973&lt;&gt;"Yes",O973&lt;&gt;"Not needed"),"CLIENT INSTRUCTION - NO CHANGE ORDER; ","")&amp;IF(Q973="","NO PHOTOS LINK; ","")&amp;IF(OR(C973="",AND(D973&lt;&gt;"",E973="")),"CREW COUNT BLANK; ","")&amp;IF(G973="","NO WORK WRITTEN; ","")&amp;IF(AND(I973&lt;&gt;"",J973=""),"INSPECTION - NO RESULT; ","")&amp;IF(AND(B973&lt;&gt;"",N(A973)&gt;0,COUNTIFS($B$2:$B$1000,B973,$A$2:$A$1000,A973)&gt;1),"TWO ROWS SAME JOB SAME DAY; ","")&amp;IF(AND(N(A973)&gt;0,N(S973)&gt;0,N(S973)-N(A973)&gt;N('Settings'!$B$11)),"WRITTEN LATE; ",""))-2)))</f>
        <v/>
      </c>
    </row>
    <row r="974">
      <c r="A974" s="6" t="n"/>
      <c r="G974" s="7" t="n"/>
      <c r="H974" s="7" t="n"/>
      <c r="K974" s="7" t="n"/>
      <c r="M974" s="7" t="n"/>
      <c r="N974" s="7" t="n"/>
      <c r="P974" s="7" t="n"/>
      <c r="S974" s="6" t="n"/>
      <c r="T974">
        <f>IF(NOT(OR(A974&lt;&gt;"",B974&lt;&gt;"",G974&lt;&gt;"")),"",IF(IF(N(A974)=0,"NO DATE; ","")&amp;IF(B974="","NO JOB; ",IF(COUNTIF('Jobs'!$A$2:$A$21,B974)=0,"JOB NOT ON JOBS SHEET; ",""))&amp;IF(AND(L974="Yes",M974=""),"DELAY - NO CAUSE; ","")&amp;IF(AND(N974&lt;&gt;"",O974&lt;&gt;"Yes",O974&lt;&gt;"Not needed"),"CLIENT INSTRUCTION - NO CHANGE ORDER; ","")&amp;IF(Q974="","NO PHOTOS LINK; ","")&amp;IF(OR(C974="",AND(D974&lt;&gt;"",E974="")),"CREW COUNT BLANK; ","")&amp;IF(G974="","NO WORK WRITTEN; ","")&amp;IF(AND(I974&lt;&gt;"",J974=""),"INSPECTION - NO RESULT; ","")&amp;IF(AND(B974&lt;&gt;"",N(A974)&gt;0,COUNTIFS($B$2:$B$1000,B974,$A$2:$A$1000,A974)&gt;1),"TWO ROWS SAME JOB SAME DAY; ","")&amp;IF(AND(N(A974)&gt;0,N(S974)&gt;0,N(S974)-N(A974)&gt;N('Settings'!$B$11)),"WRITTEN LATE; ","")="","",LEFT(IF(N(A974)=0,"NO DATE; ","")&amp;IF(B974="","NO JOB; ",IF(COUNTIF('Jobs'!$A$2:$A$21,B974)=0,"JOB NOT ON JOBS SHEET; ",""))&amp;IF(AND(L974="Yes",M974=""),"DELAY - NO CAUSE; ","")&amp;IF(AND(N974&lt;&gt;"",O974&lt;&gt;"Yes",O974&lt;&gt;"Not needed"),"CLIENT INSTRUCTION - NO CHANGE ORDER; ","")&amp;IF(Q974="","NO PHOTOS LINK; ","")&amp;IF(OR(C974="",AND(D974&lt;&gt;"",E974="")),"CREW COUNT BLANK; ","")&amp;IF(G974="","NO WORK WRITTEN; ","")&amp;IF(AND(I974&lt;&gt;"",J974=""),"INSPECTION - NO RESULT; ","")&amp;IF(AND(B974&lt;&gt;"",N(A974)&gt;0,COUNTIFS($B$2:$B$1000,B974,$A$2:$A$1000,A974)&gt;1),"TWO ROWS SAME JOB SAME DAY; ","")&amp;IF(AND(N(A974)&gt;0,N(S974)&gt;0,N(S974)-N(A974)&gt;N('Settings'!$B$11)),"WRITTEN LATE; ",""),LEN(IF(N(A974)=0,"NO DATE; ","")&amp;IF(B974="","NO JOB; ",IF(COUNTIF('Jobs'!$A$2:$A$21,B974)=0,"JOB NOT ON JOBS SHEET; ",""))&amp;IF(AND(L974="Yes",M974=""),"DELAY - NO CAUSE; ","")&amp;IF(AND(N974&lt;&gt;"",O974&lt;&gt;"Yes",O974&lt;&gt;"Not needed"),"CLIENT INSTRUCTION - NO CHANGE ORDER; ","")&amp;IF(Q974="","NO PHOTOS LINK; ","")&amp;IF(OR(C974="",AND(D974&lt;&gt;"",E974="")),"CREW COUNT BLANK; ","")&amp;IF(G974="","NO WORK WRITTEN; ","")&amp;IF(AND(I974&lt;&gt;"",J974=""),"INSPECTION - NO RESULT; ","")&amp;IF(AND(B974&lt;&gt;"",N(A974)&gt;0,COUNTIFS($B$2:$B$1000,B974,$A$2:$A$1000,A974)&gt;1),"TWO ROWS SAME JOB SAME DAY; ","")&amp;IF(AND(N(A974)&gt;0,N(S974)&gt;0,N(S974)-N(A974)&gt;N('Settings'!$B$11)),"WRITTEN LATE; ",""))-2)))</f>
        <v/>
      </c>
    </row>
    <row r="975">
      <c r="A975" s="6" t="n"/>
      <c r="G975" s="7" t="n"/>
      <c r="H975" s="7" t="n"/>
      <c r="K975" s="7" t="n"/>
      <c r="M975" s="7" t="n"/>
      <c r="N975" s="7" t="n"/>
      <c r="P975" s="7" t="n"/>
      <c r="S975" s="6" t="n"/>
      <c r="T975">
        <f>IF(NOT(OR(A975&lt;&gt;"",B975&lt;&gt;"",G975&lt;&gt;"")),"",IF(IF(N(A975)=0,"NO DATE; ","")&amp;IF(B975="","NO JOB; ",IF(COUNTIF('Jobs'!$A$2:$A$21,B975)=0,"JOB NOT ON JOBS SHEET; ",""))&amp;IF(AND(L975="Yes",M975=""),"DELAY - NO CAUSE; ","")&amp;IF(AND(N975&lt;&gt;"",O975&lt;&gt;"Yes",O975&lt;&gt;"Not needed"),"CLIENT INSTRUCTION - NO CHANGE ORDER; ","")&amp;IF(Q975="","NO PHOTOS LINK; ","")&amp;IF(OR(C975="",AND(D975&lt;&gt;"",E975="")),"CREW COUNT BLANK; ","")&amp;IF(G975="","NO WORK WRITTEN; ","")&amp;IF(AND(I975&lt;&gt;"",J975=""),"INSPECTION - NO RESULT; ","")&amp;IF(AND(B975&lt;&gt;"",N(A975)&gt;0,COUNTIFS($B$2:$B$1000,B975,$A$2:$A$1000,A975)&gt;1),"TWO ROWS SAME JOB SAME DAY; ","")&amp;IF(AND(N(A975)&gt;0,N(S975)&gt;0,N(S975)-N(A975)&gt;N('Settings'!$B$11)),"WRITTEN LATE; ","")="","",LEFT(IF(N(A975)=0,"NO DATE; ","")&amp;IF(B975="","NO JOB; ",IF(COUNTIF('Jobs'!$A$2:$A$21,B975)=0,"JOB NOT ON JOBS SHEET; ",""))&amp;IF(AND(L975="Yes",M975=""),"DELAY - NO CAUSE; ","")&amp;IF(AND(N975&lt;&gt;"",O975&lt;&gt;"Yes",O975&lt;&gt;"Not needed"),"CLIENT INSTRUCTION - NO CHANGE ORDER; ","")&amp;IF(Q975="","NO PHOTOS LINK; ","")&amp;IF(OR(C975="",AND(D975&lt;&gt;"",E975="")),"CREW COUNT BLANK; ","")&amp;IF(G975="","NO WORK WRITTEN; ","")&amp;IF(AND(I975&lt;&gt;"",J975=""),"INSPECTION - NO RESULT; ","")&amp;IF(AND(B975&lt;&gt;"",N(A975)&gt;0,COUNTIFS($B$2:$B$1000,B975,$A$2:$A$1000,A975)&gt;1),"TWO ROWS SAME JOB SAME DAY; ","")&amp;IF(AND(N(A975)&gt;0,N(S975)&gt;0,N(S975)-N(A975)&gt;N('Settings'!$B$11)),"WRITTEN LATE; ",""),LEN(IF(N(A975)=0,"NO DATE; ","")&amp;IF(B975="","NO JOB; ",IF(COUNTIF('Jobs'!$A$2:$A$21,B975)=0,"JOB NOT ON JOBS SHEET; ",""))&amp;IF(AND(L975="Yes",M975=""),"DELAY - NO CAUSE; ","")&amp;IF(AND(N975&lt;&gt;"",O975&lt;&gt;"Yes",O975&lt;&gt;"Not needed"),"CLIENT INSTRUCTION - NO CHANGE ORDER; ","")&amp;IF(Q975="","NO PHOTOS LINK; ","")&amp;IF(OR(C975="",AND(D975&lt;&gt;"",E975="")),"CREW COUNT BLANK; ","")&amp;IF(G975="","NO WORK WRITTEN; ","")&amp;IF(AND(I975&lt;&gt;"",J975=""),"INSPECTION - NO RESULT; ","")&amp;IF(AND(B975&lt;&gt;"",N(A975)&gt;0,COUNTIFS($B$2:$B$1000,B975,$A$2:$A$1000,A975)&gt;1),"TWO ROWS SAME JOB SAME DAY; ","")&amp;IF(AND(N(A975)&gt;0,N(S975)&gt;0,N(S975)-N(A975)&gt;N('Settings'!$B$11)),"WRITTEN LATE; ",""))-2)))</f>
        <v/>
      </c>
    </row>
    <row r="976">
      <c r="A976" s="6" t="n"/>
      <c r="G976" s="7" t="n"/>
      <c r="H976" s="7" t="n"/>
      <c r="K976" s="7" t="n"/>
      <c r="M976" s="7" t="n"/>
      <c r="N976" s="7" t="n"/>
      <c r="P976" s="7" t="n"/>
      <c r="S976" s="6" t="n"/>
      <c r="T976">
        <f>IF(NOT(OR(A976&lt;&gt;"",B976&lt;&gt;"",G976&lt;&gt;"")),"",IF(IF(N(A976)=0,"NO DATE; ","")&amp;IF(B976="","NO JOB; ",IF(COUNTIF('Jobs'!$A$2:$A$21,B976)=0,"JOB NOT ON JOBS SHEET; ",""))&amp;IF(AND(L976="Yes",M976=""),"DELAY - NO CAUSE; ","")&amp;IF(AND(N976&lt;&gt;"",O976&lt;&gt;"Yes",O976&lt;&gt;"Not needed"),"CLIENT INSTRUCTION - NO CHANGE ORDER; ","")&amp;IF(Q976="","NO PHOTOS LINK; ","")&amp;IF(OR(C976="",AND(D976&lt;&gt;"",E976="")),"CREW COUNT BLANK; ","")&amp;IF(G976="","NO WORK WRITTEN; ","")&amp;IF(AND(I976&lt;&gt;"",J976=""),"INSPECTION - NO RESULT; ","")&amp;IF(AND(B976&lt;&gt;"",N(A976)&gt;0,COUNTIFS($B$2:$B$1000,B976,$A$2:$A$1000,A976)&gt;1),"TWO ROWS SAME JOB SAME DAY; ","")&amp;IF(AND(N(A976)&gt;0,N(S976)&gt;0,N(S976)-N(A976)&gt;N('Settings'!$B$11)),"WRITTEN LATE; ","")="","",LEFT(IF(N(A976)=0,"NO DATE; ","")&amp;IF(B976="","NO JOB; ",IF(COUNTIF('Jobs'!$A$2:$A$21,B976)=0,"JOB NOT ON JOBS SHEET; ",""))&amp;IF(AND(L976="Yes",M976=""),"DELAY - NO CAUSE; ","")&amp;IF(AND(N976&lt;&gt;"",O976&lt;&gt;"Yes",O976&lt;&gt;"Not needed"),"CLIENT INSTRUCTION - NO CHANGE ORDER; ","")&amp;IF(Q976="","NO PHOTOS LINK; ","")&amp;IF(OR(C976="",AND(D976&lt;&gt;"",E976="")),"CREW COUNT BLANK; ","")&amp;IF(G976="","NO WORK WRITTEN; ","")&amp;IF(AND(I976&lt;&gt;"",J976=""),"INSPECTION - NO RESULT; ","")&amp;IF(AND(B976&lt;&gt;"",N(A976)&gt;0,COUNTIFS($B$2:$B$1000,B976,$A$2:$A$1000,A976)&gt;1),"TWO ROWS SAME JOB SAME DAY; ","")&amp;IF(AND(N(A976)&gt;0,N(S976)&gt;0,N(S976)-N(A976)&gt;N('Settings'!$B$11)),"WRITTEN LATE; ",""),LEN(IF(N(A976)=0,"NO DATE; ","")&amp;IF(B976="","NO JOB; ",IF(COUNTIF('Jobs'!$A$2:$A$21,B976)=0,"JOB NOT ON JOBS SHEET; ",""))&amp;IF(AND(L976="Yes",M976=""),"DELAY - NO CAUSE; ","")&amp;IF(AND(N976&lt;&gt;"",O976&lt;&gt;"Yes",O976&lt;&gt;"Not needed"),"CLIENT INSTRUCTION - NO CHANGE ORDER; ","")&amp;IF(Q976="","NO PHOTOS LINK; ","")&amp;IF(OR(C976="",AND(D976&lt;&gt;"",E976="")),"CREW COUNT BLANK; ","")&amp;IF(G976="","NO WORK WRITTEN; ","")&amp;IF(AND(I976&lt;&gt;"",J976=""),"INSPECTION - NO RESULT; ","")&amp;IF(AND(B976&lt;&gt;"",N(A976)&gt;0,COUNTIFS($B$2:$B$1000,B976,$A$2:$A$1000,A976)&gt;1),"TWO ROWS SAME JOB SAME DAY; ","")&amp;IF(AND(N(A976)&gt;0,N(S976)&gt;0,N(S976)-N(A976)&gt;N('Settings'!$B$11)),"WRITTEN LATE; ",""))-2)))</f>
        <v/>
      </c>
    </row>
    <row r="977">
      <c r="A977" s="6" t="n"/>
      <c r="G977" s="7" t="n"/>
      <c r="H977" s="7" t="n"/>
      <c r="K977" s="7" t="n"/>
      <c r="M977" s="7" t="n"/>
      <c r="N977" s="7" t="n"/>
      <c r="P977" s="7" t="n"/>
      <c r="S977" s="6" t="n"/>
      <c r="T977">
        <f>IF(NOT(OR(A977&lt;&gt;"",B977&lt;&gt;"",G977&lt;&gt;"")),"",IF(IF(N(A977)=0,"NO DATE; ","")&amp;IF(B977="","NO JOB; ",IF(COUNTIF('Jobs'!$A$2:$A$21,B977)=0,"JOB NOT ON JOBS SHEET; ",""))&amp;IF(AND(L977="Yes",M977=""),"DELAY - NO CAUSE; ","")&amp;IF(AND(N977&lt;&gt;"",O977&lt;&gt;"Yes",O977&lt;&gt;"Not needed"),"CLIENT INSTRUCTION - NO CHANGE ORDER; ","")&amp;IF(Q977="","NO PHOTOS LINK; ","")&amp;IF(OR(C977="",AND(D977&lt;&gt;"",E977="")),"CREW COUNT BLANK; ","")&amp;IF(G977="","NO WORK WRITTEN; ","")&amp;IF(AND(I977&lt;&gt;"",J977=""),"INSPECTION - NO RESULT; ","")&amp;IF(AND(B977&lt;&gt;"",N(A977)&gt;0,COUNTIFS($B$2:$B$1000,B977,$A$2:$A$1000,A977)&gt;1),"TWO ROWS SAME JOB SAME DAY; ","")&amp;IF(AND(N(A977)&gt;0,N(S977)&gt;0,N(S977)-N(A977)&gt;N('Settings'!$B$11)),"WRITTEN LATE; ","")="","",LEFT(IF(N(A977)=0,"NO DATE; ","")&amp;IF(B977="","NO JOB; ",IF(COUNTIF('Jobs'!$A$2:$A$21,B977)=0,"JOB NOT ON JOBS SHEET; ",""))&amp;IF(AND(L977="Yes",M977=""),"DELAY - NO CAUSE; ","")&amp;IF(AND(N977&lt;&gt;"",O977&lt;&gt;"Yes",O977&lt;&gt;"Not needed"),"CLIENT INSTRUCTION - NO CHANGE ORDER; ","")&amp;IF(Q977="","NO PHOTOS LINK; ","")&amp;IF(OR(C977="",AND(D977&lt;&gt;"",E977="")),"CREW COUNT BLANK; ","")&amp;IF(G977="","NO WORK WRITTEN; ","")&amp;IF(AND(I977&lt;&gt;"",J977=""),"INSPECTION - NO RESULT; ","")&amp;IF(AND(B977&lt;&gt;"",N(A977)&gt;0,COUNTIFS($B$2:$B$1000,B977,$A$2:$A$1000,A977)&gt;1),"TWO ROWS SAME JOB SAME DAY; ","")&amp;IF(AND(N(A977)&gt;0,N(S977)&gt;0,N(S977)-N(A977)&gt;N('Settings'!$B$11)),"WRITTEN LATE; ",""),LEN(IF(N(A977)=0,"NO DATE; ","")&amp;IF(B977="","NO JOB; ",IF(COUNTIF('Jobs'!$A$2:$A$21,B977)=0,"JOB NOT ON JOBS SHEET; ",""))&amp;IF(AND(L977="Yes",M977=""),"DELAY - NO CAUSE; ","")&amp;IF(AND(N977&lt;&gt;"",O977&lt;&gt;"Yes",O977&lt;&gt;"Not needed"),"CLIENT INSTRUCTION - NO CHANGE ORDER; ","")&amp;IF(Q977="","NO PHOTOS LINK; ","")&amp;IF(OR(C977="",AND(D977&lt;&gt;"",E977="")),"CREW COUNT BLANK; ","")&amp;IF(G977="","NO WORK WRITTEN; ","")&amp;IF(AND(I977&lt;&gt;"",J977=""),"INSPECTION - NO RESULT; ","")&amp;IF(AND(B977&lt;&gt;"",N(A977)&gt;0,COUNTIFS($B$2:$B$1000,B977,$A$2:$A$1000,A977)&gt;1),"TWO ROWS SAME JOB SAME DAY; ","")&amp;IF(AND(N(A977)&gt;0,N(S977)&gt;0,N(S977)-N(A977)&gt;N('Settings'!$B$11)),"WRITTEN LATE; ",""))-2)))</f>
        <v/>
      </c>
    </row>
    <row r="978">
      <c r="A978" s="6" t="n"/>
      <c r="G978" s="7" t="n"/>
      <c r="H978" s="7" t="n"/>
      <c r="K978" s="7" t="n"/>
      <c r="M978" s="7" t="n"/>
      <c r="N978" s="7" t="n"/>
      <c r="P978" s="7" t="n"/>
      <c r="S978" s="6" t="n"/>
      <c r="T978">
        <f>IF(NOT(OR(A978&lt;&gt;"",B978&lt;&gt;"",G978&lt;&gt;"")),"",IF(IF(N(A978)=0,"NO DATE; ","")&amp;IF(B978="","NO JOB; ",IF(COUNTIF('Jobs'!$A$2:$A$21,B978)=0,"JOB NOT ON JOBS SHEET; ",""))&amp;IF(AND(L978="Yes",M978=""),"DELAY - NO CAUSE; ","")&amp;IF(AND(N978&lt;&gt;"",O978&lt;&gt;"Yes",O978&lt;&gt;"Not needed"),"CLIENT INSTRUCTION - NO CHANGE ORDER; ","")&amp;IF(Q978="","NO PHOTOS LINK; ","")&amp;IF(OR(C978="",AND(D978&lt;&gt;"",E978="")),"CREW COUNT BLANK; ","")&amp;IF(G978="","NO WORK WRITTEN; ","")&amp;IF(AND(I978&lt;&gt;"",J978=""),"INSPECTION - NO RESULT; ","")&amp;IF(AND(B978&lt;&gt;"",N(A978)&gt;0,COUNTIFS($B$2:$B$1000,B978,$A$2:$A$1000,A978)&gt;1),"TWO ROWS SAME JOB SAME DAY; ","")&amp;IF(AND(N(A978)&gt;0,N(S978)&gt;0,N(S978)-N(A978)&gt;N('Settings'!$B$11)),"WRITTEN LATE; ","")="","",LEFT(IF(N(A978)=0,"NO DATE; ","")&amp;IF(B978="","NO JOB; ",IF(COUNTIF('Jobs'!$A$2:$A$21,B978)=0,"JOB NOT ON JOBS SHEET; ",""))&amp;IF(AND(L978="Yes",M978=""),"DELAY - NO CAUSE; ","")&amp;IF(AND(N978&lt;&gt;"",O978&lt;&gt;"Yes",O978&lt;&gt;"Not needed"),"CLIENT INSTRUCTION - NO CHANGE ORDER; ","")&amp;IF(Q978="","NO PHOTOS LINK; ","")&amp;IF(OR(C978="",AND(D978&lt;&gt;"",E978="")),"CREW COUNT BLANK; ","")&amp;IF(G978="","NO WORK WRITTEN; ","")&amp;IF(AND(I978&lt;&gt;"",J978=""),"INSPECTION - NO RESULT; ","")&amp;IF(AND(B978&lt;&gt;"",N(A978)&gt;0,COUNTIFS($B$2:$B$1000,B978,$A$2:$A$1000,A978)&gt;1),"TWO ROWS SAME JOB SAME DAY; ","")&amp;IF(AND(N(A978)&gt;0,N(S978)&gt;0,N(S978)-N(A978)&gt;N('Settings'!$B$11)),"WRITTEN LATE; ",""),LEN(IF(N(A978)=0,"NO DATE; ","")&amp;IF(B978="","NO JOB; ",IF(COUNTIF('Jobs'!$A$2:$A$21,B978)=0,"JOB NOT ON JOBS SHEET; ",""))&amp;IF(AND(L978="Yes",M978=""),"DELAY - NO CAUSE; ","")&amp;IF(AND(N978&lt;&gt;"",O978&lt;&gt;"Yes",O978&lt;&gt;"Not needed"),"CLIENT INSTRUCTION - NO CHANGE ORDER; ","")&amp;IF(Q978="","NO PHOTOS LINK; ","")&amp;IF(OR(C978="",AND(D978&lt;&gt;"",E978="")),"CREW COUNT BLANK; ","")&amp;IF(G978="","NO WORK WRITTEN; ","")&amp;IF(AND(I978&lt;&gt;"",J978=""),"INSPECTION - NO RESULT; ","")&amp;IF(AND(B978&lt;&gt;"",N(A978)&gt;0,COUNTIFS($B$2:$B$1000,B978,$A$2:$A$1000,A978)&gt;1),"TWO ROWS SAME JOB SAME DAY; ","")&amp;IF(AND(N(A978)&gt;0,N(S978)&gt;0,N(S978)-N(A978)&gt;N('Settings'!$B$11)),"WRITTEN LATE; ",""))-2)))</f>
        <v/>
      </c>
    </row>
    <row r="979">
      <c r="A979" s="6" t="n"/>
      <c r="G979" s="7" t="n"/>
      <c r="H979" s="7" t="n"/>
      <c r="K979" s="7" t="n"/>
      <c r="M979" s="7" t="n"/>
      <c r="N979" s="7" t="n"/>
      <c r="P979" s="7" t="n"/>
      <c r="S979" s="6" t="n"/>
      <c r="T979">
        <f>IF(NOT(OR(A979&lt;&gt;"",B979&lt;&gt;"",G979&lt;&gt;"")),"",IF(IF(N(A979)=0,"NO DATE; ","")&amp;IF(B979="","NO JOB; ",IF(COUNTIF('Jobs'!$A$2:$A$21,B979)=0,"JOB NOT ON JOBS SHEET; ",""))&amp;IF(AND(L979="Yes",M979=""),"DELAY - NO CAUSE; ","")&amp;IF(AND(N979&lt;&gt;"",O979&lt;&gt;"Yes",O979&lt;&gt;"Not needed"),"CLIENT INSTRUCTION - NO CHANGE ORDER; ","")&amp;IF(Q979="","NO PHOTOS LINK; ","")&amp;IF(OR(C979="",AND(D979&lt;&gt;"",E979="")),"CREW COUNT BLANK; ","")&amp;IF(G979="","NO WORK WRITTEN; ","")&amp;IF(AND(I979&lt;&gt;"",J979=""),"INSPECTION - NO RESULT; ","")&amp;IF(AND(B979&lt;&gt;"",N(A979)&gt;0,COUNTIFS($B$2:$B$1000,B979,$A$2:$A$1000,A979)&gt;1),"TWO ROWS SAME JOB SAME DAY; ","")&amp;IF(AND(N(A979)&gt;0,N(S979)&gt;0,N(S979)-N(A979)&gt;N('Settings'!$B$11)),"WRITTEN LATE; ","")="","",LEFT(IF(N(A979)=0,"NO DATE; ","")&amp;IF(B979="","NO JOB; ",IF(COUNTIF('Jobs'!$A$2:$A$21,B979)=0,"JOB NOT ON JOBS SHEET; ",""))&amp;IF(AND(L979="Yes",M979=""),"DELAY - NO CAUSE; ","")&amp;IF(AND(N979&lt;&gt;"",O979&lt;&gt;"Yes",O979&lt;&gt;"Not needed"),"CLIENT INSTRUCTION - NO CHANGE ORDER; ","")&amp;IF(Q979="","NO PHOTOS LINK; ","")&amp;IF(OR(C979="",AND(D979&lt;&gt;"",E979="")),"CREW COUNT BLANK; ","")&amp;IF(G979="","NO WORK WRITTEN; ","")&amp;IF(AND(I979&lt;&gt;"",J979=""),"INSPECTION - NO RESULT; ","")&amp;IF(AND(B979&lt;&gt;"",N(A979)&gt;0,COUNTIFS($B$2:$B$1000,B979,$A$2:$A$1000,A979)&gt;1),"TWO ROWS SAME JOB SAME DAY; ","")&amp;IF(AND(N(A979)&gt;0,N(S979)&gt;0,N(S979)-N(A979)&gt;N('Settings'!$B$11)),"WRITTEN LATE; ",""),LEN(IF(N(A979)=0,"NO DATE; ","")&amp;IF(B979="","NO JOB; ",IF(COUNTIF('Jobs'!$A$2:$A$21,B979)=0,"JOB NOT ON JOBS SHEET; ",""))&amp;IF(AND(L979="Yes",M979=""),"DELAY - NO CAUSE; ","")&amp;IF(AND(N979&lt;&gt;"",O979&lt;&gt;"Yes",O979&lt;&gt;"Not needed"),"CLIENT INSTRUCTION - NO CHANGE ORDER; ","")&amp;IF(Q979="","NO PHOTOS LINK; ","")&amp;IF(OR(C979="",AND(D979&lt;&gt;"",E979="")),"CREW COUNT BLANK; ","")&amp;IF(G979="","NO WORK WRITTEN; ","")&amp;IF(AND(I979&lt;&gt;"",J979=""),"INSPECTION - NO RESULT; ","")&amp;IF(AND(B979&lt;&gt;"",N(A979)&gt;0,COUNTIFS($B$2:$B$1000,B979,$A$2:$A$1000,A979)&gt;1),"TWO ROWS SAME JOB SAME DAY; ","")&amp;IF(AND(N(A979)&gt;0,N(S979)&gt;0,N(S979)-N(A979)&gt;N('Settings'!$B$11)),"WRITTEN LATE; ",""))-2)))</f>
        <v/>
      </c>
    </row>
    <row r="980">
      <c r="A980" s="6" t="n"/>
      <c r="G980" s="7" t="n"/>
      <c r="H980" s="7" t="n"/>
      <c r="K980" s="7" t="n"/>
      <c r="M980" s="7" t="n"/>
      <c r="N980" s="7" t="n"/>
      <c r="P980" s="7" t="n"/>
      <c r="S980" s="6" t="n"/>
      <c r="T980">
        <f>IF(NOT(OR(A980&lt;&gt;"",B980&lt;&gt;"",G980&lt;&gt;"")),"",IF(IF(N(A980)=0,"NO DATE; ","")&amp;IF(B980="","NO JOB; ",IF(COUNTIF('Jobs'!$A$2:$A$21,B980)=0,"JOB NOT ON JOBS SHEET; ",""))&amp;IF(AND(L980="Yes",M980=""),"DELAY - NO CAUSE; ","")&amp;IF(AND(N980&lt;&gt;"",O980&lt;&gt;"Yes",O980&lt;&gt;"Not needed"),"CLIENT INSTRUCTION - NO CHANGE ORDER; ","")&amp;IF(Q980="","NO PHOTOS LINK; ","")&amp;IF(OR(C980="",AND(D980&lt;&gt;"",E980="")),"CREW COUNT BLANK; ","")&amp;IF(G980="","NO WORK WRITTEN; ","")&amp;IF(AND(I980&lt;&gt;"",J980=""),"INSPECTION - NO RESULT; ","")&amp;IF(AND(B980&lt;&gt;"",N(A980)&gt;0,COUNTIFS($B$2:$B$1000,B980,$A$2:$A$1000,A980)&gt;1),"TWO ROWS SAME JOB SAME DAY; ","")&amp;IF(AND(N(A980)&gt;0,N(S980)&gt;0,N(S980)-N(A980)&gt;N('Settings'!$B$11)),"WRITTEN LATE; ","")="","",LEFT(IF(N(A980)=0,"NO DATE; ","")&amp;IF(B980="","NO JOB; ",IF(COUNTIF('Jobs'!$A$2:$A$21,B980)=0,"JOB NOT ON JOBS SHEET; ",""))&amp;IF(AND(L980="Yes",M980=""),"DELAY - NO CAUSE; ","")&amp;IF(AND(N980&lt;&gt;"",O980&lt;&gt;"Yes",O980&lt;&gt;"Not needed"),"CLIENT INSTRUCTION - NO CHANGE ORDER; ","")&amp;IF(Q980="","NO PHOTOS LINK; ","")&amp;IF(OR(C980="",AND(D980&lt;&gt;"",E980="")),"CREW COUNT BLANK; ","")&amp;IF(G980="","NO WORK WRITTEN; ","")&amp;IF(AND(I980&lt;&gt;"",J980=""),"INSPECTION - NO RESULT; ","")&amp;IF(AND(B980&lt;&gt;"",N(A980)&gt;0,COUNTIFS($B$2:$B$1000,B980,$A$2:$A$1000,A980)&gt;1),"TWO ROWS SAME JOB SAME DAY; ","")&amp;IF(AND(N(A980)&gt;0,N(S980)&gt;0,N(S980)-N(A980)&gt;N('Settings'!$B$11)),"WRITTEN LATE; ",""),LEN(IF(N(A980)=0,"NO DATE; ","")&amp;IF(B980="","NO JOB; ",IF(COUNTIF('Jobs'!$A$2:$A$21,B980)=0,"JOB NOT ON JOBS SHEET; ",""))&amp;IF(AND(L980="Yes",M980=""),"DELAY - NO CAUSE; ","")&amp;IF(AND(N980&lt;&gt;"",O980&lt;&gt;"Yes",O980&lt;&gt;"Not needed"),"CLIENT INSTRUCTION - NO CHANGE ORDER; ","")&amp;IF(Q980="","NO PHOTOS LINK; ","")&amp;IF(OR(C980="",AND(D980&lt;&gt;"",E980="")),"CREW COUNT BLANK; ","")&amp;IF(G980="","NO WORK WRITTEN; ","")&amp;IF(AND(I980&lt;&gt;"",J980=""),"INSPECTION - NO RESULT; ","")&amp;IF(AND(B980&lt;&gt;"",N(A980)&gt;0,COUNTIFS($B$2:$B$1000,B980,$A$2:$A$1000,A980)&gt;1),"TWO ROWS SAME JOB SAME DAY; ","")&amp;IF(AND(N(A980)&gt;0,N(S980)&gt;0,N(S980)-N(A980)&gt;N('Settings'!$B$11)),"WRITTEN LATE; ",""))-2)))</f>
        <v/>
      </c>
    </row>
    <row r="981">
      <c r="A981" s="6" t="n"/>
      <c r="G981" s="7" t="n"/>
      <c r="H981" s="7" t="n"/>
      <c r="K981" s="7" t="n"/>
      <c r="M981" s="7" t="n"/>
      <c r="N981" s="7" t="n"/>
      <c r="P981" s="7" t="n"/>
      <c r="S981" s="6" t="n"/>
      <c r="T981">
        <f>IF(NOT(OR(A981&lt;&gt;"",B981&lt;&gt;"",G981&lt;&gt;"")),"",IF(IF(N(A981)=0,"NO DATE; ","")&amp;IF(B981="","NO JOB; ",IF(COUNTIF('Jobs'!$A$2:$A$21,B981)=0,"JOB NOT ON JOBS SHEET; ",""))&amp;IF(AND(L981="Yes",M981=""),"DELAY - NO CAUSE; ","")&amp;IF(AND(N981&lt;&gt;"",O981&lt;&gt;"Yes",O981&lt;&gt;"Not needed"),"CLIENT INSTRUCTION - NO CHANGE ORDER; ","")&amp;IF(Q981="","NO PHOTOS LINK; ","")&amp;IF(OR(C981="",AND(D981&lt;&gt;"",E981="")),"CREW COUNT BLANK; ","")&amp;IF(G981="","NO WORK WRITTEN; ","")&amp;IF(AND(I981&lt;&gt;"",J981=""),"INSPECTION - NO RESULT; ","")&amp;IF(AND(B981&lt;&gt;"",N(A981)&gt;0,COUNTIFS($B$2:$B$1000,B981,$A$2:$A$1000,A981)&gt;1),"TWO ROWS SAME JOB SAME DAY; ","")&amp;IF(AND(N(A981)&gt;0,N(S981)&gt;0,N(S981)-N(A981)&gt;N('Settings'!$B$11)),"WRITTEN LATE; ","")="","",LEFT(IF(N(A981)=0,"NO DATE; ","")&amp;IF(B981="","NO JOB; ",IF(COUNTIF('Jobs'!$A$2:$A$21,B981)=0,"JOB NOT ON JOBS SHEET; ",""))&amp;IF(AND(L981="Yes",M981=""),"DELAY - NO CAUSE; ","")&amp;IF(AND(N981&lt;&gt;"",O981&lt;&gt;"Yes",O981&lt;&gt;"Not needed"),"CLIENT INSTRUCTION - NO CHANGE ORDER; ","")&amp;IF(Q981="","NO PHOTOS LINK; ","")&amp;IF(OR(C981="",AND(D981&lt;&gt;"",E981="")),"CREW COUNT BLANK; ","")&amp;IF(G981="","NO WORK WRITTEN; ","")&amp;IF(AND(I981&lt;&gt;"",J981=""),"INSPECTION - NO RESULT; ","")&amp;IF(AND(B981&lt;&gt;"",N(A981)&gt;0,COUNTIFS($B$2:$B$1000,B981,$A$2:$A$1000,A981)&gt;1),"TWO ROWS SAME JOB SAME DAY; ","")&amp;IF(AND(N(A981)&gt;0,N(S981)&gt;0,N(S981)-N(A981)&gt;N('Settings'!$B$11)),"WRITTEN LATE; ",""),LEN(IF(N(A981)=0,"NO DATE; ","")&amp;IF(B981="","NO JOB; ",IF(COUNTIF('Jobs'!$A$2:$A$21,B981)=0,"JOB NOT ON JOBS SHEET; ",""))&amp;IF(AND(L981="Yes",M981=""),"DELAY - NO CAUSE; ","")&amp;IF(AND(N981&lt;&gt;"",O981&lt;&gt;"Yes",O981&lt;&gt;"Not needed"),"CLIENT INSTRUCTION - NO CHANGE ORDER; ","")&amp;IF(Q981="","NO PHOTOS LINK; ","")&amp;IF(OR(C981="",AND(D981&lt;&gt;"",E981="")),"CREW COUNT BLANK; ","")&amp;IF(G981="","NO WORK WRITTEN; ","")&amp;IF(AND(I981&lt;&gt;"",J981=""),"INSPECTION - NO RESULT; ","")&amp;IF(AND(B981&lt;&gt;"",N(A981)&gt;0,COUNTIFS($B$2:$B$1000,B981,$A$2:$A$1000,A981)&gt;1),"TWO ROWS SAME JOB SAME DAY; ","")&amp;IF(AND(N(A981)&gt;0,N(S981)&gt;0,N(S981)-N(A981)&gt;N('Settings'!$B$11)),"WRITTEN LATE; ",""))-2)))</f>
        <v/>
      </c>
    </row>
    <row r="982">
      <c r="A982" s="6" t="n"/>
      <c r="G982" s="7" t="n"/>
      <c r="H982" s="7" t="n"/>
      <c r="K982" s="7" t="n"/>
      <c r="M982" s="7" t="n"/>
      <c r="N982" s="7" t="n"/>
      <c r="P982" s="7" t="n"/>
      <c r="S982" s="6" t="n"/>
      <c r="T982">
        <f>IF(NOT(OR(A982&lt;&gt;"",B982&lt;&gt;"",G982&lt;&gt;"")),"",IF(IF(N(A982)=0,"NO DATE; ","")&amp;IF(B982="","NO JOB; ",IF(COUNTIF('Jobs'!$A$2:$A$21,B982)=0,"JOB NOT ON JOBS SHEET; ",""))&amp;IF(AND(L982="Yes",M982=""),"DELAY - NO CAUSE; ","")&amp;IF(AND(N982&lt;&gt;"",O982&lt;&gt;"Yes",O982&lt;&gt;"Not needed"),"CLIENT INSTRUCTION - NO CHANGE ORDER; ","")&amp;IF(Q982="","NO PHOTOS LINK; ","")&amp;IF(OR(C982="",AND(D982&lt;&gt;"",E982="")),"CREW COUNT BLANK; ","")&amp;IF(G982="","NO WORK WRITTEN; ","")&amp;IF(AND(I982&lt;&gt;"",J982=""),"INSPECTION - NO RESULT; ","")&amp;IF(AND(B982&lt;&gt;"",N(A982)&gt;0,COUNTIFS($B$2:$B$1000,B982,$A$2:$A$1000,A982)&gt;1),"TWO ROWS SAME JOB SAME DAY; ","")&amp;IF(AND(N(A982)&gt;0,N(S982)&gt;0,N(S982)-N(A982)&gt;N('Settings'!$B$11)),"WRITTEN LATE; ","")="","",LEFT(IF(N(A982)=0,"NO DATE; ","")&amp;IF(B982="","NO JOB; ",IF(COUNTIF('Jobs'!$A$2:$A$21,B982)=0,"JOB NOT ON JOBS SHEET; ",""))&amp;IF(AND(L982="Yes",M982=""),"DELAY - NO CAUSE; ","")&amp;IF(AND(N982&lt;&gt;"",O982&lt;&gt;"Yes",O982&lt;&gt;"Not needed"),"CLIENT INSTRUCTION - NO CHANGE ORDER; ","")&amp;IF(Q982="","NO PHOTOS LINK; ","")&amp;IF(OR(C982="",AND(D982&lt;&gt;"",E982="")),"CREW COUNT BLANK; ","")&amp;IF(G982="","NO WORK WRITTEN; ","")&amp;IF(AND(I982&lt;&gt;"",J982=""),"INSPECTION - NO RESULT; ","")&amp;IF(AND(B982&lt;&gt;"",N(A982)&gt;0,COUNTIFS($B$2:$B$1000,B982,$A$2:$A$1000,A982)&gt;1),"TWO ROWS SAME JOB SAME DAY; ","")&amp;IF(AND(N(A982)&gt;0,N(S982)&gt;0,N(S982)-N(A982)&gt;N('Settings'!$B$11)),"WRITTEN LATE; ",""),LEN(IF(N(A982)=0,"NO DATE; ","")&amp;IF(B982="","NO JOB; ",IF(COUNTIF('Jobs'!$A$2:$A$21,B982)=0,"JOB NOT ON JOBS SHEET; ",""))&amp;IF(AND(L982="Yes",M982=""),"DELAY - NO CAUSE; ","")&amp;IF(AND(N982&lt;&gt;"",O982&lt;&gt;"Yes",O982&lt;&gt;"Not needed"),"CLIENT INSTRUCTION - NO CHANGE ORDER; ","")&amp;IF(Q982="","NO PHOTOS LINK; ","")&amp;IF(OR(C982="",AND(D982&lt;&gt;"",E982="")),"CREW COUNT BLANK; ","")&amp;IF(G982="","NO WORK WRITTEN; ","")&amp;IF(AND(I982&lt;&gt;"",J982=""),"INSPECTION - NO RESULT; ","")&amp;IF(AND(B982&lt;&gt;"",N(A982)&gt;0,COUNTIFS($B$2:$B$1000,B982,$A$2:$A$1000,A982)&gt;1),"TWO ROWS SAME JOB SAME DAY; ","")&amp;IF(AND(N(A982)&gt;0,N(S982)&gt;0,N(S982)-N(A982)&gt;N('Settings'!$B$11)),"WRITTEN LATE; ",""))-2)))</f>
        <v/>
      </c>
    </row>
    <row r="983">
      <c r="A983" s="6" t="n"/>
      <c r="G983" s="7" t="n"/>
      <c r="H983" s="7" t="n"/>
      <c r="K983" s="7" t="n"/>
      <c r="M983" s="7" t="n"/>
      <c r="N983" s="7" t="n"/>
      <c r="P983" s="7" t="n"/>
      <c r="S983" s="6" t="n"/>
      <c r="T983">
        <f>IF(NOT(OR(A983&lt;&gt;"",B983&lt;&gt;"",G983&lt;&gt;"")),"",IF(IF(N(A983)=0,"NO DATE; ","")&amp;IF(B983="","NO JOB; ",IF(COUNTIF('Jobs'!$A$2:$A$21,B983)=0,"JOB NOT ON JOBS SHEET; ",""))&amp;IF(AND(L983="Yes",M983=""),"DELAY - NO CAUSE; ","")&amp;IF(AND(N983&lt;&gt;"",O983&lt;&gt;"Yes",O983&lt;&gt;"Not needed"),"CLIENT INSTRUCTION - NO CHANGE ORDER; ","")&amp;IF(Q983="","NO PHOTOS LINK; ","")&amp;IF(OR(C983="",AND(D983&lt;&gt;"",E983="")),"CREW COUNT BLANK; ","")&amp;IF(G983="","NO WORK WRITTEN; ","")&amp;IF(AND(I983&lt;&gt;"",J983=""),"INSPECTION - NO RESULT; ","")&amp;IF(AND(B983&lt;&gt;"",N(A983)&gt;0,COUNTIFS($B$2:$B$1000,B983,$A$2:$A$1000,A983)&gt;1),"TWO ROWS SAME JOB SAME DAY; ","")&amp;IF(AND(N(A983)&gt;0,N(S983)&gt;0,N(S983)-N(A983)&gt;N('Settings'!$B$11)),"WRITTEN LATE; ","")="","",LEFT(IF(N(A983)=0,"NO DATE; ","")&amp;IF(B983="","NO JOB; ",IF(COUNTIF('Jobs'!$A$2:$A$21,B983)=0,"JOB NOT ON JOBS SHEET; ",""))&amp;IF(AND(L983="Yes",M983=""),"DELAY - NO CAUSE; ","")&amp;IF(AND(N983&lt;&gt;"",O983&lt;&gt;"Yes",O983&lt;&gt;"Not needed"),"CLIENT INSTRUCTION - NO CHANGE ORDER; ","")&amp;IF(Q983="","NO PHOTOS LINK; ","")&amp;IF(OR(C983="",AND(D983&lt;&gt;"",E983="")),"CREW COUNT BLANK; ","")&amp;IF(G983="","NO WORK WRITTEN; ","")&amp;IF(AND(I983&lt;&gt;"",J983=""),"INSPECTION - NO RESULT; ","")&amp;IF(AND(B983&lt;&gt;"",N(A983)&gt;0,COUNTIFS($B$2:$B$1000,B983,$A$2:$A$1000,A983)&gt;1),"TWO ROWS SAME JOB SAME DAY; ","")&amp;IF(AND(N(A983)&gt;0,N(S983)&gt;0,N(S983)-N(A983)&gt;N('Settings'!$B$11)),"WRITTEN LATE; ",""),LEN(IF(N(A983)=0,"NO DATE; ","")&amp;IF(B983="","NO JOB; ",IF(COUNTIF('Jobs'!$A$2:$A$21,B983)=0,"JOB NOT ON JOBS SHEET; ",""))&amp;IF(AND(L983="Yes",M983=""),"DELAY - NO CAUSE; ","")&amp;IF(AND(N983&lt;&gt;"",O983&lt;&gt;"Yes",O983&lt;&gt;"Not needed"),"CLIENT INSTRUCTION - NO CHANGE ORDER; ","")&amp;IF(Q983="","NO PHOTOS LINK; ","")&amp;IF(OR(C983="",AND(D983&lt;&gt;"",E983="")),"CREW COUNT BLANK; ","")&amp;IF(G983="","NO WORK WRITTEN; ","")&amp;IF(AND(I983&lt;&gt;"",J983=""),"INSPECTION - NO RESULT; ","")&amp;IF(AND(B983&lt;&gt;"",N(A983)&gt;0,COUNTIFS($B$2:$B$1000,B983,$A$2:$A$1000,A983)&gt;1),"TWO ROWS SAME JOB SAME DAY; ","")&amp;IF(AND(N(A983)&gt;0,N(S983)&gt;0,N(S983)-N(A983)&gt;N('Settings'!$B$11)),"WRITTEN LATE; ",""))-2)))</f>
        <v/>
      </c>
    </row>
    <row r="984">
      <c r="A984" s="6" t="n"/>
      <c r="G984" s="7" t="n"/>
      <c r="H984" s="7" t="n"/>
      <c r="K984" s="7" t="n"/>
      <c r="M984" s="7" t="n"/>
      <c r="N984" s="7" t="n"/>
      <c r="P984" s="7" t="n"/>
      <c r="S984" s="6" t="n"/>
      <c r="T984">
        <f>IF(NOT(OR(A984&lt;&gt;"",B984&lt;&gt;"",G984&lt;&gt;"")),"",IF(IF(N(A984)=0,"NO DATE; ","")&amp;IF(B984="","NO JOB; ",IF(COUNTIF('Jobs'!$A$2:$A$21,B984)=0,"JOB NOT ON JOBS SHEET; ",""))&amp;IF(AND(L984="Yes",M984=""),"DELAY - NO CAUSE; ","")&amp;IF(AND(N984&lt;&gt;"",O984&lt;&gt;"Yes",O984&lt;&gt;"Not needed"),"CLIENT INSTRUCTION - NO CHANGE ORDER; ","")&amp;IF(Q984="","NO PHOTOS LINK; ","")&amp;IF(OR(C984="",AND(D984&lt;&gt;"",E984="")),"CREW COUNT BLANK; ","")&amp;IF(G984="","NO WORK WRITTEN; ","")&amp;IF(AND(I984&lt;&gt;"",J984=""),"INSPECTION - NO RESULT; ","")&amp;IF(AND(B984&lt;&gt;"",N(A984)&gt;0,COUNTIFS($B$2:$B$1000,B984,$A$2:$A$1000,A984)&gt;1),"TWO ROWS SAME JOB SAME DAY; ","")&amp;IF(AND(N(A984)&gt;0,N(S984)&gt;0,N(S984)-N(A984)&gt;N('Settings'!$B$11)),"WRITTEN LATE; ","")="","",LEFT(IF(N(A984)=0,"NO DATE; ","")&amp;IF(B984="","NO JOB; ",IF(COUNTIF('Jobs'!$A$2:$A$21,B984)=0,"JOB NOT ON JOBS SHEET; ",""))&amp;IF(AND(L984="Yes",M984=""),"DELAY - NO CAUSE; ","")&amp;IF(AND(N984&lt;&gt;"",O984&lt;&gt;"Yes",O984&lt;&gt;"Not needed"),"CLIENT INSTRUCTION - NO CHANGE ORDER; ","")&amp;IF(Q984="","NO PHOTOS LINK; ","")&amp;IF(OR(C984="",AND(D984&lt;&gt;"",E984="")),"CREW COUNT BLANK; ","")&amp;IF(G984="","NO WORK WRITTEN; ","")&amp;IF(AND(I984&lt;&gt;"",J984=""),"INSPECTION - NO RESULT; ","")&amp;IF(AND(B984&lt;&gt;"",N(A984)&gt;0,COUNTIFS($B$2:$B$1000,B984,$A$2:$A$1000,A984)&gt;1),"TWO ROWS SAME JOB SAME DAY; ","")&amp;IF(AND(N(A984)&gt;0,N(S984)&gt;0,N(S984)-N(A984)&gt;N('Settings'!$B$11)),"WRITTEN LATE; ",""),LEN(IF(N(A984)=0,"NO DATE; ","")&amp;IF(B984="","NO JOB; ",IF(COUNTIF('Jobs'!$A$2:$A$21,B984)=0,"JOB NOT ON JOBS SHEET; ",""))&amp;IF(AND(L984="Yes",M984=""),"DELAY - NO CAUSE; ","")&amp;IF(AND(N984&lt;&gt;"",O984&lt;&gt;"Yes",O984&lt;&gt;"Not needed"),"CLIENT INSTRUCTION - NO CHANGE ORDER; ","")&amp;IF(Q984="","NO PHOTOS LINK; ","")&amp;IF(OR(C984="",AND(D984&lt;&gt;"",E984="")),"CREW COUNT BLANK; ","")&amp;IF(G984="","NO WORK WRITTEN; ","")&amp;IF(AND(I984&lt;&gt;"",J984=""),"INSPECTION - NO RESULT; ","")&amp;IF(AND(B984&lt;&gt;"",N(A984)&gt;0,COUNTIFS($B$2:$B$1000,B984,$A$2:$A$1000,A984)&gt;1),"TWO ROWS SAME JOB SAME DAY; ","")&amp;IF(AND(N(A984)&gt;0,N(S984)&gt;0,N(S984)-N(A984)&gt;N('Settings'!$B$11)),"WRITTEN LATE; ",""))-2)))</f>
        <v/>
      </c>
    </row>
    <row r="985">
      <c r="A985" s="6" t="n"/>
      <c r="G985" s="7" t="n"/>
      <c r="H985" s="7" t="n"/>
      <c r="K985" s="7" t="n"/>
      <c r="M985" s="7" t="n"/>
      <c r="N985" s="7" t="n"/>
      <c r="P985" s="7" t="n"/>
      <c r="S985" s="6" t="n"/>
      <c r="T985">
        <f>IF(NOT(OR(A985&lt;&gt;"",B985&lt;&gt;"",G985&lt;&gt;"")),"",IF(IF(N(A985)=0,"NO DATE; ","")&amp;IF(B985="","NO JOB; ",IF(COUNTIF('Jobs'!$A$2:$A$21,B985)=0,"JOB NOT ON JOBS SHEET; ",""))&amp;IF(AND(L985="Yes",M985=""),"DELAY - NO CAUSE; ","")&amp;IF(AND(N985&lt;&gt;"",O985&lt;&gt;"Yes",O985&lt;&gt;"Not needed"),"CLIENT INSTRUCTION - NO CHANGE ORDER; ","")&amp;IF(Q985="","NO PHOTOS LINK; ","")&amp;IF(OR(C985="",AND(D985&lt;&gt;"",E985="")),"CREW COUNT BLANK; ","")&amp;IF(G985="","NO WORK WRITTEN; ","")&amp;IF(AND(I985&lt;&gt;"",J985=""),"INSPECTION - NO RESULT; ","")&amp;IF(AND(B985&lt;&gt;"",N(A985)&gt;0,COUNTIFS($B$2:$B$1000,B985,$A$2:$A$1000,A985)&gt;1),"TWO ROWS SAME JOB SAME DAY; ","")&amp;IF(AND(N(A985)&gt;0,N(S985)&gt;0,N(S985)-N(A985)&gt;N('Settings'!$B$11)),"WRITTEN LATE; ","")="","",LEFT(IF(N(A985)=0,"NO DATE; ","")&amp;IF(B985="","NO JOB; ",IF(COUNTIF('Jobs'!$A$2:$A$21,B985)=0,"JOB NOT ON JOBS SHEET; ",""))&amp;IF(AND(L985="Yes",M985=""),"DELAY - NO CAUSE; ","")&amp;IF(AND(N985&lt;&gt;"",O985&lt;&gt;"Yes",O985&lt;&gt;"Not needed"),"CLIENT INSTRUCTION - NO CHANGE ORDER; ","")&amp;IF(Q985="","NO PHOTOS LINK; ","")&amp;IF(OR(C985="",AND(D985&lt;&gt;"",E985="")),"CREW COUNT BLANK; ","")&amp;IF(G985="","NO WORK WRITTEN; ","")&amp;IF(AND(I985&lt;&gt;"",J985=""),"INSPECTION - NO RESULT; ","")&amp;IF(AND(B985&lt;&gt;"",N(A985)&gt;0,COUNTIFS($B$2:$B$1000,B985,$A$2:$A$1000,A985)&gt;1),"TWO ROWS SAME JOB SAME DAY; ","")&amp;IF(AND(N(A985)&gt;0,N(S985)&gt;0,N(S985)-N(A985)&gt;N('Settings'!$B$11)),"WRITTEN LATE; ",""),LEN(IF(N(A985)=0,"NO DATE; ","")&amp;IF(B985="","NO JOB; ",IF(COUNTIF('Jobs'!$A$2:$A$21,B985)=0,"JOB NOT ON JOBS SHEET; ",""))&amp;IF(AND(L985="Yes",M985=""),"DELAY - NO CAUSE; ","")&amp;IF(AND(N985&lt;&gt;"",O985&lt;&gt;"Yes",O985&lt;&gt;"Not needed"),"CLIENT INSTRUCTION - NO CHANGE ORDER; ","")&amp;IF(Q985="","NO PHOTOS LINK; ","")&amp;IF(OR(C985="",AND(D985&lt;&gt;"",E985="")),"CREW COUNT BLANK; ","")&amp;IF(G985="","NO WORK WRITTEN; ","")&amp;IF(AND(I985&lt;&gt;"",J985=""),"INSPECTION - NO RESULT; ","")&amp;IF(AND(B985&lt;&gt;"",N(A985)&gt;0,COUNTIFS($B$2:$B$1000,B985,$A$2:$A$1000,A985)&gt;1),"TWO ROWS SAME JOB SAME DAY; ","")&amp;IF(AND(N(A985)&gt;0,N(S985)&gt;0,N(S985)-N(A985)&gt;N('Settings'!$B$11)),"WRITTEN LATE; ",""))-2)))</f>
        <v/>
      </c>
    </row>
    <row r="986">
      <c r="A986" s="6" t="n"/>
      <c r="G986" s="7" t="n"/>
      <c r="H986" s="7" t="n"/>
      <c r="K986" s="7" t="n"/>
      <c r="M986" s="7" t="n"/>
      <c r="N986" s="7" t="n"/>
      <c r="P986" s="7" t="n"/>
      <c r="S986" s="6" t="n"/>
      <c r="T986">
        <f>IF(NOT(OR(A986&lt;&gt;"",B986&lt;&gt;"",G986&lt;&gt;"")),"",IF(IF(N(A986)=0,"NO DATE; ","")&amp;IF(B986="","NO JOB; ",IF(COUNTIF('Jobs'!$A$2:$A$21,B986)=0,"JOB NOT ON JOBS SHEET; ",""))&amp;IF(AND(L986="Yes",M986=""),"DELAY - NO CAUSE; ","")&amp;IF(AND(N986&lt;&gt;"",O986&lt;&gt;"Yes",O986&lt;&gt;"Not needed"),"CLIENT INSTRUCTION - NO CHANGE ORDER; ","")&amp;IF(Q986="","NO PHOTOS LINK; ","")&amp;IF(OR(C986="",AND(D986&lt;&gt;"",E986="")),"CREW COUNT BLANK; ","")&amp;IF(G986="","NO WORK WRITTEN; ","")&amp;IF(AND(I986&lt;&gt;"",J986=""),"INSPECTION - NO RESULT; ","")&amp;IF(AND(B986&lt;&gt;"",N(A986)&gt;0,COUNTIFS($B$2:$B$1000,B986,$A$2:$A$1000,A986)&gt;1),"TWO ROWS SAME JOB SAME DAY; ","")&amp;IF(AND(N(A986)&gt;0,N(S986)&gt;0,N(S986)-N(A986)&gt;N('Settings'!$B$11)),"WRITTEN LATE; ","")="","",LEFT(IF(N(A986)=0,"NO DATE; ","")&amp;IF(B986="","NO JOB; ",IF(COUNTIF('Jobs'!$A$2:$A$21,B986)=0,"JOB NOT ON JOBS SHEET; ",""))&amp;IF(AND(L986="Yes",M986=""),"DELAY - NO CAUSE; ","")&amp;IF(AND(N986&lt;&gt;"",O986&lt;&gt;"Yes",O986&lt;&gt;"Not needed"),"CLIENT INSTRUCTION - NO CHANGE ORDER; ","")&amp;IF(Q986="","NO PHOTOS LINK; ","")&amp;IF(OR(C986="",AND(D986&lt;&gt;"",E986="")),"CREW COUNT BLANK; ","")&amp;IF(G986="","NO WORK WRITTEN; ","")&amp;IF(AND(I986&lt;&gt;"",J986=""),"INSPECTION - NO RESULT; ","")&amp;IF(AND(B986&lt;&gt;"",N(A986)&gt;0,COUNTIFS($B$2:$B$1000,B986,$A$2:$A$1000,A986)&gt;1),"TWO ROWS SAME JOB SAME DAY; ","")&amp;IF(AND(N(A986)&gt;0,N(S986)&gt;0,N(S986)-N(A986)&gt;N('Settings'!$B$11)),"WRITTEN LATE; ",""),LEN(IF(N(A986)=0,"NO DATE; ","")&amp;IF(B986="","NO JOB; ",IF(COUNTIF('Jobs'!$A$2:$A$21,B986)=0,"JOB NOT ON JOBS SHEET; ",""))&amp;IF(AND(L986="Yes",M986=""),"DELAY - NO CAUSE; ","")&amp;IF(AND(N986&lt;&gt;"",O986&lt;&gt;"Yes",O986&lt;&gt;"Not needed"),"CLIENT INSTRUCTION - NO CHANGE ORDER; ","")&amp;IF(Q986="","NO PHOTOS LINK; ","")&amp;IF(OR(C986="",AND(D986&lt;&gt;"",E986="")),"CREW COUNT BLANK; ","")&amp;IF(G986="","NO WORK WRITTEN; ","")&amp;IF(AND(I986&lt;&gt;"",J986=""),"INSPECTION - NO RESULT; ","")&amp;IF(AND(B986&lt;&gt;"",N(A986)&gt;0,COUNTIFS($B$2:$B$1000,B986,$A$2:$A$1000,A986)&gt;1),"TWO ROWS SAME JOB SAME DAY; ","")&amp;IF(AND(N(A986)&gt;0,N(S986)&gt;0,N(S986)-N(A986)&gt;N('Settings'!$B$11)),"WRITTEN LATE; ",""))-2)))</f>
        <v/>
      </c>
    </row>
    <row r="987">
      <c r="A987" s="6" t="n"/>
      <c r="G987" s="7" t="n"/>
      <c r="H987" s="7" t="n"/>
      <c r="K987" s="7" t="n"/>
      <c r="M987" s="7" t="n"/>
      <c r="N987" s="7" t="n"/>
      <c r="P987" s="7" t="n"/>
      <c r="S987" s="6" t="n"/>
      <c r="T987">
        <f>IF(NOT(OR(A987&lt;&gt;"",B987&lt;&gt;"",G987&lt;&gt;"")),"",IF(IF(N(A987)=0,"NO DATE; ","")&amp;IF(B987="","NO JOB; ",IF(COUNTIF('Jobs'!$A$2:$A$21,B987)=0,"JOB NOT ON JOBS SHEET; ",""))&amp;IF(AND(L987="Yes",M987=""),"DELAY - NO CAUSE; ","")&amp;IF(AND(N987&lt;&gt;"",O987&lt;&gt;"Yes",O987&lt;&gt;"Not needed"),"CLIENT INSTRUCTION - NO CHANGE ORDER; ","")&amp;IF(Q987="","NO PHOTOS LINK; ","")&amp;IF(OR(C987="",AND(D987&lt;&gt;"",E987="")),"CREW COUNT BLANK; ","")&amp;IF(G987="","NO WORK WRITTEN; ","")&amp;IF(AND(I987&lt;&gt;"",J987=""),"INSPECTION - NO RESULT; ","")&amp;IF(AND(B987&lt;&gt;"",N(A987)&gt;0,COUNTIFS($B$2:$B$1000,B987,$A$2:$A$1000,A987)&gt;1),"TWO ROWS SAME JOB SAME DAY; ","")&amp;IF(AND(N(A987)&gt;0,N(S987)&gt;0,N(S987)-N(A987)&gt;N('Settings'!$B$11)),"WRITTEN LATE; ","")="","",LEFT(IF(N(A987)=0,"NO DATE; ","")&amp;IF(B987="","NO JOB; ",IF(COUNTIF('Jobs'!$A$2:$A$21,B987)=0,"JOB NOT ON JOBS SHEET; ",""))&amp;IF(AND(L987="Yes",M987=""),"DELAY - NO CAUSE; ","")&amp;IF(AND(N987&lt;&gt;"",O987&lt;&gt;"Yes",O987&lt;&gt;"Not needed"),"CLIENT INSTRUCTION - NO CHANGE ORDER; ","")&amp;IF(Q987="","NO PHOTOS LINK; ","")&amp;IF(OR(C987="",AND(D987&lt;&gt;"",E987="")),"CREW COUNT BLANK; ","")&amp;IF(G987="","NO WORK WRITTEN; ","")&amp;IF(AND(I987&lt;&gt;"",J987=""),"INSPECTION - NO RESULT; ","")&amp;IF(AND(B987&lt;&gt;"",N(A987)&gt;0,COUNTIFS($B$2:$B$1000,B987,$A$2:$A$1000,A987)&gt;1),"TWO ROWS SAME JOB SAME DAY; ","")&amp;IF(AND(N(A987)&gt;0,N(S987)&gt;0,N(S987)-N(A987)&gt;N('Settings'!$B$11)),"WRITTEN LATE; ",""),LEN(IF(N(A987)=0,"NO DATE; ","")&amp;IF(B987="","NO JOB; ",IF(COUNTIF('Jobs'!$A$2:$A$21,B987)=0,"JOB NOT ON JOBS SHEET; ",""))&amp;IF(AND(L987="Yes",M987=""),"DELAY - NO CAUSE; ","")&amp;IF(AND(N987&lt;&gt;"",O987&lt;&gt;"Yes",O987&lt;&gt;"Not needed"),"CLIENT INSTRUCTION - NO CHANGE ORDER; ","")&amp;IF(Q987="","NO PHOTOS LINK; ","")&amp;IF(OR(C987="",AND(D987&lt;&gt;"",E987="")),"CREW COUNT BLANK; ","")&amp;IF(G987="","NO WORK WRITTEN; ","")&amp;IF(AND(I987&lt;&gt;"",J987=""),"INSPECTION - NO RESULT; ","")&amp;IF(AND(B987&lt;&gt;"",N(A987)&gt;0,COUNTIFS($B$2:$B$1000,B987,$A$2:$A$1000,A987)&gt;1),"TWO ROWS SAME JOB SAME DAY; ","")&amp;IF(AND(N(A987)&gt;0,N(S987)&gt;0,N(S987)-N(A987)&gt;N('Settings'!$B$11)),"WRITTEN LATE; ",""))-2)))</f>
        <v/>
      </c>
    </row>
    <row r="988">
      <c r="A988" s="6" t="n"/>
      <c r="G988" s="7" t="n"/>
      <c r="H988" s="7" t="n"/>
      <c r="K988" s="7" t="n"/>
      <c r="M988" s="7" t="n"/>
      <c r="N988" s="7" t="n"/>
      <c r="P988" s="7" t="n"/>
      <c r="S988" s="6" t="n"/>
      <c r="T988">
        <f>IF(NOT(OR(A988&lt;&gt;"",B988&lt;&gt;"",G988&lt;&gt;"")),"",IF(IF(N(A988)=0,"NO DATE; ","")&amp;IF(B988="","NO JOB; ",IF(COUNTIF('Jobs'!$A$2:$A$21,B988)=0,"JOB NOT ON JOBS SHEET; ",""))&amp;IF(AND(L988="Yes",M988=""),"DELAY - NO CAUSE; ","")&amp;IF(AND(N988&lt;&gt;"",O988&lt;&gt;"Yes",O988&lt;&gt;"Not needed"),"CLIENT INSTRUCTION - NO CHANGE ORDER; ","")&amp;IF(Q988="","NO PHOTOS LINK; ","")&amp;IF(OR(C988="",AND(D988&lt;&gt;"",E988="")),"CREW COUNT BLANK; ","")&amp;IF(G988="","NO WORK WRITTEN; ","")&amp;IF(AND(I988&lt;&gt;"",J988=""),"INSPECTION - NO RESULT; ","")&amp;IF(AND(B988&lt;&gt;"",N(A988)&gt;0,COUNTIFS($B$2:$B$1000,B988,$A$2:$A$1000,A988)&gt;1),"TWO ROWS SAME JOB SAME DAY; ","")&amp;IF(AND(N(A988)&gt;0,N(S988)&gt;0,N(S988)-N(A988)&gt;N('Settings'!$B$11)),"WRITTEN LATE; ","")="","",LEFT(IF(N(A988)=0,"NO DATE; ","")&amp;IF(B988="","NO JOB; ",IF(COUNTIF('Jobs'!$A$2:$A$21,B988)=0,"JOB NOT ON JOBS SHEET; ",""))&amp;IF(AND(L988="Yes",M988=""),"DELAY - NO CAUSE; ","")&amp;IF(AND(N988&lt;&gt;"",O988&lt;&gt;"Yes",O988&lt;&gt;"Not needed"),"CLIENT INSTRUCTION - NO CHANGE ORDER; ","")&amp;IF(Q988="","NO PHOTOS LINK; ","")&amp;IF(OR(C988="",AND(D988&lt;&gt;"",E988="")),"CREW COUNT BLANK; ","")&amp;IF(G988="","NO WORK WRITTEN; ","")&amp;IF(AND(I988&lt;&gt;"",J988=""),"INSPECTION - NO RESULT; ","")&amp;IF(AND(B988&lt;&gt;"",N(A988)&gt;0,COUNTIFS($B$2:$B$1000,B988,$A$2:$A$1000,A988)&gt;1),"TWO ROWS SAME JOB SAME DAY; ","")&amp;IF(AND(N(A988)&gt;0,N(S988)&gt;0,N(S988)-N(A988)&gt;N('Settings'!$B$11)),"WRITTEN LATE; ",""),LEN(IF(N(A988)=0,"NO DATE; ","")&amp;IF(B988="","NO JOB; ",IF(COUNTIF('Jobs'!$A$2:$A$21,B988)=0,"JOB NOT ON JOBS SHEET; ",""))&amp;IF(AND(L988="Yes",M988=""),"DELAY - NO CAUSE; ","")&amp;IF(AND(N988&lt;&gt;"",O988&lt;&gt;"Yes",O988&lt;&gt;"Not needed"),"CLIENT INSTRUCTION - NO CHANGE ORDER; ","")&amp;IF(Q988="","NO PHOTOS LINK; ","")&amp;IF(OR(C988="",AND(D988&lt;&gt;"",E988="")),"CREW COUNT BLANK; ","")&amp;IF(G988="","NO WORK WRITTEN; ","")&amp;IF(AND(I988&lt;&gt;"",J988=""),"INSPECTION - NO RESULT; ","")&amp;IF(AND(B988&lt;&gt;"",N(A988)&gt;0,COUNTIFS($B$2:$B$1000,B988,$A$2:$A$1000,A988)&gt;1),"TWO ROWS SAME JOB SAME DAY; ","")&amp;IF(AND(N(A988)&gt;0,N(S988)&gt;0,N(S988)-N(A988)&gt;N('Settings'!$B$11)),"WRITTEN LATE; ",""))-2)))</f>
        <v/>
      </c>
    </row>
    <row r="989">
      <c r="A989" s="6" t="n"/>
      <c r="G989" s="7" t="n"/>
      <c r="H989" s="7" t="n"/>
      <c r="K989" s="7" t="n"/>
      <c r="M989" s="7" t="n"/>
      <c r="N989" s="7" t="n"/>
      <c r="P989" s="7" t="n"/>
      <c r="S989" s="6" t="n"/>
      <c r="T989">
        <f>IF(NOT(OR(A989&lt;&gt;"",B989&lt;&gt;"",G989&lt;&gt;"")),"",IF(IF(N(A989)=0,"NO DATE; ","")&amp;IF(B989="","NO JOB; ",IF(COUNTIF('Jobs'!$A$2:$A$21,B989)=0,"JOB NOT ON JOBS SHEET; ",""))&amp;IF(AND(L989="Yes",M989=""),"DELAY - NO CAUSE; ","")&amp;IF(AND(N989&lt;&gt;"",O989&lt;&gt;"Yes",O989&lt;&gt;"Not needed"),"CLIENT INSTRUCTION - NO CHANGE ORDER; ","")&amp;IF(Q989="","NO PHOTOS LINK; ","")&amp;IF(OR(C989="",AND(D989&lt;&gt;"",E989="")),"CREW COUNT BLANK; ","")&amp;IF(G989="","NO WORK WRITTEN; ","")&amp;IF(AND(I989&lt;&gt;"",J989=""),"INSPECTION - NO RESULT; ","")&amp;IF(AND(B989&lt;&gt;"",N(A989)&gt;0,COUNTIFS($B$2:$B$1000,B989,$A$2:$A$1000,A989)&gt;1),"TWO ROWS SAME JOB SAME DAY; ","")&amp;IF(AND(N(A989)&gt;0,N(S989)&gt;0,N(S989)-N(A989)&gt;N('Settings'!$B$11)),"WRITTEN LATE; ","")="","",LEFT(IF(N(A989)=0,"NO DATE; ","")&amp;IF(B989="","NO JOB; ",IF(COUNTIF('Jobs'!$A$2:$A$21,B989)=0,"JOB NOT ON JOBS SHEET; ",""))&amp;IF(AND(L989="Yes",M989=""),"DELAY - NO CAUSE; ","")&amp;IF(AND(N989&lt;&gt;"",O989&lt;&gt;"Yes",O989&lt;&gt;"Not needed"),"CLIENT INSTRUCTION - NO CHANGE ORDER; ","")&amp;IF(Q989="","NO PHOTOS LINK; ","")&amp;IF(OR(C989="",AND(D989&lt;&gt;"",E989="")),"CREW COUNT BLANK; ","")&amp;IF(G989="","NO WORK WRITTEN; ","")&amp;IF(AND(I989&lt;&gt;"",J989=""),"INSPECTION - NO RESULT; ","")&amp;IF(AND(B989&lt;&gt;"",N(A989)&gt;0,COUNTIFS($B$2:$B$1000,B989,$A$2:$A$1000,A989)&gt;1),"TWO ROWS SAME JOB SAME DAY; ","")&amp;IF(AND(N(A989)&gt;0,N(S989)&gt;0,N(S989)-N(A989)&gt;N('Settings'!$B$11)),"WRITTEN LATE; ",""),LEN(IF(N(A989)=0,"NO DATE; ","")&amp;IF(B989="","NO JOB; ",IF(COUNTIF('Jobs'!$A$2:$A$21,B989)=0,"JOB NOT ON JOBS SHEET; ",""))&amp;IF(AND(L989="Yes",M989=""),"DELAY - NO CAUSE; ","")&amp;IF(AND(N989&lt;&gt;"",O989&lt;&gt;"Yes",O989&lt;&gt;"Not needed"),"CLIENT INSTRUCTION - NO CHANGE ORDER; ","")&amp;IF(Q989="","NO PHOTOS LINK; ","")&amp;IF(OR(C989="",AND(D989&lt;&gt;"",E989="")),"CREW COUNT BLANK; ","")&amp;IF(G989="","NO WORK WRITTEN; ","")&amp;IF(AND(I989&lt;&gt;"",J989=""),"INSPECTION - NO RESULT; ","")&amp;IF(AND(B989&lt;&gt;"",N(A989)&gt;0,COUNTIFS($B$2:$B$1000,B989,$A$2:$A$1000,A989)&gt;1),"TWO ROWS SAME JOB SAME DAY; ","")&amp;IF(AND(N(A989)&gt;0,N(S989)&gt;0,N(S989)-N(A989)&gt;N('Settings'!$B$11)),"WRITTEN LATE; ",""))-2)))</f>
        <v/>
      </c>
    </row>
    <row r="990">
      <c r="A990" s="6" t="n"/>
      <c r="G990" s="7" t="n"/>
      <c r="H990" s="7" t="n"/>
      <c r="K990" s="7" t="n"/>
      <c r="M990" s="7" t="n"/>
      <c r="N990" s="7" t="n"/>
      <c r="P990" s="7" t="n"/>
      <c r="S990" s="6" t="n"/>
      <c r="T990">
        <f>IF(NOT(OR(A990&lt;&gt;"",B990&lt;&gt;"",G990&lt;&gt;"")),"",IF(IF(N(A990)=0,"NO DATE; ","")&amp;IF(B990="","NO JOB; ",IF(COUNTIF('Jobs'!$A$2:$A$21,B990)=0,"JOB NOT ON JOBS SHEET; ",""))&amp;IF(AND(L990="Yes",M990=""),"DELAY - NO CAUSE; ","")&amp;IF(AND(N990&lt;&gt;"",O990&lt;&gt;"Yes",O990&lt;&gt;"Not needed"),"CLIENT INSTRUCTION - NO CHANGE ORDER; ","")&amp;IF(Q990="","NO PHOTOS LINK; ","")&amp;IF(OR(C990="",AND(D990&lt;&gt;"",E990="")),"CREW COUNT BLANK; ","")&amp;IF(G990="","NO WORK WRITTEN; ","")&amp;IF(AND(I990&lt;&gt;"",J990=""),"INSPECTION - NO RESULT; ","")&amp;IF(AND(B990&lt;&gt;"",N(A990)&gt;0,COUNTIFS($B$2:$B$1000,B990,$A$2:$A$1000,A990)&gt;1),"TWO ROWS SAME JOB SAME DAY; ","")&amp;IF(AND(N(A990)&gt;0,N(S990)&gt;0,N(S990)-N(A990)&gt;N('Settings'!$B$11)),"WRITTEN LATE; ","")="","",LEFT(IF(N(A990)=0,"NO DATE; ","")&amp;IF(B990="","NO JOB; ",IF(COUNTIF('Jobs'!$A$2:$A$21,B990)=0,"JOB NOT ON JOBS SHEET; ",""))&amp;IF(AND(L990="Yes",M990=""),"DELAY - NO CAUSE; ","")&amp;IF(AND(N990&lt;&gt;"",O990&lt;&gt;"Yes",O990&lt;&gt;"Not needed"),"CLIENT INSTRUCTION - NO CHANGE ORDER; ","")&amp;IF(Q990="","NO PHOTOS LINK; ","")&amp;IF(OR(C990="",AND(D990&lt;&gt;"",E990="")),"CREW COUNT BLANK; ","")&amp;IF(G990="","NO WORK WRITTEN; ","")&amp;IF(AND(I990&lt;&gt;"",J990=""),"INSPECTION - NO RESULT; ","")&amp;IF(AND(B990&lt;&gt;"",N(A990)&gt;0,COUNTIFS($B$2:$B$1000,B990,$A$2:$A$1000,A990)&gt;1),"TWO ROWS SAME JOB SAME DAY; ","")&amp;IF(AND(N(A990)&gt;0,N(S990)&gt;0,N(S990)-N(A990)&gt;N('Settings'!$B$11)),"WRITTEN LATE; ",""),LEN(IF(N(A990)=0,"NO DATE; ","")&amp;IF(B990="","NO JOB; ",IF(COUNTIF('Jobs'!$A$2:$A$21,B990)=0,"JOB NOT ON JOBS SHEET; ",""))&amp;IF(AND(L990="Yes",M990=""),"DELAY - NO CAUSE; ","")&amp;IF(AND(N990&lt;&gt;"",O990&lt;&gt;"Yes",O990&lt;&gt;"Not needed"),"CLIENT INSTRUCTION - NO CHANGE ORDER; ","")&amp;IF(Q990="","NO PHOTOS LINK; ","")&amp;IF(OR(C990="",AND(D990&lt;&gt;"",E990="")),"CREW COUNT BLANK; ","")&amp;IF(G990="","NO WORK WRITTEN; ","")&amp;IF(AND(I990&lt;&gt;"",J990=""),"INSPECTION - NO RESULT; ","")&amp;IF(AND(B990&lt;&gt;"",N(A990)&gt;0,COUNTIFS($B$2:$B$1000,B990,$A$2:$A$1000,A990)&gt;1),"TWO ROWS SAME JOB SAME DAY; ","")&amp;IF(AND(N(A990)&gt;0,N(S990)&gt;0,N(S990)-N(A990)&gt;N('Settings'!$B$11)),"WRITTEN LATE; ",""))-2)))</f>
        <v/>
      </c>
    </row>
    <row r="991">
      <c r="A991" s="6" t="n"/>
      <c r="G991" s="7" t="n"/>
      <c r="H991" s="7" t="n"/>
      <c r="K991" s="7" t="n"/>
      <c r="M991" s="7" t="n"/>
      <c r="N991" s="7" t="n"/>
      <c r="P991" s="7" t="n"/>
      <c r="S991" s="6" t="n"/>
      <c r="T991">
        <f>IF(NOT(OR(A991&lt;&gt;"",B991&lt;&gt;"",G991&lt;&gt;"")),"",IF(IF(N(A991)=0,"NO DATE; ","")&amp;IF(B991="","NO JOB; ",IF(COUNTIF('Jobs'!$A$2:$A$21,B991)=0,"JOB NOT ON JOBS SHEET; ",""))&amp;IF(AND(L991="Yes",M991=""),"DELAY - NO CAUSE; ","")&amp;IF(AND(N991&lt;&gt;"",O991&lt;&gt;"Yes",O991&lt;&gt;"Not needed"),"CLIENT INSTRUCTION - NO CHANGE ORDER; ","")&amp;IF(Q991="","NO PHOTOS LINK; ","")&amp;IF(OR(C991="",AND(D991&lt;&gt;"",E991="")),"CREW COUNT BLANK; ","")&amp;IF(G991="","NO WORK WRITTEN; ","")&amp;IF(AND(I991&lt;&gt;"",J991=""),"INSPECTION - NO RESULT; ","")&amp;IF(AND(B991&lt;&gt;"",N(A991)&gt;0,COUNTIFS($B$2:$B$1000,B991,$A$2:$A$1000,A991)&gt;1),"TWO ROWS SAME JOB SAME DAY; ","")&amp;IF(AND(N(A991)&gt;0,N(S991)&gt;0,N(S991)-N(A991)&gt;N('Settings'!$B$11)),"WRITTEN LATE; ","")="","",LEFT(IF(N(A991)=0,"NO DATE; ","")&amp;IF(B991="","NO JOB; ",IF(COUNTIF('Jobs'!$A$2:$A$21,B991)=0,"JOB NOT ON JOBS SHEET; ",""))&amp;IF(AND(L991="Yes",M991=""),"DELAY - NO CAUSE; ","")&amp;IF(AND(N991&lt;&gt;"",O991&lt;&gt;"Yes",O991&lt;&gt;"Not needed"),"CLIENT INSTRUCTION - NO CHANGE ORDER; ","")&amp;IF(Q991="","NO PHOTOS LINK; ","")&amp;IF(OR(C991="",AND(D991&lt;&gt;"",E991="")),"CREW COUNT BLANK; ","")&amp;IF(G991="","NO WORK WRITTEN; ","")&amp;IF(AND(I991&lt;&gt;"",J991=""),"INSPECTION - NO RESULT; ","")&amp;IF(AND(B991&lt;&gt;"",N(A991)&gt;0,COUNTIFS($B$2:$B$1000,B991,$A$2:$A$1000,A991)&gt;1),"TWO ROWS SAME JOB SAME DAY; ","")&amp;IF(AND(N(A991)&gt;0,N(S991)&gt;0,N(S991)-N(A991)&gt;N('Settings'!$B$11)),"WRITTEN LATE; ",""),LEN(IF(N(A991)=0,"NO DATE; ","")&amp;IF(B991="","NO JOB; ",IF(COUNTIF('Jobs'!$A$2:$A$21,B991)=0,"JOB NOT ON JOBS SHEET; ",""))&amp;IF(AND(L991="Yes",M991=""),"DELAY - NO CAUSE; ","")&amp;IF(AND(N991&lt;&gt;"",O991&lt;&gt;"Yes",O991&lt;&gt;"Not needed"),"CLIENT INSTRUCTION - NO CHANGE ORDER; ","")&amp;IF(Q991="","NO PHOTOS LINK; ","")&amp;IF(OR(C991="",AND(D991&lt;&gt;"",E991="")),"CREW COUNT BLANK; ","")&amp;IF(G991="","NO WORK WRITTEN; ","")&amp;IF(AND(I991&lt;&gt;"",J991=""),"INSPECTION - NO RESULT; ","")&amp;IF(AND(B991&lt;&gt;"",N(A991)&gt;0,COUNTIFS($B$2:$B$1000,B991,$A$2:$A$1000,A991)&gt;1),"TWO ROWS SAME JOB SAME DAY; ","")&amp;IF(AND(N(A991)&gt;0,N(S991)&gt;0,N(S991)-N(A991)&gt;N('Settings'!$B$11)),"WRITTEN LATE; ",""))-2)))</f>
        <v/>
      </c>
    </row>
    <row r="992">
      <c r="A992" s="6" t="n"/>
      <c r="G992" s="7" t="n"/>
      <c r="H992" s="7" t="n"/>
      <c r="K992" s="7" t="n"/>
      <c r="M992" s="7" t="n"/>
      <c r="N992" s="7" t="n"/>
      <c r="P992" s="7" t="n"/>
      <c r="S992" s="6" t="n"/>
      <c r="T992">
        <f>IF(NOT(OR(A992&lt;&gt;"",B992&lt;&gt;"",G992&lt;&gt;"")),"",IF(IF(N(A992)=0,"NO DATE; ","")&amp;IF(B992="","NO JOB; ",IF(COUNTIF('Jobs'!$A$2:$A$21,B992)=0,"JOB NOT ON JOBS SHEET; ",""))&amp;IF(AND(L992="Yes",M992=""),"DELAY - NO CAUSE; ","")&amp;IF(AND(N992&lt;&gt;"",O992&lt;&gt;"Yes",O992&lt;&gt;"Not needed"),"CLIENT INSTRUCTION - NO CHANGE ORDER; ","")&amp;IF(Q992="","NO PHOTOS LINK; ","")&amp;IF(OR(C992="",AND(D992&lt;&gt;"",E992="")),"CREW COUNT BLANK; ","")&amp;IF(G992="","NO WORK WRITTEN; ","")&amp;IF(AND(I992&lt;&gt;"",J992=""),"INSPECTION - NO RESULT; ","")&amp;IF(AND(B992&lt;&gt;"",N(A992)&gt;0,COUNTIFS($B$2:$B$1000,B992,$A$2:$A$1000,A992)&gt;1),"TWO ROWS SAME JOB SAME DAY; ","")&amp;IF(AND(N(A992)&gt;0,N(S992)&gt;0,N(S992)-N(A992)&gt;N('Settings'!$B$11)),"WRITTEN LATE; ","")="","",LEFT(IF(N(A992)=0,"NO DATE; ","")&amp;IF(B992="","NO JOB; ",IF(COUNTIF('Jobs'!$A$2:$A$21,B992)=0,"JOB NOT ON JOBS SHEET; ",""))&amp;IF(AND(L992="Yes",M992=""),"DELAY - NO CAUSE; ","")&amp;IF(AND(N992&lt;&gt;"",O992&lt;&gt;"Yes",O992&lt;&gt;"Not needed"),"CLIENT INSTRUCTION - NO CHANGE ORDER; ","")&amp;IF(Q992="","NO PHOTOS LINK; ","")&amp;IF(OR(C992="",AND(D992&lt;&gt;"",E992="")),"CREW COUNT BLANK; ","")&amp;IF(G992="","NO WORK WRITTEN; ","")&amp;IF(AND(I992&lt;&gt;"",J992=""),"INSPECTION - NO RESULT; ","")&amp;IF(AND(B992&lt;&gt;"",N(A992)&gt;0,COUNTIFS($B$2:$B$1000,B992,$A$2:$A$1000,A992)&gt;1),"TWO ROWS SAME JOB SAME DAY; ","")&amp;IF(AND(N(A992)&gt;0,N(S992)&gt;0,N(S992)-N(A992)&gt;N('Settings'!$B$11)),"WRITTEN LATE; ",""),LEN(IF(N(A992)=0,"NO DATE; ","")&amp;IF(B992="","NO JOB; ",IF(COUNTIF('Jobs'!$A$2:$A$21,B992)=0,"JOB NOT ON JOBS SHEET; ",""))&amp;IF(AND(L992="Yes",M992=""),"DELAY - NO CAUSE; ","")&amp;IF(AND(N992&lt;&gt;"",O992&lt;&gt;"Yes",O992&lt;&gt;"Not needed"),"CLIENT INSTRUCTION - NO CHANGE ORDER; ","")&amp;IF(Q992="","NO PHOTOS LINK; ","")&amp;IF(OR(C992="",AND(D992&lt;&gt;"",E992="")),"CREW COUNT BLANK; ","")&amp;IF(G992="","NO WORK WRITTEN; ","")&amp;IF(AND(I992&lt;&gt;"",J992=""),"INSPECTION - NO RESULT; ","")&amp;IF(AND(B992&lt;&gt;"",N(A992)&gt;0,COUNTIFS($B$2:$B$1000,B992,$A$2:$A$1000,A992)&gt;1),"TWO ROWS SAME JOB SAME DAY; ","")&amp;IF(AND(N(A992)&gt;0,N(S992)&gt;0,N(S992)-N(A992)&gt;N('Settings'!$B$11)),"WRITTEN LATE; ",""))-2)))</f>
        <v/>
      </c>
    </row>
    <row r="993">
      <c r="A993" s="6" t="n"/>
      <c r="G993" s="7" t="n"/>
      <c r="H993" s="7" t="n"/>
      <c r="K993" s="7" t="n"/>
      <c r="M993" s="7" t="n"/>
      <c r="N993" s="7" t="n"/>
      <c r="P993" s="7" t="n"/>
      <c r="S993" s="6" t="n"/>
      <c r="T993">
        <f>IF(NOT(OR(A993&lt;&gt;"",B993&lt;&gt;"",G993&lt;&gt;"")),"",IF(IF(N(A993)=0,"NO DATE; ","")&amp;IF(B993="","NO JOB; ",IF(COUNTIF('Jobs'!$A$2:$A$21,B993)=0,"JOB NOT ON JOBS SHEET; ",""))&amp;IF(AND(L993="Yes",M993=""),"DELAY - NO CAUSE; ","")&amp;IF(AND(N993&lt;&gt;"",O993&lt;&gt;"Yes",O993&lt;&gt;"Not needed"),"CLIENT INSTRUCTION - NO CHANGE ORDER; ","")&amp;IF(Q993="","NO PHOTOS LINK; ","")&amp;IF(OR(C993="",AND(D993&lt;&gt;"",E993="")),"CREW COUNT BLANK; ","")&amp;IF(G993="","NO WORK WRITTEN; ","")&amp;IF(AND(I993&lt;&gt;"",J993=""),"INSPECTION - NO RESULT; ","")&amp;IF(AND(B993&lt;&gt;"",N(A993)&gt;0,COUNTIFS($B$2:$B$1000,B993,$A$2:$A$1000,A993)&gt;1),"TWO ROWS SAME JOB SAME DAY; ","")&amp;IF(AND(N(A993)&gt;0,N(S993)&gt;0,N(S993)-N(A993)&gt;N('Settings'!$B$11)),"WRITTEN LATE; ","")="","",LEFT(IF(N(A993)=0,"NO DATE; ","")&amp;IF(B993="","NO JOB; ",IF(COUNTIF('Jobs'!$A$2:$A$21,B993)=0,"JOB NOT ON JOBS SHEET; ",""))&amp;IF(AND(L993="Yes",M993=""),"DELAY - NO CAUSE; ","")&amp;IF(AND(N993&lt;&gt;"",O993&lt;&gt;"Yes",O993&lt;&gt;"Not needed"),"CLIENT INSTRUCTION - NO CHANGE ORDER; ","")&amp;IF(Q993="","NO PHOTOS LINK; ","")&amp;IF(OR(C993="",AND(D993&lt;&gt;"",E993="")),"CREW COUNT BLANK; ","")&amp;IF(G993="","NO WORK WRITTEN; ","")&amp;IF(AND(I993&lt;&gt;"",J993=""),"INSPECTION - NO RESULT; ","")&amp;IF(AND(B993&lt;&gt;"",N(A993)&gt;0,COUNTIFS($B$2:$B$1000,B993,$A$2:$A$1000,A993)&gt;1),"TWO ROWS SAME JOB SAME DAY; ","")&amp;IF(AND(N(A993)&gt;0,N(S993)&gt;0,N(S993)-N(A993)&gt;N('Settings'!$B$11)),"WRITTEN LATE; ",""),LEN(IF(N(A993)=0,"NO DATE; ","")&amp;IF(B993="","NO JOB; ",IF(COUNTIF('Jobs'!$A$2:$A$21,B993)=0,"JOB NOT ON JOBS SHEET; ",""))&amp;IF(AND(L993="Yes",M993=""),"DELAY - NO CAUSE; ","")&amp;IF(AND(N993&lt;&gt;"",O993&lt;&gt;"Yes",O993&lt;&gt;"Not needed"),"CLIENT INSTRUCTION - NO CHANGE ORDER; ","")&amp;IF(Q993="","NO PHOTOS LINK; ","")&amp;IF(OR(C993="",AND(D993&lt;&gt;"",E993="")),"CREW COUNT BLANK; ","")&amp;IF(G993="","NO WORK WRITTEN; ","")&amp;IF(AND(I993&lt;&gt;"",J993=""),"INSPECTION - NO RESULT; ","")&amp;IF(AND(B993&lt;&gt;"",N(A993)&gt;0,COUNTIFS($B$2:$B$1000,B993,$A$2:$A$1000,A993)&gt;1),"TWO ROWS SAME JOB SAME DAY; ","")&amp;IF(AND(N(A993)&gt;0,N(S993)&gt;0,N(S993)-N(A993)&gt;N('Settings'!$B$11)),"WRITTEN LATE; ",""))-2)))</f>
        <v/>
      </c>
    </row>
    <row r="994">
      <c r="A994" s="6" t="n"/>
      <c r="G994" s="7" t="n"/>
      <c r="H994" s="7" t="n"/>
      <c r="K994" s="7" t="n"/>
      <c r="M994" s="7" t="n"/>
      <c r="N994" s="7" t="n"/>
      <c r="P994" s="7" t="n"/>
      <c r="S994" s="6" t="n"/>
      <c r="T994">
        <f>IF(NOT(OR(A994&lt;&gt;"",B994&lt;&gt;"",G994&lt;&gt;"")),"",IF(IF(N(A994)=0,"NO DATE; ","")&amp;IF(B994="","NO JOB; ",IF(COUNTIF('Jobs'!$A$2:$A$21,B994)=0,"JOB NOT ON JOBS SHEET; ",""))&amp;IF(AND(L994="Yes",M994=""),"DELAY - NO CAUSE; ","")&amp;IF(AND(N994&lt;&gt;"",O994&lt;&gt;"Yes",O994&lt;&gt;"Not needed"),"CLIENT INSTRUCTION - NO CHANGE ORDER; ","")&amp;IF(Q994="","NO PHOTOS LINK; ","")&amp;IF(OR(C994="",AND(D994&lt;&gt;"",E994="")),"CREW COUNT BLANK; ","")&amp;IF(G994="","NO WORK WRITTEN; ","")&amp;IF(AND(I994&lt;&gt;"",J994=""),"INSPECTION - NO RESULT; ","")&amp;IF(AND(B994&lt;&gt;"",N(A994)&gt;0,COUNTIFS($B$2:$B$1000,B994,$A$2:$A$1000,A994)&gt;1),"TWO ROWS SAME JOB SAME DAY; ","")&amp;IF(AND(N(A994)&gt;0,N(S994)&gt;0,N(S994)-N(A994)&gt;N('Settings'!$B$11)),"WRITTEN LATE; ","")="","",LEFT(IF(N(A994)=0,"NO DATE; ","")&amp;IF(B994="","NO JOB; ",IF(COUNTIF('Jobs'!$A$2:$A$21,B994)=0,"JOB NOT ON JOBS SHEET; ",""))&amp;IF(AND(L994="Yes",M994=""),"DELAY - NO CAUSE; ","")&amp;IF(AND(N994&lt;&gt;"",O994&lt;&gt;"Yes",O994&lt;&gt;"Not needed"),"CLIENT INSTRUCTION - NO CHANGE ORDER; ","")&amp;IF(Q994="","NO PHOTOS LINK; ","")&amp;IF(OR(C994="",AND(D994&lt;&gt;"",E994="")),"CREW COUNT BLANK; ","")&amp;IF(G994="","NO WORK WRITTEN; ","")&amp;IF(AND(I994&lt;&gt;"",J994=""),"INSPECTION - NO RESULT; ","")&amp;IF(AND(B994&lt;&gt;"",N(A994)&gt;0,COUNTIFS($B$2:$B$1000,B994,$A$2:$A$1000,A994)&gt;1),"TWO ROWS SAME JOB SAME DAY; ","")&amp;IF(AND(N(A994)&gt;0,N(S994)&gt;0,N(S994)-N(A994)&gt;N('Settings'!$B$11)),"WRITTEN LATE; ",""),LEN(IF(N(A994)=0,"NO DATE; ","")&amp;IF(B994="","NO JOB; ",IF(COUNTIF('Jobs'!$A$2:$A$21,B994)=0,"JOB NOT ON JOBS SHEET; ",""))&amp;IF(AND(L994="Yes",M994=""),"DELAY - NO CAUSE; ","")&amp;IF(AND(N994&lt;&gt;"",O994&lt;&gt;"Yes",O994&lt;&gt;"Not needed"),"CLIENT INSTRUCTION - NO CHANGE ORDER; ","")&amp;IF(Q994="","NO PHOTOS LINK; ","")&amp;IF(OR(C994="",AND(D994&lt;&gt;"",E994="")),"CREW COUNT BLANK; ","")&amp;IF(G994="","NO WORK WRITTEN; ","")&amp;IF(AND(I994&lt;&gt;"",J994=""),"INSPECTION - NO RESULT; ","")&amp;IF(AND(B994&lt;&gt;"",N(A994)&gt;0,COUNTIFS($B$2:$B$1000,B994,$A$2:$A$1000,A994)&gt;1),"TWO ROWS SAME JOB SAME DAY; ","")&amp;IF(AND(N(A994)&gt;0,N(S994)&gt;0,N(S994)-N(A994)&gt;N('Settings'!$B$11)),"WRITTEN LATE; ",""))-2)))</f>
        <v/>
      </c>
    </row>
    <row r="995">
      <c r="A995" s="6" t="n"/>
      <c r="G995" s="7" t="n"/>
      <c r="H995" s="7" t="n"/>
      <c r="K995" s="7" t="n"/>
      <c r="M995" s="7" t="n"/>
      <c r="N995" s="7" t="n"/>
      <c r="P995" s="7" t="n"/>
      <c r="S995" s="6" t="n"/>
      <c r="T995">
        <f>IF(NOT(OR(A995&lt;&gt;"",B995&lt;&gt;"",G995&lt;&gt;"")),"",IF(IF(N(A995)=0,"NO DATE; ","")&amp;IF(B995="","NO JOB; ",IF(COUNTIF('Jobs'!$A$2:$A$21,B995)=0,"JOB NOT ON JOBS SHEET; ",""))&amp;IF(AND(L995="Yes",M995=""),"DELAY - NO CAUSE; ","")&amp;IF(AND(N995&lt;&gt;"",O995&lt;&gt;"Yes",O995&lt;&gt;"Not needed"),"CLIENT INSTRUCTION - NO CHANGE ORDER; ","")&amp;IF(Q995="","NO PHOTOS LINK; ","")&amp;IF(OR(C995="",AND(D995&lt;&gt;"",E995="")),"CREW COUNT BLANK; ","")&amp;IF(G995="","NO WORK WRITTEN; ","")&amp;IF(AND(I995&lt;&gt;"",J995=""),"INSPECTION - NO RESULT; ","")&amp;IF(AND(B995&lt;&gt;"",N(A995)&gt;0,COUNTIFS($B$2:$B$1000,B995,$A$2:$A$1000,A995)&gt;1),"TWO ROWS SAME JOB SAME DAY; ","")&amp;IF(AND(N(A995)&gt;0,N(S995)&gt;0,N(S995)-N(A995)&gt;N('Settings'!$B$11)),"WRITTEN LATE; ","")="","",LEFT(IF(N(A995)=0,"NO DATE; ","")&amp;IF(B995="","NO JOB; ",IF(COUNTIF('Jobs'!$A$2:$A$21,B995)=0,"JOB NOT ON JOBS SHEET; ",""))&amp;IF(AND(L995="Yes",M995=""),"DELAY - NO CAUSE; ","")&amp;IF(AND(N995&lt;&gt;"",O995&lt;&gt;"Yes",O995&lt;&gt;"Not needed"),"CLIENT INSTRUCTION - NO CHANGE ORDER; ","")&amp;IF(Q995="","NO PHOTOS LINK; ","")&amp;IF(OR(C995="",AND(D995&lt;&gt;"",E995="")),"CREW COUNT BLANK; ","")&amp;IF(G995="","NO WORK WRITTEN; ","")&amp;IF(AND(I995&lt;&gt;"",J995=""),"INSPECTION - NO RESULT; ","")&amp;IF(AND(B995&lt;&gt;"",N(A995)&gt;0,COUNTIFS($B$2:$B$1000,B995,$A$2:$A$1000,A995)&gt;1),"TWO ROWS SAME JOB SAME DAY; ","")&amp;IF(AND(N(A995)&gt;0,N(S995)&gt;0,N(S995)-N(A995)&gt;N('Settings'!$B$11)),"WRITTEN LATE; ",""),LEN(IF(N(A995)=0,"NO DATE; ","")&amp;IF(B995="","NO JOB; ",IF(COUNTIF('Jobs'!$A$2:$A$21,B995)=0,"JOB NOT ON JOBS SHEET; ",""))&amp;IF(AND(L995="Yes",M995=""),"DELAY - NO CAUSE; ","")&amp;IF(AND(N995&lt;&gt;"",O995&lt;&gt;"Yes",O995&lt;&gt;"Not needed"),"CLIENT INSTRUCTION - NO CHANGE ORDER; ","")&amp;IF(Q995="","NO PHOTOS LINK; ","")&amp;IF(OR(C995="",AND(D995&lt;&gt;"",E995="")),"CREW COUNT BLANK; ","")&amp;IF(G995="","NO WORK WRITTEN; ","")&amp;IF(AND(I995&lt;&gt;"",J995=""),"INSPECTION - NO RESULT; ","")&amp;IF(AND(B995&lt;&gt;"",N(A995)&gt;0,COUNTIFS($B$2:$B$1000,B995,$A$2:$A$1000,A995)&gt;1),"TWO ROWS SAME JOB SAME DAY; ","")&amp;IF(AND(N(A995)&gt;0,N(S995)&gt;0,N(S995)-N(A995)&gt;N('Settings'!$B$11)),"WRITTEN LATE; ",""))-2)))</f>
        <v/>
      </c>
    </row>
    <row r="996">
      <c r="A996" s="6" t="n"/>
      <c r="G996" s="7" t="n"/>
      <c r="H996" s="7" t="n"/>
      <c r="K996" s="7" t="n"/>
      <c r="M996" s="7" t="n"/>
      <c r="N996" s="7" t="n"/>
      <c r="P996" s="7" t="n"/>
      <c r="S996" s="6" t="n"/>
      <c r="T996">
        <f>IF(NOT(OR(A996&lt;&gt;"",B996&lt;&gt;"",G996&lt;&gt;"")),"",IF(IF(N(A996)=0,"NO DATE; ","")&amp;IF(B996="","NO JOB; ",IF(COUNTIF('Jobs'!$A$2:$A$21,B996)=0,"JOB NOT ON JOBS SHEET; ",""))&amp;IF(AND(L996="Yes",M996=""),"DELAY - NO CAUSE; ","")&amp;IF(AND(N996&lt;&gt;"",O996&lt;&gt;"Yes",O996&lt;&gt;"Not needed"),"CLIENT INSTRUCTION - NO CHANGE ORDER; ","")&amp;IF(Q996="","NO PHOTOS LINK; ","")&amp;IF(OR(C996="",AND(D996&lt;&gt;"",E996="")),"CREW COUNT BLANK; ","")&amp;IF(G996="","NO WORK WRITTEN; ","")&amp;IF(AND(I996&lt;&gt;"",J996=""),"INSPECTION - NO RESULT; ","")&amp;IF(AND(B996&lt;&gt;"",N(A996)&gt;0,COUNTIFS($B$2:$B$1000,B996,$A$2:$A$1000,A996)&gt;1),"TWO ROWS SAME JOB SAME DAY; ","")&amp;IF(AND(N(A996)&gt;0,N(S996)&gt;0,N(S996)-N(A996)&gt;N('Settings'!$B$11)),"WRITTEN LATE; ","")="","",LEFT(IF(N(A996)=0,"NO DATE; ","")&amp;IF(B996="","NO JOB; ",IF(COUNTIF('Jobs'!$A$2:$A$21,B996)=0,"JOB NOT ON JOBS SHEET; ",""))&amp;IF(AND(L996="Yes",M996=""),"DELAY - NO CAUSE; ","")&amp;IF(AND(N996&lt;&gt;"",O996&lt;&gt;"Yes",O996&lt;&gt;"Not needed"),"CLIENT INSTRUCTION - NO CHANGE ORDER; ","")&amp;IF(Q996="","NO PHOTOS LINK; ","")&amp;IF(OR(C996="",AND(D996&lt;&gt;"",E996="")),"CREW COUNT BLANK; ","")&amp;IF(G996="","NO WORK WRITTEN; ","")&amp;IF(AND(I996&lt;&gt;"",J996=""),"INSPECTION - NO RESULT; ","")&amp;IF(AND(B996&lt;&gt;"",N(A996)&gt;0,COUNTIFS($B$2:$B$1000,B996,$A$2:$A$1000,A996)&gt;1),"TWO ROWS SAME JOB SAME DAY; ","")&amp;IF(AND(N(A996)&gt;0,N(S996)&gt;0,N(S996)-N(A996)&gt;N('Settings'!$B$11)),"WRITTEN LATE; ",""),LEN(IF(N(A996)=0,"NO DATE; ","")&amp;IF(B996="","NO JOB; ",IF(COUNTIF('Jobs'!$A$2:$A$21,B996)=0,"JOB NOT ON JOBS SHEET; ",""))&amp;IF(AND(L996="Yes",M996=""),"DELAY - NO CAUSE; ","")&amp;IF(AND(N996&lt;&gt;"",O996&lt;&gt;"Yes",O996&lt;&gt;"Not needed"),"CLIENT INSTRUCTION - NO CHANGE ORDER; ","")&amp;IF(Q996="","NO PHOTOS LINK; ","")&amp;IF(OR(C996="",AND(D996&lt;&gt;"",E996="")),"CREW COUNT BLANK; ","")&amp;IF(G996="","NO WORK WRITTEN; ","")&amp;IF(AND(I996&lt;&gt;"",J996=""),"INSPECTION - NO RESULT; ","")&amp;IF(AND(B996&lt;&gt;"",N(A996)&gt;0,COUNTIFS($B$2:$B$1000,B996,$A$2:$A$1000,A996)&gt;1),"TWO ROWS SAME JOB SAME DAY; ","")&amp;IF(AND(N(A996)&gt;0,N(S996)&gt;0,N(S996)-N(A996)&gt;N('Settings'!$B$11)),"WRITTEN LATE; ",""))-2)))</f>
        <v/>
      </c>
    </row>
    <row r="997">
      <c r="A997" s="6" t="n"/>
      <c r="G997" s="7" t="n"/>
      <c r="H997" s="7" t="n"/>
      <c r="K997" s="7" t="n"/>
      <c r="M997" s="7" t="n"/>
      <c r="N997" s="7" t="n"/>
      <c r="P997" s="7" t="n"/>
      <c r="S997" s="6" t="n"/>
      <c r="T997">
        <f>IF(NOT(OR(A997&lt;&gt;"",B997&lt;&gt;"",G997&lt;&gt;"")),"",IF(IF(N(A997)=0,"NO DATE; ","")&amp;IF(B997="","NO JOB; ",IF(COUNTIF('Jobs'!$A$2:$A$21,B997)=0,"JOB NOT ON JOBS SHEET; ",""))&amp;IF(AND(L997="Yes",M997=""),"DELAY - NO CAUSE; ","")&amp;IF(AND(N997&lt;&gt;"",O997&lt;&gt;"Yes",O997&lt;&gt;"Not needed"),"CLIENT INSTRUCTION - NO CHANGE ORDER; ","")&amp;IF(Q997="","NO PHOTOS LINK; ","")&amp;IF(OR(C997="",AND(D997&lt;&gt;"",E997="")),"CREW COUNT BLANK; ","")&amp;IF(G997="","NO WORK WRITTEN; ","")&amp;IF(AND(I997&lt;&gt;"",J997=""),"INSPECTION - NO RESULT; ","")&amp;IF(AND(B997&lt;&gt;"",N(A997)&gt;0,COUNTIFS($B$2:$B$1000,B997,$A$2:$A$1000,A997)&gt;1),"TWO ROWS SAME JOB SAME DAY; ","")&amp;IF(AND(N(A997)&gt;0,N(S997)&gt;0,N(S997)-N(A997)&gt;N('Settings'!$B$11)),"WRITTEN LATE; ","")="","",LEFT(IF(N(A997)=0,"NO DATE; ","")&amp;IF(B997="","NO JOB; ",IF(COUNTIF('Jobs'!$A$2:$A$21,B997)=0,"JOB NOT ON JOBS SHEET; ",""))&amp;IF(AND(L997="Yes",M997=""),"DELAY - NO CAUSE; ","")&amp;IF(AND(N997&lt;&gt;"",O997&lt;&gt;"Yes",O997&lt;&gt;"Not needed"),"CLIENT INSTRUCTION - NO CHANGE ORDER; ","")&amp;IF(Q997="","NO PHOTOS LINK; ","")&amp;IF(OR(C997="",AND(D997&lt;&gt;"",E997="")),"CREW COUNT BLANK; ","")&amp;IF(G997="","NO WORK WRITTEN; ","")&amp;IF(AND(I997&lt;&gt;"",J997=""),"INSPECTION - NO RESULT; ","")&amp;IF(AND(B997&lt;&gt;"",N(A997)&gt;0,COUNTIFS($B$2:$B$1000,B997,$A$2:$A$1000,A997)&gt;1),"TWO ROWS SAME JOB SAME DAY; ","")&amp;IF(AND(N(A997)&gt;0,N(S997)&gt;0,N(S997)-N(A997)&gt;N('Settings'!$B$11)),"WRITTEN LATE; ",""),LEN(IF(N(A997)=0,"NO DATE; ","")&amp;IF(B997="","NO JOB; ",IF(COUNTIF('Jobs'!$A$2:$A$21,B997)=0,"JOB NOT ON JOBS SHEET; ",""))&amp;IF(AND(L997="Yes",M997=""),"DELAY - NO CAUSE; ","")&amp;IF(AND(N997&lt;&gt;"",O997&lt;&gt;"Yes",O997&lt;&gt;"Not needed"),"CLIENT INSTRUCTION - NO CHANGE ORDER; ","")&amp;IF(Q997="","NO PHOTOS LINK; ","")&amp;IF(OR(C997="",AND(D997&lt;&gt;"",E997="")),"CREW COUNT BLANK; ","")&amp;IF(G997="","NO WORK WRITTEN; ","")&amp;IF(AND(I997&lt;&gt;"",J997=""),"INSPECTION - NO RESULT; ","")&amp;IF(AND(B997&lt;&gt;"",N(A997)&gt;0,COUNTIFS($B$2:$B$1000,B997,$A$2:$A$1000,A997)&gt;1),"TWO ROWS SAME JOB SAME DAY; ","")&amp;IF(AND(N(A997)&gt;0,N(S997)&gt;0,N(S997)-N(A997)&gt;N('Settings'!$B$11)),"WRITTEN LATE; ",""))-2)))</f>
        <v/>
      </c>
    </row>
    <row r="998">
      <c r="A998" s="6" t="n"/>
      <c r="G998" s="7" t="n"/>
      <c r="H998" s="7" t="n"/>
      <c r="K998" s="7" t="n"/>
      <c r="M998" s="7" t="n"/>
      <c r="N998" s="7" t="n"/>
      <c r="P998" s="7" t="n"/>
      <c r="S998" s="6" t="n"/>
      <c r="T998">
        <f>IF(NOT(OR(A998&lt;&gt;"",B998&lt;&gt;"",G998&lt;&gt;"")),"",IF(IF(N(A998)=0,"NO DATE; ","")&amp;IF(B998="","NO JOB; ",IF(COUNTIF('Jobs'!$A$2:$A$21,B998)=0,"JOB NOT ON JOBS SHEET; ",""))&amp;IF(AND(L998="Yes",M998=""),"DELAY - NO CAUSE; ","")&amp;IF(AND(N998&lt;&gt;"",O998&lt;&gt;"Yes",O998&lt;&gt;"Not needed"),"CLIENT INSTRUCTION - NO CHANGE ORDER; ","")&amp;IF(Q998="","NO PHOTOS LINK; ","")&amp;IF(OR(C998="",AND(D998&lt;&gt;"",E998="")),"CREW COUNT BLANK; ","")&amp;IF(G998="","NO WORK WRITTEN; ","")&amp;IF(AND(I998&lt;&gt;"",J998=""),"INSPECTION - NO RESULT; ","")&amp;IF(AND(B998&lt;&gt;"",N(A998)&gt;0,COUNTIFS($B$2:$B$1000,B998,$A$2:$A$1000,A998)&gt;1),"TWO ROWS SAME JOB SAME DAY; ","")&amp;IF(AND(N(A998)&gt;0,N(S998)&gt;0,N(S998)-N(A998)&gt;N('Settings'!$B$11)),"WRITTEN LATE; ","")="","",LEFT(IF(N(A998)=0,"NO DATE; ","")&amp;IF(B998="","NO JOB; ",IF(COUNTIF('Jobs'!$A$2:$A$21,B998)=0,"JOB NOT ON JOBS SHEET; ",""))&amp;IF(AND(L998="Yes",M998=""),"DELAY - NO CAUSE; ","")&amp;IF(AND(N998&lt;&gt;"",O998&lt;&gt;"Yes",O998&lt;&gt;"Not needed"),"CLIENT INSTRUCTION - NO CHANGE ORDER; ","")&amp;IF(Q998="","NO PHOTOS LINK; ","")&amp;IF(OR(C998="",AND(D998&lt;&gt;"",E998="")),"CREW COUNT BLANK; ","")&amp;IF(G998="","NO WORK WRITTEN; ","")&amp;IF(AND(I998&lt;&gt;"",J998=""),"INSPECTION - NO RESULT; ","")&amp;IF(AND(B998&lt;&gt;"",N(A998)&gt;0,COUNTIFS($B$2:$B$1000,B998,$A$2:$A$1000,A998)&gt;1),"TWO ROWS SAME JOB SAME DAY; ","")&amp;IF(AND(N(A998)&gt;0,N(S998)&gt;0,N(S998)-N(A998)&gt;N('Settings'!$B$11)),"WRITTEN LATE; ",""),LEN(IF(N(A998)=0,"NO DATE; ","")&amp;IF(B998="","NO JOB; ",IF(COUNTIF('Jobs'!$A$2:$A$21,B998)=0,"JOB NOT ON JOBS SHEET; ",""))&amp;IF(AND(L998="Yes",M998=""),"DELAY - NO CAUSE; ","")&amp;IF(AND(N998&lt;&gt;"",O998&lt;&gt;"Yes",O998&lt;&gt;"Not needed"),"CLIENT INSTRUCTION - NO CHANGE ORDER; ","")&amp;IF(Q998="","NO PHOTOS LINK; ","")&amp;IF(OR(C998="",AND(D998&lt;&gt;"",E998="")),"CREW COUNT BLANK; ","")&amp;IF(G998="","NO WORK WRITTEN; ","")&amp;IF(AND(I998&lt;&gt;"",J998=""),"INSPECTION - NO RESULT; ","")&amp;IF(AND(B998&lt;&gt;"",N(A998)&gt;0,COUNTIFS($B$2:$B$1000,B998,$A$2:$A$1000,A998)&gt;1),"TWO ROWS SAME JOB SAME DAY; ","")&amp;IF(AND(N(A998)&gt;0,N(S998)&gt;0,N(S998)-N(A998)&gt;N('Settings'!$B$11)),"WRITTEN LATE; ",""))-2)))</f>
        <v/>
      </c>
    </row>
    <row r="999">
      <c r="A999" s="6" t="n"/>
      <c r="G999" s="7" t="n"/>
      <c r="H999" s="7" t="n"/>
      <c r="K999" s="7" t="n"/>
      <c r="M999" s="7" t="n"/>
      <c r="N999" s="7" t="n"/>
      <c r="P999" s="7" t="n"/>
      <c r="S999" s="6" t="n"/>
      <c r="T999">
        <f>IF(NOT(OR(A999&lt;&gt;"",B999&lt;&gt;"",G999&lt;&gt;"")),"",IF(IF(N(A999)=0,"NO DATE; ","")&amp;IF(B999="","NO JOB; ",IF(COUNTIF('Jobs'!$A$2:$A$21,B999)=0,"JOB NOT ON JOBS SHEET; ",""))&amp;IF(AND(L999="Yes",M999=""),"DELAY - NO CAUSE; ","")&amp;IF(AND(N999&lt;&gt;"",O999&lt;&gt;"Yes",O999&lt;&gt;"Not needed"),"CLIENT INSTRUCTION - NO CHANGE ORDER; ","")&amp;IF(Q999="","NO PHOTOS LINK; ","")&amp;IF(OR(C999="",AND(D999&lt;&gt;"",E999="")),"CREW COUNT BLANK; ","")&amp;IF(G999="","NO WORK WRITTEN; ","")&amp;IF(AND(I999&lt;&gt;"",J999=""),"INSPECTION - NO RESULT; ","")&amp;IF(AND(B999&lt;&gt;"",N(A999)&gt;0,COUNTIFS($B$2:$B$1000,B999,$A$2:$A$1000,A999)&gt;1),"TWO ROWS SAME JOB SAME DAY; ","")&amp;IF(AND(N(A999)&gt;0,N(S999)&gt;0,N(S999)-N(A999)&gt;N('Settings'!$B$11)),"WRITTEN LATE; ","")="","",LEFT(IF(N(A999)=0,"NO DATE; ","")&amp;IF(B999="","NO JOB; ",IF(COUNTIF('Jobs'!$A$2:$A$21,B999)=0,"JOB NOT ON JOBS SHEET; ",""))&amp;IF(AND(L999="Yes",M999=""),"DELAY - NO CAUSE; ","")&amp;IF(AND(N999&lt;&gt;"",O999&lt;&gt;"Yes",O999&lt;&gt;"Not needed"),"CLIENT INSTRUCTION - NO CHANGE ORDER; ","")&amp;IF(Q999="","NO PHOTOS LINK; ","")&amp;IF(OR(C999="",AND(D999&lt;&gt;"",E999="")),"CREW COUNT BLANK; ","")&amp;IF(G999="","NO WORK WRITTEN; ","")&amp;IF(AND(I999&lt;&gt;"",J999=""),"INSPECTION - NO RESULT; ","")&amp;IF(AND(B999&lt;&gt;"",N(A999)&gt;0,COUNTIFS($B$2:$B$1000,B999,$A$2:$A$1000,A999)&gt;1),"TWO ROWS SAME JOB SAME DAY; ","")&amp;IF(AND(N(A999)&gt;0,N(S999)&gt;0,N(S999)-N(A999)&gt;N('Settings'!$B$11)),"WRITTEN LATE; ",""),LEN(IF(N(A999)=0,"NO DATE; ","")&amp;IF(B999="","NO JOB; ",IF(COUNTIF('Jobs'!$A$2:$A$21,B999)=0,"JOB NOT ON JOBS SHEET; ",""))&amp;IF(AND(L999="Yes",M999=""),"DELAY - NO CAUSE; ","")&amp;IF(AND(N999&lt;&gt;"",O999&lt;&gt;"Yes",O999&lt;&gt;"Not needed"),"CLIENT INSTRUCTION - NO CHANGE ORDER; ","")&amp;IF(Q999="","NO PHOTOS LINK; ","")&amp;IF(OR(C999="",AND(D999&lt;&gt;"",E999="")),"CREW COUNT BLANK; ","")&amp;IF(G999="","NO WORK WRITTEN; ","")&amp;IF(AND(I999&lt;&gt;"",J999=""),"INSPECTION - NO RESULT; ","")&amp;IF(AND(B999&lt;&gt;"",N(A999)&gt;0,COUNTIFS($B$2:$B$1000,B999,$A$2:$A$1000,A999)&gt;1),"TWO ROWS SAME JOB SAME DAY; ","")&amp;IF(AND(N(A999)&gt;0,N(S999)&gt;0,N(S999)-N(A999)&gt;N('Settings'!$B$11)),"WRITTEN LATE; ",""))-2)))</f>
        <v/>
      </c>
    </row>
    <row r="1000">
      <c r="A1000" s="6" t="n"/>
      <c r="G1000" s="7" t="n"/>
      <c r="H1000" s="7" t="n"/>
      <c r="K1000" s="7" t="n"/>
      <c r="M1000" s="7" t="n"/>
      <c r="N1000" s="7" t="n"/>
      <c r="P1000" s="7" t="n"/>
      <c r="S1000" s="6" t="n"/>
      <c r="T1000">
        <f>IF(NOT(OR(A1000&lt;&gt;"",B1000&lt;&gt;"",G1000&lt;&gt;"")),"",IF(IF(N(A1000)=0,"NO DATE; ","")&amp;IF(B1000="","NO JOB; ",IF(COUNTIF('Jobs'!$A$2:$A$21,B1000)=0,"JOB NOT ON JOBS SHEET; ",""))&amp;IF(AND(L1000="Yes",M1000=""),"DELAY - NO CAUSE; ","")&amp;IF(AND(N1000&lt;&gt;"",O1000&lt;&gt;"Yes",O1000&lt;&gt;"Not needed"),"CLIENT INSTRUCTION - NO CHANGE ORDER; ","")&amp;IF(Q1000="","NO PHOTOS LINK; ","")&amp;IF(OR(C1000="",AND(D1000&lt;&gt;"",E1000="")),"CREW COUNT BLANK; ","")&amp;IF(G1000="","NO WORK WRITTEN; ","")&amp;IF(AND(I1000&lt;&gt;"",J1000=""),"INSPECTION - NO RESULT; ","")&amp;IF(AND(B1000&lt;&gt;"",N(A1000)&gt;0,COUNTIFS($B$2:$B$1000,B1000,$A$2:$A$1000,A1000)&gt;1),"TWO ROWS SAME JOB SAME DAY; ","")&amp;IF(AND(N(A1000)&gt;0,N(S1000)&gt;0,N(S1000)-N(A1000)&gt;N('Settings'!$B$11)),"WRITTEN LATE; ","")="","",LEFT(IF(N(A1000)=0,"NO DATE; ","")&amp;IF(B1000="","NO JOB; ",IF(COUNTIF('Jobs'!$A$2:$A$21,B1000)=0,"JOB NOT ON JOBS SHEET; ",""))&amp;IF(AND(L1000="Yes",M1000=""),"DELAY - NO CAUSE; ","")&amp;IF(AND(N1000&lt;&gt;"",O1000&lt;&gt;"Yes",O1000&lt;&gt;"Not needed"),"CLIENT INSTRUCTION - NO CHANGE ORDER; ","")&amp;IF(Q1000="","NO PHOTOS LINK; ","")&amp;IF(OR(C1000="",AND(D1000&lt;&gt;"",E1000="")),"CREW COUNT BLANK; ","")&amp;IF(G1000="","NO WORK WRITTEN; ","")&amp;IF(AND(I1000&lt;&gt;"",J1000=""),"INSPECTION - NO RESULT; ","")&amp;IF(AND(B1000&lt;&gt;"",N(A1000)&gt;0,COUNTIFS($B$2:$B$1000,B1000,$A$2:$A$1000,A1000)&gt;1),"TWO ROWS SAME JOB SAME DAY; ","")&amp;IF(AND(N(A1000)&gt;0,N(S1000)&gt;0,N(S1000)-N(A1000)&gt;N('Settings'!$B$11)),"WRITTEN LATE; ",""),LEN(IF(N(A1000)=0,"NO DATE; ","")&amp;IF(B1000="","NO JOB; ",IF(COUNTIF('Jobs'!$A$2:$A$21,B1000)=0,"JOB NOT ON JOBS SHEET; ",""))&amp;IF(AND(L1000="Yes",M1000=""),"DELAY - NO CAUSE; ","")&amp;IF(AND(N1000&lt;&gt;"",O1000&lt;&gt;"Yes",O1000&lt;&gt;"Not needed"),"CLIENT INSTRUCTION - NO CHANGE ORDER; ","")&amp;IF(Q1000="","NO PHOTOS LINK; ","")&amp;IF(OR(C1000="",AND(D1000&lt;&gt;"",E1000="")),"CREW COUNT BLANK; ","")&amp;IF(G1000="","NO WORK WRITTEN; ","")&amp;IF(AND(I1000&lt;&gt;"",J1000=""),"INSPECTION - NO RESULT; ","")&amp;IF(AND(B1000&lt;&gt;"",N(A1000)&gt;0,COUNTIFS($B$2:$B$1000,B1000,$A$2:$A$1000,A1000)&gt;1),"TWO ROWS SAME JOB SAME DAY; ","")&amp;IF(AND(N(A1000)&gt;0,N(S1000)&gt;0,N(S1000)-N(A1000)&gt;N('Settings'!$B$11)),"WRITTEN LATE; ",""))-2)))</f>
        <v/>
      </c>
    </row>
  </sheetData>
  <autoFilter ref="A1:U1000"/>
  <conditionalFormatting sqref="A2:U1000">
    <cfRule type="expression" priority="1" dxfId="0" stopIfTrue="1">
      <formula>OR(ISNUMBER(SEARCH("CLIENT INSTRUCTION - NO CHANGE ORDER",$T2)),ISNUMBER(SEARCH("DELAY - NO CAUSE",$T2)))</formula>
    </cfRule>
    <cfRule type="expression" priority="2" dxfId="1" stopIfTrue="1">
      <formula>$T2&lt;&gt;""</formula>
    </cfRule>
    <cfRule type="expression" priority="3" dxfId="2">
      <formula>AND($B2&lt;&gt;"",$T2="")</formula>
    </cfRule>
  </conditionalFormatting>
  <dataValidations count="6">
    <dataValidation sqref="B2:B1000" showDropDown="0" showInputMessage="0" showErrorMessage="0" allowBlank="1" type="list">
      <formula1>'Jobs'!$A$2:$A$21</formula1>
    </dataValidation>
    <dataValidation sqref="J2:J1000" showDropDown="0" showInputMessage="0" showErrorMessage="0" allowBlank="1" type="list">
      <formula1>"Pass,Fail,Partial,Cancelled"</formula1>
    </dataValidation>
    <dataValidation sqref="L2:L1000" showDropDown="0" showInputMessage="0" showErrorMessage="0" allowBlank="1" type="list">
      <formula1>"Yes,No"</formula1>
    </dataValidation>
    <dataValidation sqref="O2:O1000" showDropDown="0" showInputMessage="0" showErrorMessage="0" allowBlank="1" type="list">
      <formula1>"Yes,No,Not needed"</formula1>
    </dataValidation>
    <dataValidation sqref="A2:A1000 S2:S1000" showDropDown="0" showInputMessage="0" showErrorMessage="0" allowBlank="1" type="date" operator="greaterThan">
      <formula1>36526</formula1>
    </dataValidation>
    <dataValidation sqref="C2:C1000 E2:E1000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20" customWidth="1" min="2" max="2"/>
    <col width="12" customWidth="1" min="3" max="3"/>
    <col width="14" customWidth="1" min="4" max="4"/>
    <col width="12" customWidth="1" min="5" max="5"/>
    <col width="14" customWidth="1" min="6" max="6"/>
    <col width="12" customWidth="1" min="7" max="7"/>
    <col width="30" customWidth="1" min="8" max="8"/>
    <col width="30" customWidth="1" min="9" max="9"/>
  </cols>
  <sheetData>
    <row r="1" ht="45" customHeight="1">
      <c r="A1" s="5" t="inlineStr">
        <is>
          <t>Job</t>
        </is>
      </c>
      <c r="B1" s="5" t="inlineStr">
        <is>
          <t>Address</t>
        </is>
      </c>
      <c r="C1" s="5" t="inlineStr">
        <is>
          <t>Start date</t>
        </is>
      </c>
      <c r="D1" s="5" t="inlineStr">
        <is>
          <t>End date (blank = still going)</t>
        </is>
      </c>
      <c r="E1" s="5" t="inlineStr">
        <is>
          <t>Status</t>
        </is>
      </c>
      <c r="F1" s="5" t="inlineStr">
        <is>
          <t>Workdays with no log (lookback)</t>
        </is>
      </c>
      <c r="G1" s="5" t="inlineStr">
        <is>
          <t>Last log date</t>
        </is>
      </c>
      <c r="H1" s="5" t="inlineStr">
        <is>
          <t>Flag</t>
        </is>
      </c>
      <c r="I1" s="5" t="inlineStr">
        <is>
          <t>Notes</t>
        </is>
      </c>
    </row>
    <row r="2">
      <c r="A2" s="8" t="inlineStr">
        <is>
          <t>EXAMPLE Smith kitchen (delete this row)</t>
        </is>
      </c>
      <c r="B2" t="inlineStr">
        <is>
          <t>Oak St</t>
        </is>
      </c>
      <c r="C2" s="6" t="n">
        <v>46291</v>
      </c>
      <c r="D2" s="6" t="n"/>
      <c r="E2" t="inlineStr">
        <is>
          <t>Active</t>
        </is>
      </c>
      <c r="F2">
        <f>IF(A2="","",COUNTIF('Missing Logs'!C$2:C$61,"MISSING"))</f>
        <v/>
      </c>
      <c r="G2" s="6">
        <f>IF(A2="","",IF(COUNTIF('Daily Log'!$B$2:$B$1000,A2)=0,"",SUMPRODUCT(MAX(('Daily Log'!$B$2:$B$1000=A2)*'Daily Log'!$A$2:$A$1000))))</f>
        <v/>
      </c>
      <c r="H2">
        <f>IF(OR(A2="",E2&lt;&gt;"Active"),"",IF(IF(N(C2)=0,"NO START DATE; ","")&amp;IF(N(F2)&gt;0,"MISSING LOGS; ","")="","",LEFT(IF(N(C2)=0,"NO START DATE; ","")&amp;IF(N(F2)&gt;0,"MISSING LOGS; ",""),LEN(IF(N(C2)=0,"NO START DATE; ","")&amp;IF(N(F2)&gt;0,"MISSING LOGS; ",""))-2)))</f>
        <v/>
      </c>
    </row>
    <row r="3">
      <c r="A3" s="8" t="inlineStr">
        <is>
          <t>EXAMPLE Lee addition (delete this row)</t>
        </is>
      </c>
      <c r="B3" t="inlineStr">
        <is>
          <t>Pine Rd</t>
        </is>
      </c>
      <c r="C3" s="6" t="n">
        <v>46301</v>
      </c>
      <c r="D3" s="6" t="n"/>
      <c r="E3" t="inlineStr">
        <is>
          <t>Active</t>
        </is>
      </c>
      <c r="F3">
        <f>IF(A3="","",COUNTIF('Missing Logs'!D$2:D$61,"MISSING"))</f>
        <v/>
      </c>
      <c r="G3" s="6">
        <f>IF(A3="","",IF(COUNTIF('Daily Log'!$B$2:$B$1000,A3)=0,"",SUMPRODUCT(MAX(('Daily Log'!$B$2:$B$1000=A3)*'Daily Log'!$A$2:$A$1000))))</f>
        <v/>
      </c>
      <c r="H3">
        <f>IF(OR(A3="",E3&lt;&gt;"Active"),"",IF(IF(N(C3)=0,"NO START DATE; ","")&amp;IF(N(F3)&gt;0,"MISSING LOGS; ","")="","",LEFT(IF(N(C3)=0,"NO START DATE; ","")&amp;IF(N(F3)&gt;0,"MISSING LOGS; ",""),LEN(IF(N(C3)=0,"NO START DATE; ","")&amp;IF(N(F3)&gt;0,"MISSING LOGS; ",""))-2)))</f>
        <v/>
      </c>
    </row>
    <row r="4">
      <c r="A4" s="8" t="inlineStr">
        <is>
          <t>EXAMPLE Diaz bath (delete this row)</t>
        </is>
      </c>
      <c r="B4" t="inlineStr">
        <is>
          <t>Elm Ave</t>
        </is>
      </c>
      <c r="C4" s="6" t="n">
        <v>46261</v>
      </c>
      <c r="D4" s="6" t="n">
        <v>46296</v>
      </c>
      <c r="E4" t="inlineStr">
        <is>
          <t>Done</t>
        </is>
      </c>
      <c r="F4">
        <f>IF(A4="","",COUNTIF('Missing Logs'!E$2:E$61,"MISSING"))</f>
        <v/>
      </c>
      <c r="G4" s="6">
        <f>IF(A4="","",IF(COUNTIF('Daily Log'!$B$2:$B$1000,A4)=0,"",SUMPRODUCT(MAX(('Daily Log'!$B$2:$B$1000=A4)*'Daily Log'!$A$2:$A$1000))))</f>
        <v/>
      </c>
      <c r="H4">
        <f>IF(OR(A4="",E4&lt;&gt;"Active"),"",IF(IF(N(C4)=0,"NO START DATE; ","")&amp;IF(N(F4)&gt;0,"MISSING LOGS; ","")="","",LEFT(IF(N(C4)=0,"NO START DATE; ","")&amp;IF(N(F4)&gt;0,"MISSING LOGS; ",""),LEN(IF(N(C4)=0,"NO START DATE; ","")&amp;IF(N(F4)&gt;0,"MISSING LOGS; ",""))-2)))</f>
        <v/>
      </c>
    </row>
    <row r="5">
      <c r="C5" s="6" t="n"/>
      <c r="D5" s="6" t="n"/>
      <c r="F5">
        <f>IF(A5="","",COUNTIF('Missing Logs'!F$2:F$61,"MISSING"))</f>
        <v/>
      </c>
      <c r="G5" s="6">
        <f>IF(A5="","",IF(COUNTIF('Daily Log'!$B$2:$B$1000,A5)=0,"",SUMPRODUCT(MAX(('Daily Log'!$B$2:$B$1000=A5)*'Daily Log'!$A$2:$A$1000))))</f>
        <v/>
      </c>
      <c r="H5">
        <f>IF(OR(A5="",E5&lt;&gt;"Active"),"",IF(IF(N(C5)=0,"NO START DATE; ","")&amp;IF(N(F5)&gt;0,"MISSING LOGS; ","")="","",LEFT(IF(N(C5)=0,"NO START DATE; ","")&amp;IF(N(F5)&gt;0,"MISSING LOGS; ",""),LEN(IF(N(C5)=0,"NO START DATE; ","")&amp;IF(N(F5)&gt;0,"MISSING LOGS; ",""))-2)))</f>
        <v/>
      </c>
    </row>
    <row r="6">
      <c r="C6" s="6" t="n"/>
      <c r="D6" s="6" t="n"/>
      <c r="F6">
        <f>IF(A6="","",COUNTIF('Missing Logs'!G$2:G$61,"MISSING"))</f>
        <v/>
      </c>
      <c r="G6" s="6">
        <f>IF(A6="","",IF(COUNTIF('Daily Log'!$B$2:$B$1000,A6)=0,"",SUMPRODUCT(MAX(('Daily Log'!$B$2:$B$1000=A6)*'Daily Log'!$A$2:$A$1000))))</f>
        <v/>
      </c>
      <c r="H6">
        <f>IF(OR(A6="",E6&lt;&gt;"Active"),"",IF(IF(N(C6)=0,"NO START DATE; ","")&amp;IF(N(F6)&gt;0,"MISSING LOGS; ","")="","",LEFT(IF(N(C6)=0,"NO START DATE; ","")&amp;IF(N(F6)&gt;0,"MISSING LOGS; ",""),LEN(IF(N(C6)=0,"NO START DATE; ","")&amp;IF(N(F6)&gt;0,"MISSING LOGS; ",""))-2)))</f>
        <v/>
      </c>
    </row>
    <row r="7">
      <c r="C7" s="6" t="n"/>
      <c r="D7" s="6" t="n"/>
      <c r="F7">
        <f>IF(A7="","",COUNTIF('Missing Logs'!H$2:H$61,"MISSING"))</f>
        <v/>
      </c>
      <c r="G7" s="6">
        <f>IF(A7="","",IF(COUNTIF('Daily Log'!$B$2:$B$1000,A7)=0,"",SUMPRODUCT(MAX(('Daily Log'!$B$2:$B$1000=A7)*'Daily Log'!$A$2:$A$1000))))</f>
        <v/>
      </c>
      <c r="H7">
        <f>IF(OR(A7="",E7&lt;&gt;"Active"),"",IF(IF(N(C7)=0,"NO START DATE; ","")&amp;IF(N(F7)&gt;0,"MISSING LOGS; ","")="","",LEFT(IF(N(C7)=0,"NO START DATE; ","")&amp;IF(N(F7)&gt;0,"MISSING LOGS; ",""),LEN(IF(N(C7)=0,"NO START DATE; ","")&amp;IF(N(F7)&gt;0,"MISSING LOGS; ",""))-2)))</f>
        <v/>
      </c>
    </row>
    <row r="8">
      <c r="C8" s="6" t="n"/>
      <c r="D8" s="6" t="n"/>
      <c r="F8">
        <f>IF(A8="","",COUNTIF('Missing Logs'!I$2:I$61,"MISSING"))</f>
        <v/>
      </c>
      <c r="G8" s="6">
        <f>IF(A8="","",IF(COUNTIF('Daily Log'!$B$2:$B$1000,A8)=0,"",SUMPRODUCT(MAX(('Daily Log'!$B$2:$B$1000=A8)*'Daily Log'!$A$2:$A$1000))))</f>
        <v/>
      </c>
      <c r="H8">
        <f>IF(OR(A8="",E8&lt;&gt;"Active"),"",IF(IF(N(C8)=0,"NO START DATE; ","")&amp;IF(N(F8)&gt;0,"MISSING LOGS; ","")="","",LEFT(IF(N(C8)=0,"NO START DATE; ","")&amp;IF(N(F8)&gt;0,"MISSING LOGS; ",""),LEN(IF(N(C8)=0,"NO START DATE; ","")&amp;IF(N(F8)&gt;0,"MISSING LOGS; ",""))-2)))</f>
        <v/>
      </c>
    </row>
    <row r="9">
      <c r="C9" s="6" t="n"/>
      <c r="D9" s="6" t="n"/>
      <c r="F9">
        <f>IF(A9="","",COUNTIF('Missing Logs'!J$2:J$61,"MISSING"))</f>
        <v/>
      </c>
      <c r="G9" s="6">
        <f>IF(A9="","",IF(COUNTIF('Daily Log'!$B$2:$B$1000,A9)=0,"",SUMPRODUCT(MAX(('Daily Log'!$B$2:$B$1000=A9)*'Daily Log'!$A$2:$A$1000))))</f>
        <v/>
      </c>
      <c r="H9">
        <f>IF(OR(A9="",E9&lt;&gt;"Active"),"",IF(IF(N(C9)=0,"NO START DATE; ","")&amp;IF(N(F9)&gt;0,"MISSING LOGS; ","")="","",LEFT(IF(N(C9)=0,"NO START DATE; ","")&amp;IF(N(F9)&gt;0,"MISSING LOGS; ",""),LEN(IF(N(C9)=0,"NO START DATE; ","")&amp;IF(N(F9)&gt;0,"MISSING LOGS; ",""))-2)))</f>
        <v/>
      </c>
    </row>
    <row r="10">
      <c r="C10" s="6" t="n"/>
      <c r="D10" s="6" t="n"/>
      <c r="F10">
        <f>IF(A10="","",COUNTIF('Missing Logs'!K$2:K$61,"MISSING"))</f>
        <v/>
      </c>
      <c r="G10" s="6">
        <f>IF(A10="","",IF(COUNTIF('Daily Log'!$B$2:$B$1000,A10)=0,"",SUMPRODUCT(MAX(('Daily Log'!$B$2:$B$1000=A10)*'Daily Log'!$A$2:$A$1000))))</f>
        <v/>
      </c>
      <c r="H10">
        <f>IF(OR(A10="",E10&lt;&gt;"Active"),"",IF(IF(N(C10)=0,"NO START DATE; ","")&amp;IF(N(F10)&gt;0,"MISSING LOGS; ","")="","",LEFT(IF(N(C10)=0,"NO START DATE; ","")&amp;IF(N(F10)&gt;0,"MISSING LOGS; ",""),LEN(IF(N(C10)=0,"NO START DATE; ","")&amp;IF(N(F10)&gt;0,"MISSING LOGS; ",""))-2)))</f>
        <v/>
      </c>
    </row>
    <row r="11">
      <c r="C11" s="6" t="n"/>
      <c r="D11" s="6" t="n"/>
      <c r="F11">
        <f>IF(A11="","",COUNTIF('Missing Logs'!L$2:L$61,"MISSING"))</f>
        <v/>
      </c>
      <c r="G11" s="6">
        <f>IF(A11="","",IF(COUNTIF('Daily Log'!$B$2:$B$1000,A11)=0,"",SUMPRODUCT(MAX(('Daily Log'!$B$2:$B$1000=A11)*'Daily Log'!$A$2:$A$1000))))</f>
        <v/>
      </c>
      <c r="H11">
        <f>IF(OR(A11="",E11&lt;&gt;"Active"),"",IF(IF(N(C11)=0,"NO START DATE; ","")&amp;IF(N(F11)&gt;0,"MISSING LOGS; ","")="","",LEFT(IF(N(C11)=0,"NO START DATE; ","")&amp;IF(N(F11)&gt;0,"MISSING LOGS; ",""),LEN(IF(N(C11)=0,"NO START DATE; ","")&amp;IF(N(F11)&gt;0,"MISSING LOGS; ",""))-2)))</f>
        <v/>
      </c>
    </row>
    <row r="12">
      <c r="C12" s="6" t="n"/>
      <c r="D12" s="6" t="n"/>
      <c r="F12">
        <f>IF(A12="","",COUNTIF('Missing Logs'!M$2:M$61,"MISSING"))</f>
        <v/>
      </c>
      <c r="G12" s="6">
        <f>IF(A12="","",IF(COUNTIF('Daily Log'!$B$2:$B$1000,A12)=0,"",SUMPRODUCT(MAX(('Daily Log'!$B$2:$B$1000=A12)*'Daily Log'!$A$2:$A$1000))))</f>
        <v/>
      </c>
      <c r="H12">
        <f>IF(OR(A12="",E12&lt;&gt;"Active"),"",IF(IF(N(C12)=0,"NO START DATE; ","")&amp;IF(N(F12)&gt;0,"MISSING LOGS; ","")="","",LEFT(IF(N(C12)=0,"NO START DATE; ","")&amp;IF(N(F12)&gt;0,"MISSING LOGS; ",""),LEN(IF(N(C12)=0,"NO START DATE; ","")&amp;IF(N(F12)&gt;0,"MISSING LOGS; ",""))-2)))</f>
        <v/>
      </c>
    </row>
    <row r="13">
      <c r="C13" s="6" t="n"/>
      <c r="D13" s="6" t="n"/>
      <c r="F13">
        <f>IF(A13="","",COUNTIF('Missing Logs'!N$2:N$61,"MISSING"))</f>
        <v/>
      </c>
      <c r="G13" s="6">
        <f>IF(A13="","",IF(COUNTIF('Daily Log'!$B$2:$B$1000,A13)=0,"",SUMPRODUCT(MAX(('Daily Log'!$B$2:$B$1000=A13)*'Daily Log'!$A$2:$A$1000))))</f>
        <v/>
      </c>
      <c r="H13">
        <f>IF(OR(A13="",E13&lt;&gt;"Active"),"",IF(IF(N(C13)=0,"NO START DATE; ","")&amp;IF(N(F13)&gt;0,"MISSING LOGS; ","")="","",LEFT(IF(N(C13)=0,"NO START DATE; ","")&amp;IF(N(F13)&gt;0,"MISSING LOGS; ",""),LEN(IF(N(C13)=0,"NO START DATE; ","")&amp;IF(N(F13)&gt;0,"MISSING LOGS; ",""))-2)))</f>
        <v/>
      </c>
    </row>
    <row r="14">
      <c r="C14" s="6" t="n"/>
      <c r="D14" s="6" t="n"/>
      <c r="F14">
        <f>IF(A14="","",COUNTIF('Missing Logs'!O$2:O$61,"MISSING"))</f>
        <v/>
      </c>
      <c r="G14" s="6">
        <f>IF(A14="","",IF(COUNTIF('Daily Log'!$B$2:$B$1000,A14)=0,"",SUMPRODUCT(MAX(('Daily Log'!$B$2:$B$1000=A14)*'Daily Log'!$A$2:$A$1000))))</f>
        <v/>
      </c>
      <c r="H14">
        <f>IF(OR(A14="",E14&lt;&gt;"Active"),"",IF(IF(N(C14)=0,"NO START DATE; ","")&amp;IF(N(F14)&gt;0,"MISSING LOGS; ","")="","",LEFT(IF(N(C14)=0,"NO START DATE; ","")&amp;IF(N(F14)&gt;0,"MISSING LOGS; ",""),LEN(IF(N(C14)=0,"NO START DATE; ","")&amp;IF(N(F14)&gt;0,"MISSING LOGS; ",""))-2)))</f>
        <v/>
      </c>
    </row>
    <row r="15">
      <c r="C15" s="6" t="n"/>
      <c r="D15" s="6" t="n"/>
      <c r="F15">
        <f>IF(A15="","",COUNTIF('Missing Logs'!P$2:P$61,"MISSING"))</f>
        <v/>
      </c>
      <c r="G15" s="6">
        <f>IF(A15="","",IF(COUNTIF('Daily Log'!$B$2:$B$1000,A15)=0,"",SUMPRODUCT(MAX(('Daily Log'!$B$2:$B$1000=A15)*'Daily Log'!$A$2:$A$1000))))</f>
        <v/>
      </c>
      <c r="H15">
        <f>IF(OR(A15="",E15&lt;&gt;"Active"),"",IF(IF(N(C15)=0,"NO START DATE; ","")&amp;IF(N(F15)&gt;0,"MISSING LOGS; ","")="","",LEFT(IF(N(C15)=0,"NO START DATE; ","")&amp;IF(N(F15)&gt;0,"MISSING LOGS; ",""),LEN(IF(N(C15)=0,"NO START DATE; ","")&amp;IF(N(F15)&gt;0,"MISSING LOGS; ",""))-2)))</f>
        <v/>
      </c>
    </row>
    <row r="16">
      <c r="C16" s="6" t="n"/>
      <c r="D16" s="6" t="n"/>
      <c r="F16">
        <f>IF(A16="","",COUNTIF('Missing Logs'!Q$2:Q$61,"MISSING"))</f>
        <v/>
      </c>
      <c r="G16" s="6">
        <f>IF(A16="","",IF(COUNTIF('Daily Log'!$B$2:$B$1000,A16)=0,"",SUMPRODUCT(MAX(('Daily Log'!$B$2:$B$1000=A16)*'Daily Log'!$A$2:$A$1000))))</f>
        <v/>
      </c>
      <c r="H16">
        <f>IF(OR(A16="",E16&lt;&gt;"Active"),"",IF(IF(N(C16)=0,"NO START DATE; ","")&amp;IF(N(F16)&gt;0,"MISSING LOGS; ","")="","",LEFT(IF(N(C16)=0,"NO START DATE; ","")&amp;IF(N(F16)&gt;0,"MISSING LOGS; ",""),LEN(IF(N(C16)=0,"NO START DATE; ","")&amp;IF(N(F16)&gt;0,"MISSING LOGS; ",""))-2)))</f>
        <v/>
      </c>
    </row>
    <row r="17">
      <c r="C17" s="6" t="n"/>
      <c r="D17" s="6" t="n"/>
      <c r="F17">
        <f>IF(A17="","",COUNTIF('Missing Logs'!R$2:R$61,"MISSING"))</f>
        <v/>
      </c>
      <c r="G17" s="6">
        <f>IF(A17="","",IF(COUNTIF('Daily Log'!$B$2:$B$1000,A17)=0,"",SUMPRODUCT(MAX(('Daily Log'!$B$2:$B$1000=A17)*'Daily Log'!$A$2:$A$1000))))</f>
        <v/>
      </c>
      <c r="H17">
        <f>IF(OR(A17="",E17&lt;&gt;"Active"),"",IF(IF(N(C17)=0,"NO START DATE; ","")&amp;IF(N(F17)&gt;0,"MISSING LOGS; ","")="","",LEFT(IF(N(C17)=0,"NO START DATE; ","")&amp;IF(N(F17)&gt;0,"MISSING LOGS; ",""),LEN(IF(N(C17)=0,"NO START DATE; ","")&amp;IF(N(F17)&gt;0,"MISSING LOGS; ",""))-2)))</f>
        <v/>
      </c>
    </row>
    <row r="18">
      <c r="C18" s="6" t="n"/>
      <c r="D18" s="6" t="n"/>
      <c r="F18">
        <f>IF(A18="","",COUNTIF('Missing Logs'!S$2:S$61,"MISSING"))</f>
        <v/>
      </c>
      <c r="G18" s="6">
        <f>IF(A18="","",IF(COUNTIF('Daily Log'!$B$2:$B$1000,A18)=0,"",SUMPRODUCT(MAX(('Daily Log'!$B$2:$B$1000=A18)*'Daily Log'!$A$2:$A$1000))))</f>
        <v/>
      </c>
      <c r="H18">
        <f>IF(OR(A18="",E18&lt;&gt;"Active"),"",IF(IF(N(C18)=0,"NO START DATE; ","")&amp;IF(N(F18)&gt;0,"MISSING LOGS; ","")="","",LEFT(IF(N(C18)=0,"NO START DATE; ","")&amp;IF(N(F18)&gt;0,"MISSING LOGS; ",""),LEN(IF(N(C18)=0,"NO START DATE; ","")&amp;IF(N(F18)&gt;0,"MISSING LOGS; ",""))-2)))</f>
        <v/>
      </c>
    </row>
    <row r="19">
      <c r="C19" s="6" t="n"/>
      <c r="D19" s="6" t="n"/>
      <c r="F19">
        <f>IF(A19="","",COUNTIF('Missing Logs'!T$2:T$61,"MISSING"))</f>
        <v/>
      </c>
      <c r="G19" s="6">
        <f>IF(A19="","",IF(COUNTIF('Daily Log'!$B$2:$B$1000,A19)=0,"",SUMPRODUCT(MAX(('Daily Log'!$B$2:$B$1000=A19)*'Daily Log'!$A$2:$A$1000))))</f>
        <v/>
      </c>
      <c r="H19">
        <f>IF(OR(A19="",E19&lt;&gt;"Active"),"",IF(IF(N(C19)=0,"NO START DATE; ","")&amp;IF(N(F19)&gt;0,"MISSING LOGS; ","")="","",LEFT(IF(N(C19)=0,"NO START DATE; ","")&amp;IF(N(F19)&gt;0,"MISSING LOGS; ",""),LEN(IF(N(C19)=0,"NO START DATE; ","")&amp;IF(N(F19)&gt;0,"MISSING LOGS; ",""))-2)))</f>
        <v/>
      </c>
    </row>
    <row r="20">
      <c r="C20" s="6" t="n"/>
      <c r="D20" s="6" t="n"/>
      <c r="F20">
        <f>IF(A20="","",COUNTIF('Missing Logs'!U$2:U$61,"MISSING"))</f>
        <v/>
      </c>
      <c r="G20" s="6">
        <f>IF(A20="","",IF(COUNTIF('Daily Log'!$B$2:$B$1000,A20)=0,"",SUMPRODUCT(MAX(('Daily Log'!$B$2:$B$1000=A20)*'Daily Log'!$A$2:$A$1000))))</f>
        <v/>
      </c>
      <c r="H20">
        <f>IF(OR(A20="",E20&lt;&gt;"Active"),"",IF(IF(N(C20)=0,"NO START DATE; ","")&amp;IF(N(F20)&gt;0,"MISSING LOGS; ","")="","",LEFT(IF(N(C20)=0,"NO START DATE; ","")&amp;IF(N(F20)&gt;0,"MISSING LOGS; ",""),LEN(IF(N(C20)=0,"NO START DATE; ","")&amp;IF(N(F20)&gt;0,"MISSING LOGS; ",""))-2)))</f>
        <v/>
      </c>
    </row>
    <row r="21">
      <c r="C21" s="6" t="n"/>
      <c r="D21" s="6" t="n"/>
      <c r="F21">
        <f>IF(A21="","",COUNTIF('Missing Logs'!V$2:V$61,"MISSING"))</f>
        <v/>
      </c>
      <c r="G21" s="6">
        <f>IF(A21="","",IF(COUNTIF('Daily Log'!$B$2:$B$1000,A21)=0,"",SUMPRODUCT(MAX(('Daily Log'!$B$2:$B$1000=A21)*'Daily Log'!$A$2:$A$1000))))</f>
        <v/>
      </c>
      <c r="H21">
        <f>IF(OR(A21="",E21&lt;&gt;"Active"),"",IF(IF(N(C21)=0,"NO START DATE; ","")&amp;IF(N(F21)&gt;0,"MISSING LOGS; ","")="","",LEFT(IF(N(C21)=0,"NO START DATE; ","")&amp;IF(N(F21)&gt;0,"MISSING LOGS; ",""),LEN(IF(N(C21)=0,"NO START DATE; ","")&amp;IF(N(F21)&gt;0,"MISSING LOGS; ",""))-2)))</f>
        <v/>
      </c>
    </row>
  </sheetData>
  <conditionalFormatting sqref="A2:I21">
    <cfRule type="expression" priority="1" dxfId="3" stopIfTrue="1">
      <formula>$E2&lt;&gt;"Active"</formula>
    </cfRule>
    <cfRule type="expression" priority="2" dxfId="1" stopIfTrue="1">
      <formula>$H2&lt;&gt;""</formula>
    </cfRule>
    <cfRule type="expression" priority="3" dxfId="2">
      <formula>$A2&lt;&gt;""</formula>
    </cfRule>
  </conditionalFormatting>
  <dataValidations count="1">
    <dataValidation sqref="E2:E21" showDropDown="0" showInputMessage="0" showErrorMessage="0" allowBlank="1" type="list">
      <formula1>"Active,On hold,Done"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 ht="60" customHeight="1">
      <c r="A1" s="5" t="inlineStr">
        <is>
          <t>Date</t>
        </is>
      </c>
      <c r="B1" s="5" t="inlineStr">
        <is>
          <t>Workday?</t>
        </is>
      </c>
      <c r="C1" s="5">
        <f>IF('Jobs'!$A$2="","",'Jobs'!$A$2)</f>
        <v/>
      </c>
      <c r="D1" s="5">
        <f>IF('Jobs'!$A$3="","",'Jobs'!$A$3)</f>
        <v/>
      </c>
      <c r="E1" s="5">
        <f>IF('Jobs'!$A$4="","",'Jobs'!$A$4)</f>
        <v/>
      </c>
      <c r="F1" s="5">
        <f>IF('Jobs'!$A$5="","",'Jobs'!$A$5)</f>
        <v/>
      </c>
      <c r="G1" s="5">
        <f>IF('Jobs'!$A$6="","",'Jobs'!$A$6)</f>
        <v/>
      </c>
      <c r="H1" s="5">
        <f>IF('Jobs'!$A$7="","",'Jobs'!$A$7)</f>
        <v/>
      </c>
      <c r="I1" s="5">
        <f>IF('Jobs'!$A$8="","",'Jobs'!$A$8)</f>
        <v/>
      </c>
      <c r="J1" s="5">
        <f>IF('Jobs'!$A$9="","",'Jobs'!$A$9)</f>
        <v/>
      </c>
      <c r="K1" s="5">
        <f>IF('Jobs'!$A$10="","",'Jobs'!$A$10)</f>
        <v/>
      </c>
      <c r="L1" s="5">
        <f>IF('Jobs'!$A$11="","",'Jobs'!$A$11)</f>
        <v/>
      </c>
      <c r="M1" s="5">
        <f>IF('Jobs'!$A$12="","",'Jobs'!$A$12)</f>
        <v/>
      </c>
      <c r="N1" s="5">
        <f>IF('Jobs'!$A$13="","",'Jobs'!$A$13)</f>
        <v/>
      </c>
      <c r="O1" s="5">
        <f>IF('Jobs'!$A$14="","",'Jobs'!$A$14)</f>
        <v/>
      </c>
      <c r="P1" s="5">
        <f>IF('Jobs'!$A$15="","",'Jobs'!$A$15)</f>
        <v/>
      </c>
      <c r="Q1" s="5">
        <f>IF('Jobs'!$A$16="","",'Jobs'!$A$16)</f>
        <v/>
      </c>
      <c r="R1" s="5">
        <f>IF('Jobs'!$A$17="","",'Jobs'!$A$17)</f>
        <v/>
      </c>
      <c r="S1" s="5">
        <f>IF('Jobs'!$A$18="","",'Jobs'!$A$18)</f>
        <v/>
      </c>
      <c r="T1" s="5">
        <f>IF('Jobs'!$A$19="","",'Jobs'!$A$19)</f>
        <v/>
      </c>
      <c r="U1" s="5">
        <f>IF('Jobs'!$A$20="","",'Jobs'!$A$20)</f>
        <v/>
      </c>
      <c r="V1" s="5">
        <f>IF('Jobs'!$A$21="","",'Jobs'!$A$21)</f>
        <v/>
      </c>
    </row>
    <row r="2">
      <c r="A2" s="6">
        <f>IF(1&lt;=MIN(60,MAX(0,N('Settings'!$B$10))),TODAY()-1,"")</f>
        <v/>
      </c>
      <c r="B2">
        <f>IF(A2="","",IF(AND(INDEX('Settings'!$B$2:$B$8,WEEKDAY(A2,2))="Yes",COUNTIF('Settings'!$D$2:$D$60,A2)=0),"Yes","No"))</f>
        <v/>
      </c>
      <c r="C2">
        <f>IF(OR($A2="",C$1="",$B2&lt;&gt;"Yes"),"",IF(AND('Jobs'!$E$2="Active",N('Jobs'!$C$2)&gt;0,$A2&gt;='Jobs'!$C$2,OR(N('Jobs'!$D$2)=0,$A2&lt;='Jobs'!$D$2)),IF(COUNTIFS('Daily Log'!$B$2:$B$1000,C$1,'Daily Log'!$A$2:$A$1000,$A2)=0,"MISSING",""),""))</f>
        <v/>
      </c>
      <c r="D2">
        <f>IF(OR($A2="",D$1="",$B2&lt;&gt;"Yes"),"",IF(AND('Jobs'!$E$3="Active",N('Jobs'!$C$3)&gt;0,$A2&gt;='Jobs'!$C$3,OR(N('Jobs'!$D$3)=0,$A2&lt;='Jobs'!$D$3)),IF(COUNTIFS('Daily Log'!$B$2:$B$1000,D$1,'Daily Log'!$A$2:$A$1000,$A2)=0,"MISSING",""),""))</f>
        <v/>
      </c>
      <c r="E2">
        <f>IF(OR($A2="",E$1="",$B2&lt;&gt;"Yes"),"",IF(AND('Jobs'!$E$4="Active",N('Jobs'!$C$4)&gt;0,$A2&gt;='Jobs'!$C$4,OR(N('Jobs'!$D$4)=0,$A2&lt;='Jobs'!$D$4)),IF(COUNTIFS('Daily Log'!$B$2:$B$1000,E$1,'Daily Log'!$A$2:$A$1000,$A2)=0,"MISSING",""),""))</f>
        <v/>
      </c>
      <c r="F2">
        <f>IF(OR($A2="",F$1="",$B2&lt;&gt;"Yes"),"",IF(AND('Jobs'!$E$5="Active",N('Jobs'!$C$5)&gt;0,$A2&gt;='Jobs'!$C$5,OR(N('Jobs'!$D$5)=0,$A2&lt;='Jobs'!$D$5)),IF(COUNTIFS('Daily Log'!$B$2:$B$1000,F$1,'Daily Log'!$A$2:$A$1000,$A2)=0,"MISSING",""),""))</f>
        <v/>
      </c>
      <c r="G2">
        <f>IF(OR($A2="",G$1="",$B2&lt;&gt;"Yes"),"",IF(AND('Jobs'!$E$6="Active",N('Jobs'!$C$6)&gt;0,$A2&gt;='Jobs'!$C$6,OR(N('Jobs'!$D$6)=0,$A2&lt;='Jobs'!$D$6)),IF(COUNTIFS('Daily Log'!$B$2:$B$1000,G$1,'Daily Log'!$A$2:$A$1000,$A2)=0,"MISSING",""),""))</f>
        <v/>
      </c>
      <c r="H2">
        <f>IF(OR($A2="",H$1="",$B2&lt;&gt;"Yes"),"",IF(AND('Jobs'!$E$7="Active",N('Jobs'!$C$7)&gt;0,$A2&gt;='Jobs'!$C$7,OR(N('Jobs'!$D$7)=0,$A2&lt;='Jobs'!$D$7)),IF(COUNTIFS('Daily Log'!$B$2:$B$1000,H$1,'Daily Log'!$A$2:$A$1000,$A2)=0,"MISSING",""),""))</f>
        <v/>
      </c>
      <c r="I2">
        <f>IF(OR($A2="",I$1="",$B2&lt;&gt;"Yes"),"",IF(AND('Jobs'!$E$8="Active",N('Jobs'!$C$8)&gt;0,$A2&gt;='Jobs'!$C$8,OR(N('Jobs'!$D$8)=0,$A2&lt;='Jobs'!$D$8)),IF(COUNTIFS('Daily Log'!$B$2:$B$1000,I$1,'Daily Log'!$A$2:$A$1000,$A2)=0,"MISSING",""),""))</f>
        <v/>
      </c>
      <c r="J2">
        <f>IF(OR($A2="",J$1="",$B2&lt;&gt;"Yes"),"",IF(AND('Jobs'!$E$9="Active",N('Jobs'!$C$9)&gt;0,$A2&gt;='Jobs'!$C$9,OR(N('Jobs'!$D$9)=0,$A2&lt;='Jobs'!$D$9)),IF(COUNTIFS('Daily Log'!$B$2:$B$1000,J$1,'Daily Log'!$A$2:$A$1000,$A2)=0,"MISSING",""),""))</f>
        <v/>
      </c>
      <c r="K2">
        <f>IF(OR($A2="",K$1="",$B2&lt;&gt;"Yes"),"",IF(AND('Jobs'!$E$10="Active",N('Jobs'!$C$10)&gt;0,$A2&gt;='Jobs'!$C$10,OR(N('Jobs'!$D$10)=0,$A2&lt;='Jobs'!$D$10)),IF(COUNTIFS('Daily Log'!$B$2:$B$1000,K$1,'Daily Log'!$A$2:$A$1000,$A2)=0,"MISSING",""),""))</f>
        <v/>
      </c>
      <c r="L2">
        <f>IF(OR($A2="",L$1="",$B2&lt;&gt;"Yes"),"",IF(AND('Jobs'!$E$11="Active",N('Jobs'!$C$11)&gt;0,$A2&gt;='Jobs'!$C$11,OR(N('Jobs'!$D$11)=0,$A2&lt;='Jobs'!$D$11)),IF(COUNTIFS('Daily Log'!$B$2:$B$1000,L$1,'Daily Log'!$A$2:$A$1000,$A2)=0,"MISSING",""),""))</f>
        <v/>
      </c>
      <c r="M2">
        <f>IF(OR($A2="",M$1="",$B2&lt;&gt;"Yes"),"",IF(AND('Jobs'!$E$12="Active",N('Jobs'!$C$12)&gt;0,$A2&gt;='Jobs'!$C$12,OR(N('Jobs'!$D$12)=0,$A2&lt;='Jobs'!$D$12)),IF(COUNTIFS('Daily Log'!$B$2:$B$1000,M$1,'Daily Log'!$A$2:$A$1000,$A2)=0,"MISSING",""),""))</f>
        <v/>
      </c>
      <c r="N2">
        <f>IF(OR($A2="",N$1="",$B2&lt;&gt;"Yes"),"",IF(AND('Jobs'!$E$13="Active",N('Jobs'!$C$13)&gt;0,$A2&gt;='Jobs'!$C$13,OR(N('Jobs'!$D$13)=0,$A2&lt;='Jobs'!$D$13)),IF(COUNTIFS('Daily Log'!$B$2:$B$1000,N$1,'Daily Log'!$A$2:$A$1000,$A2)=0,"MISSING",""),""))</f>
        <v/>
      </c>
      <c r="O2">
        <f>IF(OR($A2="",O$1="",$B2&lt;&gt;"Yes"),"",IF(AND('Jobs'!$E$14="Active",N('Jobs'!$C$14)&gt;0,$A2&gt;='Jobs'!$C$14,OR(N('Jobs'!$D$14)=0,$A2&lt;='Jobs'!$D$14)),IF(COUNTIFS('Daily Log'!$B$2:$B$1000,O$1,'Daily Log'!$A$2:$A$1000,$A2)=0,"MISSING",""),""))</f>
        <v/>
      </c>
      <c r="P2">
        <f>IF(OR($A2="",P$1="",$B2&lt;&gt;"Yes"),"",IF(AND('Jobs'!$E$15="Active",N('Jobs'!$C$15)&gt;0,$A2&gt;='Jobs'!$C$15,OR(N('Jobs'!$D$15)=0,$A2&lt;='Jobs'!$D$15)),IF(COUNTIFS('Daily Log'!$B$2:$B$1000,P$1,'Daily Log'!$A$2:$A$1000,$A2)=0,"MISSING",""),""))</f>
        <v/>
      </c>
      <c r="Q2">
        <f>IF(OR($A2="",Q$1="",$B2&lt;&gt;"Yes"),"",IF(AND('Jobs'!$E$16="Active",N('Jobs'!$C$16)&gt;0,$A2&gt;='Jobs'!$C$16,OR(N('Jobs'!$D$16)=0,$A2&lt;='Jobs'!$D$16)),IF(COUNTIFS('Daily Log'!$B$2:$B$1000,Q$1,'Daily Log'!$A$2:$A$1000,$A2)=0,"MISSING",""),""))</f>
        <v/>
      </c>
      <c r="R2">
        <f>IF(OR($A2="",R$1="",$B2&lt;&gt;"Yes"),"",IF(AND('Jobs'!$E$17="Active",N('Jobs'!$C$17)&gt;0,$A2&gt;='Jobs'!$C$17,OR(N('Jobs'!$D$17)=0,$A2&lt;='Jobs'!$D$17)),IF(COUNTIFS('Daily Log'!$B$2:$B$1000,R$1,'Daily Log'!$A$2:$A$1000,$A2)=0,"MISSING",""),""))</f>
        <v/>
      </c>
      <c r="S2">
        <f>IF(OR($A2="",S$1="",$B2&lt;&gt;"Yes"),"",IF(AND('Jobs'!$E$18="Active",N('Jobs'!$C$18)&gt;0,$A2&gt;='Jobs'!$C$18,OR(N('Jobs'!$D$18)=0,$A2&lt;='Jobs'!$D$18)),IF(COUNTIFS('Daily Log'!$B$2:$B$1000,S$1,'Daily Log'!$A$2:$A$1000,$A2)=0,"MISSING",""),""))</f>
        <v/>
      </c>
      <c r="T2">
        <f>IF(OR($A2="",T$1="",$B2&lt;&gt;"Yes"),"",IF(AND('Jobs'!$E$19="Active",N('Jobs'!$C$19)&gt;0,$A2&gt;='Jobs'!$C$19,OR(N('Jobs'!$D$19)=0,$A2&lt;='Jobs'!$D$19)),IF(COUNTIFS('Daily Log'!$B$2:$B$1000,T$1,'Daily Log'!$A$2:$A$1000,$A2)=0,"MISSING",""),""))</f>
        <v/>
      </c>
      <c r="U2">
        <f>IF(OR($A2="",U$1="",$B2&lt;&gt;"Yes"),"",IF(AND('Jobs'!$E$20="Active",N('Jobs'!$C$20)&gt;0,$A2&gt;='Jobs'!$C$20,OR(N('Jobs'!$D$20)=0,$A2&lt;='Jobs'!$D$20)),IF(COUNTIFS('Daily Log'!$B$2:$B$1000,U$1,'Daily Log'!$A$2:$A$1000,$A2)=0,"MISSING",""),""))</f>
        <v/>
      </c>
      <c r="V2">
        <f>IF(OR($A2="",V$1="",$B2&lt;&gt;"Yes"),"",IF(AND('Jobs'!$E$21="Active",N('Jobs'!$C$21)&gt;0,$A2&gt;='Jobs'!$C$21,OR(N('Jobs'!$D$21)=0,$A2&lt;='Jobs'!$D$21)),IF(COUNTIFS('Daily Log'!$B$2:$B$1000,V$1,'Daily Log'!$A$2:$A$1000,$A2)=0,"MISSING",""),""))</f>
        <v/>
      </c>
    </row>
    <row r="3">
      <c r="A3" s="6">
        <f>IF(2&lt;=MIN(60,MAX(0,N('Settings'!$B$10))),TODAY()-2,"")</f>
        <v/>
      </c>
      <c r="B3">
        <f>IF(A3="","",IF(AND(INDEX('Settings'!$B$2:$B$8,WEEKDAY(A3,2))="Yes",COUNTIF('Settings'!$D$2:$D$60,A3)=0),"Yes","No"))</f>
        <v/>
      </c>
      <c r="C3">
        <f>IF(OR($A3="",C$1="",$B3&lt;&gt;"Yes"),"",IF(AND('Jobs'!$E$2="Active",N('Jobs'!$C$2)&gt;0,$A3&gt;='Jobs'!$C$2,OR(N('Jobs'!$D$2)=0,$A3&lt;='Jobs'!$D$2)),IF(COUNTIFS('Daily Log'!$B$2:$B$1000,C$1,'Daily Log'!$A$2:$A$1000,$A3)=0,"MISSING",""),""))</f>
        <v/>
      </c>
      <c r="D3">
        <f>IF(OR($A3="",D$1="",$B3&lt;&gt;"Yes"),"",IF(AND('Jobs'!$E$3="Active",N('Jobs'!$C$3)&gt;0,$A3&gt;='Jobs'!$C$3,OR(N('Jobs'!$D$3)=0,$A3&lt;='Jobs'!$D$3)),IF(COUNTIFS('Daily Log'!$B$2:$B$1000,D$1,'Daily Log'!$A$2:$A$1000,$A3)=0,"MISSING",""),""))</f>
        <v/>
      </c>
      <c r="E3">
        <f>IF(OR($A3="",E$1="",$B3&lt;&gt;"Yes"),"",IF(AND('Jobs'!$E$4="Active",N('Jobs'!$C$4)&gt;0,$A3&gt;='Jobs'!$C$4,OR(N('Jobs'!$D$4)=0,$A3&lt;='Jobs'!$D$4)),IF(COUNTIFS('Daily Log'!$B$2:$B$1000,E$1,'Daily Log'!$A$2:$A$1000,$A3)=0,"MISSING",""),""))</f>
        <v/>
      </c>
      <c r="F3">
        <f>IF(OR($A3="",F$1="",$B3&lt;&gt;"Yes"),"",IF(AND('Jobs'!$E$5="Active",N('Jobs'!$C$5)&gt;0,$A3&gt;='Jobs'!$C$5,OR(N('Jobs'!$D$5)=0,$A3&lt;='Jobs'!$D$5)),IF(COUNTIFS('Daily Log'!$B$2:$B$1000,F$1,'Daily Log'!$A$2:$A$1000,$A3)=0,"MISSING",""),""))</f>
        <v/>
      </c>
      <c r="G3">
        <f>IF(OR($A3="",G$1="",$B3&lt;&gt;"Yes"),"",IF(AND('Jobs'!$E$6="Active",N('Jobs'!$C$6)&gt;0,$A3&gt;='Jobs'!$C$6,OR(N('Jobs'!$D$6)=0,$A3&lt;='Jobs'!$D$6)),IF(COUNTIFS('Daily Log'!$B$2:$B$1000,G$1,'Daily Log'!$A$2:$A$1000,$A3)=0,"MISSING",""),""))</f>
        <v/>
      </c>
      <c r="H3">
        <f>IF(OR($A3="",H$1="",$B3&lt;&gt;"Yes"),"",IF(AND('Jobs'!$E$7="Active",N('Jobs'!$C$7)&gt;0,$A3&gt;='Jobs'!$C$7,OR(N('Jobs'!$D$7)=0,$A3&lt;='Jobs'!$D$7)),IF(COUNTIFS('Daily Log'!$B$2:$B$1000,H$1,'Daily Log'!$A$2:$A$1000,$A3)=0,"MISSING",""),""))</f>
        <v/>
      </c>
      <c r="I3">
        <f>IF(OR($A3="",I$1="",$B3&lt;&gt;"Yes"),"",IF(AND('Jobs'!$E$8="Active",N('Jobs'!$C$8)&gt;0,$A3&gt;='Jobs'!$C$8,OR(N('Jobs'!$D$8)=0,$A3&lt;='Jobs'!$D$8)),IF(COUNTIFS('Daily Log'!$B$2:$B$1000,I$1,'Daily Log'!$A$2:$A$1000,$A3)=0,"MISSING",""),""))</f>
        <v/>
      </c>
      <c r="J3">
        <f>IF(OR($A3="",J$1="",$B3&lt;&gt;"Yes"),"",IF(AND('Jobs'!$E$9="Active",N('Jobs'!$C$9)&gt;0,$A3&gt;='Jobs'!$C$9,OR(N('Jobs'!$D$9)=0,$A3&lt;='Jobs'!$D$9)),IF(COUNTIFS('Daily Log'!$B$2:$B$1000,J$1,'Daily Log'!$A$2:$A$1000,$A3)=0,"MISSING",""),""))</f>
        <v/>
      </c>
      <c r="K3">
        <f>IF(OR($A3="",K$1="",$B3&lt;&gt;"Yes"),"",IF(AND('Jobs'!$E$10="Active",N('Jobs'!$C$10)&gt;0,$A3&gt;='Jobs'!$C$10,OR(N('Jobs'!$D$10)=0,$A3&lt;='Jobs'!$D$10)),IF(COUNTIFS('Daily Log'!$B$2:$B$1000,K$1,'Daily Log'!$A$2:$A$1000,$A3)=0,"MISSING",""),""))</f>
        <v/>
      </c>
      <c r="L3">
        <f>IF(OR($A3="",L$1="",$B3&lt;&gt;"Yes"),"",IF(AND('Jobs'!$E$11="Active",N('Jobs'!$C$11)&gt;0,$A3&gt;='Jobs'!$C$11,OR(N('Jobs'!$D$11)=0,$A3&lt;='Jobs'!$D$11)),IF(COUNTIFS('Daily Log'!$B$2:$B$1000,L$1,'Daily Log'!$A$2:$A$1000,$A3)=0,"MISSING",""),""))</f>
        <v/>
      </c>
      <c r="M3">
        <f>IF(OR($A3="",M$1="",$B3&lt;&gt;"Yes"),"",IF(AND('Jobs'!$E$12="Active",N('Jobs'!$C$12)&gt;0,$A3&gt;='Jobs'!$C$12,OR(N('Jobs'!$D$12)=0,$A3&lt;='Jobs'!$D$12)),IF(COUNTIFS('Daily Log'!$B$2:$B$1000,M$1,'Daily Log'!$A$2:$A$1000,$A3)=0,"MISSING",""),""))</f>
        <v/>
      </c>
      <c r="N3">
        <f>IF(OR($A3="",N$1="",$B3&lt;&gt;"Yes"),"",IF(AND('Jobs'!$E$13="Active",N('Jobs'!$C$13)&gt;0,$A3&gt;='Jobs'!$C$13,OR(N('Jobs'!$D$13)=0,$A3&lt;='Jobs'!$D$13)),IF(COUNTIFS('Daily Log'!$B$2:$B$1000,N$1,'Daily Log'!$A$2:$A$1000,$A3)=0,"MISSING",""),""))</f>
        <v/>
      </c>
      <c r="O3">
        <f>IF(OR($A3="",O$1="",$B3&lt;&gt;"Yes"),"",IF(AND('Jobs'!$E$14="Active",N('Jobs'!$C$14)&gt;0,$A3&gt;='Jobs'!$C$14,OR(N('Jobs'!$D$14)=0,$A3&lt;='Jobs'!$D$14)),IF(COUNTIFS('Daily Log'!$B$2:$B$1000,O$1,'Daily Log'!$A$2:$A$1000,$A3)=0,"MISSING",""),""))</f>
        <v/>
      </c>
      <c r="P3">
        <f>IF(OR($A3="",P$1="",$B3&lt;&gt;"Yes"),"",IF(AND('Jobs'!$E$15="Active",N('Jobs'!$C$15)&gt;0,$A3&gt;='Jobs'!$C$15,OR(N('Jobs'!$D$15)=0,$A3&lt;='Jobs'!$D$15)),IF(COUNTIFS('Daily Log'!$B$2:$B$1000,P$1,'Daily Log'!$A$2:$A$1000,$A3)=0,"MISSING",""),""))</f>
        <v/>
      </c>
      <c r="Q3">
        <f>IF(OR($A3="",Q$1="",$B3&lt;&gt;"Yes"),"",IF(AND('Jobs'!$E$16="Active",N('Jobs'!$C$16)&gt;0,$A3&gt;='Jobs'!$C$16,OR(N('Jobs'!$D$16)=0,$A3&lt;='Jobs'!$D$16)),IF(COUNTIFS('Daily Log'!$B$2:$B$1000,Q$1,'Daily Log'!$A$2:$A$1000,$A3)=0,"MISSING",""),""))</f>
        <v/>
      </c>
      <c r="R3">
        <f>IF(OR($A3="",R$1="",$B3&lt;&gt;"Yes"),"",IF(AND('Jobs'!$E$17="Active",N('Jobs'!$C$17)&gt;0,$A3&gt;='Jobs'!$C$17,OR(N('Jobs'!$D$17)=0,$A3&lt;='Jobs'!$D$17)),IF(COUNTIFS('Daily Log'!$B$2:$B$1000,R$1,'Daily Log'!$A$2:$A$1000,$A3)=0,"MISSING",""),""))</f>
        <v/>
      </c>
      <c r="S3">
        <f>IF(OR($A3="",S$1="",$B3&lt;&gt;"Yes"),"",IF(AND('Jobs'!$E$18="Active",N('Jobs'!$C$18)&gt;0,$A3&gt;='Jobs'!$C$18,OR(N('Jobs'!$D$18)=0,$A3&lt;='Jobs'!$D$18)),IF(COUNTIFS('Daily Log'!$B$2:$B$1000,S$1,'Daily Log'!$A$2:$A$1000,$A3)=0,"MISSING",""),""))</f>
        <v/>
      </c>
      <c r="T3">
        <f>IF(OR($A3="",T$1="",$B3&lt;&gt;"Yes"),"",IF(AND('Jobs'!$E$19="Active",N('Jobs'!$C$19)&gt;0,$A3&gt;='Jobs'!$C$19,OR(N('Jobs'!$D$19)=0,$A3&lt;='Jobs'!$D$19)),IF(COUNTIFS('Daily Log'!$B$2:$B$1000,T$1,'Daily Log'!$A$2:$A$1000,$A3)=0,"MISSING",""),""))</f>
        <v/>
      </c>
      <c r="U3">
        <f>IF(OR($A3="",U$1="",$B3&lt;&gt;"Yes"),"",IF(AND('Jobs'!$E$20="Active",N('Jobs'!$C$20)&gt;0,$A3&gt;='Jobs'!$C$20,OR(N('Jobs'!$D$20)=0,$A3&lt;='Jobs'!$D$20)),IF(COUNTIFS('Daily Log'!$B$2:$B$1000,U$1,'Daily Log'!$A$2:$A$1000,$A3)=0,"MISSING",""),""))</f>
        <v/>
      </c>
      <c r="V3">
        <f>IF(OR($A3="",V$1="",$B3&lt;&gt;"Yes"),"",IF(AND('Jobs'!$E$21="Active",N('Jobs'!$C$21)&gt;0,$A3&gt;='Jobs'!$C$21,OR(N('Jobs'!$D$21)=0,$A3&lt;='Jobs'!$D$21)),IF(COUNTIFS('Daily Log'!$B$2:$B$1000,V$1,'Daily Log'!$A$2:$A$1000,$A3)=0,"MISSING",""),""))</f>
        <v/>
      </c>
    </row>
    <row r="4">
      <c r="A4" s="6">
        <f>IF(3&lt;=MIN(60,MAX(0,N('Settings'!$B$10))),TODAY()-3,"")</f>
        <v/>
      </c>
      <c r="B4">
        <f>IF(A4="","",IF(AND(INDEX('Settings'!$B$2:$B$8,WEEKDAY(A4,2))="Yes",COUNTIF('Settings'!$D$2:$D$60,A4)=0),"Yes","No"))</f>
        <v/>
      </c>
      <c r="C4">
        <f>IF(OR($A4="",C$1="",$B4&lt;&gt;"Yes"),"",IF(AND('Jobs'!$E$2="Active",N('Jobs'!$C$2)&gt;0,$A4&gt;='Jobs'!$C$2,OR(N('Jobs'!$D$2)=0,$A4&lt;='Jobs'!$D$2)),IF(COUNTIFS('Daily Log'!$B$2:$B$1000,C$1,'Daily Log'!$A$2:$A$1000,$A4)=0,"MISSING",""),""))</f>
        <v/>
      </c>
      <c r="D4">
        <f>IF(OR($A4="",D$1="",$B4&lt;&gt;"Yes"),"",IF(AND('Jobs'!$E$3="Active",N('Jobs'!$C$3)&gt;0,$A4&gt;='Jobs'!$C$3,OR(N('Jobs'!$D$3)=0,$A4&lt;='Jobs'!$D$3)),IF(COUNTIFS('Daily Log'!$B$2:$B$1000,D$1,'Daily Log'!$A$2:$A$1000,$A4)=0,"MISSING",""),""))</f>
        <v/>
      </c>
      <c r="E4">
        <f>IF(OR($A4="",E$1="",$B4&lt;&gt;"Yes"),"",IF(AND('Jobs'!$E$4="Active",N('Jobs'!$C$4)&gt;0,$A4&gt;='Jobs'!$C$4,OR(N('Jobs'!$D$4)=0,$A4&lt;='Jobs'!$D$4)),IF(COUNTIFS('Daily Log'!$B$2:$B$1000,E$1,'Daily Log'!$A$2:$A$1000,$A4)=0,"MISSING",""),""))</f>
        <v/>
      </c>
      <c r="F4">
        <f>IF(OR($A4="",F$1="",$B4&lt;&gt;"Yes"),"",IF(AND('Jobs'!$E$5="Active",N('Jobs'!$C$5)&gt;0,$A4&gt;='Jobs'!$C$5,OR(N('Jobs'!$D$5)=0,$A4&lt;='Jobs'!$D$5)),IF(COUNTIFS('Daily Log'!$B$2:$B$1000,F$1,'Daily Log'!$A$2:$A$1000,$A4)=0,"MISSING",""),""))</f>
        <v/>
      </c>
      <c r="G4">
        <f>IF(OR($A4="",G$1="",$B4&lt;&gt;"Yes"),"",IF(AND('Jobs'!$E$6="Active",N('Jobs'!$C$6)&gt;0,$A4&gt;='Jobs'!$C$6,OR(N('Jobs'!$D$6)=0,$A4&lt;='Jobs'!$D$6)),IF(COUNTIFS('Daily Log'!$B$2:$B$1000,G$1,'Daily Log'!$A$2:$A$1000,$A4)=0,"MISSING",""),""))</f>
        <v/>
      </c>
      <c r="H4">
        <f>IF(OR($A4="",H$1="",$B4&lt;&gt;"Yes"),"",IF(AND('Jobs'!$E$7="Active",N('Jobs'!$C$7)&gt;0,$A4&gt;='Jobs'!$C$7,OR(N('Jobs'!$D$7)=0,$A4&lt;='Jobs'!$D$7)),IF(COUNTIFS('Daily Log'!$B$2:$B$1000,H$1,'Daily Log'!$A$2:$A$1000,$A4)=0,"MISSING",""),""))</f>
        <v/>
      </c>
      <c r="I4">
        <f>IF(OR($A4="",I$1="",$B4&lt;&gt;"Yes"),"",IF(AND('Jobs'!$E$8="Active",N('Jobs'!$C$8)&gt;0,$A4&gt;='Jobs'!$C$8,OR(N('Jobs'!$D$8)=0,$A4&lt;='Jobs'!$D$8)),IF(COUNTIFS('Daily Log'!$B$2:$B$1000,I$1,'Daily Log'!$A$2:$A$1000,$A4)=0,"MISSING",""),""))</f>
        <v/>
      </c>
      <c r="J4">
        <f>IF(OR($A4="",J$1="",$B4&lt;&gt;"Yes"),"",IF(AND('Jobs'!$E$9="Active",N('Jobs'!$C$9)&gt;0,$A4&gt;='Jobs'!$C$9,OR(N('Jobs'!$D$9)=0,$A4&lt;='Jobs'!$D$9)),IF(COUNTIFS('Daily Log'!$B$2:$B$1000,J$1,'Daily Log'!$A$2:$A$1000,$A4)=0,"MISSING",""),""))</f>
        <v/>
      </c>
      <c r="K4">
        <f>IF(OR($A4="",K$1="",$B4&lt;&gt;"Yes"),"",IF(AND('Jobs'!$E$10="Active",N('Jobs'!$C$10)&gt;0,$A4&gt;='Jobs'!$C$10,OR(N('Jobs'!$D$10)=0,$A4&lt;='Jobs'!$D$10)),IF(COUNTIFS('Daily Log'!$B$2:$B$1000,K$1,'Daily Log'!$A$2:$A$1000,$A4)=0,"MISSING",""),""))</f>
        <v/>
      </c>
      <c r="L4">
        <f>IF(OR($A4="",L$1="",$B4&lt;&gt;"Yes"),"",IF(AND('Jobs'!$E$11="Active",N('Jobs'!$C$11)&gt;0,$A4&gt;='Jobs'!$C$11,OR(N('Jobs'!$D$11)=0,$A4&lt;='Jobs'!$D$11)),IF(COUNTIFS('Daily Log'!$B$2:$B$1000,L$1,'Daily Log'!$A$2:$A$1000,$A4)=0,"MISSING",""),""))</f>
        <v/>
      </c>
      <c r="M4">
        <f>IF(OR($A4="",M$1="",$B4&lt;&gt;"Yes"),"",IF(AND('Jobs'!$E$12="Active",N('Jobs'!$C$12)&gt;0,$A4&gt;='Jobs'!$C$12,OR(N('Jobs'!$D$12)=0,$A4&lt;='Jobs'!$D$12)),IF(COUNTIFS('Daily Log'!$B$2:$B$1000,M$1,'Daily Log'!$A$2:$A$1000,$A4)=0,"MISSING",""),""))</f>
        <v/>
      </c>
      <c r="N4">
        <f>IF(OR($A4="",N$1="",$B4&lt;&gt;"Yes"),"",IF(AND('Jobs'!$E$13="Active",N('Jobs'!$C$13)&gt;0,$A4&gt;='Jobs'!$C$13,OR(N('Jobs'!$D$13)=0,$A4&lt;='Jobs'!$D$13)),IF(COUNTIFS('Daily Log'!$B$2:$B$1000,N$1,'Daily Log'!$A$2:$A$1000,$A4)=0,"MISSING",""),""))</f>
        <v/>
      </c>
      <c r="O4">
        <f>IF(OR($A4="",O$1="",$B4&lt;&gt;"Yes"),"",IF(AND('Jobs'!$E$14="Active",N('Jobs'!$C$14)&gt;0,$A4&gt;='Jobs'!$C$14,OR(N('Jobs'!$D$14)=0,$A4&lt;='Jobs'!$D$14)),IF(COUNTIFS('Daily Log'!$B$2:$B$1000,O$1,'Daily Log'!$A$2:$A$1000,$A4)=0,"MISSING",""),""))</f>
        <v/>
      </c>
      <c r="P4">
        <f>IF(OR($A4="",P$1="",$B4&lt;&gt;"Yes"),"",IF(AND('Jobs'!$E$15="Active",N('Jobs'!$C$15)&gt;0,$A4&gt;='Jobs'!$C$15,OR(N('Jobs'!$D$15)=0,$A4&lt;='Jobs'!$D$15)),IF(COUNTIFS('Daily Log'!$B$2:$B$1000,P$1,'Daily Log'!$A$2:$A$1000,$A4)=0,"MISSING",""),""))</f>
        <v/>
      </c>
      <c r="Q4">
        <f>IF(OR($A4="",Q$1="",$B4&lt;&gt;"Yes"),"",IF(AND('Jobs'!$E$16="Active",N('Jobs'!$C$16)&gt;0,$A4&gt;='Jobs'!$C$16,OR(N('Jobs'!$D$16)=0,$A4&lt;='Jobs'!$D$16)),IF(COUNTIFS('Daily Log'!$B$2:$B$1000,Q$1,'Daily Log'!$A$2:$A$1000,$A4)=0,"MISSING",""),""))</f>
        <v/>
      </c>
      <c r="R4">
        <f>IF(OR($A4="",R$1="",$B4&lt;&gt;"Yes"),"",IF(AND('Jobs'!$E$17="Active",N('Jobs'!$C$17)&gt;0,$A4&gt;='Jobs'!$C$17,OR(N('Jobs'!$D$17)=0,$A4&lt;='Jobs'!$D$17)),IF(COUNTIFS('Daily Log'!$B$2:$B$1000,R$1,'Daily Log'!$A$2:$A$1000,$A4)=0,"MISSING",""),""))</f>
        <v/>
      </c>
      <c r="S4">
        <f>IF(OR($A4="",S$1="",$B4&lt;&gt;"Yes"),"",IF(AND('Jobs'!$E$18="Active",N('Jobs'!$C$18)&gt;0,$A4&gt;='Jobs'!$C$18,OR(N('Jobs'!$D$18)=0,$A4&lt;='Jobs'!$D$18)),IF(COUNTIFS('Daily Log'!$B$2:$B$1000,S$1,'Daily Log'!$A$2:$A$1000,$A4)=0,"MISSING",""),""))</f>
        <v/>
      </c>
      <c r="T4">
        <f>IF(OR($A4="",T$1="",$B4&lt;&gt;"Yes"),"",IF(AND('Jobs'!$E$19="Active",N('Jobs'!$C$19)&gt;0,$A4&gt;='Jobs'!$C$19,OR(N('Jobs'!$D$19)=0,$A4&lt;='Jobs'!$D$19)),IF(COUNTIFS('Daily Log'!$B$2:$B$1000,T$1,'Daily Log'!$A$2:$A$1000,$A4)=0,"MISSING",""),""))</f>
        <v/>
      </c>
      <c r="U4">
        <f>IF(OR($A4="",U$1="",$B4&lt;&gt;"Yes"),"",IF(AND('Jobs'!$E$20="Active",N('Jobs'!$C$20)&gt;0,$A4&gt;='Jobs'!$C$20,OR(N('Jobs'!$D$20)=0,$A4&lt;='Jobs'!$D$20)),IF(COUNTIFS('Daily Log'!$B$2:$B$1000,U$1,'Daily Log'!$A$2:$A$1000,$A4)=0,"MISSING",""),""))</f>
        <v/>
      </c>
      <c r="V4">
        <f>IF(OR($A4="",V$1="",$B4&lt;&gt;"Yes"),"",IF(AND('Jobs'!$E$21="Active",N('Jobs'!$C$21)&gt;0,$A4&gt;='Jobs'!$C$21,OR(N('Jobs'!$D$21)=0,$A4&lt;='Jobs'!$D$21)),IF(COUNTIFS('Daily Log'!$B$2:$B$1000,V$1,'Daily Log'!$A$2:$A$1000,$A4)=0,"MISSING",""),""))</f>
        <v/>
      </c>
    </row>
    <row r="5">
      <c r="A5" s="6">
        <f>IF(4&lt;=MIN(60,MAX(0,N('Settings'!$B$10))),TODAY()-4,"")</f>
        <v/>
      </c>
      <c r="B5">
        <f>IF(A5="","",IF(AND(INDEX('Settings'!$B$2:$B$8,WEEKDAY(A5,2))="Yes",COUNTIF('Settings'!$D$2:$D$60,A5)=0),"Yes","No"))</f>
        <v/>
      </c>
      <c r="C5">
        <f>IF(OR($A5="",C$1="",$B5&lt;&gt;"Yes"),"",IF(AND('Jobs'!$E$2="Active",N('Jobs'!$C$2)&gt;0,$A5&gt;='Jobs'!$C$2,OR(N('Jobs'!$D$2)=0,$A5&lt;='Jobs'!$D$2)),IF(COUNTIFS('Daily Log'!$B$2:$B$1000,C$1,'Daily Log'!$A$2:$A$1000,$A5)=0,"MISSING",""),""))</f>
        <v/>
      </c>
      <c r="D5">
        <f>IF(OR($A5="",D$1="",$B5&lt;&gt;"Yes"),"",IF(AND('Jobs'!$E$3="Active",N('Jobs'!$C$3)&gt;0,$A5&gt;='Jobs'!$C$3,OR(N('Jobs'!$D$3)=0,$A5&lt;='Jobs'!$D$3)),IF(COUNTIFS('Daily Log'!$B$2:$B$1000,D$1,'Daily Log'!$A$2:$A$1000,$A5)=0,"MISSING",""),""))</f>
        <v/>
      </c>
      <c r="E5">
        <f>IF(OR($A5="",E$1="",$B5&lt;&gt;"Yes"),"",IF(AND('Jobs'!$E$4="Active",N('Jobs'!$C$4)&gt;0,$A5&gt;='Jobs'!$C$4,OR(N('Jobs'!$D$4)=0,$A5&lt;='Jobs'!$D$4)),IF(COUNTIFS('Daily Log'!$B$2:$B$1000,E$1,'Daily Log'!$A$2:$A$1000,$A5)=0,"MISSING",""),""))</f>
        <v/>
      </c>
      <c r="F5">
        <f>IF(OR($A5="",F$1="",$B5&lt;&gt;"Yes"),"",IF(AND('Jobs'!$E$5="Active",N('Jobs'!$C$5)&gt;0,$A5&gt;='Jobs'!$C$5,OR(N('Jobs'!$D$5)=0,$A5&lt;='Jobs'!$D$5)),IF(COUNTIFS('Daily Log'!$B$2:$B$1000,F$1,'Daily Log'!$A$2:$A$1000,$A5)=0,"MISSING",""),""))</f>
        <v/>
      </c>
      <c r="G5">
        <f>IF(OR($A5="",G$1="",$B5&lt;&gt;"Yes"),"",IF(AND('Jobs'!$E$6="Active",N('Jobs'!$C$6)&gt;0,$A5&gt;='Jobs'!$C$6,OR(N('Jobs'!$D$6)=0,$A5&lt;='Jobs'!$D$6)),IF(COUNTIFS('Daily Log'!$B$2:$B$1000,G$1,'Daily Log'!$A$2:$A$1000,$A5)=0,"MISSING",""),""))</f>
        <v/>
      </c>
      <c r="H5">
        <f>IF(OR($A5="",H$1="",$B5&lt;&gt;"Yes"),"",IF(AND('Jobs'!$E$7="Active",N('Jobs'!$C$7)&gt;0,$A5&gt;='Jobs'!$C$7,OR(N('Jobs'!$D$7)=0,$A5&lt;='Jobs'!$D$7)),IF(COUNTIFS('Daily Log'!$B$2:$B$1000,H$1,'Daily Log'!$A$2:$A$1000,$A5)=0,"MISSING",""),""))</f>
        <v/>
      </c>
      <c r="I5">
        <f>IF(OR($A5="",I$1="",$B5&lt;&gt;"Yes"),"",IF(AND('Jobs'!$E$8="Active",N('Jobs'!$C$8)&gt;0,$A5&gt;='Jobs'!$C$8,OR(N('Jobs'!$D$8)=0,$A5&lt;='Jobs'!$D$8)),IF(COUNTIFS('Daily Log'!$B$2:$B$1000,I$1,'Daily Log'!$A$2:$A$1000,$A5)=0,"MISSING",""),""))</f>
        <v/>
      </c>
      <c r="J5">
        <f>IF(OR($A5="",J$1="",$B5&lt;&gt;"Yes"),"",IF(AND('Jobs'!$E$9="Active",N('Jobs'!$C$9)&gt;0,$A5&gt;='Jobs'!$C$9,OR(N('Jobs'!$D$9)=0,$A5&lt;='Jobs'!$D$9)),IF(COUNTIFS('Daily Log'!$B$2:$B$1000,J$1,'Daily Log'!$A$2:$A$1000,$A5)=0,"MISSING",""),""))</f>
        <v/>
      </c>
      <c r="K5">
        <f>IF(OR($A5="",K$1="",$B5&lt;&gt;"Yes"),"",IF(AND('Jobs'!$E$10="Active",N('Jobs'!$C$10)&gt;0,$A5&gt;='Jobs'!$C$10,OR(N('Jobs'!$D$10)=0,$A5&lt;='Jobs'!$D$10)),IF(COUNTIFS('Daily Log'!$B$2:$B$1000,K$1,'Daily Log'!$A$2:$A$1000,$A5)=0,"MISSING",""),""))</f>
        <v/>
      </c>
      <c r="L5">
        <f>IF(OR($A5="",L$1="",$B5&lt;&gt;"Yes"),"",IF(AND('Jobs'!$E$11="Active",N('Jobs'!$C$11)&gt;0,$A5&gt;='Jobs'!$C$11,OR(N('Jobs'!$D$11)=0,$A5&lt;='Jobs'!$D$11)),IF(COUNTIFS('Daily Log'!$B$2:$B$1000,L$1,'Daily Log'!$A$2:$A$1000,$A5)=0,"MISSING",""),""))</f>
        <v/>
      </c>
      <c r="M5">
        <f>IF(OR($A5="",M$1="",$B5&lt;&gt;"Yes"),"",IF(AND('Jobs'!$E$12="Active",N('Jobs'!$C$12)&gt;0,$A5&gt;='Jobs'!$C$12,OR(N('Jobs'!$D$12)=0,$A5&lt;='Jobs'!$D$12)),IF(COUNTIFS('Daily Log'!$B$2:$B$1000,M$1,'Daily Log'!$A$2:$A$1000,$A5)=0,"MISSING",""),""))</f>
        <v/>
      </c>
      <c r="N5">
        <f>IF(OR($A5="",N$1="",$B5&lt;&gt;"Yes"),"",IF(AND('Jobs'!$E$13="Active",N('Jobs'!$C$13)&gt;0,$A5&gt;='Jobs'!$C$13,OR(N('Jobs'!$D$13)=0,$A5&lt;='Jobs'!$D$13)),IF(COUNTIFS('Daily Log'!$B$2:$B$1000,N$1,'Daily Log'!$A$2:$A$1000,$A5)=0,"MISSING",""),""))</f>
        <v/>
      </c>
      <c r="O5">
        <f>IF(OR($A5="",O$1="",$B5&lt;&gt;"Yes"),"",IF(AND('Jobs'!$E$14="Active",N('Jobs'!$C$14)&gt;0,$A5&gt;='Jobs'!$C$14,OR(N('Jobs'!$D$14)=0,$A5&lt;='Jobs'!$D$14)),IF(COUNTIFS('Daily Log'!$B$2:$B$1000,O$1,'Daily Log'!$A$2:$A$1000,$A5)=0,"MISSING",""),""))</f>
        <v/>
      </c>
      <c r="P5">
        <f>IF(OR($A5="",P$1="",$B5&lt;&gt;"Yes"),"",IF(AND('Jobs'!$E$15="Active",N('Jobs'!$C$15)&gt;0,$A5&gt;='Jobs'!$C$15,OR(N('Jobs'!$D$15)=0,$A5&lt;='Jobs'!$D$15)),IF(COUNTIFS('Daily Log'!$B$2:$B$1000,P$1,'Daily Log'!$A$2:$A$1000,$A5)=0,"MISSING",""),""))</f>
        <v/>
      </c>
      <c r="Q5">
        <f>IF(OR($A5="",Q$1="",$B5&lt;&gt;"Yes"),"",IF(AND('Jobs'!$E$16="Active",N('Jobs'!$C$16)&gt;0,$A5&gt;='Jobs'!$C$16,OR(N('Jobs'!$D$16)=0,$A5&lt;='Jobs'!$D$16)),IF(COUNTIFS('Daily Log'!$B$2:$B$1000,Q$1,'Daily Log'!$A$2:$A$1000,$A5)=0,"MISSING",""),""))</f>
        <v/>
      </c>
      <c r="R5">
        <f>IF(OR($A5="",R$1="",$B5&lt;&gt;"Yes"),"",IF(AND('Jobs'!$E$17="Active",N('Jobs'!$C$17)&gt;0,$A5&gt;='Jobs'!$C$17,OR(N('Jobs'!$D$17)=0,$A5&lt;='Jobs'!$D$17)),IF(COUNTIFS('Daily Log'!$B$2:$B$1000,R$1,'Daily Log'!$A$2:$A$1000,$A5)=0,"MISSING",""),""))</f>
        <v/>
      </c>
      <c r="S5">
        <f>IF(OR($A5="",S$1="",$B5&lt;&gt;"Yes"),"",IF(AND('Jobs'!$E$18="Active",N('Jobs'!$C$18)&gt;0,$A5&gt;='Jobs'!$C$18,OR(N('Jobs'!$D$18)=0,$A5&lt;='Jobs'!$D$18)),IF(COUNTIFS('Daily Log'!$B$2:$B$1000,S$1,'Daily Log'!$A$2:$A$1000,$A5)=0,"MISSING",""),""))</f>
        <v/>
      </c>
      <c r="T5">
        <f>IF(OR($A5="",T$1="",$B5&lt;&gt;"Yes"),"",IF(AND('Jobs'!$E$19="Active",N('Jobs'!$C$19)&gt;0,$A5&gt;='Jobs'!$C$19,OR(N('Jobs'!$D$19)=0,$A5&lt;='Jobs'!$D$19)),IF(COUNTIFS('Daily Log'!$B$2:$B$1000,T$1,'Daily Log'!$A$2:$A$1000,$A5)=0,"MISSING",""),""))</f>
        <v/>
      </c>
      <c r="U5">
        <f>IF(OR($A5="",U$1="",$B5&lt;&gt;"Yes"),"",IF(AND('Jobs'!$E$20="Active",N('Jobs'!$C$20)&gt;0,$A5&gt;='Jobs'!$C$20,OR(N('Jobs'!$D$20)=0,$A5&lt;='Jobs'!$D$20)),IF(COUNTIFS('Daily Log'!$B$2:$B$1000,U$1,'Daily Log'!$A$2:$A$1000,$A5)=0,"MISSING",""),""))</f>
        <v/>
      </c>
      <c r="V5">
        <f>IF(OR($A5="",V$1="",$B5&lt;&gt;"Yes"),"",IF(AND('Jobs'!$E$21="Active",N('Jobs'!$C$21)&gt;0,$A5&gt;='Jobs'!$C$21,OR(N('Jobs'!$D$21)=0,$A5&lt;='Jobs'!$D$21)),IF(COUNTIFS('Daily Log'!$B$2:$B$1000,V$1,'Daily Log'!$A$2:$A$1000,$A5)=0,"MISSING",""),""))</f>
        <v/>
      </c>
    </row>
    <row r="6">
      <c r="A6" s="6">
        <f>IF(5&lt;=MIN(60,MAX(0,N('Settings'!$B$10))),TODAY()-5,"")</f>
        <v/>
      </c>
      <c r="B6">
        <f>IF(A6="","",IF(AND(INDEX('Settings'!$B$2:$B$8,WEEKDAY(A6,2))="Yes",COUNTIF('Settings'!$D$2:$D$60,A6)=0),"Yes","No"))</f>
        <v/>
      </c>
      <c r="C6">
        <f>IF(OR($A6="",C$1="",$B6&lt;&gt;"Yes"),"",IF(AND('Jobs'!$E$2="Active",N('Jobs'!$C$2)&gt;0,$A6&gt;='Jobs'!$C$2,OR(N('Jobs'!$D$2)=0,$A6&lt;='Jobs'!$D$2)),IF(COUNTIFS('Daily Log'!$B$2:$B$1000,C$1,'Daily Log'!$A$2:$A$1000,$A6)=0,"MISSING",""),""))</f>
        <v/>
      </c>
      <c r="D6">
        <f>IF(OR($A6="",D$1="",$B6&lt;&gt;"Yes"),"",IF(AND('Jobs'!$E$3="Active",N('Jobs'!$C$3)&gt;0,$A6&gt;='Jobs'!$C$3,OR(N('Jobs'!$D$3)=0,$A6&lt;='Jobs'!$D$3)),IF(COUNTIFS('Daily Log'!$B$2:$B$1000,D$1,'Daily Log'!$A$2:$A$1000,$A6)=0,"MISSING",""),""))</f>
        <v/>
      </c>
      <c r="E6">
        <f>IF(OR($A6="",E$1="",$B6&lt;&gt;"Yes"),"",IF(AND('Jobs'!$E$4="Active",N('Jobs'!$C$4)&gt;0,$A6&gt;='Jobs'!$C$4,OR(N('Jobs'!$D$4)=0,$A6&lt;='Jobs'!$D$4)),IF(COUNTIFS('Daily Log'!$B$2:$B$1000,E$1,'Daily Log'!$A$2:$A$1000,$A6)=0,"MISSING",""),""))</f>
        <v/>
      </c>
      <c r="F6">
        <f>IF(OR($A6="",F$1="",$B6&lt;&gt;"Yes"),"",IF(AND('Jobs'!$E$5="Active",N('Jobs'!$C$5)&gt;0,$A6&gt;='Jobs'!$C$5,OR(N('Jobs'!$D$5)=0,$A6&lt;='Jobs'!$D$5)),IF(COUNTIFS('Daily Log'!$B$2:$B$1000,F$1,'Daily Log'!$A$2:$A$1000,$A6)=0,"MISSING",""),""))</f>
        <v/>
      </c>
      <c r="G6">
        <f>IF(OR($A6="",G$1="",$B6&lt;&gt;"Yes"),"",IF(AND('Jobs'!$E$6="Active",N('Jobs'!$C$6)&gt;0,$A6&gt;='Jobs'!$C$6,OR(N('Jobs'!$D$6)=0,$A6&lt;='Jobs'!$D$6)),IF(COUNTIFS('Daily Log'!$B$2:$B$1000,G$1,'Daily Log'!$A$2:$A$1000,$A6)=0,"MISSING",""),""))</f>
        <v/>
      </c>
      <c r="H6">
        <f>IF(OR($A6="",H$1="",$B6&lt;&gt;"Yes"),"",IF(AND('Jobs'!$E$7="Active",N('Jobs'!$C$7)&gt;0,$A6&gt;='Jobs'!$C$7,OR(N('Jobs'!$D$7)=0,$A6&lt;='Jobs'!$D$7)),IF(COUNTIFS('Daily Log'!$B$2:$B$1000,H$1,'Daily Log'!$A$2:$A$1000,$A6)=0,"MISSING",""),""))</f>
        <v/>
      </c>
      <c r="I6">
        <f>IF(OR($A6="",I$1="",$B6&lt;&gt;"Yes"),"",IF(AND('Jobs'!$E$8="Active",N('Jobs'!$C$8)&gt;0,$A6&gt;='Jobs'!$C$8,OR(N('Jobs'!$D$8)=0,$A6&lt;='Jobs'!$D$8)),IF(COUNTIFS('Daily Log'!$B$2:$B$1000,I$1,'Daily Log'!$A$2:$A$1000,$A6)=0,"MISSING",""),""))</f>
        <v/>
      </c>
      <c r="J6">
        <f>IF(OR($A6="",J$1="",$B6&lt;&gt;"Yes"),"",IF(AND('Jobs'!$E$9="Active",N('Jobs'!$C$9)&gt;0,$A6&gt;='Jobs'!$C$9,OR(N('Jobs'!$D$9)=0,$A6&lt;='Jobs'!$D$9)),IF(COUNTIFS('Daily Log'!$B$2:$B$1000,J$1,'Daily Log'!$A$2:$A$1000,$A6)=0,"MISSING",""),""))</f>
        <v/>
      </c>
      <c r="K6">
        <f>IF(OR($A6="",K$1="",$B6&lt;&gt;"Yes"),"",IF(AND('Jobs'!$E$10="Active",N('Jobs'!$C$10)&gt;0,$A6&gt;='Jobs'!$C$10,OR(N('Jobs'!$D$10)=0,$A6&lt;='Jobs'!$D$10)),IF(COUNTIFS('Daily Log'!$B$2:$B$1000,K$1,'Daily Log'!$A$2:$A$1000,$A6)=0,"MISSING",""),""))</f>
        <v/>
      </c>
      <c r="L6">
        <f>IF(OR($A6="",L$1="",$B6&lt;&gt;"Yes"),"",IF(AND('Jobs'!$E$11="Active",N('Jobs'!$C$11)&gt;0,$A6&gt;='Jobs'!$C$11,OR(N('Jobs'!$D$11)=0,$A6&lt;='Jobs'!$D$11)),IF(COUNTIFS('Daily Log'!$B$2:$B$1000,L$1,'Daily Log'!$A$2:$A$1000,$A6)=0,"MISSING",""),""))</f>
        <v/>
      </c>
      <c r="M6">
        <f>IF(OR($A6="",M$1="",$B6&lt;&gt;"Yes"),"",IF(AND('Jobs'!$E$12="Active",N('Jobs'!$C$12)&gt;0,$A6&gt;='Jobs'!$C$12,OR(N('Jobs'!$D$12)=0,$A6&lt;='Jobs'!$D$12)),IF(COUNTIFS('Daily Log'!$B$2:$B$1000,M$1,'Daily Log'!$A$2:$A$1000,$A6)=0,"MISSING",""),""))</f>
        <v/>
      </c>
      <c r="N6">
        <f>IF(OR($A6="",N$1="",$B6&lt;&gt;"Yes"),"",IF(AND('Jobs'!$E$13="Active",N('Jobs'!$C$13)&gt;0,$A6&gt;='Jobs'!$C$13,OR(N('Jobs'!$D$13)=0,$A6&lt;='Jobs'!$D$13)),IF(COUNTIFS('Daily Log'!$B$2:$B$1000,N$1,'Daily Log'!$A$2:$A$1000,$A6)=0,"MISSING",""),""))</f>
        <v/>
      </c>
      <c r="O6">
        <f>IF(OR($A6="",O$1="",$B6&lt;&gt;"Yes"),"",IF(AND('Jobs'!$E$14="Active",N('Jobs'!$C$14)&gt;0,$A6&gt;='Jobs'!$C$14,OR(N('Jobs'!$D$14)=0,$A6&lt;='Jobs'!$D$14)),IF(COUNTIFS('Daily Log'!$B$2:$B$1000,O$1,'Daily Log'!$A$2:$A$1000,$A6)=0,"MISSING",""),""))</f>
        <v/>
      </c>
      <c r="P6">
        <f>IF(OR($A6="",P$1="",$B6&lt;&gt;"Yes"),"",IF(AND('Jobs'!$E$15="Active",N('Jobs'!$C$15)&gt;0,$A6&gt;='Jobs'!$C$15,OR(N('Jobs'!$D$15)=0,$A6&lt;='Jobs'!$D$15)),IF(COUNTIFS('Daily Log'!$B$2:$B$1000,P$1,'Daily Log'!$A$2:$A$1000,$A6)=0,"MISSING",""),""))</f>
        <v/>
      </c>
      <c r="Q6">
        <f>IF(OR($A6="",Q$1="",$B6&lt;&gt;"Yes"),"",IF(AND('Jobs'!$E$16="Active",N('Jobs'!$C$16)&gt;0,$A6&gt;='Jobs'!$C$16,OR(N('Jobs'!$D$16)=0,$A6&lt;='Jobs'!$D$16)),IF(COUNTIFS('Daily Log'!$B$2:$B$1000,Q$1,'Daily Log'!$A$2:$A$1000,$A6)=0,"MISSING",""),""))</f>
        <v/>
      </c>
      <c r="R6">
        <f>IF(OR($A6="",R$1="",$B6&lt;&gt;"Yes"),"",IF(AND('Jobs'!$E$17="Active",N('Jobs'!$C$17)&gt;0,$A6&gt;='Jobs'!$C$17,OR(N('Jobs'!$D$17)=0,$A6&lt;='Jobs'!$D$17)),IF(COUNTIFS('Daily Log'!$B$2:$B$1000,R$1,'Daily Log'!$A$2:$A$1000,$A6)=0,"MISSING",""),""))</f>
        <v/>
      </c>
      <c r="S6">
        <f>IF(OR($A6="",S$1="",$B6&lt;&gt;"Yes"),"",IF(AND('Jobs'!$E$18="Active",N('Jobs'!$C$18)&gt;0,$A6&gt;='Jobs'!$C$18,OR(N('Jobs'!$D$18)=0,$A6&lt;='Jobs'!$D$18)),IF(COUNTIFS('Daily Log'!$B$2:$B$1000,S$1,'Daily Log'!$A$2:$A$1000,$A6)=0,"MISSING",""),""))</f>
        <v/>
      </c>
      <c r="T6">
        <f>IF(OR($A6="",T$1="",$B6&lt;&gt;"Yes"),"",IF(AND('Jobs'!$E$19="Active",N('Jobs'!$C$19)&gt;0,$A6&gt;='Jobs'!$C$19,OR(N('Jobs'!$D$19)=0,$A6&lt;='Jobs'!$D$19)),IF(COUNTIFS('Daily Log'!$B$2:$B$1000,T$1,'Daily Log'!$A$2:$A$1000,$A6)=0,"MISSING",""),""))</f>
        <v/>
      </c>
      <c r="U6">
        <f>IF(OR($A6="",U$1="",$B6&lt;&gt;"Yes"),"",IF(AND('Jobs'!$E$20="Active",N('Jobs'!$C$20)&gt;0,$A6&gt;='Jobs'!$C$20,OR(N('Jobs'!$D$20)=0,$A6&lt;='Jobs'!$D$20)),IF(COUNTIFS('Daily Log'!$B$2:$B$1000,U$1,'Daily Log'!$A$2:$A$1000,$A6)=0,"MISSING",""),""))</f>
        <v/>
      </c>
      <c r="V6">
        <f>IF(OR($A6="",V$1="",$B6&lt;&gt;"Yes"),"",IF(AND('Jobs'!$E$21="Active",N('Jobs'!$C$21)&gt;0,$A6&gt;='Jobs'!$C$21,OR(N('Jobs'!$D$21)=0,$A6&lt;='Jobs'!$D$21)),IF(COUNTIFS('Daily Log'!$B$2:$B$1000,V$1,'Daily Log'!$A$2:$A$1000,$A6)=0,"MISSING",""),""))</f>
        <v/>
      </c>
    </row>
    <row r="7">
      <c r="A7" s="6">
        <f>IF(6&lt;=MIN(60,MAX(0,N('Settings'!$B$10))),TODAY()-6,"")</f>
        <v/>
      </c>
      <c r="B7">
        <f>IF(A7="","",IF(AND(INDEX('Settings'!$B$2:$B$8,WEEKDAY(A7,2))="Yes",COUNTIF('Settings'!$D$2:$D$60,A7)=0),"Yes","No"))</f>
        <v/>
      </c>
      <c r="C7">
        <f>IF(OR($A7="",C$1="",$B7&lt;&gt;"Yes"),"",IF(AND('Jobs'!$E$2="Active",N('Jobs'!$C$2)&gt;0,$A7&gt;='Jobs'!$C$2,OR(N('Jobs'!$D$2)=0,$A7&lt;='Jobs'!$D$2)),IF(COUNTIFS('Daily Log'!$B$2:$B$1000,C$1,'Daily Log'!$A$2:$A$1000,$A7)=0,"MISSING",""),""))</f>
        <v/>
      </c>
      <c r="D7">
        <f>IF(OR($A7="",D$1="",$B7&lt;&gt;"Yes"),"",IF(AND('Jobs'!$E$3="Active",N('Jobs'!$C$3)&gt;0,$A7&gt;='Jobs'!$C$3,OR(N('Jobs'!$D$3)=0,$A7&lt;='Jobs'!$D$3)),IF(COUNTIFS('Daily Log'!$B$2:$B$1000,D$1,'Daily Log'!$A$2:$A$1000,$A7)=0,"MISSING",""),""))</f>
        <v/>
      </c>
      <c r="E7">
        <f>IF(OR($A7="",E$1="",$B7&lt;&gt;"Yes"),"",IF(AND('Jobs'!$E$4="Active",N('Jobs'!$C$4)&gt;0,$A7&gt;='Jobs'!$C$4,OR(N('Jobs'!$D$4)=0,$A7&lt;='Jobs'!$D$4)),IF(COUNTIFS('Daily Log'!$B$2:$B$1000,E$1,'Daily Log'!$A$2:$A$1000,$A7)=0,"MISSING",""),""))</f>
        <v/>
      </c>
      <c r="F7">
        <f>IF(OR($A7="",F$1="",$B7&lt;&gt;"Yes"),"",IF(AND('Jobs'!$E$5="Active",N('Jobs'!$C$5)&gt;0,$A7&gt;='Jobs'!$C$5,OR(N('Jobs'!$D$5)=0,$A7&lt;='Jobs'!$D$5)),IF(COUNTIFS('Daily Log'!$B$2:$B$1000,F$1,'Daily Log'!$A$2:$A$1000,$A7)=0,"MISSING",""),""))</f>
        <v/>
      </c>
      <c r="G7">
        <f>IF(OR($A7="",G$1="",$B7&lt;&gt;"Yes"),"",IF(AND('Jobs'!$E$6="Active",N('Jobs'!$C$6)&gt;0,$A7&gt;='Jobs'!$C$6,OR(N('Jobs'!$D$6)=0,$A7&lt;='Jobs'!$D$6)),IF(COUNTIFS('Daily Log'!$B$2:$B$1000,G$1,'Daily Log'!$A$2:$A$1000,$A7)=0,"MISSING",""),""))</f>
        <v/>
      </c>
      <c r="H7">
        <f>IF(OR($A7="",H$1="",$B7&lt;&gt;"Yes"),"",IF(AND('Jobs'!$E$7="Active",N('Jobs'!$C$7)&gt;0,$A7&gt;='Jobs'!$C$7,OR(N('Jobs'!$D$7)=0,$A7&lt;='Jobs'!$D$7)),IF(COUNTIFS('Daily Log'!$B$2:$B$1000,H$1,'Daily Log'!$A$2:$A$1000,$A7)=0,"MISSING",""),""))</f>
        <v/>
      </c>
      <c r="I7">
        <f>IF(OR($A7="",I$1="",$B7&lt;&gt;"Yes"),"",IF(AND('Jobs'!$E$8="Active",N('Jobs'!$C$8)&gt;0,$A7&gt;='Jobs'!$C$8,OR(N('Jobs'!$D$8)=0,$A7&lt;='Jobs'!$D$8)),IF(COUNTIFS('Daily Log'!$B$2:$B$1000,I$1,'Daily Log'!$A$2:$A$1000,$A7)=0,"MISSING",""),""))</f>
        <v/>
      </c>
      <c r="J7">
        <f>IF(OR($A7="",J$1="",$B7&lt;&gt;"Yes"),"",IF(AND('Jobs'!$E$9="Active",N('Jobs'!$C$9)&gt;0,$A7&gt;='Jobs'!$C$9,OR(N('Jobs'!$D$9)=0,$A7&lt;='Jobs'!$D$9)),IF(COUNTIFS('Daily Log'!$B$2:$B$1000,J$1,'Daily Log'!$A$2:$A$1000,$A7)=0,"MISSING",""),""))</f>
        <v/>
      </c>
      <c r="K7">
        <f>IF(OR($A7="",K$1="",$B7&lt;&gt;"Yes"),"",IF(AND('Jobs'!$E$10="Active",N('Jobs'!$C$10)&gt;0,$A7&gt;='Jobs'!$C$10,OR(N('Jobs'!$D$10)=0,$A7&lt;='Jobs'!$D$10)),IF(COUNTIFS('Daily Log'!$B$2:$B$1000,K$1,'Daily Log'!$A$2:$A$1000,$A7)=0,"MISSING",""),""))</f>
        <v/>
      </c>
      <c r="L7">
        <f>IF(OR($A7="",L$1="",$B7&lt;&gt;"Yes"),"",IF(AND('Jobs'!$E$11="Active",N('Jobs'!$C$11)&gt;0,$A7&gt;='Jobs'!$C$11,OR(N('Jobs'!$D$11)=0,$A7&lt;='Jobs'!$D$11)),IF(COUNTIFS('Daily Log'!$B$2:$B$1000,L$1,'Daily Log'!$A$2:$A$1000,$A7)=0,"MISSING",""),""))</f>
        <v/>
      </c>
      <c r="M7">
        <f>IF(OR($A7="",M$1="",$B7&lt;&gt;"Yes"),"",IF(AND('Jobs'!$E$12="Active",N('Jobs'!$C$12)&gt;0,$A7&gt;='Jobs'!$C$12,OR(N('Jobs'!$D$12)=0,$A7&lt;='Jobs'!$D$12)),IF(COUNTIFS('Daily Log'!$B$2:$B$1000,M$1,'Daily Log'!$A$2:$A$1000,$A7)=0,"MISSING",""),""))</f>
        <v/>
      </c>
      <c r="N7">
        <f>IF(OR($A7="",N$1="",$B7&lt;&gt;"Yes"),"",IF(AND('Jobs'!$E$13="Active",N('Jobs'!$C$13)&gt;0,$A7&gt;='Jobs'!$C$13,OR(N('Jobs'!$D$13)=0,$A7&lt;='Jobs'!$D$13)),IF(COUNTIFS('Daily Log'!$B$2:$B$1000,N$1,'Daily Log'!$A$2:$A$1000,$A7)=0,"MISSING",""),""))</f>
        <v/>
      </c>
      <c r="O7">
        <f>IF(OR($A7="",O$1="",$B7&lt;&gt;"Yes"),"",IF(AND('Jobs'!$E$14="Active",N('Jobs'!$C$14)&gt;0,$A7&gt;='Jobs'!$C$14,OR(N('Jobs'!$D$14)=0,$A7&lt;='Jobs'!$D$14)),IF(COUNTIFS('Daily Log'!$B$2:$B$1000,O$1,'Daily Log'!$A$2:$A$1000,$A7)=0,"MISSING",""),""))</f>
        <v/>
      </c>
      <c r="P7">
        <f>IF(OR($A7="",P$1="",$B7&lt;&gt;"Yes"),"",IF(AND('Jobs'!$E$15="Active",N('Jobs'!$C$15)&gt;0,$A7&gt;='Jobs'!$C$15,OR(N('Jobs'!$D$15)=0,$A7&lt;='Jobs'!$D$15)),IF(COUNTIFS('Daily Log'!$B$2:$B$1000,P$1,'Daily Log'!$A$2:$A$1000,$A7)=0,"MISSING",""),""))</f>
        <v/>
      </c>
      <c r="Q7">
        <f>IF(OR($A7="",Q$1="",$B7&lt;&gt;"Yes"),"",IF(AND('Jobs'!$E$16="Active",N('Jobs'!$C$16)&gt;0,$A7&gt;='Jobs'!$C$16,OR(N('Jobs'!$D$16)=0,$A7&lt;='Jobs'!$D$16)),IF(COUNTIFS('Daily Log'!$B$2:$B$1000,Q$1,'Daily Log'!$A$2:$A$1000,$A7)=0,"MISSING",""),""))</f>
        <v/>
      </c>
      <c r="R7">
        <f>IF(OR($A7="",R$1="",$B7&lt;&gt;"Yes"),"",IF(AND('Jobs'!$E$17="Active",N('Jobs'!$C$17)&gt;0,$A7&gt;='Jobs'!$C$17,OR(N('Jobs'!$D$17)=0,$A7&lt;='Jobs'!$D$17)),IF(COUNTIFS('Daily Log'!$B$2:$B$1000,R$1,'Daily Log'!$A$2:$A$1000,$A7)=0,"MISSING",""),""))</f>
        <v/>
      </c>
      <c r="S7">
        <f>IF(OR($A7="",S$1="",$B7&lt;&gt;"Yes"),"",IF(AND('Jobs'!$E$18="Active",N('Jobs'!$C$18)&gt;0,$A7&gt;='Jobs'!$C$18,OR(N('Jobs'!$D$18)=0,$A7&lt;='Jobs'!$D$18)),IF(COUNTIFS('Daily Log'!$B$2:$B$1000,S$1,'Daily Log'!$A$2:$A$1000,$A7)=0,"MISSING",""),""))</f>
        <v/>
      </c>
      <c r="T7">
        <f>IF(OR($A7="",T$1="",$B7&lt;&gt;"Yes"),"",IF(AND('Jobs'!$E$19="Active",N('Jobs'!$C$19)&gt;0,$A7&gt;='Jobs'!$C$19,OR(N('Jobs'!$D$19)=0,$A7&lt;='Jobs'!$D$19)),IF(COUNTIFS('Daily Log'!$B$2:$B$1000,T$1,'Daily Log'!$A$2:$A$1000,$A7)=0,"MISSING",""),""))</f>
        <v/>
      </c>
      <c r="U7">
        <f>IF(OR($A7="",U$1="",$B7&lt;&gt;"Yes"),"",IF(AND('Jobs'!$E$20="Active",N('Jobs'!$C$20)&gt;0,$A7&gt;='Jobs'!$C$20,OR(N('Jobs'!$D$20)=0,$A7&lt;='Jobs'!$D$20)),IF(COUNTIFS('Daily Log'!$B$2:$B$1000,U$1,'Daily Log'!$A$2:$A$1000,$A7)=0,"MISSING",""),""))</f>
        <v/>
      </c>
      <c r="V7">
        <f>IF(OR($A7="",V$1="",$B7&lt;&gt;"Yes"),"",IF(AND('Jobs'!$E$21="Active",N('Jobs'!$C$21)&gt;0,$A7&gt;='Jobs'!$C$21,OR(N('Jobs'!$D$21)=0,$A7&lt;='Jobs'!$D$21)),IF(COUNTIFS('Daily Log'!$B$2:$B$1000,V$1,'Daily Log'!$A$2:$A$1000,$A7)=0,"MISSING",""),""))</f>
        <v/>
      </c>
    </row>
    <row r="8">
      <c r="A8" s="6">
        <f>IF(7&lt;=MIN(60,MAX(0,N('Settings'!$B$10))),TODAY()-7,"")</f>
        <v/>
      </c>
      <c r="B8">
        <f>IF(A8="","",IF(AND(INDEX('Settings'!$B$2:$B$8,WEEKDAY(A8,2))="Yes",COUNTIF('Settings'!$D$2:$D$60,A8)=0),"Yes","No"))</f>
        <v/>
      </c>
      <c r="C8">
        <f>IF(OR($A8="",C$1="",$B8&lt;&gt;"Yes"),"",IF(AND('Jobs'!$E$2="Active",N('Jobs'!$C$2)&gt;0,$A8&gt;='Jobs'!$C$2,OR(N('Jobs'!$D$2)=0,$A8&lt;='Jobs'!$D$2)),IF(COUNTIFS('Daily Log'!$B$2:$B$1000,C$1,'Daily Log'!$A$2:$A$1000,$A8)=0,"MISSING",""),""))</f>
        <v/>
      </c>
      <c r="D8">
        <f>IF(OR($A8="",D$1="",$B8&lt;&gt;"Yes"),"",IF(AND('Jobs'!$E$3="Active",N('Jobs'!$C$3)&gt;0,$A8&gt;='Jobs'!$C$3,OR(N('Jobs'!$D$3)=0,$A8&lt;='Jobs'!$D$3)),IF(COUNTIFS('Daily Log'!$B$2:$B$1000,D$1,'Daily Log'!$A$2:$A$1000,$A8)=0,"MISSING",""),""))</f>
        <v/>
      </c>
      <c r="E8">
        <f>IF(OR($A8="",E$1="",$B8&lt;&gt;"Yes"),"",IF(AND('Jobs'!$E$4="Active",N('Jobs'!$C$4)&gt;0,$A8&gt;='Jobs'!$C$4,OR(N('Jobs'!$D$4)=0,$A8&lt;='Jobs'!$D$4)),IF(COUNTIFS('Daily Log'!$B$2:$B$1000,E$1,'Daily Log'!$A$2:$A$1000,$A8)=0,"MISSING",""),""))</f>
        <v/>
      </c>
      <c r="F8">
        <f>IF(OR($A8="",F$1="",$B8&lt;&gt;"Yes"),"",IF(AND('Jobs'!$E$5="Active",N('Jobs'!$C$5)&gt;0,$A8&gt;='Jobs'!$C$5,OR(N('Jobs'!$D$5)=0,$A8&lt;='Jobs'!$D$5)),IF(COUNTIFS('Daily Log'!$B$2:$B$1000,F$1,'Daily Log'!$A$2:$A$1000,$A8)=0,"MISSING",""),""))</f>
        <v/>
      </c>
      <c r="G8">
        <f>IF(OR($A8="",G$1="",$B8&lt;&gt;"Yes"),"",IF(AND('Jobs'!$E$6="Active",N('Jobs'!$C$6)&gt;0,$A8&gt;='Jobs'!$C$6,OR(N('Jobs'!$D$6)=0,$A8&lt;='Jobs'!$D$6)),IF(COUNTIFS('Daily Log'!$B$2:$B$1000,G$1,'Daily Log'!$A$2:$A$1000,$A8)=0,"MISSING",""),""))</f>
        <v/>
      </c>
      <c r="H8">
        <f>IF(OR($A8="",H$1="",$B8&lt;&gt;"Yes"),"",IF(AND('Jobs'!$E$7="Active",N('Jobs'!$C$7)&gt;0,$A8&gt;='Jobs'!$C$7,OR(N('Jobs'!$D$7)=0,$A8&lt;='Jobs'!$D$7)),IF(COUNTIFS('Daily Log'!$B$2:$B$1000,H$1,'Daily Log'!$A$2:$A$1000,$A8)=0,"MISSING",""),""))</f>
        <v/>
      </c>
      <c r="I8">
        <f>IF(OR($A8="",I$1="",$B8&lt;&gt;"Yes"),"",IF(AND('Jobs'!$E$8="Active",N('Jobs'!$C$8)&gt;0,$A8&gt;='Jobs'!$C$8,OR(N('Jobs'!$D$8)=0,$A8&lt;='Jobs'!$D$8)),IF(COUNTIFS('Daily Log'!$B$2:$B$1000,I$1,'Daily Log'!$A$2:$A$1000,$A8)=0,"MISSING",""),""))</f>
        <v/>
      </c>
      <c r="J8">
        <f>IF(OR($A8="",J$1="",$B8&lt;&gt;"Yes"),"",IF(AND('Jobs'!$E$9="Active",N('Jobs'!$C$9)&gt;0,$A8&gt;='Jobs'!$C$9,OR(N('Jobs'!$D$9)=0,$A8&lt;='Jobs'!$D$9)),IF(COUNTIFS('Daily Log'!$B$2:$B$1000,J$1,'Daily Log'!$A$2:$A$1000,$A8)=0,"MISSING",""),""))</f>
        <v/>
      </c>
      <c r="K8">
        <f>IF(OR($A8="",K$1="",$B8&lt;&gt;"Yes"),"",IF(AND('Jobs'!$E$10="Active",N('Jobs'!$C$10)&gt;0,$A8&gt;='Jobs'!$C$10,OR(N('Jobs'!$D$10)=0,$A8&lt;='Jobs'!$D$10)),IF(COUNTIFS('Daily Log'!$B$2:$B$1000,K$1,'Daily Log'!$A$2:$A$1000,$A8)=0,"MISSING",""),""))</f>
        <v/>
      </c>
      <c r="L8">
        <f>IF(OR($A8="",L$1="",$B8&lt;&gt;"Yes"),"",IF(AND('Jobs'!$E$11="Active",N('Jobs'!$C$11)&gt;0,$A8&gt;='Jobs'!$C$11,OR(N('Jobs'!$D$11)=0,$A8&lt;='Jobs'!$D$11)),IF(COUNTIFS('Daily Log'!$B$2:$B$1000,L$1,'Daily Log'!$A$2:$A$1000,$A8)=0,"MISSING",""),""))</f>
        <v/>
      </c>
      <c r="M8">
        <f>IF(OR($A8="",M$1="",$B8&lt;&gt;"Yes"),"",IF(AND('Jobs'!$E$12="Active",N('Jobs'!$C$12)&gt;0,$A8&gt;='Jobs'!$C$12,OR(N('Jobs'!$D$12)=0,$A8&lt;='Jobs'!$D$12)),IF(COUNTIFS('Daily Log'!$B$2:$B$1000,M$1,'Daily Log'!$A$2:$A$1000,$A8)=0,"MISSING",""),""))</f>
        <v/>
      </c>
      <c r="N8">
        <f>IF(OR($A8="",N$1="",$B8&lt;&gt;"Yes"),"",IF(AND('Jobs'!$E$13="Active",N('Jobs'!$C$13)&gt;0,$A8&gt;='Jobs'!$C$13,OR(N('Jobs'!$D$13)=0,$A8&lt;='Jobs'!$D$13)),IF(COUNTIFS('Daily Log'!$B$2:$B$1000,N$1,'Daily Log'!$A$2:$A$1000,$A8)=0,"MISSING",""),""))</f>
        <v/>
      </c>
      <c r="O8">
        <f>IF(OR($A8="",O$1="",$B8&lt;&gt;"Yes"),"",IF(AND('Jobs'!$E$14="Active",N('Jobs'!$C$14)&gt;0,$A8&gt;='Jobs'!$C$14,OR(N('Jobs'!$D$14)=0,$A8&lt;='Jobs'!$D$14)),IF(COUNTIFS('Daily Log'!$B$2:$B$1000,O$1,'Daily Log'!$A$2:$A$1000,$A8)=0,"MISSING",""),""))</f>
        <v/>
      </c>
      <c r="P8">
        <f>IF(OR($A8="",P$1="",$B8&lt;&gt;"Yes"),"",IF(AND('Jobs'!$E$15="Active",N('Jobs'!$C$15)&gt;0,$A8&gt;='Jobs'!$C$15,OR(N('Jobs'!$D$15)=0,$A8&lt;='Jobs'!$D$15)),IF(COUNTIFS('Daily Log'!$B$2:$B$1000,P$1,'Daily Log'!$A$2:$A$1000,$A8)=0,"MISSING",""),""))</f>
        <v/>
      </c>
      <c r="Q8">
        <f>IF(OR($A8="",Q$1="",$B8&lt;&gt;"Yes"),"",IF(AND('Jobs'!$E$16="Active",N('Jobs'!$C$16)&gt;0,$A8&gt;='Jobs'!$C$16,OR(N('Jobs'!$D$16)=0,$A8&lt;='Jobs'!$D$16)),IF(COUNTIFS('Daily Log'!$B$2:$B$1000,Q$1,'Daily Log'!$A$2:$A$1000,$A8)=0,"MISSING",""),""))</f>
        <v/>
      </c>
      <c r="R8">
        <f>IF(OR($A8="",R$1="",$B8&lt;&gt;"Yes"),"",IF(AND('Jobs'!$E$17="Active",N('Jobs'!$C$17)&gt;0,$A8&gt;='Jobs'!$C$17,OR(N('Jobs'!$D$17)=0,$A8&lt;='Jobs'!$D$17)),IF(COUNTIFS('Daily Log'!$B$2:$B$1000,R$1,'Daily Log'!$A$2:$A$1000,$A8)=0,"MISSING",""),""))</f>
        <v/>
      </c>
      <c r="S8">
        <f>IF(OR($A8="",S$1="",$B8&lt;&gt;"Yes"),"",IF(AND('Jobs'!$E$18="Active",N('Jobs'!$C$18)&gt;0,$A8&gt;='Jobs'!$C$18,OR(N('Jobs'!$D$18)=0,$A8&lt;='Jobs'!$D$18)),IF(COUNTIFS('Daily Log'!$B$2:$B$1000,S$1,'Daily Log'!$A$2:$A$1000,$A8)=0,"MISSING",""),""))</f>
        <v/>
      </c>
      <c r="T8">
        <f>IF(OR($A8="",T$1="",$B8&lt;&gt;"Yes"),"",IF(AND('Jobs'!$E$19="Active",N('Jobs'!$C$19)&gt;0,$A8&gt;='Jobs'!$C$19,OR(N('Jobs'!$D$19)=0,$A8&lt;='Jobs'!$D$19)),IF(COUNTIFS('Daily Log'!$B$2:$B$1000,T$1,'Daily Log'!$A$2:$A$1000,$A8)=0,"MISSING",""),""))</f>
        <v/>
      </c>
      <c r="U8">
        <f>IF(OR($A8="",U$1="",$B8&lt;&gt;"Yes"),"",IF(AND('Jobs'!$E$20="Active",N('Jobs'!$C$20)&gt;0,$A8&gt;='Jobs'!$C$20,OR(N('Jobs'!$D$20)=0,$A8&lt;='Jobs'!$D$20)),IF(COUNTIFS('Daily Log'!$B$2:$B$1000,U$1,'Daily Log'!$A$2:$A$1000,$A8)=0,"MISSING",""),""))</f>
        <v/>
      </c>
      <c r="V8">
        <f>IF(OR($A8="",V$1="",$B8&lt;&gt;"Yes"),"",IF(AND('Jobs'!$E$21="Active",N('Jobs'!$C$21)&gt;0,$A8&gt;='Jobs'!$C$21,OR(N('Jobs'!$D$21)=0,$A8&lt;='Jobs'!$D$21)),IF(COUNTIFS('Daily Log'!$B$2:$B$1000,V$1,'Daily Log'!$A$2:$A$1000,$A8)=0,"MISSING",""),""))</f>
        <v/>
      </c>
    </row>
    <row r="9">
      <c r="A9" s="6">
        <f>IF(8&lt;=MIN(60,MAX(0,N('Settings'!$B$10))),TODAY()-8,"")</f>
        <v/>
      </c>
      <c r="B9">
        <f>IF(A9="","",IF(AND(INDEX('Settings'!$B$2:$B$8,WEEKDAY(A9,2))="Yes",COUNTIF('Settings'!$D$2:$D$60,A9)=0),"Yes","No"))</f>
        <v/>
      </c>
      <c r="C9">
        <f>IF(OR($A9="",C$1="",$B9&lt;&gt;"Yes"),"",IF(AND('Jobs'!$E$2="Active",N('Jobs'!$C$2)&gt;0,$A9&gt;='Jobs'!$C$2,OR(N('Jobs'!$D$2)=0,$A9&lt;='Jobs'!$D$2)),IF(COUNTIFS('Daily Log'!$B$2:$B$1000,C$1,'Daily Log'!$A$2:$A$1000,$A9)=0,"MISSING",""),""))</f>
        <v/>
      </c>
      <c r="D9">
        <f>IF(OR($A9="",D$1="",$B9&lt;&gt;"Yes"),"",IF(AND('Jobs'!$E$3="Active",N('Jobs'!$C$3)&gt;0,$A9&gt;='Jobs'!$C$3,OR(N('Jobs'!$D$3)=0,$A9&lt;='Jobs'!$D$3)),IF(COUNTIFS('Daily Log'!$B$2:$B$1000,D$1,'Daily Log'!$A$2:$A$1000,$A9)=0,"MISSING",""),""))</f>
        <v/>
      </c>
      <c r="E9">
        <f>IF(OR($A9="",E$1="",$B9&lt;&gt;"Yes"),"",IF(AND('Jobs'!$E$4="Active",N('Jobs'!$C$4)&gt;0,$A9&gt;='Jobs'!$C$4,OR(N('Jobs'!$D$4)=0,$A9&lt;='Jobs'!$D$4)),IF(COUNTIFS('Daily Log'!$B$2:$B$1000,E$1,'Daily Log'!$A$2:$A$1000,$A9)=0,"MISSING",""),""))</f>
        <v/>
      </c>
      <c r="F9">
        <f>IF(OR($A9="",F$1="",$B9&lt;&gt;"Yes"),"",IF(AND('Jobs'!$E$5="Active",N('Jobs'!$C$5)&gt;0,$A9&gt;='Jobs'!$C$5,OR(N('Jobs'!$D$5)=0,$A9&lt;='Jobs'!$D$5)),IF(COUNTIFS('Daily Log'!$B$2:$B$1000,F$1,'Daily Log'!$A$2:$A$1000,$A9)=0,"MISSING",""),""))</f>
        <v/>
      </c>
      <c r="G9">
        <f>IF(OR($A9="",G$1="",$B9&lt;&gt;"Yes"),"",IF(AND('Jobs'!$E$6="Active",N('Jobs'!$C$6)&gt;0,$A9&gt;='Jobs'!$C$6,OR(N('Jobs'!$D$6)=0,$A9&lt;='Jobs'!$D$6)),IF(COUNTIFS('Daily Log'!$B$2:$B$1000,G$1,'Daily Log'!$A$2:$A$1000,$A9)=0,"MISSING",""),""))</f>
        <v/>
      </c>
      <c r="H9">
        <f>IF(OR($A9="",H$1="",$B9&lt;&gt;"Yes"),"",IF(AND('Jobs'!$E$7="Active",N('Jobs'!$C$7)&gt;0,$A9&gt;='Jobs'!$C$7,OR(N('Jobs'!$D$7)=0,$A9&lt;='Jobs'!$D$7)),IF(COUNTIFS('Daily Log'!$B$2:$B$1000,H$1,'Daily Log'!$A$2:$A$1000,$A9)=0,"MISSING",""),""))</f>
        <v/>
      </c>
      <c r="I9">
        <f>IF(OR($A9="",I$1="",$B9&lt;&gt;"Yes"),"",IF(AND('Jobs'!$E$8="Active",N('Jobs'!$C$8)&gt;0,$A9&gt;='Jobs'!$C$8,OR(N('Jobs'!$D$8)=0,$A9&lt;='Jobs'!$D$8)),IF(COUNTIFS('Daily Log'!$B$2:$B$1000,I$1,'Daily Log'!$A$2:$A$1000,$A9)=0,"MISSING",""),""))</f>
        <v/>
      </c>
      <c r="J9">
        <f>IF(OR($A9="",J$1="",$B9&lt;&gt;"Yes"),"",IF(AND('Jobs'!$E$9="Active",N('Jobs'!$C$9)&gt;0,$A9&gt;='Jobs'!$C$9,OR(N('Jobs'!$D$9)=0,$A9&lt;='Jobs'!$D$9)),IF(COUNTIFS('Daily Log'!$B$2:$B$1000,J$1,'Daily Log'!$A$2:$A$1000,$A9)=0,"MISSING",""),""))</f>
        <v/>
      </c>
      <c r="K9">
        <f>IF(OR($A9="",K$1="",$B9&lt;&gt;"Yes"),"",IF(AND('Jobs'!$E$10="Active",N('Jobs'!$C$10)&gt;0,$A9&gt;='Jobs'!$C$10,OR(N('Jobs'!$D$10)=0,$A9&lt;='Jobs'!$D$10)),IF(COUNTIFS('Daily Log'!$B$2:$B$1000,K$1,'Daily Log'!$A$2:$A$1000,$A9)=0,"MISSING",""),""))</f>
        <v/>
      </c>
      <c r="L9">
        <f>IF(OR($A9="",L$1="",$B9&lt;&gt;"Yes"),"",IF(AND('Jobs'!$E$11="Active",N('Jobs'!$C$11)&gt;0,$A9&gt;='Jobs'!$C$11,OR(N('Jobs'!$D$11)=0,$A9&lt;='Jobs'!$D$11)),IF(COUNTIFS('Daily Log'!$B$2:$B$1000,L$1,'Daily Log'!$A$2:$A$1000,$A9)=0,"MISSING",""),""))</f>
        <v/>
      </c>
      <c r="M9">
        <f>IF(OR($A9="",M$1="",$B9&lt;&gt;"Yes"),"",IF(AND('Jobs'!$E$12="Active",N('Jobs'!$C$12)&gt;0,$A9&gt;='Jobs'!$C$12,OR(N('Jobs'!$D$12)=0,$A9&lt;='Jobs'!$D$12)),IF(COUNTIFS('Daily Log'!$B$2:$B$1000,M$1,'Daily Log'!$A$2:$A$1000,$A9)=0,"MISSING",""),""))</f>
        <v/>
      </c>
      <c r="N9">
        <f>IF(OR($A9="",N$1="",$B9&lt;&gt;"Yes"),"",IF(AND('Jobs'!$E$13="Active",N('Jobs'!$C$13)&gt;0,$A9&gt;='Jobs'!$C$13,OR(N('Jobs'!$D$13)=0,$A9&lt;='Jobs'!$D$13)),IF(COUNTIFS('Daily Log'!$B$2:$B$1000,N$1,'Daily Log'!$A$2:$A$1000,$A9)=0,"MISSING",""),""))</f>
        <v/>
      </c>
      <c r="O9">
        <f>IF(OR($A9="",O$1="",$B9&lt;&gt;"Yes"),"",IF(AND('Jobs'!$E$14="Active",N('Jobs'!$C$14)&gt;0,$A9&gt;='Jobs'!$C$14,OR(N('Jobs'!$D$14)=0,$A9&lt;='Jobs'!$D$14)),IF(COUNTIFS('Daily Log'!$B$2:$B$1000,O$1,'Daily Log'!$A$2:$A$1000,$A9)=0,"MISSING",""),""))</f>
        <v/>
      </c>
      <c r="P9">
        <f>IF(OR($A9="",P$1="",$B9&lt;&gt;"Yes"),"",IF(AND('Jobs'!$E$15="Active",N('Jobs'!$C$15)&gt;0,$A9&gt;='Jobs'!$C$15,OR(N('Jobs'!$D$15)=0,$A9&lt;='Jobs'!$D$15)),IF(COUNTIFS('Daily Log'!$B$2:$B$1000,P$1,'Daily Log'!$A$2:$A$1000,$A9)=0,"MISSING",""),""))</f>
        <v/>
      </c>
      <c r="Q9">
        <f>IF(OR($A9="",Q$1="",$B9&lt;&gt;"Yes"),"",IF(AND('Jobs'!$E$16="Active",N('Jobs'!$C$16)&gt;0,$A9&gt;='Jobs'!$C$16,OR(N('Jobs'!$D$16)=0,$A9&lt;='Jobs'!$D$16)),IF(COUNTIFS('Daily Log'!$B$2:$B$1000,Q$1,'Daily Log'!$A$2:$A$1000,$A9)=0,"MISSING",""),""))</f>
        <v/>
      </c>
      <c r="R9">
        <f>IF(OR($A9="",R$1="",$B9&lt;&gt;"Yes"),"",IF(AND('Jobs'!$E$17="Active",N('Jobs'!$C$17)&gt;0,$A9&gt;='Jobs'!$C$17,OR(N('Jobs'!$D$17)=0,$A9&lt;='Jobs'!$D$17)),IF(COUNTIFS('Daily Log'!$B$2:$B$1000,R$1,'Daily Log'!$A$2:$A$1000,$A9)=0,"MISSING",""),""))</f>
        <v/>
      </c>
      <c r="S9">
        <f>IF(OR($A9="",S$1="",$B9&lt;&gt;"Yes"),"",IF(AND('Jobs'!$E$18="Active",N('Jobs'!$C$18)&gt;0,$A9&gt;='Jobs'!$C$18,OR(N('Jobs'!$D$18)=0,$A9&lt;='Jobs'!$D$18)),IF(COUNTIFS('Daily Log'!$B$2:$B$1000,S$1,'Daily Log'!$A$2:$A$1000,$A9)=0,"MISSING",""),""))</f>
        <v/>
      </c>
      <c r="T9">
        <f>IF(OR($A9="",T$1="",$B9&lt;&gt;"Yes"),"",IF(AND('Jobs'!$E$19="Active",N('Jobs'!$C$19)&gt;0,$A9&gt;='Jobs'!$C$19,OR(N('Jobs'!$D$19)=0,$A9&lt;='Jobs'!$D$19)),IF(COUNTIFS('Daily Log'!$B$2:$B$1000,T$1,'Daily Log'!$A$2:$A$1000,$A9)=0,"MISSING",""),""))</f>
        <v/>
      </c>
      <c r="U9">
        <f>IF(OR($A9="",U$1="",$B9&lt;&gt;"Yes"),"",IF(AND('Jobs'!$E$20="Active",N('Jobs'!$C$20)&gt;0,$A9&gt;='Jobs'!$C$20,OR(N('Jobs'!$D$20)=0,$A9&lt;='Jobs'!$D$20)),IF(COUNTIFS('Daily Log'!$B$2:$B$1000,U$1,'Daily Log'!$A$2:$A$1000,$A9)=0,"MISSING",""),""))</f>
        <v/>
      </c>
      <c r="V9">
        <f>IF(OR($A9="",V$1="",$B9&lt;&gt;"Yes"),"",IF(AND('Jobs'!$E$21="Active",N('Jobs'!$C$21)&gt;0,$A9&gt;='Jobs'!$C$21,OR(N('Jobs'!$D$21)=0,$A9&lt;='Jobs'!$D$21)),IF(COUNTIFS('Daily Log'!$B$2:$B$1000,V$1,'Daily Log'!$A$2:$A$1000,$A9)=0,"MISSING",""),""))</f>
        <v/>
      </c>
    </row>
    <row r="10">
      <c r="A10" s="6">
        <f>IF(9&lt;=MIN(60,MAX(0,N('Settings'!$B$10))),TODAY()-9,"")</f>
        <v/>
      </c>
      <c r="B10">
        <f>IF(A10="","",IF(AND(INDEX('Settings'!$B$2:$B$8,WEEKDAY(A10,2))="Yes",COUNTIF('Settings'!$D$2:$D$60,A10)=0),"Yes","No"))</f>
        <v/>
      </c>
      <c r="C10">
        <f>IF(OR($A10="",C$1="",$B10&lt;&gt;"Yes"),"",IF(AND('Jobs'!$E$2="Active",N('Jobs'!$C$2)&gt;0,$A10&gt;='Jobs'!$C$2,OR(N('Jobs'!$D$2)=0,$A10&lt;='Jobs'!$D$2)),IF(COUNTIFS('Daily Log'!$B$2:$B$1000,C$1,'Daily Log'!$A$2:$A$1000,$A10)=0,"MISSING",""),""))</f>
        <v/>
      </c>
      <c r="D10">
        <f>IF(OR($A10="",D$1="",$B10&lt;&gt;"Yes"),"",IF(AND('Jobs'!$E$3="Active",N('Jobs'!$C$3)&gt;0,$A10&gt;='Jobs'!$C$3,OR(N('Jobs'!$D$3)=0,$A10&lt;='Jobs'!$D$3)),IF(COUNTIFS('Daily Log'!$B$2:$B$1000,D$1,'Daily Log'!$A$2:$A$1000,$A10)=0,"MISSING",""),""))</f>
        <v/>
      </c>
      <c r="E10">
        <f>IF(OR($A10="",E$1="",$B10&lt;&gt;"Yes"),"",IF(AND('Jobs'!$E$4="Active",N('Jobs'!$C$4)&gt;0,$A10&gt;='Jobs'!$C$4,OR(N('Jobs'!$D$4)=0,$A10&lt;='Jobs'!$D$4)),IF(COUNTIFS('Daily Log'!$B$2:$B$1000,E$1,'Daily Log'!$A$2:$A$1000,$A10)=0,"MISSING",""),""))</f>
        <v/>
      </c>
      <c r="F10">
        <f>IF(OR($A10="",F$1="",$B10&lt;&gt;"Yes"),"",IF(AND('Jobs'!$E$5="Active",N('Jobs'!$C$5)&gt;0,$A10&gt;='Jobs'!$C$5,OR(N('Jobs'!$D$5)=0,$A10&lt;='Jobs'!$D$5)),IF(COUNTIFS('Daily Log'!$B$2:$B$1000,F$1,'Daily Log'!$A$2:$A$1000,$A10)=0,"MISSING",""),""))</f>
        <v/>
      </c>
      <c r="G10">
        <f>IF(OR($A10="",G$1="",$B10&lt;&gt;"Yes"),"",IF(AND('Jobs'!$E$6="Active",N('Jobs'!$C$6)&gt;0,$A10&gt;='Jobs'!$C$6,OR(N('Jobs'!$D$6)=0,$A10&lt;='Jobs'!$D$6)),IF(COUNTIFS('Daily Log'!$B$2:$B$1000,G$1,'Daily Log'!$A$2:$A$1000,$A10)=0,"MISSING",""),""))</f>
        <v/>
      </c>
      <c r="H10">
        <f>IF(OR($A10="",H$1="",$B10&lt;&gt;"Yes"),"",IF(AND('Jobs'!$E$7="Active",N('Jobs'!$C$7)&gt;0,$A10&gt;='Jobs'!$C$7,OR(N('Jobs'!$D$7)=0,$A10&lt;='Jobs'!$D$7)),IF(COUNTIFS('Daily Log'!$B$2:$B$1000,H$1,'Daily Log'!$A$2:$A$1000,$A10)=0,"MISSING",""),""))</f>
        <v/>
      </c>
      <c r="I10">
        <f>IF(OR($A10="",I$1="",$B10&lt;&gt;"Yes"),"",IF(AND('Jobs'!$E$8="Active",N('Jobs'!$C$8)&gt;0,$A10&gt;='Jobs'!$C$8,OR(N('Jobs'!$D$8)=0,$A10&lt;='Jobs'!$D$8)),IF(COUNTIFS('Daily Log'!$B$2:$B$1000,I$1,'Daily Log'!$A$2:$A$1000,$A10)=0,"MISSING",""),""))</f>
        <v/>
      </c>
      <c r="J10">
        <f>IF(OR($A10="",J$1="",$B10&lt;&gt;"Yes"),"",IF(AND('Jobs'!$E$9="Active",N('Jobs'!$C$9)&gt;0,$A10&gt;='Jobs'!$C$9,OR(N('Jobs'!$D$9)=0,$A10&lt;='Jobs'!$D$9)),IF(COUNTIFS('Daily Log'!$B$2:$B$1000,J$1,'Daily Log'!$A$2:$A$1000,$A10)=0,"MISSING",""),""))</f>
        <v/>
      </c>
      <c r="K10">
        <f>IF(OR($A10="",K$1="",$B10&lt;&gt;"Yes"),"",IF(AND('Jobs'!$E$10="Active",N('Jobs'!$C$10)&gt;0,$A10&gt;='Jobs'!$C$10,OR(N('Jobs'!$D$10)=0,$A10&lt;='Jobs'!$D$10)),IF(COUNTIFS('Daily Log'!$B$2:$B$1000,K$1,'Daily Log'!$A$2:$A$1000,$A10)=0,"MISSING",""),""))</f>
        <v/>
      </c>
      <c r="L10">
        <f>IF(OR($A10="",L$1="",$B10&lt;&gt;"Yes"),"",IF(AND('Jobs'!$E$11="Active",N('Jobs'!$C$11)&gt;0,$A10&gt;='Jobs'!$C$11,OR(N('Jobs'!$D$11)=0,$A10&lt;='Jobs'!$D$11)),IF(COUNTIFS('Daily Log'!$B$2:$B$1000,L$1,'Daily Log'!$A$2:$A$1000,$A10)=0,"MISSING",""),""))</f>
        <v/>
      </c>
      <c r="M10">
        <f>IF(OR($A10="",M$1="",$B10&lt;&gt;"Yes"),"",IF(AND('Jobs'!$E$12="Active",N('Jobs'!$C$12)&gt;0,$A10&gt;='Jobs'!$C$12,OR(N('Jobs'!$D$12)=0,$A10&lt;='Jobs'!$D$12)),IF(COUNTIFS('Daily Log'!$B$2:$B$1000,M$1,'Daily Log'!$A$2:$A$1000,$A10)=0,"MISSING",""),""))</f>
        <v/>
      </c>
      <c r="N10">
        <f>IF(OR($A10="",N$1="",$B10&lt;&gt;"Yes"),"",IF(AND('Jobs'!$E$13="Active",N('Jobs'!$C$13)&gt;0,$A10&gt;='Jobs'!$C$13,OR(N('Jobs'!$D$13)=0,$A10&lt;='Jobs'!$D$13)),IF(COUNTIFS('Daily Log'!$B$2:$B$1000,N$1,'Daily Log'!$A$2:$A$1000,$A10)=0,"MISSING",""),""))</f>
        <v/>
      </c>
      <c r="O10">
        <f>IF(OR($A10="",O$1="",$B10&lt;&gt;"Yes"),"",IF(AND('Jobs'!$E$14="Active",N('Jobs'!$C$14)&gt;0,$A10&gt;='Jobs'!$C$14,OR(N('Jobs'!$D$14)=0,$A10&lt;='Jobs'!$D$14)),IF(COUNTIFS('Daily Log'!$B$2:$B$1000,O$1,'Daily Log'!$A$2:$A$1000,$A10)=0,"MISSING",""),""))</f>
        <v/>
      </c>
      <c r="P10">
        <f>IF(OR($A10="",P$1="",$B10&lt;&gt;"Yes"),"",IF(AND('Jobs'!$E$15="Active",N('Jobs'!$C$15)&gt;0,$A10&gt;='Jobs'!$C$15,OR(N('Jobs'!$D$15)=0,$A10&lt;='Jobs'!$D$15)),IF(COUNTIFS('Daily Log'!$B$2:$B$1000,P$1,'Daily Log'!$A$2:$A$1000,$A10)=0,"MISSING",""),""))</f>
        <v/>
      </c>
      <c r="Q10">
        <f>IF(OR($A10="",Q$1="",$B10&lt;&gt;"Yes"),"",IF(AND('Jobs'!$E$16="Active",N('Jobs'!$C$16)&gt;0,$A10&gt;='Jobs'!$C$16,OR(N('Jobs'!$D$16)=0,$A10&lt;='Jobs'!$D$16)),IF(COUNTIFS('Daily Log'!$B$2:$B$1000,Q$1,'Daily Log'!$A$2:$A$1000,$A10)=0,"MISSING",""),""))</f>
        <v/>
      </c>
      <c r="R10">
        <f>IF(OR($A10="",R$1="",$B10&lt;&gt;"Yes"),"",IF(AND('Jobs'!$E$17="Active",N('Jobs'!$C$17)&gt;0,$A10&gt;='Jobs'!$C$17,OR(N('Jobs'!$D$17)=0,$A10&lt;='Jobs'!$D$17)),IF(COUNTIFS('Daily Log'!$B$2:$B$1000,R$1,'Daily Log'!$A$2:$A$1000,$A10)=0,"MISSING",""),""))</f>
        <v/>
      </c>
      <c r="S10">
        <f>IF(OR($A10="",S$1="",$B10&lt;&gt;"Yes"),"",IF(AND('Jobs'!$E$18="Active",N('Jobs'!$C$18)&gt;0,$A10&gt;='Jobs'!$C$18,OR(N('Jobs'!$D$18)=0,$A10&lt;='Jobs'!$D$18)),IF(COUNTIFS('Daily Log'!$B$2:$B$1000,S$1,'Daily Log'!$A$2:$A$1000,$A10)=0,"MISSING",""),""))</f>
        <v/>
      </c>
      <c r="T10">
        <f>IF(OR($A10="",T$1="",$B10&lt;&gt;"Yes"),"",IF(AND('Jobs'!$E$19="Active",N('Jobs'!$C$19)&gt;0,$A10&gt;='Jobs'!$C$19,OR(N('Jobs'!$D$19)=0,$A10&lt;='Jobs'!$D$19)),IF(COUNTIFS('Daily Log'!$B$2:$B$1000,T$1,'Daily Log'!$A$2:$A$1000,$A10)=0,"MISSING",""),""))</f>
        <v/>
      </c>
      <c r="U10">
        <f>IF(OR($A10="",U$1="",$B10&lt;&gt;"Yes"),"",IF(AND('Jobs'!$E$20="Active",N('Jobs'!$C$20)&gt;0,$A10&gt;='Jobs'!$C$20,OR(N('Jobs'!$D$20)=0,$A10&lt;='Jobs'!$D$20)),IF(COUNTIFS('Daily Log'!$B$2:$B$1000,U$1,'Daily Log'!$A$2:$A$1000,$A10)=0,"MISSING",""),""))</f>
        <v/>
      </c>
      <c r="V10">
        <f>IF(OR($A10="",V$1="",$B10&lt;&gt;"Yes"),"",IF(AND('Jobs'!$E$21="Active",N('Jobs'!$C$21)&gt;0,$A10&gt;='Jobs'!$C$21,OR(N('Jobs'!$D$21)=0,$A10&lt;='Jobs'!$D$21)),IF(COUNTIFS('Daily Log'!$B$2:$B$1000,V$1,'Daily Log'!$A$2:$A$1000,$A10)=0,"MISSING",""),""))</f>
        <v/>
      </c>
    </row>
    <row r="11">
      <c r="A11" s="6">
        <f>IF(10&lt;=MIN(60,MAX(0,N('Settings'!$B$10))),TODAY()-10,"")</f>
        <v/>
      </c>
      <c r="B11">
        <f>IF(A11="","",IF(AND(INDEX('Settings'!$B$2:$B$8,WEEKDAY(A11,2))="Yes",COUNTIF('Settings'!$D$2:$D$60,A11)=0),"Yes","No"))</f>
        <v/>
      </c>
      <c r="C11">
        <f>IF(OR($A11="",C$1="",$B11&lt;&gt;"Yes"),"",IF(AND('Jobs'!$E$2="Active",N('Jobs'!$C$2)&gt;0,$A11&gt;='Jobs'!$C$2,OR(N('Jobs'!$D$2)=0,$A11&lt;='Jobs'!$D$2)),IF(COUNTIFS('Daily Log'!$B$2:$B$1000,C$1,'Daily Log'!$A$2:$A$1000,$A11)=0,"MISSING",""),""))</f>
        <v/>
      </c>
      <c r="D11">
        <f>IF(OR($A11="",D$1="",$B11&lt;&gt;"Yes"),"",IF(AND('Jobs'!$E$3="Active",N('Jobs'!$C$3)&gt;0,$A11&gt;='Jobs'!$C$3,OR(N('Jobs'!$D$3)=0,$A11&lt;='Jobs'!$D$3)),IF(COUNTIFS('Daily Log'!$B$2:$B$1000,D$1,'Daily Log'!$A$2:$A$1000,$A11)=0,"MISSING",""),""))</f>
        <v/>
      </c>
      <c r="E11">
        <f>IF(OR($A11="",E$1="",$B11&lt;&gt;"Yes"),"",IF(AND('Jobs'!$E$4="Active",N('Jobs'!$C$4)&gt;0,$A11&gt;='Jobs'!$C$4,OR(N('Jobs'!$D$4)=0,$A11&lt;='Jobs'!$D$4)),IF(COUNTIFS('Daily Log'!$B$2:$B$1000,E$1,'Daily Log'!$A$2:$A$1000,$A11)=0,"MISSING",""),""))</f>
        <v/>
      </c>
      <c r="F11">
        <f>IF(OR($A11="",F$1="",$B11&lt;&gt;"Yes"),"",IF(AND('Jobs'!$E$5="Active",N('Jobs'!$C$5)&gt;0,$A11&gt;='Jobs'!$C$5,OR(N('Jobs'!$D$5)=0,$A11&lt;='Jobs'!$D$5)),IF(COUNTIFS('Daily Log'!$B$2:$B$1000,F$1,'Daily Log'!$A$2:$A$1000,$A11)=0,"MISSING",""),""))</f>
        <v/>
      </c>
      <c r="G11">
        <f>IF(OR($A11="",G$1="",$B11&lt;&gt;"Yes"),"",IF(AND('Jobs'!$E$6="Active",N('Jobs'!$C$6)&gt;0,$A11&gt;='Jobs'!$C$6,OR(N('Jobs'!$D$6)=0,$A11&lt;='Jobs'!$D$6)),IF(COUNTIFS('Daily Log'!$B$2:$B$1000,G$1,'Daily Log'!$A$2:$A$1000,$A11)=0,"MISSING",""),""))</f>
        <v/>
      </c>
      <c r="H11">
        <f>IF(OR($A11="",H$1="",$B11&lt;&gt;"Yes"),"",IF(AND('Jobs'!$E$7="Active",N('Jobs'!$C$7)&gt;0,$A11&gt;='Jobs'!$C$7,OR(N('Jobs'!$D$7)=0,$A11&lt;='Jobs'!$D$7)),IF(COUNTIFS('Daily Log'!$B$2:$B$1000,H$1,'Daily Log'!$A$2:$A$1000,$A11)=0,"MISSING",""),""))</f>
        <v/>
      </c>
      <c r="I11">
        <f>IF(OR($A11="",I$1="",$B11&lt;&gt;"Yes"),"",IF(AND('Jobs'!$E$8="Active",N('Jobs'!$C$8)&gt;0,$A11&gt;='Jobs'!$C$8,OR(N('Jobs'!$D$8)=0,$A11&lt;='Jobs'!$D$8)),IF(COUNTIFS('Daily Log'!$B$2:$B$1000,I$1,'Daily Log'!$A$2:$A$1000,$A11)=0,"MISSING",""),""))</f>
        <v/>
      </c>
      <c r="J11">
        <f>IF(OR($A11="",J$1="",$B11&lt;&gt;"Yes"),"",IF(AND('Jobs'!$E$9="Active",N('Jobs'!$C$9)&gt;0,$A11&gt;='Jobs'!$C$9,OR(N('Jobs'!$D$9)=0,$A11&lt;='Jobs'!$D$9)),IF(COUNTIFS('Daily Log'!$B$2:$B$1000,J$1,'Daily Log'!$A$2:$A$1000,$A11)=0,"MISSING",""),""))</f>
        <v/>
      </c>
      <c r="K11">
        <f>IF(OR($A11="",K$1="",$B11&lt;&gt;"Yes"),"",IF(AND('Jobs'!$E$10="Active",N('Jobs'!$C$10)&gt;0,$A11&gt;='Jobs'!$C$10,OR(N('Jobs'!$D$10)=0,$A11&lt;='Jobs'!$D$10)),IF(COUNTIFS('Daily Log'!$B$2:$B$1000,K$1,'Daily Log'!$A$2:$A$1000,$A11)=0,"MISSING",""),""))</f>
        <v/>
      </c>
      <c r="L11">
        <f>IF(OR($A11="",L$1="",$B11&lt;&gt;"Yes"),"",IF(AND('Jobs'!$E$11="Active",N('Jobs'!$C$11)&gt;0,$A11&gt;='Jobs'!$C$11,OR(N('Jobs'!$D$11)=0,$A11&lt;='Jobs'!$D$11)),IF(COUNTIFS('Daily Log'!$B$2:$B$1000,L$1,'Daily Log'!$A$2:$A$1000,$A11)=0,"MISSING",""),""))</f>
        <v/>
      </c>
      <c r="M11">
        <f>IF(OR($A11="",M$1="",$B11&lt;&gt;"Yes"),"",IF(AND('Jobs'!$E$12="Active",N('Jobs'!$C$12)&gt;0,$A11&gt;='Jobs'!$C$12,OR(N('Jobs'!$D$12)=0,$A11&lt;='Jobs'!$D$12)),IF(COUNTIFS('Daily Log'!$B$2:$B$1000,M$1,'Daily Log'!$A$2:$A$1000,$A11)=0,"MISSING",""),""))</f>
        <v/>
      </c>
      <c r="N11">
        <f>IF(OR($A11="",N$1="",$B11&lt;&gt;"Yes"),"",IF(AND('Jobs'!$E$13="Active",N('Jobs'!$C$13)&gt;0,$A11&gt;='Jobs'!$C$13,OR(N('Jobs'!$D$13)=0,$A11&lt;='Jobs'!$D$13)),IF(COUNTIFS('Daily Log'!$B$2:$B$1000,N$1,'Daily Log'!$A$2:$A$1000,$A11)=0,"MISSING",""),""))</f>
        <v/>
      </c>
      <c r="O11">
        <f>IF(OR($A11="",O$1="",$B11&lt;&gt;"Yes"),"",IF(AND('Jobs'!$E$14="Active",N('Jobs'!$C$14)&gt;0,$A11&gt;='Jobs'!$C$14,OR(N('Jobs'!$D$14)=0,$A11&lt;='Jobs'!$D$14)),IF(COUNTIFS('Daily Log'!$B$2:$B$1000,O$1,'Daily Log'!$A$2:$A$1000,$A11)=0,"MISSING",""),""))</f>
        <v/>
      </c>
      <c r="P11">
        <f>IF(OR($A11="",P$1="",$B11&lt;&gt;"Yes"),"",IF(AND('Jobs'!$E$15="Active",N('Jobs'!$C$15)&gt;0,$A11&gt;='Jobs'!$C$15,OR(N('Jobs'!$D$15)=0,$A11&lt;='Jobs'!$D$15)),IF(COUNTIFS('Daily Log'!$B$2:$B$1000,P$1,'Daily Log'!$A$2:$A$1000,$A11)=0,"MISSING",""),""))</f>
        <v/>
      </c>
      <c r="Q11">
        <f>IF(OR($A11="",Q$1="",$B11&lt;&gt;"Yes"),"",IF(AND('Jobs'!$E$16="Active",N('Jobs'!$C$16)&gt;0,$A11&gt;='Jobs'!$C$16,OR(N('Jobs'!$D$16)=0,$A11&lt;='Jobs'!$D$16)),IF(COUNTIFS('Daily Log'!$B$2:$B$1000,Q$1,'Daily Log'!$A$2:$A$1000,$A11)=0,"MISSING",""),""))</f>
        <v/>
      </c>
      <c r="R11">
        <f>IF(OR($A11="",R$1="",$B11&lt;&gt;"Yes"),"",IF(AND('Jobs'!$E$17="Active",N('Jobs'!$C$17)&gt;0,$A11&gt;='Jobs'!$C$17,OR(N('Jobs'!$D$17)=0,$A11&lt;='Jobs'!$D$17)),IF(COUNTIFS('Daily Log'!$B$2:$B$1000,R$1,'Daily Log'!$A$2:$A$1000,$A11)=0,"MISSING",""),""))</f>
        <v/>
      </c>
      <c r="S11">
        <f>IF(OR($A11="",S$1="",$B11&lt;&gt;"Yes"),"",IF(AND('Jobs'!$E$18="Active",N('Jobs'!$C$18)&gt;0,$A11&gt;='Jobs'!$C$18,OR(N('Jobs'!$D$18)=0,$A11&lt;='Jobs'!$D$18)),IF(COUNTIFS('Daily Log'!$B$2:$B$1000,S$1,'Daily Log'!$A$2:$A$1000,$A11)=0,"MISSING",""),""))</f>
        <v/>
      </c>
      <c r="T11">
        <f>IF(OR($A11="",T$1="",$B11&lt;&gt;"Yes"),"",IF(AND('Jobs'!$E$19="Active",N('Jobs'!$C$19)&gt;0,$A11&gt;='Jobs'!$C$19,OR(N('Jobs'!$D$19)=0,$A11&lt;='Jobs'!$D$19)),IF(COUNTIFS('Daily Log'!$B$2:$B$1000,T$1,'Daily Log'!$A$2:$A$1000,$A11)=0,"MISSING",""),""))</f>
        <v/>
      </c>
      <c r="U11">
        <f>IF(OR($A11="",U$1="",$B11&lt;&gt;"Yes"),"",IF(AND('Jobs'!$E$20="Active",N('Jobs'!$C$20)&gt;0,$A11&gt;='Jobs'!$C$20,OR(N('Jobs'!$D$20)=0,$A11&lt;='Jobs'!$D$20)),IF(COUNTIFS('Daily Log'!$B$2:$B$1000,U$1,'Daily Log'!$A$2:$A$1000,$A11)=0,"MISSING",""),""))</f>
        <v/>
      </c>
      <c r="V11">
        <f>IF(OR($A11="",V$1="",$B11&lt;&gt;"Yes"),"",IF(AND('Jobs'!$E$21="Active",N('Jobs'!$C$21)&gt;0,$A11&gt;='Jobs'!$C$21,OR(N('Jobs'!$D$21)=0,$A11&lt;='Jobs'!$D$21)),IF(COUNTIFS('Daily Log'!$B$2:$B$1000,V$1,'Daily Log'!$A$2:$A$1000,$A11)=0,"MISSING",""),""))</f>
        <v/>
      </c>
    </row>
    <row r="12">
      <c r="A12" s="6">
        <f>IF(11&lt;=MIN(60,MAX(0,N('Settings'!$B$10))),TODAY()-11,"")</f>
        <v/>
      </c>
      <c r="B12">
        <f>IF(A12="","",IF(AND(INDEX('Settings'!$B$2:$B$8,WEEKDAY(A12,2))="Yes",COUNTIF('Settings'!$D$2:$D$60,A12)=0),"Yes","No"))</f>
        <v/>
      </c>
      <c r="C12">
        <f>IF(OR($A12="",C$1="",$B12&lt;&gt;"Yes"),"",IF(AND('Jobs'!$E$2="Active",N('Jobs'!$C$2)&gt;0,$A12&gt;='Jobs'!$C$2,OR(N('Jobs'!$D$2)=0,$A12&lt;='Jobs'!$D$2)),IF(COUNTIFS('Daily Log'!$B$2:$B$1000,C$1,'Daily Log'!$A$2:$A$1000,$A12)=0,"MISSING",""),""))</f>
        <v/>
      </c>
      <c r="D12">
        <f>IF(OR($A12="",D$1="",$B12&lt;&gt;"Yes"),"",IF(AND('Jobs'!$E$3="Active",N('Jobs'!$C$3)&gt;0,$A12&gt;='Jobs'!$C$3,OR(N('Jobs'!$D$3)=0,$A12&lt;='Jobs'!$D$3)),IF(COUNTIFS('Daily Log'!$B$2:$B$1000,D$1,'Daily Log'!$A$2:$A$1000,$A12)=0,"MISSING",""),""))</f>
        <v/>
      </c>
      <c r="E12">
        <f>IF(OR($A12="",E$1="",$B12&lt;&gt;"Yes"),"",IF(AND('Jobs'!$E$4="Active",N('Jobs'!$C$4)&gt;0,$A12&gt;='Jobs'!$C$4,OR(N('Jobs'!$D$4)=0,$A12&lt;='Jobs'!$D$4)),IF(COUNTIFS('Daily Log'!$B$2:$B$1000,E$1,'Daily Log'!$A$2:$A$1000,$A12)=0,"MISSING",""),""))</f>
        <v/>
      </c>
      <c r="F12">
        <f>IF(OR($A12="",F$1="",$B12&lt;&gt;"Yes"),"",IF(AND('Jobs'!$E$5="Active",N('Jobs'!$C$5)&gt;0,$A12&gt;='Jobs'!$C$5,OR(N('Jobs'!$D$5)=0,$A12&lt;='Jobs'!$D$5)),IF(COUNTIFS('Daily Log'!$B$2:$B$1000,F$1,'Daily Log'!$A$2:$A$1000,$A12)=0,"MISSING",""),""))</f>
        <v/>
      </c>
      <c r="G12">
        <f>IF(OR($A12="",G$1="",$B12&lt;&gt;"Yes"),"",IF(AND('Jobs'!$E$6="Active",N('Jobs'!$C$6)&gt;0,$A12&gt;='Jobs'!$C$6,OR(N('Jobs'!$D$6)=0,$A12&lt;='Jobs'!$D$6)),IF(COUNTIFS('Daily Log'!$B$2:$B$1000,G$1,'Daily Log'!$A$2:$A$1000,$A12)=0,"MISSING",""),""))</f>
        <v/>
      </c>
      <c r="H12">
        <f>IF(OR($A12="",H$1="",$B12&lt;&gt;"Yes"),"",IF(AND('Jobs'!$E$7="Active",N('Jobs'!$C$7)&gt;0,$A12&gt;='Jobs'!$C$7,OR(N('Jobs'!$D$7)=0,$A12&lt;='Jobs'!$D$7)),IF(COUNTIFS('Daily Log'!$B$2:$B$1000,H$1,'Daily Log'!$A$2:$A$1000,$A12)=0,"MISSING",""),""))</f>
        <v/>
      </c>
      <c r="I12">
        <f>IF(OR($A12="",I$1="",$B12&lt;&gt;"Yes"),"",IF(AND('Jobs'!$E$8="Active",N('Jobs'!$C$8)&gt;0,$A12&gt;='Jobs'!$C$8,OR(N('Jobs'!$D$8)=0,$A12&lt;='Jobs'!$D$8)),IF(COUNTIFS('Daily Log'!$B$2:$B$1000,I$1,'Daily Log'!$A$2:$A$1000,$A12)=0,"MISSING",""),""))</f>
        <v/>
      </c>
      <c r="J12">
        <f>IF(OR($A12="",J$1="",$B12&lt;&gt;"Yes"),"",IF(AND('Jobs'!$E$9="Active",N('Jobs'!$C$9)&gt;0,$A12&gt;='Jobs'!$C$9,OR(N('Jobs'!$D$9)=0,$A12&lt;='Jobs'!$D$9)),IF(COUNTIFS('Daily Log'!$B$2:$B$1000,J$1,'Daily Log'!$A$2:$A$1000,$A12)=0,"MISSING",""),""))</f>
        <v/>
      </c>
      <c r="K12">
        <f>IF(OR($A12="",K$1="",$B12&lt;&gt;"Yes"),"",IF(AND('Jobs'!$E$10="Active",N('Jobs'!$C$10)&gt;0,$A12&gt;='Jobs'!$C$10,OR(N('Jobs'!$D$10)=0,$A12&lt;='Jobs'!$D$10)),IF(COUNTIFS('Daily Log'!$B$2:$B$1000,K$1,'Daily Log'!$A$2:$A$1000,$A12)=0,"MISSING",""),""))</f>
        <v/>
      </c>
      <c r="L12">
        <f>IF(OR($A12="",L$1="",$B12&lt;&gt;"Yes"),"",IF(AND('Jobs'!$E$11="Active",N('Jobs'!$C$11)&gt;0,$A12&gt;='Jobs'!$C$11,OR(N('Jobs'!$D$11)=0,$A12&lt;='Jobs'!$D$11)),IF(COUNTIFS('Daily Log'!$B$2:$B$1000,L$1,'Daily Log'!$A$2:$A$1000,$A12)=0,"MISSING",""),""))</f>
        <v/>
      </c>
      <c r="M12">
        <f>IF(OR($A12="",M$1="",$B12&lt;&gt;"Yes"),"",IF(AND('Jobs'!$E$12="Active",N('Jobs'!$C$12)&gt;0,$A12&gt;='Jobs'!$C$12,OR(N('Jobs'!$D$12)=0,$A12&lt;='Jobs'!$D$12)),IF(COUNTIFS('Daily Log'!$B$2:$B$1000,M$1,'Daily Log'!$A$2:$A$1000,$A12)=0,"MISSING",""),""))</f>
        <v/>
      </c>
      <c r="N12">
        <f>IF(OR($A12="",N$1="",$B12&lt;&gt;"Yes"),"",IF(AND('Jobs'!$E$13="Active",N('Jobs'!$C$13)&gt;0,$A12&gt;='Jobs'!$C$13,OR(N('Jobs'!$D$13)=0,$A12&lt;='Jobs'!$D$13)),IF(COUNTIFS('Daily Log'!$B$2:$B$1000,N$1,'Daily Log'!$A$2:$A$1000,$A12)=0,"MISSING",""),""))</f>
        <v/>
      </c>
      <c r="O12">
        <f>IF(OR($A12="",O$1="",$B12&lt;&gt;"Yes"),"",IF(AND('Jobs'!$E$14="Active",N('Jobs'!$C$14)&gt;0,$A12&gt;='Jobs'!$C$14,OR(N('Jobs'!$D$14)=0,$A12&lt;='Jobs'!$D$14)),IF(COUNTIFS('Daily Log'!$B$2:$B$1000,O$1,'Daily Log'!$A$2:$A$1000,$A12)=0,"MISSING",""),""))</f>
        <v/>
      </c>
      <c r="P12">
        <f>IF(OR($A12="",P$1="",$B12&lt;&gt;"Yes"),"",IF(AND('Jobs'!$E$15="Active",N('Jobs'!$C$15)&gt;0,$A12&gt;='Jobs'!$C$15,OR(N('Jobs'!$D$15)=0,$A12&lt;='Jobs'!$D$15)),IF(COUNTIFS('Daily Log'!$B$2:$B$1000,P$1,'Daily Log'!$A$2:$A$1000,$A12)=0,"MISSING",""),""))</f>
        <v/>
      </c>
      <c r="Q12">
        <f>IF(OR($A12="",Q$1="",$B12&lt;&gt;"Yes"),"",IF(AND('Jobs'!$E$16="Active",N('Jobs'!$C$16)&gt;0,$A12&gt;='Jobs'!$C$16,OR(N('Jobs'!$D$16)=0,$A12&lt;='Jobs'!$D$16)),IF(COUNTIFS('Daily Log'!$B$2:$B$1000,Q$1,'Daily Log'!$A$2:$A$1000,$A12)=0,"MISSING",""),""))</f>
        <v/>
      </c>
      <c r="R12">
        <f>IF(OR($A12="",R$1="",$B12&lt;&gt;"Yes"),"",IF(AND('Jobs'!$E$17="Active",N('Jobs'!$C$17)&gt;0,$A12&gt;='Jobs'!$C$17,OR(N('Jobs'!$D$17)=0,$A12&lt;='Jobs'!$D$17)),IF(COUNTIFS('Daily Log'!$B$2:$B$1000,R$1,'Daily Log'!$A$2:$A$1000,$A12)=0,"MISSING",""),""))</f>
        <v/>
      </c>
      <c r="S12">
        <f>IF(OR($A12="",S$1="",$B12&lt;&gt;"Yes"),"",IF(AND('Jobs'!$E$18="Active",N('Jobs'!$C$18)&gt;0,$A12&gt;='Jobs'!$C$18,OR(N('Jobs'!$D$18)=0,$A12&lt;='Jobs'!$D$18)),IF(COUNTIFS('Daily Log'!$B$2:$B$1000,S$1,'Daily Log'!$A$2:$A$1000,$A12)=0,"MISSING",""),""))</f>
        <v/>
      </c>
      <c r="T12">
        <f>IF(OR($A12="",T$1="",$B12&lt;&gt;"Yes"),"",IF(AND('Jobs'!$E$19="Active",N('Jobs'!$C$19)&gt;0,$A12&gt;='Jobs'!$C$19,OR(N('Jobs'!$D$19)=0,$A12&lt;='Jobs'!$D$19)),IF(COUNTIFS('Daily Log'!$B$2:$B$1000,T$1,'Daily Log'!$A$2:$A$1000,$A12)=0,"MISSING",""),""))</f>
        <v/>
      </c>
      <c r="U12">
        <f>IF(OR($A12="",U$1="",$B12&lt;&gt;"Yes"),"",IF(AND('Jobs'!$E$20="Active",N('Jobs'!$C$20)&gt;0,$A12&gt;='Jobs'!$C$20,OR(N('Jobs'!$D$20)=0,$A12&lt;='Jobs'!$D$20)),IF(COUNTIFS('Daily Log'!$B$2:$B$1000,U$1,'Daily Log'!$A$2:$A$1000,$A12)=0,"MISSING",""),""))</f>
        <v/>
      </c>
      <c r="V12">
        <f>IF(OR($A12="",V$1="",$B12&lt;&gt;"Yes"),"",IF(AND('Jobs'!$E$21="Active",N('Jobs'!$C$21)&gt;0,$A12&gt;='Jobs'!$C$21,OR(N('Jobs'!$D$21)=0,$A12&lt;='Jobs'!$D$21)),IF(COUNTIFS('Daily Log'!$B$2:$B$1000,V$1,'Daily Log'!$A$2:$A$1000,$A12)=0,"MISSING",""),""))</f>
        <v/>
      </c>
    </row>
    <row r="13">
      <c r="A13" s="6">
        <f>IF(12&lt;=MIN(60,MAX(0,N('Settings'!$B$10))),TODAY()-12,"")</f>
        <v/>
      </c>
      <c r="B13">
        <f>IF(A13="","",IF(AND(INDEX('Settings'!$B$2:$B$8,WEEKDAY(A13,2))="Yes",COUNTIF('Settings'!$D$2:$D$60,A13)=0),"Yes","No"))</f>
        <v/>
      </c>
      <c r="C13">
        <f>IF(OR($A13="",C$1="",$B13&lt;&gt;"Yes"),"",IF(AND('Jobs'!$E$2="Active",N('Jobs'!$C$2)&gt;0,$A13&gt;='Jobs'!$C$2,OR(N('Jobs'!$D$2)=0,$A13&lt;='Jobs'!$D$2)),IF(COUNTIFS('Daily Log'!$B$2:$B$1000,C$1,'Daily Log'!$A$2:$A$1000,$A13)=0,"MISSING",""),""))</f>
        <v/>
      </c>
      <c r="D13">
        <f>IF(OR($A13="",D$1="",$B13&lt;&gt;"Yes"),"",IF(AND('Jobs'!$E$3="Active",N('Jobs'!$C$3)&gt;0,$A13&gt;='Jobs'!$C$3,OR(N('Jobs'!$D$3)=0,$A13&lt;='Jobs'!$D$3)),IF(COUNTIFS('Daily Log'!$B$2:$B$1000,D$1,'Daily Log'!$A$2:$A$1000,$A13)=0,"MISSING",""),""))</f>
        <v/>
      </c>
      <c r="E13">
        <f>IF(OR($A13="",E$1="",$B13&lt;&gt;"Yes"),"",IF(AND('Jobs'!$E$4="Active",N('Jobs'!$C$4)&gt;0,$A13&gt;='Jobs'!$C$4,OR(N('Jobs'!$D$4)=0,$A13&lt;='Jobs'!$D$4)),IF(COUNTIFS('Daily Log'!$B$2:$B$1000,E$1,'Daily Log'!$A$2:$A$1000,$A13)=0,"MISSING",""),""))</f>
        <v/>
      </c>
      <c r="F13">
        <f>IF(OR($A13="",F$1="",$B13&lt;&gt;"Yes"),"",IF(AND('Jobs'!$E$5="Active",N('Jobs'!$C$5)&gt;0,$A13&gt;='Jobs'!$C$5,OR(N('Jobs'!$D$5)=0,$A13&lt;='Jobs'!$D$5)),IF(COUNTIFS('Daily Log'!$B$2:$B$1000,F$1,'Daily Log'!$A$2:$A$1000,$A13)=0,"MISSING",""),""))</f>
        <v/>
      </c>
      <c r="G13">
        <f>IF(OR($A13="",G$1="",$B13&lt;&gt;"Yes"),"",IF(AND('Jobs'!$E$6="Active",N('Jobs'!$C$6)&gt;0,$A13&gt;='Jobs'!$C$6,OR(N('Jobs'!$D$6)=0,$A13&lt;='Jobs'!$D$6)),IF(COUNTIFS('Daily Log'!$B$2:$B$1000,G$1,'Daily Log'!$A$2:$A$1000,$A13)=0,"MISSING",""),""))</f>
        <v/>
      </c>
      <c r="H13">
        <f>IF(OR($A13="",H$1="",$B13&lt;&gt;"Yes"),"",IF(AND('Jobs'!$E$7="Active",N('Jobs'!$C$7)&gt;0,$A13&gt;='Jobs'!$C$7,OR(N('Jobs'!$D$7)=0,$A13&lt;='Jobs'!$D$7)),IF(COUNTIFS('Daily Log'!$B$2:$B$1000,H$1,'Daily Log'!$A$2:$A$1000,$A13)=0,"MISSING",""),""))</f>
        <v/>
      </c>
      <c r="I13">
        <f>IF(OR($A13="",I$1="",$B13&lt;&gt;"Yes"),"",IF(AND('Jobs'!$E$8="Active",N('Jobs'!$C$8)&gt;0,$A13&gt;='Jobs'!$C$8,OR(N('Jobs'!$D$8)=0,$A13&lt;='Jobs'!$D$8)),IF(COUNTIFS('Daily Log'!$B$2:$B$1000,I$1,'Daily Log'!$A$2:$A$1000,$A13)=0,"MISSING",""),""))</f>
        <v/>
      </c>
      <c r="J13">
        <f>IF(OR($A13="",J$1="",$B13&lt;&gt;"Yes"),"",IF(AND('Jobs'!$E$9="Active",N('Jobs'!$C$9)&gt;0,$A13&gt;='Jobs'!$C$9,OR(N('Jobs'!$D$9)=0,$A13&lt;='Jobs'!$D$9)),IF(COUNTIFS('Daily Log'!$B$2:$B$1000,J$1,'Daily Log'!$A$2:$A$1000,$A13)=0,"MISSING",""),""))</f>
        <v/>
      </c>
      <c r="K13">
        <f>IF(OR($A13="",K$1="",$B13&lt;&gt;"Yes"),"",IF(AND('Jobs'!$E$10="Active",N('Jobs'!$C$10)&gt;0,$A13&gt;='Jobs'!$C$10,OR(N('Jobs'!$D$10)=0,$A13&lt;='Jobs'!$D$10)),IF(COUNTIFS('Daily Log'!$B$2:$B$1000,K$1,'Daily Log'!$A$2:$A$1000,$A13)=0,"MISSING",""),""))</f>
        <v/>
      </c>
      <c r="L13">
        <f>IF(OR($A13="",L$1="",$B13&lt;&gt;"Yes"),"",IF(AND('Jobs'!$E$11="Active",N('Jobs'!$C$11)&gt;0,$A13&gt;='Jobs'!$C$11,OR(N('Jobs'!$D$11)=0,$A13&lt;='Jobs'!$D$11)),IF(COUNTIFS('Daily Log'!$B$2:$B$1000,L$1,'Daily Log'!$A$2:$A$1000,$A13)=0,"MISSING",""),""))</f>
        <v/>
      </c>
      <c r="M13">
        <f>IF(OR($A13="",M$1="",$B13&lt;&gt;"Yes"),"",IF(AND('Jobs'!$E$12="Active",N('Jobs'!$C$12)&gt;0,$A13&gt;='Jobs'!$C$12,OR(N('Jobs'!$D$12)=0,$A13&lt;='Jobs'!$D$12)),IF(COUNTIFS('Daily Log'!$B$2:$B$1000,M$1,'Daily Log'!$A$2:$A$1000,$A13)=0,"MISSING",""),""))</f>
        <v/>
      </c>
      <c r="N13">
        <f>IF(OR($A13="",N$1="",$B13&lt;&gt;"Yes"),"",IF(AND('Jobs'!$E$13="Active",N('Jobs'!$C$13)&gt;0,$A13&gt;='Jobs'!$C$13,OR(N('Jobs'!$D$13)=0,$A13&lt;='Jobs'!$D$13)),IF(COUNTIFS('Daily Log'!$B$2:$B$1000,N$1,'Daily Log'!$A$2:$A$1000,$A13)=0,"MISSING",""),""))</f>
        <v/>
      </c>
      <c r="O13">
        <f>IF(OR($A13="",O$1="",$B13&lt;&gt;"Yes"),"",IF(AND('Jobs'!$E$14="Active",N('Jobs'!$C$14)&gt;0,$A13&gt;='Jobs'!$C$14,OR(N('Jobs'!$D$14)=0,$A13&lt;='Jobs'!$D$14)),IF(COUNTIFS('Daily Log'!$B$2:$B$1000,O$1,'Daily Log'!$A$2:$A$1000,$A13)=0,"MISSING",""),""))</f>
        <v/>
      </c>
      <c r="P13">
        <f>IF(OR($A13="",P$1="",$B13&lt;&gt;"Yes"),"",IF(AND('Jobs'!$E$15="Active",N('Jobs'!$C$15)&gt;0,$A13&gt;='Jobs'!$C$15,OR(N('Jobs'!$D$15)=0,$A13&lt;='Jobs'!$D$15)),IF(COUNTIFS('Daily Log'!$B$2:$B$1000,P$1,'Daily Log'!$A$2:$A$1000,$A13)=0,"MISSING",""),""))</f>
        <v/>
      </c>
      <c r="Q13">
        <f>IF(OR($A13="",Q$1="",$B13&lt;&gt;"Yes"),"",IF(AND('Jobs'!$E$16="Active",N('Jobs'!$C$16)&gt;0,$A13&gt;='Jobs'!$C$16,OR(N('Jobs'!$D$16)=0,$A13&lt;='Jobs'!$D$16)),IF(COUNTIFS('Daily Log'!$B$2:$B$1000,Q$1,'Daily Log'!$A$2:$A$1000,$A13)=0,"MISSING",""),""))</f>
        <v/>
      </c>
      <c r="R13">
        <f>IF(OR($A13="",R$1="",$B13&lt;&gt;"Yes"),"",IF(AND('Jobs'!$E$17="Active",N('Jobs'!$C$17)&gt;0,$A13&gt;='Jobs'!$C$17,OR(N('Jobs'!$D$17)=0,$A13&lt;='Jobs'!$D$17)),IF(COUNTIFS('Daily Log'!$B$2:$B$1000,R$1,'Daily Log'!$A$2:$A$1000,$A13)=0,"MISSING",""),""))</f>
        <v/>
      </c>
      <c r="S13">
        <f>IF(OR($A13="",S$1="",$B13&lt;&gt;"Yes"),"",IF(AND('Jobs'!$E$18="Active",N('Jobs'!$C$18)&gt;0,$A13&gt;='Jobs'!$C$18,OR(N('Jobs'!$D$18)=0,$A13&lt;='Jobs'!$D$18)),IF(COUNTIFS('Daily Log'!$B$2:$B$1000,S$1,'Daily Log'!$A$2:$A$1000,$A13)=0,"MISSING",""),""))</f>
        <v/>
      </c>
      <c r="T13">
        <f>IF(OR($A13="",T$1="",$B13&lt;&gt;"Yes"),"",IF(AND('Jobs'!$E$19="Active",N('Jobs'!$C$19)&gt;0,$A13&gt;='Jobs'!$C$19,OR(N('Jobs'!$D$19)=0,$A13&lt;='Jobs'!$D$19)),IF(COUNTIFS('Daily Log'!$B$2:$B$1000,T$1,'Daily Log'!$A$2:$A$1000,$A13)=0,"MISSING",""),""))</f>
        <v/>
      </c>
      <c r="U13">
        <f>IF(OR($A13="",U$1="",$B13&lt;&gt;"Yes"),"",IF(AND('Jobs'!$E$20="Active",N('Jobs'!$C$20)&gt;0,$A13&gt;='Jobs'!$C$20,OR(N('Jobs'!$D$20)=0,$A13&lt;='Jobs'!$D$20)),IF(COUNTIFS('Daily Log'!$B$2:$B$1000,U$1,'Daily Log'!$A$2:$A$1000,$A13)=0,"MISSING",""),""))</f>
        <v/>
      </c>
      <c r="V13">
        <f>IF(OR($A13="",V$1="",$B13&lt;&gt;"Yes"),"",IF(AND('Jobs'!$E$21="Active",N('Jobs'!$C$21)&gt;0,$A13&gt;='Jobs'!$C$21,OR(N('Jobs'!$D$21)=0,$A13&lt;='Jobs'!$D$21)),IF(COUNTIFS('Daily Log'!$B$2:$B$1000,V$1,'Daily Log'!$A$2:$A$1000,$A13)=0,"MISSING",""),""))</f>
        <v/>
      </c>
    </row>
    <row r="14">
      <c r="A14" s="6">
        <f>IF(13&lt;=MIN(60,MAX(0,N('Settings'!$B$10))),TODAY()-13,"")</f>
        <v/>
      </c>
      <c r="B14">
        <f>IF(A14="","",IF(AND(INDEX('Settings'!$B$2:$B$8,WEEKDAY(A14,2))="Yes",COUNTIF('Settings'!$D$2:$D$60,A14)=0),"Yes","No"))</f>
        <v/>
      </c>
      <c r="C14">
        <f>IF(OR($A14="",C$1="",$B14&lt;&gt;"Yes"),"",IF(AND('Jobs'!$E$2="Active",N('Jobs'!$C$2)&gt;0,$A14&gt;='Jobs'!$C$2,OR(N('Jobs'!$D$2)=0,$A14&lt;='Jobs'!$D$2)),IF(COUNTIFS('Daily Log'!$B$2:$B$1000,C$1,'Daily Log'!$A$2:$A$1000,$A14)=0,"MISSING",""),""))</f>
        <v/>
      </c>
      <c r="D14">
        <f>IF(OR($A14="",D$1="",$B14&lt;&gt;"Yes"),"",IF(AND('Jobs'!$E$3="Active",N('Jobs'!$C$3)&gt;0,$A14&gt;='Jobs'!$C$3,OR(N('Jobs'!$D$3)=0,$A14&lt;='Jobs'!$D$3)),IF(COUNTIFS('Daily Log'!$B$2:$B$1000,D$1,'Daily Log'!$A$2:$A$1000,$A14)=0,"MISSING",""),""))</f>
        <v/>
      </c>
      <c r="E14">
        <f>IF(OR($A14="",E$1="",$B14&lt;&gt;"Yes"),"",IF(AND('Jobs'!$E$4="Active",N('Jobs'!$C$4)&gt;0,$A14&gt;='Jobs'!$C$4,OR(N('Jobs'!$D$4)=0,$A14&lt;='Jobs'!$D$4)),IF(COUNTIFS('Daily Log'!$B$2:$B$1000,E$1,'Daily Log'!$A$2:$A$1000,$A14)=0,"MISSING",""),""))</f>
        <v/>
      </c>
      <c r="F14">
        <f>IF(OR($A14="",F$1="",$B14&lt;&gt;"Yes"),"",IF(AND('Jobs'!$E$5="Active",N('Jobs'!$C$5)&gt;0,$A14&gt;='Jobs'!$C$5,OR(N('Jobs'!$D$5)=0,$A14&lt;='Jobs'!$D$5)),IF(COUNTIFS('Daily Log'!$B$2:$B$1000,F$1,'Daily Log'!$A$2:$A$1000,$A14)=0,"MISSING",""),""))</f>
        <v/>
      </c>
      <c r="G14">
        <f>IF(OR($A14="",G$1="",$B14&lt;&gt;"Yes"),"",IF(AND('Jobs'!$E$6="Active",N('Jobs'!$C$6)&gt;0,$A14&gt;='Jobs'!$C$6,OR(N('Jobs'!$D$6)=0,$A14&lt;='Jobs'!$D$6)),IF(COUNTIFS('Daily Log'!$B$2:$B$1000,G$1,'Daily Log'!$A$2:$A$1000,$A14)=0,"MISSING",""),""))</f>
        <v/>
      </c>
      <c r="H14">
        <f>IF(OR($A14="",H$1="",$B14&lt;&gt;"Yes"),"",IF(AND('Jobs'!$E$7="Active",N('Jobs'!$C$7)&gt;0,$A14&gt;='Jobs'!$C$7,OR(N('Jobs'!$D$7)=0,$A14&lt;='Jobs'!$D$7)),IF(COUNTIFS('Daily Log'!$B$2:$B$1000,H$1,'Daily Log'!$A$2:$A$1000,$A14)=0,"MISSING",""),""))</f>
        <v/>
      </c>
      <c r="I14">
        <f>IF(OR($A14="",I$1="",$B14&lt;&gt;"Yes"),"",IF(AND('Jobs'!$E$8="Active",N('Jobs'!$C$8)&gt;0,$A14&gt;='Jobs'!$C$8,OR(N('Jobs'!$D$8)=0,$A14&lt;='Jobs'!$D$8)),IF(COUNTIFS('Daily Log'!$B$2:$B$1000,I$1,'Daily Log'!$A$2:$A$1000,$A14)=0,"MISSING",""),""))</f>
        <v/>
      </c>
      <c r="J14">
        <f>IF(OR($A14="",J$1="",$B14&lt;&gt;"Yes"),"",IF(AND('Jobs'!$E$9="Active",N('Jobs'!$C$9)&gt;0,$A14&gt;='Jobs'!$C$9,OR(N('Jobs'!$D$9)=0,$A14&lt;='Jobs'!$D$9)),IF(COUNTIFS('Daily Log'!$B$2:$B$1000,J$1,'Daily Log'!$A$2:$A$1000,$A14)=0,"MISSING",""),""))</f>
        <v/>
      </c>
      <c r="K14">
        <f>IF(OR($A14="",K$1="",$B14&lt;&gt;"Yes"),"",IF(AND('Jobs'!$E$10="Active",N('Jobs'!$C$10)&gt;0,$A14&gt;='Jobs'!$C$10,OR(N('Jobs'!$D$10)=0,$A14&lt;='Jobs'!$D$10)),IF(COUNTIFS('Daily Log'!$B$2:$B$1000,K$1,'Daily Log'!$A$2:$A$1000,$A14)=0,"MISSING",""),""))</f>
        <v/>
      </c>
      <c r="L14">
        <f>IF(OR($A14="",L$1="",$B14&lt;&gt;"Yes"),"",IF(AND('Jobs'!$E$11="Active",N('Jobs'!$C$11)&gt;0,$A14&gt;='Jobs'!$C$11,OR(N('Jobs'!$D$11)=0,$A14&lt;='Jobs'!$D$11)),IF(COUNTIFS('Daily Log'!$B$2:$B$1000,L$1,'Daily Log'!$A$2:$A$1000,$A14)=0,"MISSING",""),""))</f>
        <v/>
      </c>
      <c r="M14">
        <f>IF(OR($A14="",M$1="",$B14&lt;&gt;"Yes"),"",IF(AND('Jobs'!$E$12="Active",N('Jobs'!$C$12)&gt;0,$A14&gt;='Jobs'!$C$12,OR(N('Jobs'!$D$12)=0,$A14&lt;='Jobs'!$D$12)),IF(COUNTIFS('Daily Log'!$B$2:$B$1000,M$1,'Daily Log'!$A$2:$A$1000,$A14)=0,"MISSING",""),""))</f>
        <v/>
      </c>
      <c r="N14">
        <f>IF(OR($A14="",N$1="",$B14&lt;&gt;"Yes"),"",IF(AND('Jobs'!$E$13="Active",N('Jobs'!$C$13)&gt;0,$A14&gt;='Jobs'!$C$13,OR(N('Jobs'!$D$13)=0,$A14&lt;='Jobs'!$D$13)),IF(COUNTIFS('Daily Log'!$B$2:$B$1000,N$1,'Daily Log'!$A$2:$A$1000,$A14)=0,"MISSING",""),""))</f>
        <v/>
      </c>
      <c r="O14">
        <f>IF(OR($A14="",O$1="",$B14&lt;&gt;"Yes"),"",IF(AND('Jobs'!$E$14="Active",N('Jobs'!$C$14)&gt;0,$A14&gt;='Jobs'!$C$14,OR(N('Jobs'!$D$14)=0,$A14&lt;='Jobs'!$D$14)),IF(COUNTIFS('Daily Log'!$B$2:$B$1000,O$1,'Daily Log'!$A$2:$A$1000,$A14)=0,"MISSING",""),""))</f>
        <v/>
      </c>
      <c r="P14">
        <f>IF(OR($A14="",P$1="",$B14&lt;&gt;"Yes"),"",IF(AND('Jobs'!$E$15="Active",N('Jobs'!$C$15)&gt;0,$A14&gt;='Jobs'!$C$15,OR(N('Jobs'!$D$15)=0,$A14&lt;='Jobs'!$D$15)),IF(COUNTIFS('Daily Log'!$B$2:$B$1000,P$1,'Daily Log'!$A$2:$A$1000,$A14)=0,"MISSING",""),""))</f>
        <v/>
      </c>
      <c r="Q14">
        <f>IF(OR($A14="",Q$1="",$B14&lt;&gt;"Yes"),"",IF(AND('Jobs'!$E$16="Active",N('Jobs'!$C$16)&gt;0,$A14&gt;='Jobs'!$C$16,OR(N('Jobs'!$D$16)=0,$A14&lt;='Jobs'!$D$16)),IF(COUNTIFS('Daily Log'!$B$2:$B$1000,Q$1,'Daily Log'!$A$2:$A$1000,$A14)=0,"MISSING",""),""))</f>
        <v/>
      </c>
      <c r="R14">
        <f>IF(OR($A14="",R$1="",$B14&lt;&gt;"Yes"),"",IF(AND('Jobs'!$E$17="Active",N('Jobs'!$C$17)&gt;0,$A14&gt;='Jobs'!$C$17,OR(N('Jobs'!$D$17)=0,$A14&lt;='Jobs'!$D$17)),IF(COUNTIFS('Daily Log'!$B$2:$B$1000,R$1,'Daily Log'!$A$2:$A$1000,$A14)=0,"MISSING",""),""))</f>
        <v/>
      </c>
      <c r="S14">
        <f>IF(OR($A14="",S$1="",$B14&lt;&gt;"Yes"),"",IF(AND('Jobs'!$E$18="Active",N('Jobs'!$C$18)&gt;0,$A14&gt;='Jobs'!$C$18,OR(N('Jobs'!$D$18)=0,$A14&lt;='Jobs'!$D$18)),IF(COUNTIFS('Daily Log'!$B$2:$B$1000,S$1,'Daily Log'!$A$2:$A$1000,$A14)=0,"MISSING",""),""))</f>
        <v/>
      </c>
      <c r="T14">
        <f>IF(OR($A14="",T$1="",$B14&lt;&gt;"Yes"),"",IF(AND('Jobs'!$E$19="Active",N('Jobs'!$C$19)&gt;0,$A14&gt;='Jobs'!$C$19,OR(N('Jobs'!$D$19)=0,$A14&lt;='Jobs'!$D$19)),IF(COUNTIFS('Daily Log'!$B$2:$B$1000,T$1,'Daily Log'!$A$2:$A$1000,$A14)=0,"MISSING",""),""))</f>
        <v/>
      </c>
      <c r="U14">
        <f>IF(OR($A14="",U$1="",$B14&lt;&gt;"Yes"),"",IF(AND('Jobs'!$E$20="Active",N('Jobs'!$C$20)&gt;0,$A14&gt;='Jobs'!$C$20,OR(N('Jobs'!$D$20)=0,$A14&lt;='Jobs'!$D$20)),IF(COUNTIFS('Daily Log'!$B$2:$B$1000,U$1,'Daily Log'!$A$2:$A$1000,$A14)=0,"MISSING",""),""))</f>
        <v/>
      </c>
      <c r="V14">
        <f>IF(OR($A14="",V$1="",$B14&lt;&gt;"Yes"),"",IF(AND('Jobs'!$E$21="Active",N('Jobs'!$C$21)&gt;0,$A14&gt;='Jobs'!$C$21,OR(N('Jobs'!$D$21)=0,$A14&lt;='Jobs'!$D$21)),IF(COUNTIFS('Daily Log'!$B$2:$B$1000,V$1,'Daily Log'!$A$2:$A$1000,$A14)=0,"MISSING",""),""))</f>
        <v/>
      </c>
    </row>
    <row r="15">
      <c r="A15" s="6">
        <f>IF(14&lt;=MIN(60,MAX(0,N('Settings'!$B$10))),TODAY()-14,"")</f>
        <v/>
      </c>
      <c r="B15">
        <f>IF(A15="","",IF(AND(INDEX('Settings'!$B$2:$B$8,WEEKDAY(A15,2))="Yes",COUNTIF('Settings'!$D$2:$D$60,A15)=0),"Yes","No"))</f>
        <v/>
      </c>
      <c r="C15">
        <f>IF(OR($A15="",C$1="",$B15&lt;&gt;"Yes"),"",IF(AND('Jobs'!$E$2="Active",N('Jobs'!$C$2)&gt;0,$A15&gt;='Jobs'!$C$2,OR(N('Jobs'!$D$2)=0,$A15&lt;='Jobs'!$D$2)),IF(COUNTIFS('Daily Log'!$B$2:$B$1000,C$1,'Daily Log'!$A$2:$A$1000,$A15)=0,"MISSING",""),""))</f>
        <v/>
      </c>
      <c r="D15">
        <f>IF(OR($A15="",D$1="",$B15&lt;&gt;"Yes"),"",IF(AND('Jobs'!$E$3="Active",N('Jobs'!$C$3)&gt;0,$A15&gt;='Jobs'!$C$3,OR(N('Jobs'!$D$3)=0,$A15&lt;='Jobs'!$D$3)),IF(COUNTIFS('Daily Log'!$B$2:$B$1000,D$1,'Daily Log'!$A$2:$A$1000,$A15)=0,"MISSING",""),""))</f>
        <v/>
      </c>
      <c r="E15">
        <f>IF(OR($A15="",E$1="",$B15&lt;&gt;"Yes"),"",IF(AND('Jobs'!$E$4="Active",N('Jobs'!$C$4)&gt;0,$A15&gt;='Jobs'!$C$4,OR(N('Jobs'!$D$4)=0,$A15&lt;='Jobs'!$D$4)),IF(COUNTIFS('Daily Log'!$B$2:$B$1000,E$1,'Daily Log'!$A$2:$A$1000,$A15)=0,"MISSING",""),""))</f>
        <v/>
      </c>
      <c r="F15">
        <f>IF(OR($A15="",F$1="",$B15&lt;&gt;"Yes"),"",IF(AND('Jobs'!$E$5="Active",N('Jobs'!$C$5)&gt;0,$A15&gt;='Jobs'!$C$5,OR(N('Jobs'!$D$5)=0,$A15&lt;='Jobs'!$D$5)),IF(COUNTIFS('Daily Log'!$B$2:$B$1000,F$1,'Daily Log'!$A$2:$A$1000,$A15)=0,"MISSING",""),""))</f>
        <v/>
      </c>
      <c r="G15">
        <f>IF(OR($A15="",G$1="",$B15&lt;&gt;"Yes"),"",IF(AND('Jobs'!$E$6="Active",N('Jobs'!$C$6)&gt;0,$A15&gt;='Jobs'!$C$6,OR(N('Jobs'!$D$6)=0,$A15&lt;='Jobs'!$D$6)),IF(COUNTIFS('Daily Log'!$B$2:$B$1000,G$1,'Daily Log'!$A$2:$A$1000,$A15)=0,"MISSING",""),""))</f>
        <v/>
      </c>
      <c r="H15">
        <f>IF(OR($A15="",H$1="",$B15&lt;&gt;"Yes"),"",IF(AND('Jobs'!$E$7="Active",N('Jobs'!$C$7)&gt;0,$A15&gt;='Jobs'!$C$7,OR(N('Jobs'!$D$7)=0,$A15&lt;='Jobs'!$D$7)),IF(COUNTIFS('Daily Log'!$B$2:$B$1000,H$1,'Daily Log'!$A$2:$A$1000,$A15)=0,"MISSING",""),""))</f>
        <v/>
      </c>
      <c r="I15">
        <f>IF(OR($A15="",I$1="",$B15&lt;&gt;"Yes"),"",IF(AND('Jobs'!$E$8="Active",N('Jobs'!$C$8)&gt;0,$A15&gt;='Jobs'!$C$8,OR(N('Jobs'!$D$8)=0,$A15&lt;='Jobs'!$D$8)),IF(COUNTIFS('Daily Log'!$B$2:$B$1000,I$1,'Daily Log'!$A$2:$A$1000,$A15)=0,"MISSING",""),""))</f>
        <v/>
      </c>
      <c r="J15">
        <f>IF(OR($A15="",J$1="",$B15&lt;&gt;"Yes"),"",IF(AND('Jobs'!$E$9="Active",N('Jobs'!$C$9)&gt;0,$A15&gt;='Jobs'!$C$9,OR(N('Jobs'!$D$9)=0,$A15&lt;='Jobs'!$D$9)),IF(COUNTIFS('Daily Log'!$B$2:$B$1000,J$1,'Daily Log'!$A$2:$A$1000,$A15)=0,"MISSING",""),""))</f>
        <v/>
      </c>
      <c r="K15">
        <f>IF(OR($A15="",K$1="",$B15&lt;&gt;"Yes"),"",IF(AND('Jobs'!$E$10="Active",N('Jobs'!$C$10)&gt;0,$A15&gt;='Jobs'!$C$10,OR(N('Jobs'!$D$10)=0,$A15&lt;='Jobs'!$D$10)),IF(COUNTIFS('Daily Log'!$B$2:$B$1000,K$1,'Daily Log'!$A$2:$A$1000,$A15)=0,"MISSING",""),""))</f>
        <v/>
      </c>
      <c r="L15">
        <f>IF(OR($A15="",L$1="",$B15&lt;&gt;"Yes"),"",IF(AND('Jobs'!$E$11="Active",N('Jobs'!$C$11)&gt;0,$A15&gt;='Jobs'!$C$11,OR(N('Jobs'!$D$11)=0,$A15&lt;='Jobs'!$D$11)),IF(COUNTIFS('Daily Log'!$B$2:$B$1000,L$1,'Daily Log'!$A$2:$A$1000,$A15)=0,"MISSING",""),""))</f>
        <v/>
      </c>
      <c r="M15">
        <f>IF(OR($A15="",M$1="",$B15&lt;&gt;"Yes"),"",IF(AND('Jobs'!$E$12="Active",N('Jobs'!$C$12)&gt;0,$A15&gt;='Jobs'!$C$12,OR(N('Jobs'!$D$12)=0,$A15&lt;='Jobs'!$D$12)),IF(COUNTIFS('Daily Log'!$B$2:$B$1000,M$1,'Daily Log'!$A$2:$A$1000,$A15)=0,"MISSING",""),""))</f>
        <v/>
      </c>
      <c r="N15">
        <f>IF(OR($A15="",N$1="",$B15&lt;&gt;"Yes"),"",IF(AND('Jobs'!$E$13="Active",N('Jobs'!$C$13)&gt;0,$A15&gt;='Jobs'!$C$13,OR(N('Jobs'!$D$13)=0,$A15&lt;='Jobs'!$D$13)),IF(COUNTIFS('Daily Log'!$B$2:$B$1000,N$1,'Daily Log'!$A$2:$A$1000,$A15)=0,"MISSING",""),""))</f>
        <v/>
      </c>
      <c r="O15">
        <f>IF(OR($A15="",O$1="",$B15&lt;&gt;"Yes"),"",IF(AND('Jobs'!$E$14="Active",N('Jobs'!$C$14)&gt;0,$A15&gt;='Jobs'!$C$14,OR(N('Jobs'!$D$14)=0,$A15&lt;='Jobs'!$D$14)),IF(COUNTIFS('Daily Log'!$B$2:$B$1000,O$1,'Daily Log'!$A$2:$A$1000,$A15)=0,"MISSING",""),""))</f>
        <v/>
      </c>
      <c r="P15">
        <f>IF(OR($A15="",P$1="",$B15&lt;&gt;"Yes"),"",IF(AND('Jobs'!$E$15="Active",N('Jobs'!$C$15)&gt;0,$A15&gt;='Jobs'!$C$15,OR(N('Jobs'!$D$15)=0,$A15&lt;='Jobs'!$D$15)),IF(COUNTIFS('Daily Log'!$B$2:$B$1000,P$1,'Daily Log'!$A$2:$A$1000,$A15)=0,"MISSING",""),""))</f>
        <v/>
      </c>
      <c r="Q15">
        <f>IF(OR($A15="",Q$1="",$B15&lt;&gt;"Yes"),"",IF(AND('Jobs'!$E$16="Active",N('Jobs'!$C$16)&gt;0,$A15&gt;='Jobs'!$C$16,OR(N('Jobs'!$D$16)=0,$A15&lt;='Jobs'!$D$16)),IF(COUNTIFS('Daily Log'!$B$2:$B$1000,Q$1,'Daily Log'!$A$2:$A$1000,$A15)=0,"MISSING",""),""))</f>
        <v/>
      </c>
      <c r="R15">
        <f>IF(OR($A15="",R$1="",$B15&lt;&gt;"Yes"),"",IF(AND('Jobs'!$E$17="Active",N('Jobs'!$C$17)&gt;0,$A15&gt;='Jobs'!$C$17,OR(N('Jobs'!$D$17)=0,$A15&lt;='Jobs'!$D$17)),IF(COUNTIFS('Daily Log'!$B$2:$B$1000,R$1,'Daily Log'!$A$2:$A$1000,$A15)=0,"MISSING",""),""))</f>
        <v/>
      </c>
      <c r="S15">
        <f>IF(OR($A15="",S$1="",$B15&lt;&gt;"Yes"),"",IF(AND('Jobs'!$E$18="Active",N('Jobs'!$C$18)&gt;0,$A15&gt;='Jobs'!$C$18,OR(N('Jobs'!$D$18)=0,$A15&lt;='Jobs'!$D$18)),IF(COUNTIFS('Daily Log'!$B$2:$B$1000,S$1,'Daily Log'!$A$2:$A$1000,$A15)=0,"MISSING",""),""))</f>
        <v/>
      </c>
      <c r="T15">
        <f>IF(OR($A15="",T$1="",$B15&lt;&gt;"Yes"),"",IF(AND('Jobs'!$E$19="Active",N('Jobs'!$C$19)&gt;0,$A15&gt;='Jobs'!$C$19,OR(N('Jobs'!$D$19)=0,$A15&lt;='Jobs'!$D$19)),IF(COUNTIFS('Daily Log'!$B$2:$B$1000,T$1,'Daily Log'!$A$2:$A$1000,$A15)=0,"MISSING",""),""))</f>
        <v/>
      </c>
      <c r="U15">
        <f>IF(OR($A15="",U$1="",$B15&lt;&gt;"Yes"),"",IF(AND('Jobs'!$E$20="Active",N('Jobs'!$C$20)&gt;0,$A15&gt;='Jobs'!$C$20,OR(N('Jobs'!$D$20)=0,$A15&lt;='Jobs'!$D$20)),IF(COUNTIFS('Daily Log'!$B$2:$B$1000,U$1,'Daily Log'!$A$2:$A$1000,$A15)=0,"MISSING",""),""))</f>
        <v/>
      </c>
      <c r="V15">
        <f>IF(OR($A15="",V$1="",$B15&lt;&gt;"Yes"),"",IF(AND('Jobs'!$E$21="Active",N('Jobs'!$C$21)&gt;0,$A15&gt;='Jobs'!$C$21,OR(N('Jobs'!$D$21)=0,$A15&lt;='Jobs'!$D$21)),IF(COUNTIFS('Daily Log'!$B$2:$B$1000,V$1,'Daily Log'!$A$2:$A$1000,$A15)=0,"MISSING",""),""))</f>
        <v/>
      </c>
    </row>
    <row r="16">
      <c r="A16" s="6">
        <f>IF(15&lt;=MIN(60,MAX(0,N('Settings'!$B$10))),TODAY()-15,"")</f>
        <v/>
      </c>
      <c r="B16">
        <f>IF(A16="","",IF(AND(INDEX('Settings'!$B$2:$B$8,WEEKDAY(A16,2))="Yes",COUNTIF('Settings'!$D$2:$D$60,A16)=0),"Yes","No"))</f>
        <v/>
      </c>
      <c r="C16">
        <f>IF(OR($A16="",C$1="",$B16&lt;&gt;"Yes"),"",IF(AND('Jobs'!$E$2="Active",N('Jobs'!$C$2)&gt;0,$A16&gt;='Jobs'!$C$2,OR(N('Jobs'!$D$2)=0,$A16&lt;='Jobs'!$D$2)),IF(COUNTIFS('Daily Log'!$B$2:$B$1000,C$1,'Daily Log'!$A$2:$A$1000,$A16)=0,"MISSING",""),""))</f>
        <v/>
      </c>
      <c r="D16">
        <f>IF(OR($A16="",D$1="",$B16&lt;&gt;"Yes"),"",IF(AND('Jobs'!$E$3="Active",N('Jobs'!$C$3)&gt;0,$A16&gt;='Jobs'!$C$3,OR(N('Jobs'!$D$3)=0,$A16&lt;='Jobs'!$D$3)),IF(COUNTIFS('Daily Log'!$B$2:$B$1000,D$1,'Daily Log'!$A$2:$A$1000,$A16)=0,"MISSING",""),""))</f>
        <v/>
      </c>
      <c r="E16">
        <f>IF(OR($A16="",E$1="",$B16&lt;&gt;"Yes"),"",IF(AND('Jobs'!$E$4="Active",N('Jobs'!$C$4)&gt;0,$A16&gt;='Jobs'!$C$4,OR(N('Jobs'!$D$4)=0,$A16&lt;='Jobs'!$D$4)),IF(COUNTIFS('Daily Log'!$B$2:$B$1000,E$1,'Daily Log'!$A$2:$A$1000,$A16)=0,"MISSING",""),""))</f>
        <v/>
      </c>
      <c r="F16">
        <f>IF(OR($A16="",F$1="",$B16&lt;&gt;"Yes"),"",IF(AND('Jobs'!$E$5="Active",N('Jobs'!$C$5)&gt;0,$A16&gt;='Jobs'!$C$5,OR(N('Jobs'!$D$5)=0,$A16&lt;='Jobs'!$D$5)),IF(COUNTIFS('Daily Log'!$B$2:$B$1000,F$1,'Daily Log'!$A$2:$A$1000,$A16)=0,"MISSING",""),""))</f>
        <v/>
      </c>
      <c r="G16">
        <f>IF(OR($A16="",G$1="",$B16&lt;&gt;"Yes"),"",IF(AND('Jobs'!$E$6="Active",N('Jobs'!$C$6)&gt;0,$A16&gt;='Jobs'!$C$6,OR(N('Jobs'!$D$6)=0,$A16&lt;='Jobs'!$D$6)),IF(COUNTIFS('Daily Log'!$B$2:$B$1000,G$1,'Daily Log'!$A$2:$A$1000,$A16)=0,"MISSING",""),""))</f>
        <v/>
      </c>
      <c r="H16">
        <f>IF(OR($A16="",H$1="",$B16&lt;&gt;"Yes"),"",IF(AND('Jobs'!$E$7="Active",N('Jobs'!$C$7)&gt;0,$A16&gt;='Jobs'!$C$7,OR(N('Jobs'!$D$7)=0,$A16&lt;='Jobs'!$D$7)),IF(COUNTIFS('Daily Log'!$B$2:$B$1000,H$1,'Daily Log'!$A$2:$A$1000,$A16)=0,"MISSING",""),""))</f>
        <v/>
      </c>
      <c r="I16">
        <f>IF(OR($A16="",I$1="",$B16&lt;&gt;"Yes"),"",IF(AND('Jobs'!$E$8="Active",N('Jobs'!$C$8)&gt;0,$A16&gt;='Jobs'!$C$8,OR(N('Jobs'!$D$8)=0,$A16&lt;='Jobs'!$D$8)),IF(COUNTIFS('Daily Log'!$B$2:$B$1000,I$1,'Daily Log'!$A$2:$A$1000,$A16)=0,"MISSING",""),""))</f>
        <v/>
      </c>
      <c r="J16">
        <f>IF(OR($A16="",J$1="",$B16&lt;&gt;"Yes"),"",IF(AND('Jobs'!$E$9="Active",N('Jobs'!$C$9)&gt;0,$A16&gt;='Jobs'!$C$9,OR(N('Jobs'!$D$9)=0,$A16&lt;='Jobs'!$D$9)),IF(COUNTIFS('Daily Log'!$B$2:$B$1000,J$1,'Daily Log'!$A$2:$A$1000,$A16)=0,"MISSING",""),""))</f>
        <v/>
      </c>
      <c r="K16">
        <f>IF(OR($A16="",K$1="",$B16&lt;&gt;"Yes"),"",IF(AND('Jobs'!$E$10="Active",N('Jobs'!$C$10)&gt;0,$A16&gt;='Jobs'!$C$10,OR(N('Jobs'!$D$10)=0,$A16&lt;='Jobs'!$D$10)),IF(COUNTIFS('Daily Log'!$B$2:$B$1000,K$1,'Daily Log'!$A$2:$A$1000,$A16)=0,"MISSING",""),""))</f>
        <v/>
      </c>
      <c r="L16">
        <f>IF(OR($A16="",L$1="",$B16&lt;&gt;"Yes"),"",IF(AND('Jobs'!$E$11="Active",N('Jobs'!$C$11)&gt;0,$A16&gt;='Jobs'!$C$11,OR(N('Jobs'!$D$11)=0,$A16&lt;='Jobs'!$D$11)),IF(COUNTIFS('Daily Log'!$B$2:$B$1000,L$1,'Daily Log'!$A$2:$A$1000,$A16)=0,"MISSING",""),""))</f>
        <v/>
      </c>
      <c r="M16">
        <f>IF(OR($A16="",M$1="",$B16&lt;&gt;"Yes"),"",IF(AND('Jobs'!$E$12="Active",N('Jobs'!$C$12)&gt;0,$A16&gt;='Jobs'!$C$12,OR(N('Jobs'!$D$12)=0,$A16&lt;='Jobs'!$D$12)),IF(COUNTIFS('Daily Log'!$B$2:$B$1000,M$1,'Daily Log'!$A$2:$A$1000,$A16)=0,"MISSING",""),""))</f>
        <v/>
      </c>
      <c r="N16">
        <f>IF(OR($A16="",N$1="",$B16&lt;&gt;"Yes"),"",IF(AND('Jobs'!$E$13="Active",N('Jobs'!$C$13)&gt;0,$A16&gt;='Jobs'!$C$13,OR(N('Jobs'!$D$13)=0,$A16&lt;='Jobs'!$D$13)),IF(COUNTIFS('Daily Log'!$B$2:$B$1000,N$1,'Daily Log'!$A$2:$A$1000,$A16)=0,"MISSING",""),""))</f>
        <v/>
      </c>
      <c r="O16">
        <f>IF(OR($A16="",O$1="",$B16&lt;&gt;"Yes"),"",IF(AND('Jobs'!$E$14="Active",N('Jobs'!$C$14)&gt;0,$A16&gt;='Jobs'!$C$14,OR(N('Jobs'!$D$14)=0,$A16&lt;='Jobs'!$D$14)),IF(COUNTIFS('Daily Log'!$B$2:$B$1000,O$1,'Daily Log'!$A$2:$A$1000,$A16)=0,"MISSING",""),""))</f>
        <v/>
      </c>
      <c r="P16">
        <f>IF(OR($A16="",P$1="",$B16&lt;&gt;"Yes"),"",IF(AND('Jobs'!$E$15="Active",N('Jobs'!$C$15)&gt;0,$A16&gt;='Jobs'!$C$15,OR(N('Jobs'!$D$15)=0,$A16&lt;='Jobs'!$D$15)),IF(COUNTIFS('Daily Log'!$B$2:$B$1000,P$1,'Daily Log'!$A$2:$A$1000,$A16)=0,"MISSING",""),""))</f>
        <v/>
      </c>
      <c r="Q16">
        <f>IF(OR($A16="",Q$1="",$B16&lt;&gt;"Yes"),"",IF(AND('Jobs'!$E$16="Active",N('Jobs'!$C$16)&gt;0,$A16&gt;='Jobs'!$C$16,OR(N('Jobs'!$D$16)=0,$A16&lt;='Jobs'!$D$16)),IF(COUNTIFS('Daily Log'!$B$2:$B$1000,Q$1,'Daily Log'!$A$2:$A$1000,$A16)=0,"MISSING",""),""))</f>
        <v/>
      </c>
      <c r="R16">
        <f>IF(OR($A16="",R$1="",$B16&lt;&gt;"Yes"),"",IF(AND('Jobs'!$E$17="Active",N('Jobs'!$C$17)&gt;0,$A16&gt;='Jobs'!$C$17,OR(N('Jobs'!$D$17)=0,$A16&lt;='Jobs'!$D$17)),IF(COUNTIFS('Daily Log'!$B$2:$B$1000,R$1,'Daily Log'!$A$2:$A$1000,$A16)=0,"MISSING",""),""))</f>
        <v/>
      </c>
      <c r="S16">
        <f>IF(OR($A16="",S$1="",$B16&lt;&gt;"Yes"),"",IF(AND('Jobs'!$E$18="Active",N('Jobs'!$C$18)&gt;0,$A16&gt;='Jobs'!$C$18,OR(N('Jobs'!$D$18)=0,$A16&lt;='Jobs'!$D$18)),IF(COUNTIFS('Daily Log'!$B$2:$B$1000,S$1,'Daily Log'!$A$2:$A$1000,$A16)=0,"MISSING",""),""))</f>
        <v/>
      </c>
      <c r="T16">
        <f>IF(OR($A16="",T$1="",$B16&lt;&gt;"Yes"),"",IF(AND('Jobs'!$E$19="Active",N('Jobs'!$C$19)&gt;0,$A16&gt;='Jobs'!$C$19,OR(N('Jobs'!$D$19)=0,$A16&lt;='Jobs'!$D$19)),IF(COUNTIFS('Daily Log'!$B$2:$B$1000,T$1,'Daily Log'!$A$2:$A$1000,$A16)=0,"MISSING",""),""))</f>
        <v/>
      </c>
      <c r="U16">
        <f>IF(OR($A16="",U$1="",$B16&lt;&gt;"Yes"),"",IF(AND('Jobs'!$E$20="Active",N('Jobs'!$C$20)&gt;0,$A16&gt;='Jobs'!$C$20,OR(N('Jobs'!$D$20)=0,$A16&lt;='Jobs'!$D$20)),IF(COUNTIFS('Daily Log'!$B$2:$B$1000,U$1,'Daily Log'!$A$2:$A$1000,$A16)=0,"MISSING",""),""))</f>
        <v/>
      </c>
      <c r="V16">
        <f>IF(OR($A16="",V$1="",$B16&lt;&gt;"Yes"),"",IF(AND('Jobs'!$E$21="Active",N('Jobs'!$C$21)&gt;0,$A16&gt;='Jobs'!$C$21,OR(N('Jobs'!$D$21)=0,$A16&lt;='Jobs'!$D$21)),IF(COUNTIFS('Daily Log'!$B$2:$B$1000,V$1,'Daily Log'!$A$2:$A$1000,$A16)=0,"MISSING",""),""))</f>
        <v/>
      </c>
    </row>
    <row r="17">
      <c r="A17" s="6">
        <f>IF(16&lt;=MIN(60,MAX(0,N('Settings'!$B$10))),TODAY()-16,"")</f>
        <v/>
      </c>
      <c r="B17">
        <f>IF(A17="","",IF(AND(INDEX('Settings'!$B$2:$B$8,WEEKDAY(A17,2))="Yes",COUNTIF('Settings'!$D$2:$D$60,A17)=0),"Yes","No"))</f>
        <v/>
      </c>
      <c r="C17">
        <f>IF(OR($A17="",C$1="",$B17&lt;&gt;"Yes"),"",IF(AND('Jobs'!$E$2="Active",N('Jobs'!$C$2)&gt;0,$A17&gt;='Jobs'!$C$2,OR(N('Jobs'!$D$2)=0,$A17&lt;='Jobs'!$D$2)),IF(COUNTIFS('Daily Log'!$B$2:$B$1000,C$1,'Daily Log'!$A$2:$A$1000,$A17)=0,"MISSING",""),""))</f>
        <v/>
      </c>
      <c r="D17">
        <f>IF(OR($A17="",D$1="",$B17&lt;&gt;"Yes"),"",IF(AND('Jobs'!$E$3="Active",N('Jobs'!$C$3)&gt;0,$A17&gt;='Jobs'!$C$3,OR(N('Jobs'!$D$3)=0,$A17&lt;='Jobs'!$D$3)),IF(COUNTIFS('Daily Log'!$B$2:$B$1000,D$1,'Daily Log'!$A$2:$A$1000,$A17)=0,"MISSING",""),""))</f>
        <v/>
      </c>
      <c r="E17">
        <f>IF(OR($A17="",E$1="",$B17&lt;&gt;"Yes"),"",IF(AND('Jobs'!$E$4="Active",N('Jobs'!$C$4)&gt;0,$A17&gt;='Jobs'!$C$4,OR(N('Jobs'!$D$4)=0,$A17&lt;='Jobs'!$D$4)),IF(COUNTIFS('Daily Log'!$B$2:$B$1000,E$1,'Daily Log'!$A$2:$A$1000,$A17)=0,"MISSING",""),""))</f>
        <v/>
      </c>
      <c r="F17">
        <f>IF(OR($A17="",F$1="",$B17&lt;&gt;"Yes"),"",IF(AND('Jobs'!$E$5="Active",N('Jobs'!$C$5)&gt;0,$A17&gt;='Jobs'!$C$5,OR(N('Jobs'!$D$5)=0,$A17&lt;='Jobs'!$D$5)),IF(COUNTIFS('Daily Log'!$B$2:$B$1000,F$1,'Daily Log'!$A$2:$A$1000,$A17)=0,"MISSING",""),""))</f>
        <v/>
      </c>
      <c r="G17">
        <f>IF(OR($A17="",G$1="",$B17&lt;&gt;"Yes"),"",IF(AND('Jobs'!$E$6="Active",N('Jobs'!$C$6)&gt;0,$A17&gt;='Jobs'!$C$6,OR(N('Jobs'!$D$6)=0,$A17&lt;='Jobs'!$D$6)),IF(COUNTIFS('Daily Log'!$B$2:$B$1000,G$1,'Daily Log'!$A$2:$A$1000,$A17)=0,"MISSING",""),""))</f>
        <v/>
      </c>
      <c r="H17">
        <f>IF(OR($A17="",H$1="",$B17&lt;&gt;"Yes"),"",IF(AND('Jobs'!$E$7="Active",N('Jobs'!$C$7)&gt;0,$A17&gt;='Jobs'!$C$7,OR(N('Jobs'!$D$7)=0,$A17&lt;='Jobs'!$D$7)),IF(COUNTIFS('Daily Log'!$B$2:$B$1000,H$1,'Daily Log'!$A$2:$A$1000,$A17)=0,"MISSING",""),""))</f>
        <v/>
      </c>
      <c r="I17">
        <f>IF(OR($A17="",I$1="",$B17&lt;&gt;"Yes"),"",IF(AND('Jobs'!$E$8="Active",N('Jobs'!$C$8)&gt;0,$A17&gt;='Jobs'!$C$8,OR(N('Jobs'!$D$8)=0,$A17&lt;='Jobs'!$D$8)),IF(COUNTIFS('Daily Log'!$B$2:$B$1000,I$1,'Daily Log'!$A$2:$A$1000,$A17)=0,"MISSING",""),""))</f>
        <v/>
      </c>
      <c r="J17">
        <f>IF(OR($A17="",J$1="",$B17&lt;&gt;"Yes"),"",IF(AND('Jobs'!$E$9="Active",N('Jobs'!$C$9)&gt;0,$A17&gt;='Jobs'!$C$9,OR(N('Jobs'!$D$9)=0,$A17&lt;='Jobs'!$D$9)),IF(COUNTIFS('Daily Log'!$B$2:$B$1000,J$1,'Daily Log'!$A$2:$A$1000,$A17)=0,"MISSING",""),""))</f>
        <v/>
      </c>
      <c r="K17">
        <f>IF(OR($A17="",K$1="",$B17&lt;&gt;"Yes"),"",IF(AND('Jobs'!$E$10="Active",N('Jobs'!$C$10)&gt;0,$A17&gt;='Jobs'!$C$10,OR(N('Jobs'!$D$10)=0,$A17&lt;='Jobs'!$D$10)),IF(COUNTIFS('Daily Log'!$B$2:$B$1000,K$1,'Daily Log'!$A$2:$A$1000,$A17)=0,"MISSING",""),""))</f>
        <v/>
      </c>
      <c r="L17">
        <f>IF(OR($A17="",L$1="",$B17&lt;&gt;"Yes"),"",IF(AND('Jobs'!$E$11="Active",N('Jobs'!$C$11)&gt;0,$A17&gt;='Jobs'!$C$11,OR(N('Jobs'!$D$11)=0,$A17&lt;='Jobs'!$D$11)),IF(COUNTIFS('Daily Log'!$B$2:$B$1000,L$1,'Daily Log'!$A$2:$A$1000,$A17)=0,"MISSING",""),""))</f>
        <v/>
      </c>
      <c r="M17">
        <f>IF(OR($A17="",M$1="",$B17&lt;&gt;"Yes"),"",IF(AND('Jobs'!$E$12="Active",N('Jobs'!$C$12)&gt;0,$A17&gt;='Jobs'!$C$12,OR(N('Jobs'!$D$12)=0,$A17&lt;='Jobs'!$D$12)),IF(COUNTIFS('Daily Log'!$B$2:$B$1000,M$1,'Daily Log'!$A$2:$A$1000,$A17)=0,"MISSING",""),""))</f>
        <v/>
      </c>
      <c r="N17">
        <f>IF(OR($A17="",N$1="",$B17&lt;&gt;"Yes"),"",IF(AND('Jobs'!$E$13="Active",N('Jobs'!$C$13)&gt;0,$A17&gt;='Jobs'!$C$13,OR(N('Jobs'!$D$13)=0,$A17&lt;='Jobs'!$D$13)),IF(COUNTIFS('Daily Log'!$B$2:$B$1000,N$1,'Daily Log'!$A$2:$A$1000,$A17)=0,"MISSING",""),""))</f>
        <v/>
      </c>
      <c r="O17">
        <f>IF(OR($A17="",O$1="",$B17&lt;&gt;"Yes"),"",IF(AND('Jobs'!$E$14="Active",N('Jobs'!$C$14)&gt;0,$A17&gt;='Jobs'!$C$14,OR(N('Jobs'!$D$14)=0,$A17&lt;='Jobs'!$D$14)),IF(COUNTIFS('Daily Log'!$B$2:$B$1000,O$1,'Daily Log'!$A$2:$A$1000,$A17)=0,"MISSING",""),""))</f>
        <v/>
      </c>
      <c r="P17">
        <f>IF(OR($A17="",P$1="",$B17&lt;&gt;"Yes"),"",IF(AND('Jobs'!$E$15="Active",N('Jobs'!$C$15)&gt;0,$A17&gt;='Jobs'!$C$15,OR(N('Jobs'!$D$15)=0,$A17&lt;='Jobs'!$D$15)),IF(COUNTIFS('Daily Log'!$B$2:$B$1000,P$1,'Daily Log'!$A$2:$A$1000,$A17)=0,"MISSING",""),""))</f>
        <v/>
      </c>
      <c r="Q17">
        <f>IF(OR($A17="",Q$1="",$B17&lt;&gt;"Yes"),"",IF(AND('Jobs'!$E$16="Active",N('Jobs'!$C$16)&gt;0,$A17&gt;='Jobs'!$C$16,OR(N('Jobs'!$D$16)=0,$A17&lt;='Jobs'!$D$16)),IF(COUNTIFS('Daily Log'!$B$2:$B$1000,Q$1,'Daily Log'!$A$2:$A$1000,$A17)=0,"MISSING",""),""))</f>
        <v/>
      </c>
      <c r="R17">
        <f>IF(OR($A17="",R$1="",$B17&lt;&gt;"Yes"),"",IF(AND('Jobs'!$E$17="Active",N('Jobs'!$C$17)&gt;0,$A17&gt;='Jobs'!$C$17,OR(N('Jobs'!$D$17)=0,$A17&lt;='Jobs'!$D$17)),IF(COUNTIFS('Daily Log'!$B$2:$B$1000,R$1,'Daily Log'!$A$2:$A$1000,$A17)=0,"MISSING",""),""))</f>
        <v/>
      </c>
      <c r="S17">
        <f>IF(OR($A17="",S$1="",$B17&lt;&gt;"Yes"),"",IF(AND('Jobs'!$E$18="Active",N('Jobs'!$C$18)&gt;0,$A17&gt;='Jobs'!$C$18,OR(N('Jobs'!$D$18)=0,$A17&lt;='Jobs'!$D$18)),IF(COUNTIFS('Daily Log'!$B$2:$B$1000,S$1,'Daily Log'!$A$2:$A$1000,$A17)=0,"MISSING",""),""))</f>
        <v/>
      </c>
      <c r="T17">
        <f>IF(OR($A17="",T$1="",$B17&lt;&gt;"Yes"),"",IF(AND('Jobs'!$E$19="Active",N('Jobs'!$C$19)&gt;0,$A17&gt;='Jobs'!$C$19,OR(N('Jobs'!$D$19)=0,$A17&lt;='Jobs'!$D$19)),IF(COUNTIFS('Daily Log'!$B$2:$B$1000,T$1,'Daily Log'!$A$2:$A$1000,$A17)=0,"MISSING",""),""))</f>
        <v/>
      </c>
      <c r="U17">
        <f>IF(OR($A17="",U$1="",$B17&lt;&gt;"Yes"),"",IF(AND('Jobs'!$E$20="Active",N('Jobs'!$C$20)&gt;0,$A17&gt;='Jobs'!$C$20,OR(N('Jobs'!$D$20)=0,$A17&lt;='Jobs'!$D$20)),IF(COUNTIFS('Daily Log'!$B$2:$B$1000,U$1,'Daily Log'!$A$2:$A$1000,$A17)=0,"MISSING",""),""))</f>
        <v/>
      </c>
      <c r="V17">
        <f>IF(OR($A17="",V$1="",$B17&lt;&gt;"Yes"),"",IF(AND('Jobs'!$E$21="Active",N('Jobs'!$C$21)&gt;0,$A17&gt;='Jobs'!$C$21,OR(N('Jobs'!$D$21)=0,$A17&lt;='Jobs'!$D$21)),IF(COUNTIFS('Daily Log'!$B$2:$B$1000,V$1,'Daily Log'!$A$2:$A$1000,$A17)=0,"MISSING",""),""))</f>
        <v/>
      </c>
    </row>
    <row r="18">
      <c r="A18" s="6">
        <f>IF(17&lt;=MIN(60,MAX(0,N('Settings'!$B$10))),TODAY()-17,"")</f>
        <v/>
      </c>
      <c r="B18">
        <f>IF(A18="","",IF(AND(INDEX('Settings'!$B$2:$B$8,WEEKDAY(A18,2))="Yes",COUNTIF('Settings'!$D$2:$D$60,A18)=0),"Yes","No"))</f>
        <v/>
      </c>
      <c r="C18">
        <f>IF(OR($A18="",C$1="",$B18&lt;&gt;"Yes"),"",IF(AND('Jobs'!$E$2="Active",N('Jobs'!$C$2)&gt;0,$A18&gt;='Jobs'!$C$2,OR(N('Jobs'!$D$2)=0,$A18&lt;='Jobs'!$D$2)),IF(COUNTIFS('Daily Log'!$B$2:$B$1000,C$1,'Daily Log'!$A$2:$A$1000,$A18)=0,"MISSING",""),""))</f>
        <v/>
      </c>
      <c r="D18">
        <f>IF(OR($A18="",D$1="",$B18&lt;&gt;"Yes"),"",IF(AND('Jobs'!$E$3="Active",N('Jobs'!$C$3)&gt;0,$A18&gt;='Jobs'!$C$3,OR(N('Jobs'!$D$3)=0,$A18&lt;='Jobs'!$D$3)),IF(COUNTIFS('Daily Log'!$B$2:$B$1000,D$1,'Daily Log'!$A$2:$A$1000,$A18)=0,"MISSING",""),""))</f>
        <v/>
      </c>
      <c r="E18">
        <f>IF(OR($A18="",E$1="",$B18&lt;&gt;"Yes"),"",IF(AND('Jobs'!$E$4="Active",N('Jobs'!$C$4)&gt;0,$A18&gt;='Jobs'!$C$4,OR(N('Jobs'!$D$4)=0,$A18&lt;='Jobs'!$D$4)),IF(COUNTIFS('Daily Log'!$B$2:$B$1000,E$1,'Daily Log'!$A$2:$A$1000,$A18)=0,"MISSING",""),""))</f>
        <v/>
      </c>
      <c r="F18">
        <f>IF(OR($A18="",F$1="",$B18&lt;&gt;"Yes"),"",IF(AND('Jobs'!$E$5="Active",N('Jobs'!$C$5)&gt;0,$A18&gt;='Jobs'!$C$5,OR(N('Jobs'!$D$5)=0,$A18&lt;='Jobs'!$D$5)),IF(COUNTIFS('Daily Log'!$B$2:$B$1000,F$1,'Daily Log'!$A$2:$A$1000,$A18)=0,"MISSING",""),""))</f>
        <v/>
      </c>
      <c r="G18">
        <f>IF(OR($A18="",G$1="",$B18&lt;&gt;"Yes"),"",IF(AND('Jobs'!$E$6="Active",N('Jobs'!$C$6)&gt;0,$A18&gt;='Jobs'!$C$6,OR(N('Jobs'!$D$6)=0,$A18&lt;='Jobs'!$D$6)),IF(COUNTIFS('Daily Log'!$B$2:$B$1000,G$1,'Daily Log'!$A$2:$A$1000,$A18)=0,"MISSING",""),""))</f>
        <v/>
      </c>
      <c r="H18">
        <f>IF(OR($A18="",H$1="",$B18&lt;&gt;"Yes"),"",IF(AND('Jobs'!$E$7="Active",N('Jobs'!$C$7)&gt;0,$A18&gt;='Jobs'!$C$7,OR(N('Jobs'!$D$7)=0,$A18&lt;='Jobs'!$D$7)),IF(COUNTIFS('Daily Log'!$B$2:$B$1000,H$1,'Daily Log'!$A$2:$A$1000,$A18)=0,"MISSING",""),""))</f>
        <v/>
      </c>
      <c r="I18">
        <f>IF(OR($A18="",I$1="",$B18&lt;&gt;"Yes"),"",IF(AND('Jobs'!$E$8="Active",N('Jobs'!$C$8)&gt;0,$A18&gt;='Jobs'!$C$8,OR(N('Jobs'!$D$8)=0,$A18&lt;='Jobs'!$D$8)),IF(COUNTIFS('Daily Log'!$B$2:$B$1000,I$1,'Daily Log'!$A$2:$A$1000,$A18)=0,"MISSING",""),""))</f>
        <v/>
      </c>
      <c r="J18">
        <f>IF(OR($A18="",J$1="",$B18&lt;&gt;"Yes"),"",IF(AND('Jobs'!$E$9="Active",N('Jobs'!$C$9)&gt;0,$A18&gt;='Jobs'!$C$9,OR(N('Jobs'!$D$9)=0,$A18&lt;='Jobs'!$D$9)),IF(COUNTIFS('Daily Log'!$B$2:$B$1000,J$1,'Daily Log'!$A$2:$A$1000,$A18)=0,"MISSING",""),""))</f>
        <v/>
      </c>
      <c r="K18">
        <f>IF(OR($A18="",K$1="",$B18&lt;&gt;"Yes"),"",IF(AND('Jobs'!$E$10="Active",N('Jobs'!$C$10)&gt;0,$A18&gt;='Jobs'!$C$10,OR(N('Jobs'!$D$10)=0,$A18&lt;='Jobs'!$D$10)),IF(COUNTIFS('Daily Log'!$B$2:$B$1000,K$1,'Daily Log'!$A$2:$A$1000,$A18)=0,"MISSING",""),""))</f>
        <v/>
      </c>
      <c r="L18">
        <f>IF(OR($A18="",L$1="",$B18&lt;&gt;"Yes"),"",IF(AND('Jobs'!$E$11="Active",N('Jobs'!$C$11)&gt;0,$A18&gt;='Jobs'!$C$11,OR(N('Jobs'!$D$11)=0,$A18&lt;='Jobs'!$D$11)),IF(COUNTIFS('Daily Log'!$B$2:$B$1000,L$1,'Daily Log'!$A$2:$A$1000,$A18)=0,"MISSING",""),""))</f>
        <v/>
      </c>
      <c r="M18">
        <f>IF(OR($A18="",M$1="",$B18&lt;&gt;"Yes"),"",IF(AND('Jobs'!$E$12="Active",N('Jobs'!$C$12)&gt;0,$A18&gt;='Jobs'!$C$12,OR(N('Jobs'!$D$12)=0,$A18&lt;='Jobs'!$D$12)),IF(COUNTIFS('Daily Log'!$B$2:$B$1000,M$1,'Daily Log'!$A$2:$A$1000,$A18)=0,"MISSING",""),""))</f>
        <v/>
      </c>
      <c r="N18">
        <f>IF(OR($A18="",N$1="",$B18&lt;&gt;"Yes"),"",IF(AND('Jobs'!$E$13="Active",N('Jobs'!$C$13)&gt;0,$A18&gt;='Jobs'!$C$13,OR(N('Jobs'!$D$13)=0,$A18&lt;='Jobs'!$D$13)),IF(COUNTIFS('Daily Log'!$B$2:$B$1000,N$1,'Daily Log'!$A$2:$A$1000,$A18)=0,"MISSING",""),""))</f>
        <v/>
      </c>
      <c r="O18">
        <f>IF(OR($A18="",O$1="",$B18&lt;&gt;"Yes"),"",IF(AND('Jobs'!$E$14="Active",N('Jobs'!$C$14)&gt;0,$A18&gt;='Jobs'!$C$14,OR(N('Jobs'!$D$14)=0,$A18&lt;='Jobs'!$D$14)),IF(COUNTIFS('Daily Log'!$B$2:$B$1000,O$1,'Daily Log'!$A$2:$A$1000,$A18)=0,"MISSING",""),""))</f>
        <v/>
      </c>
      <c r="P18">
        <f>IF(OR($A18="",P$1="",$B18&lt;&gt;"Yes"),"",IF(AND('Jobs'!$E$15="Active",N('Jobs'!$C$15)&gt;0,$A18&gt;='Jobs'!$C$15,OR(N('Jobs'!$D$15)=0,$A18&lt;='Jobs'!$D$15)),IF(COUNTIFS('Daily Log'!$B$2:$B$1000,P$1,'Daily Log'!$A$2:$A$1000,$A18)=0,"MISSING",""),""))</f>
        <v/>
      </c>
      <c r="Q18">
        <f>IF(OR($A18="",Q$1="",$B18&lt;&gt;"Yes"),"",IF(AND('Jobs'!$E$16="Active",N('Jobs'!$C$16)&gt;0,$A18&gt;='Jobs'!$C$16,OR(N('Jobs'!$D$16)=0,$A18&lt;='Jobs'!$D$16)),IF(COUNTIFS('Daily Log'!$B$2:$B$1000,Q$1,'Daily Log'!$A$2:$A$1000,$A18)=0,"MISSING",""),""))</f>
        <v/>
      </c>
      <c r="R18">
        <f>IF(OR($A18="",R$1="",$B18&lt;&gt;"Yes"),"",IF(AND('Jobs'!$E$17="Active",N('Jobs'!$C$17)&gt;0,$A18&gt;='Jobs'!$C$17,OR(N('Jobs'!$D$17)=0,$A18&lt;='Jobs'!$D$17)),IF(COUNTIFS('Daily Log'!$B$2:$B$1000,R$1,'Daily Log'!$A$2:$A$1000,$A18)=0,"MISSING",""),""))</f>
        <v/>
      </c>
      <c r="S18">
        <f>IF(OR($A18="",S$1="",$B18&lt;&gt;"Yes"),"",IF(AND('Jobs'!$E$18="Active",N('Jobs'!$C$18)&gt;0,$A18&gt;='Jobs'!$C$18,OR(N('Jobs'!$D$18)=0,$A18&lt;='Jobs'!$D$18)),IF(COUNTIFS('Daily Log'!$B$2:$B$1000,S$1,'Daily Log'!$A$2:$A$1000,$A18)=0,"MISSING",""),""))</f>
        <v/>
      </c>
      <c r="T18">
        <f>IF(OR($A18="",T$1="",$B18&lt;&gt;"Yes"),"",IF(AND('Jobs'!$E$19="Active",N('Jobs'!$C$19)&gt;0,$A18&gt;='Jobs'!$C$19,OR(N('Jobs'!$D$19)=0,$A18&lt;='Jobs'!$D$19)),IF(COUNTIFS('Daily Log'!$B$2:$B$1000,T$1,'Daily Log'!$A$2:$A$1000,$A18)=0,"MISSING",""),""))</f>
        <v/>
      </c>
      <c r="U18">
        <f>IF(OR($A18="",U$1="",$B18&lt;&gt;"Yes"),"",IF(AND('Jobs'!$E$20="Active",N('Jobs'!$C$20)&gt;0,$A18&gt;='Jobs'!$C$20,OR(N('Jobs'!$D$20)=0,$A18&lt;='Jobs'!$D$20)),IF(COUNTIFS('Daily Log'!$B$2:$B$1000,U$1,'Daily Log'!$A$2:$A$1000,$A18)=0,"MISSING",""),""))</f>
        <v/>
      </c>
      <c r="V18">
        <f>IF(OR($A18="",V$1="",$B18&lt;&gt;"Yes"),"",IF(AND('Jobs'!$E$21="Active",N('Jobs'!$C$21)&gt;0,$A18&gt;='Jobs'!$C$21,OR(N('Jobs'!$D$21)=0,$A18&lt;='Jobs'!$D$21)),IF(COUNTIFS('Daily Log'!$B$2:$B$1000,V$1,'Daily Log'!$A$2:$A$1000,$A18)=0,"MISSING",""),""))</f>
        <v/>
      </c>
    </row>
    <row r="19">
      <c r="A19" s="6">
        <f>IF(18&lt;=MIN(60,MAX(0,N('Settings'!$B$10))),TODAY()-18,"")</f>
        <v/>
      </c>
      <c r="B19">
        <f>IF(A19="","",IF(AND(INDEX('Settings'!$B$2:$B$8,WEEKDAY(A19,2))="Yes",COUNTIF('Settings'!$D$2:$D$60,A19)=0),"Yes","No"))</f>
        <v/>
      </c>
      <c r="C19">
        <f>IF(OR($A19="",C$1="",$B19&lt;&gt;"Yes"),"",IF(AND('Jobs'!$E$2="Active",N('Jobs'!$C$2)&gt;0,$A19&gt;='Jobs'!$C$2,OR(N('Jobs'!$D$2)=0,$A19&lt;='Jobs'!$D$2)),IF(COUNTIFS('Daily Log'!$B$2:$B$1000,C$1,'Daily Log'!$A$2:$A$1000,$A19)=0,"MISSING",""),""))</f>
        <v/>
      </c>
      <c r="D19">
        <f>IF(OR($A19="",D$1="",$B19&lt;&gt;"Yes"),"",IF(AND('Jobs'!$E$3="Active",N('Jobs'!$C$3)&gt;0,$A19&gt;='Jobs'!$C$3,OR(N('Jobs'!$D$3)=0,$A19&lt;='Jobs'!$D$3)),IF(COUNTIFS('Daily Log'!$B$2:$B$1000,D$1,'Daily Log'!$A$2:$A$1000,$A19)=0,"MISSING",""),""))</f>
        <v/>
      </c>
      <c r="E19">
        <f>IF(OR($A19="",E$1="",$B19&lt;&gt;"Yes"),"",IF(AND('Jobs'!$E$4="Active",N('Jobs'!$C$4)&gt;0,$A19&gt;='Jobs'!$C$4,OR(N('Jobs'!$D$4)=0,$A19&lt;='Jobs'!$D$4)),IF(COUNTIFS('Daily Log'!$B$2:$B$1000,E$1,'Daily Log'!$A$2:$A$1000,$A19)=0,"MISSING",""),""))</f>
        <v/>
      </c>
      <c r="F19">
        <f>IF(OR($A19="",F$1="",$B19&lt;&gt;"Yes"),"",IF(AND('Jobs'!$E$5="Active",N('Jobs'!$C$5)&gt;0,$A19&gt;='Jobs'!$C$5,OR(N('Jobs'!$D$5)=0,$A19&lt;='Jobs'!$D$5)),IF(COUNTIFS('Daily Log'!$B$2:$B$1000,F$1,'Daily Log'!$A$2:$A$1000,$A19)=0,"MISSING",""),""))</f>
        <v/>
      </c>
      <c r="G19">
        <f>IF(OR($A19="",G$1="",$B19&lt;&gt;"Yes"),"",IF(AND('Jobs'!$E$6="Active",N('Jobs'!$C$6)&gt;0,$A19&gt;='Jobs'!$C$6,OR(N('Jobs'!$D$6)=0,$A19&lt;='Jobs'!$D$6)),IF(COUNTIFS('Daily Log'!$B$2:$B$1000,G$1,'Daily Log'!$A$2:$A$1000,$A19)=0,"MISSING",""),""))</f>
        <v/>
      </c>
      <c r="H19">
        <f>IF(OR($A19="",H$1="",$B19&lt;&gt;"Yes"),"",IF(AND('Jobs'!$E$7="Active",N('Jobs'!$C$7)&gt;0,$A19&gt;='Jobs'!$C$7,OR(N('Jobs'!$D$7)=0,$A19&lt;='Jobs'!$D$7)),IF(COUNTIFS('Daily Log'!$B$2:$B$1000,H$1,'Daily Log'!$A$2:$A$1000,$A19)=0,"MISSING",""),""))</f>
        <v/>
      </c>
      <c r="I19">
        <f>IF(OR($A19="",I$1="",$B19&lt;&gt;"Yes"),"",IF(AND('Jobs'!$E$8="Active",N('Jobs'!$C$8)&gt;0,$A19&gt;='Jobs'!$C$8,OR(N('Jobs'!$D$8)=0,$A19&lt;='Jobs'!$D$8)),IF(COUNTIFS('Daily Log'!$B$2:$B$1000,I$1,'Daily Log'!$A$2:$A$1000,$A19)=0,"MISSING",""),""))</f>
        <v/>
      </c>
      <c r="J19">
        <f>IF(OR($A19="",J$1="",$B19&lt;&gt;"Yes"),"",IF(AND('Jobs'!$E$9="Active",N('Jobs'!$C$9)&gt;0,$A19&gt;='Jobs'!$C$9,OR(N('Jobs'!$D$9)=0,$A19&lt;='Jobs'!$D$9)),IF(COUNTIFS('Daily Log'!$B$2:$B$1000,J$1,'Daily Log'!$A$2:$A$1000,$A19)=0,"MISSING",""),""))</f>
        <v/>
      </c>
      <c r="K19">
        <f>IF(OR($A19="",K$1="",$B19&lt;&gt;"Yes"),"",IF(AND('Jobs'!$E$10="Active",N('Jobs'!$C$10)&gt;0,$A19&gt;='Jobs'!$C$10,OR(N('Jobs'!$D$10)=0,$A19&lt;='Jobs'!$D$10)),IF(COUNTIFS('Daily Log'!$B$2:$B$1000,K$1,'Daily Log'!$A$2:$A$1000,$A19)=0,"MISSING",""),""))</f>
        <v/>
      </c>
      <c r="L19">
        <f>IF(OR($A19="",L$1="",$B19&lt;&gt;"Yes"),"",IF(AND('Jobs'!$E$11="Active",N('Jobs'!$C$11)&gt;0,$A19&gt;='Jobs'!$C$11,OR(N('Jobs'!$D$11)=0,$A19&lt;='Jobs'!$D$11)),IF(COUNTIFS('Daily Log'!$B$2:$B$1000,L$1,'Daily Log'!$A$2:$A$1000,$A19)=0,"MISSING",""),""))</f>
        <v/>
      </c>
      <c r="M19">
        <f>IF(OR($A19="",M$1="",$B19&lt;&gt;"Yes"),"",IF(AND('Jobs'!$E$12="Active",N('Jobs'!$C$12)&gt;0,$A19&gt;='Jobs'!$C$12,OR(N('Jobs'!$D$12)=0,$A19&lt;='Jobs'!$D$12)),IF(COUNTIFS('Daily Log'!$B$2:$B$1000,M$1,'Daily Log'!$A$2:$A$1000,$A19)=0,"MISSING",""),""))</f>
        <v/>
      </c>
      <c r="N19">
        <f>IF(OR($A19="",N$1="",$B19&lt;&gt;"Yes"),"",IF(AND('Jobs'!$E$13="Active",N('Jobs'!$C$13)&gt;0,$A19&gt;='Jobs'!$C$13,OR(N('Jobs'!$D$13)=0,$A19&lt;='Jobs'!$D$13)),IF(COUNTIFS('Daily Log'!$B$2:$B$1000,N$1,'Daily Log'!$A$2:$A$1000,$A19)=0,"MISSING",""),""))</f>
        <v/>
      </c>
      <c r="O19">
        <f>IF(OR($A19="",O$1="",$B19&lt;&gt;"Yes"),"",IF(AND('Jobs'!$E$14="Active",N('Jobs'!$C$14)&gt;0,$A19&gt;='Jobs'!$C$14,OR(N('Jobs'!$D$14)=0,$A19&lt;='Jobs'!$D$14)),IF(COUNTIFS('Daily Log'!$B$2:$B$1000,O$1,'Daily Log'!$A$2:$A$1000,$A19)=0,"MISSING",""),""))</f>
        <v/>
      </c>
      <c r="P19">
        <f>IF(OR($A19="",P$1="",$B19&lt;&gt;"Yes"),"",IF(AND('Jobs'!$E$15="Active",N('Jobs'!$C$15)&gt;0,$A19&gt;='Jobs'!$C$15,OR(N('Jobs'!$D$15)=0,$A19&lt;='Jobs'!$D$15)),IF(COUNTIFS('Daily Log'!$B$2:$B$1000,P$1,'Daily Log'!$A$2:$A$1000,$A19)=0,"MISSING",""),""))</f>
        <v/>
      </c>
      <c r="Q19">
        <f>IF(OR($A19="",Q$1="",$B19&lt;&gt;"Yes"),"",IF(AND('Jobs'!$E$16="Active",N('Jobs'!$C$16)&gt;0,$A19&gt;='Jobs'!$C$16,OR(N('Jobs'!$D$16)=0,$A19&lt;='Jobs'!$D$16)),IF(COUNTIFS('Daily Log'!$B$2:$B$1000,Q$1,'Daily Log'!$A$2:$A$1000,$A19)=0,"MISSING",""),""))</f>
        <v/>
      </c>
      <c r="R19">
        <f>IF(OR($A19="",R$1="",$B19&lt;&gt;"Yes"),"",IF(AND('Jobs'!$E$17="Active",N('Jobs'!$C$17)&gt;0,$A19&gt;='Jobs'!$C$17,OR(N('Jobs'!$D$17)=0,$A19&lt;='Jobs'!$D$17)),IF(COUNTIFS('Daily Log'!$B$2:$B$1000,R$1,'Daily Log'!$A$2:$A$1000,$A19)=0,"MISSING",""),""))</f>
        <v/>
      </c>
      <c r="S19">
        <f>IF(OR($A19="",S$1="",$B19&lt;&gt;"Yes"),"",IF(AND('Jobs'!$E$18="Active",N('Jobs'!$C$18)&gt;0,$A19&gt;='Jobs'!$C$18,OR(N('Jobs'!$D$18)=0,$A19&lt;='Jobs'!$D$18)),IF(COUNTIFS('Daily Log'!$B$2:$B$1000,S$1,'Daily Log'!$A$2:$A$1000,$A19)=0,"MISSING",""),""))</f>
        <v/>
      </c>
      <c r="T19">
        <f>IF(OR($A19="",T$1="",$B19&lt;&gt;"Yes"),"",IF(AND('Jobs'!$E$19="Active",N('Jobs'!$C$19)&gt;0,$A19&gt;='Jobs'!$C$19,OR(N('Jobs'!$D$19)=0,$A19&lt;='Jobs'!$D$19)),IF(COUNTIFS('Daily Log'!$B$2:$B$1000,T$1,'Daily Log'!$A$2:$A$1000,$A19)=0,"MISSING",""),""))</f>
        <v/>
      </c>
      <c r="U19">
        <f>IF(OR($A19="",U$1="",$B19&lt;&gt;"Yes"),"",IF(AND('Jobs'!$E$20="Active",N('Jobs'!$C$20)&gt;0,$A19&gt;='Jobs'!$C$20,OR(N('Jobs'!$D$20)=0,$A19&lt;='Jobs'!$D$20)),IF(COUNTIFS('Daily Log'!$B$2:$B$1000,U$1,'Daily Log'!$A$2:$A$1000,$A19)=0,"MISSING",""),""))</f>
        <v/>
      </c>
      <c r="V19">
        <f>IF(OR($A19="",V$1="",$B19&lt;&gt;"Yes"),"",IF(AND('Jobs'!$E$21="Active",N('Jobs'!$C$21)&gt;0,$A19&gt;='Jobs'!$C$21,OR(N('Jobs'!$D$21)=0,$A19&lt;='Jobs'!$D$21)),IF(COUNTIFS('Daily Log'!$B$2:$B$1000,V$1,'Daily Log'!$A$2:$A$1000,$A19)=0,"MISSING",""),""))</f>
        <v/>
      </c>
    </row>
    <row r="20">
      <c r="A20" s="6">
        <f>IF(19&lt;=MIN(60,MAX(0,N('Settings'!$B$10))),TODAY()-19,"")</f>
        <v/>
      </c>
      <c r="B20">
        <f>IF(A20="","",IF(AND(INDEX('Settings'!$B$2:$B$8,WEEKDAY(A20,2))="Yes",COUNTIF('Settings'!$D$2:$D$60,A20)=0),"Yes","No"))</f>
        <v/>
      </c>
      <c r="C20">
        <f>IF(OR($A20="",C$1="",$B20&lt;&gt;"Yes"),"",IF(AND('Jobs'!$E$2="Active",N('Jobs'!$C$2)&gt;0,$A20&gt;='Jobs'!$C$2,OR(N('Jobs'!$D$2)=0,$A20&lt;='Jobs'!$D$2)),IF(COUNTIFS('Daily Log'!$B$2:$B$1000,C$1,'Daily Log'!$A$2:$A$1000,$A20)=0,"MISSING",""),""))</f>
        <v/>
      </c>
      <c r="D20">
        <f>IF(OR($A20="",D$1="",$B20&lt;&gt;"Yes"),"",IF(AND('Jobs'!$E$3="Active",N('Jobs'!$C$3)&gt;0,$A20&gt;='Jobs'!$C$3,OR(N('Jobs'!$D$3)=0,$A20&lt;='Jobs'!$D$3)),IF(COUNTIFS('Daily Log'!$B$2:$B$1000,D$1,'Daily Log'!$A$2:$A$1000,$A20)=0,"MISSING",""),""))</f>
        <v/>
      </c>
      <c r="E20">
        <f>IF(OR($A20="",E$1="",$B20&lt;&gt;"Yes"),"",IF(AND('Jobs'!$E$4="Active",N('Jobs'!$C$4)&gt;0,$A20&gt;='Jobs'!$C$4,OR(N('Jobs'!$D$4)=0,$A20&lt;='Jobs'!$D$4)),IF(COUNTIFS('Daily Log'!$B$2:$B$1000,E$1,'Daily Log'!$A$2:$A$1000,$A20)=0,"MISSING",""),""))</f>
        <v/>
      </c>
      <c r="F20">
        <f>IF(OR($A20="",F$1="",$B20&lt;&gt;"Yes"),"",IF(AND('Jobs'!$E$5="Active",N('Jobs'!$C$5)&gt;0,$A20&gt;='Jobs'!$C$5,OR(N('Jobs'!$D$5)=0,$A20&lt;='Jobs'!$D$5)),IF(COUNTIFS('Daily Log'!$B$2:$B$1000,F$1,'Daily Log'!$A$2:$A$1000,$A20)=0,"MISSING",""),""))</f>
        <v/>
      </c>
      <c r="G20">
        <f>IF(OR($A20="",G$1="",$B20&lt;&gt;"Yes"),"",IF(AND('Jobs'!$E$6="Active",N('Jobs'!$C$6)&gt;0,$A20&gt;='Jobs'!$C$6,OR(N('Jobs'!$D$6)=0,$A20&lt;='Jobs'!$D$6)),IF(COUNTIFS('Daily Log'!$B$2:$B$1000,G$1,'Daily Log'!$A$2:$A$1000,$A20)=0,"MISSING",""),""))</f>
        <v/>
      </c>
      <c r="H20">
        <f>IF(OR($A20="",H$1="",$B20&lt;&gt;"Yes"),"",IF(AND('Jobs'!$E$7="Active",N('Jobs'!$C$7)&gt;0,$A20&gt;='Jobs'!$C$7,OR(N('Jobs'!$D$7)=0,$A20&lt;='Jobs'!$D$7)),IF(COUNTIFS('Daily Log'!$B$2:$B$1000,H$1,'Daily Log'!$A$2:$A$1000,$A20)=0,"MISSING",""),""))</f>
        <v/>
      </c>
      <c r="I20">
        <f>IF(OR($A20="",I$1="",$B20&lt;&gt;"Yes"),"",IF(AND('Jobs'!$E$8="Active",N('Jobs'!$C$8)&gt;0,$A20&gt;='Jobs'!$C$8,OR(N('Jobs'!$D$8)=0,$A20&lt;='Jobs'!$D$8)),IF(COUNTIFS('Daily Log'!$B$2:$B$1000,I$1,'Daily Log'!$A$2:$A$1000,$A20)=0,"MISSING",""),""))</f>
        <v/>
      </c>
      <c r="J20">
        <f>IF(OR($A20="",J$1="",$B20&lt;&gt;"Yes"),"",IF(AND('Jobs'!$E$9="Active",N('Jobs'!$C$9)&gt;0,$A20&gt;='Jobs'!$C$9,OR(N('Jobs'!$D$9)=0,$A20&lt;='Jobs'!$D$9)),IF(COUNTIFS('Daily Log'!$B$2:$B$1000,J$1,'Daily Log'!$A$2:$A$1000,$A20)=0,"MISSING",""),""))</f>
        <v/>
      </c>
      <c r="K20">
        <f>IF(OR($A20="",K$1="",$B20&lt;&gt;"Yes"),"",IF(AND('Jobs'!$E$10="Active",N('Jobs'!$C$10)&gt;0,$A20&gt;='Jobs'!$C$10,OR(N('Jobs'!$D$10)=0,$A20&lt;='Jobs'!$D$10)),IF(COUNTIFS('Daily Log'!$B$2:$B$1000,K$1,'Daily Log'!$A$2:$A$1000,$A20)=0,"MISSING",""),""))</f>
        <v/>
      </c>
      <c r="L20">
        <f>IF(OR($A20="",L$1="",$B20&lt;&gt;"Yes"),"",IF(AND('Jobs'!$E$11="Active",N('Jobs'!$C$11)&gt;0,$A20&gt;='Jobs'!$C$11,OR(N('Jobs'!$D$11)=0,$A20&lt;='Jobs'!$D$11)),IF(COUNTIFS('Daily Log'!$B$2:$B$1000,L$1,'Daily Log'!$A$2:$A$1000,$A20)=0,"MISSING",""),""))</f>
        <v/>
      </c>
      <c r="M20">
        <f>IF(OR($A20="",M$1="",$B20&lt;&gt;"Yes"),"",IF(AND('Jobs'!$E$12="Active",N('Jobs'!$C$12)&gt;0,$A20&gt;='Jobs'!$C$12,OR(N('Jobs'!$D$12)=0,$A20&lt;='Jobs'!$D$12)),IF(COUNTIFS('Daily Log'!$B$2:$B$1000,M$1,'Daily Log'!$A$2:$A$1000,$A20)=0,"MISSING",""),""))</f>
        <v/>
      </c>
      <c r="N20">
        <f>IF(OR($A20="",N$1="",$B20&lt;&gt;"Yes"),"",IF(AND('Jobs'!$E$13="Active",N('Jobs'!$C$13)&gt;0,$A20&gt;='Jobs'!$C$13,OR(N('Jobs'!$D$13)=0,$A20&lt;='Jobs'!$D$13)),IF(COUNTIFS('Daily Log'!$B$2:$B$1000,N$1,'Daily Log'!$A$2:$A$1000,$A20)=0,"MISSING",""),""))</f>
        <v/>
      </c>
      <c r="O20">
        <f>IF(OR($A20="",O$1="",$B20&lt;&gt;"Yes"),"",IF(AND('Jobs'!$E$14="Active",N('Jobs'!$C$14)&gt;0,$A20&gt;='Jobs'!$C$14,OR(N('Jobs'!$D$14)=0,$A20&lt;='Jobs'!$D$14)),IF(COUNTIFS('Daily Log'!$B$2:$B$1000,O$1,'Daily Log'!$A$2:$A$1000,$A20)=0,"MISSING",""),""))</f>
        <v/>
      </c>
      <c r="P20">
        <f>IF(OR($A20="",P$1="",$B20&lt;&gt;"Yes"),"",IF(AND('Jobs'!$E$15="Active",N('Jobs'!$C$15)&gt;0,$A20&gt;='Jobs'!$C$15,OR(N('Jobs'!$D$15)=0,$A20&lt;='Jobs'!$D$15)),IF(COUNTIFS('Daily Log'!$B$2:$B$1000,P$1,'Daily Log'!$A$2:$A$1000,$A20)=0,"MISSING",""),""))</f>
        <v/>
      </c>
      <c r="Q20">
        <f>IF(OR($A20="",Q$1="",$B20&lt;&gt;"Yes"),"",IF(AND('Jobs'!$E$16="Active",N('Jobs'!$C$16)&gt;0,$A20&gt;='Jobs'!$C$16,OR(N('Jobs'!$D$16)=0,$A20&lt;='Jobs'!$D$16)),IF(COUNTIFS('Daily Log'!$B$2:$B$1000,Q$1,'Daily Log'!$A$2:$A$1000,$A20)=0,"MISSING",""),""))</f>
        <v/>
      </c>
      <c r="R20">
        <f>IF(OR($A20="",R$1="",$B20&lt;&gt;"Yes"),"",IF(AND('Jobs'!$E$17="Active",N('Jobs'!$C$17)&gt;0,$A20&gt;='Jobs'!$C$17,OR(N('Jobs'!$D$17)=0,$A20&lt;='Jobs'!$D$17)),IF(COUNTIFS('Daily Log'!$B$2:$B$1000,R$1,'Daily Log'!$A$2:$A$1000,$A20)=0,"MISSING",""),""))</f>
        <v/>
      </c>
      <c r="S20">
        <f>IF(OR($A20="",S$1="",$B20&lt;&gt;"Yes"),"",IF(AND('Jobs'!$E$18="Active",N('Jobs'!$C$18)&gt;0,$A20&gt;='Jobs'!$C$18,OR(N('Jobs'!$D$18)=0,$A20&lt;='Jobs'!$D$18)),IF(COUNTIFS('Daily Log'!$B$2:$B$1000,S$1,'Daily Log'!$A$2:$A$1000,$A20)=0,"MISSING",""),""))</f>
        <v/>
      </c>
      <c r="T20">
        <f>IF(OR($A20="",T$1="",$B20&lt;&gt;"Yes"),"",IF(AND('Jobs'!$E$19="Active",N('Jobs'!$C$19)&gt;0,$A20&gt;='Jobs'!$C$19,OR(N('Jobs'!$D$19)=0,$A20&lt;='Jobs'!$D$19)),IF(COUNTIFS('Daily Log'!$B$2:$B$1000,T$1,'Daily Log'!$A$2:$A$1000,$A20)=0,"MISSING",""),""))</f>
        <v/>
      </c>
      <c r="U20">
        <f>IF(OR($A20="",U$1="",$B20&lt;&gt;"Yes"),"",IF(AND('Jobs'!$E$20="Active",N('Jobs'!$C$20)&gt;0,$A20&gt;='Jobs'!$C$20,OR(N('Jobs'!$D$20)=0,$A20&lt;='Jobs'!$D$20)),IF(COUNTIFS('Daily Log'!$B$2:$B$1000,U$1,'Daily Log'!$A$2:$A$1000,$A20)=0,"MISSING",""),""))</f>
        <v/>
      </c>
      <c r="V20">
        <f>IF(OR($A20="",V$1="",$B20&lt;&gt;"Yes"),"",IF(AND('Jobs'!$E$21="Active",N('Jobs'!$C$21)&gt;0,$A20&gt;='Jobs'!$C$21,OR(N('Jobs'!$D$21)=0,$A20&lt;='Jobs'!$D$21)),IF(COUNTIFS('Daily Log'!$B$2:$B$1000,V$1,'Daily Log'!$A$2:$A$1000,$A20)=0,"MISSING",""),""))</f>
        <v/>
      </c>
    </row>
    <row r="21">
      <c r="A21" s="6">
        <f>IF(20&lt;=MIN(60,MAX(0,N('Settings'!$B$10))),TODAY()-20,"")</f>
        <v/>
      </c>
      <c r="B21">
        <f>IF(A21="","",IF(AND(INDEX('Settings'!$B$2:$B$8,WEEKDAY(A21,2))="Yes",COUNTIF('Settings'!$D$2:$D$60,A21)=0),"Yes","No"))</f>
        <v/>
      </c>
      <c r="C21">
        <f>IF(OR($A21="",C$1="",$B21&lt;&gt;"Yes"),"",IF(AND('Jobs'!$E$2="Active",N('Jobs'!$C$2)&gt;0,$A21&gt;='Jobs'!$C$2,OR(N('Jobs'!$D$2)=0,$A21&lt;='Jobs'!$D$2)),IF(COUNTIFS('Daily Log'!$B$2:$B$1000,C$1,'Daily Log'!$A$2:$A$1000,$A21)=0,"MISSING",""),""))</f>
        <v/>
      </c>
      <c r="D21">
        <f>IF(OR($A21="",D$1="",$B21&lt;&gt;"Yes"),"",IF(AND('Jobs'!$E$3="Active",N('Jobs'!$C$3)&gt;0,$A21&gt;='Jobs'!$C$3,OR(N('Jobs'!$D$3)=0,$A21&lt;='Jobs'!$D$3)),IF(COUNTIFS('Daily Log'!$B$2:$B$1000,D$1,'Daily Log'!$A$2:$A$1000,$A21)=0,"MISSING",""),""))</f>
        <v/>
      </c>
      <c r="E21">
        <f>IF(OR($A21="",E$1="",$B21&lt;&gt;"Yes"),"",IF(AND('Jobs'!$E$4="Active",N('Jobs'!$C$4)&gt;0,$A21&gt;='Jobs'!$C$4,OR(N('Jobs'!$D$4)=0,$A21&lt;='Jobs'!$D$4)),IF(COUNTIFS('Daily Log'!$B$2:$B$1000,E$1,'Daily Log'!$A$2:$A$1000,$A21)=0,"MISSING",""),""))</f>
        <v/>
      </c>
      <c r="F21">
        <f>IF(OR($A21="",F$1="",$B21&lt;&gt;"Yes"),"",IF(AND('Jobs'!$E$5="Active",N('Jobs'!$C$5)&gt;0,$A21&gt;='Jobs'!$C$5,OR(N('Jobs'!$D$5)=0,$A21&lt;='Jobs'!$D$5)),IF(COUNTIFS('Daily Log'!$B$2:$B$1000,F$1,'Daily Log'!$A$2:$A$1000,$A21)=0,"MISSING",""),""))</f>
        <v/>
      </c>
      <c r="G21">
        <f>IF(OR($A21="",G$1="",$B21&lt;&gt;"Yes"),"",IF(AND('Jobs'!$E$6="Active",N('Jobs'!$C$6)&gt;0,$A21&gt;='Jobs'!$C$6,OR(N('Jobs'!$D$6)=0,$A21&lt;='Jobs'!$D$6)),IF(COUNTIFS('Daily Log'!$B$2:$B$1000,G$1,'Daily Log'!$A$2:$A$1000,$A21)=0,"MISSING",""),""))</f>
        <v/>
      </c>
      <c r="H21">
        <f>IF(OR($A21="",H$1="",$B21&lt;&gt;"Yes"),"",IF(AND('Jobs'!$E$7="Active",N('Jobs'!$C$7)&gt;0,$A21&gt;='Jobs'!$C$7,OR(N('Jobs'!$D$7)=0,$A21&lt;='Jobs'!$D$7)),IF(COUNTIFS('Daily Log'!$B$2:$B$1000,H$1,'Daily Log'!$A$2:$A$1000,$A21)=0,"MISSING",""),""))</f>
        <v/>
      </c>
      <c r="I21">
        <f>IF(OR($A21="",I$1="",$B21&lt;&gt;"Yes"),"",IF(AND('Jobs'!$E$8="Active",N('Jobs'!$C$8)&gt;0,$A21&gt;='Jobs'!$C$8,OR(N('Jobs'!$D$8)=0,$A21&lt;='Jobs'!$D$8)),IF(COUNTIFS('Daily Log'!$B$2:$B$1000,I$1,'Daily Log'!$A$2:$A$1000,$A21)=0,"MISSING",""),""))</f>
        <v/>
      </c>
      <c r="J21">
        <f>IF(OR($A21="",J$1="",$B21&lt;&gt;"Yes"),"",IF(AND('Jobs'!$E$9="Active",N('Jobs'!$C$9)&gt;0,$A21&gt;='Jobs'!$C$9,OR(N('Jobs'!$D$9)=0,$A21&lt;='Jobs'!$D$9)),IF(COUNTIFS('Daily Log'!$B$2:$B$1000,J$1,'Daily Log'!$A$2:$A$1000,$A21)=0,"MISSING",""),""))</f>
        <v/>
      </c>
      <c r="K21">
        <f>IF(OR($A21="",K$1="",$B21&lt;&gt;"Yes"),"",IF(AND('Jobs'!$E$10="Active",N('Jobs'!$C$10)&gt;0,$A21&gt;='Jobs'!$C$10,OR(N('Jobs'!$D$10)=0,$A21&lt;='Jobs'!$D$10)),IF(COUNTIFS('Daily Log'!$B$2:$B$1000,K$1,'Daily Log'!$A$2:$A$1000,$A21)=0,"MISSING",""),""))</f>
        <v/>
      </c>
      <c r="L21">
        <f>IF(OR($A21="",L$1="",$B21&lt;&gt;"Yes"),"",IF(AND('Jobs'!$E$11="Active",N('Jobs'!$C$11)&gt;0,$A21&gt;='Jobs'!$C$11,OR(N('Jobs'!$D$11)=0,$A21&lt;='Jobs'!$D$11)),IF(COUNTIFS('Daily Log'!$B$2:$B$1000,L$1,'Daily Log'!$A$2:$A$1000,$A21)=0,"MISSING",""),""))</f>
        <v/>
      </c>
      <c r="M21">
        <f>IF(OR($A21="",M$1="",$B21&lt;&gt;"Yes"),"",IF(AND('Jobs'!$E$12="Active",N('Jobs'!$C$12)&gt;0,$A21&gt;='Jobs'!$C$12,OR(N('Jobs'!$D$12)=0,$A21&lt;='Jobs'!$D$12)),IF(COUNTIFS('Daily Log'!$B$2:$B$1000,M$1,'Daily Log'!$A$2:$A$1000,$A21)=0,"MISSING",""),""))</f>
        <v/>
      </c>
      <c r="N21">
        <f>IF(OR($A21="",N$1="",$B21&lt;&gt;"Yes"),"",IF(AND('Jobs'!$E$13="Active",N('Jobs'!$C$13)&gt;0,$A21&gt;='Jobs'!$C$13,OR(N('Jobs'!$D$13)=0,$A21&lt;='Jobs'!$D$13)),IF(COUNTIFS('Daily Log'!$B$2:$B$1000,N$1,'Daily Log'!$A$2:$A$1000,$A21)=0,"MISSING",""),""))</f>
        <v/>
      </c>
      <c r="O21">
        <f>IF(OR($A21="",O$1="",$B21&lt;&gt;"Yes"),"",IF(AND('Jobs'!$E$14="Active",N('Jobs'!$C$14)&gt;0,$A21&gt;='Jobs'!$C$14,OR(N('Jobs'!$D$14)=0,$A21&lt;='Jobs'!$D$14)),IF(COUNTIFS('Daily Log'!$B$2:$B$1000,O$1,'Daily Log'!$A$2:$A$1000,$A21)=0,"MISSING",""),""))</f>
        <v/>
      </c>
      <c r="P21">
        <f>IF(OR($A21="",P$1="",$B21&lt;&gt;"Yes"),"",IF(AND('Jobs'!$E$15="Active",N('Jobs'!$C$15)&gt;0,$A21&gt;='Jobs'!$C$15,OR(N('Jobs'!$D$15)=0,$A21&lt;='Jobs'!$D$15)),IF(COUNTIFS('Daily Log'!$B$2:$B$1000,P$1,'Daily Log'!$A$2:$A$1000,$A21)=0,"MISSING",""),""))</f>
        <v/>
      </c>
      <c r="Q21">
        <f>IF(OR($A21="",Q$1="",$B21&lt;&gt;"Yes"),"",IF(AND('Jobs'!$E$16="Active",N('Jobs'!$C$16)&gt;0,$A21&gt;='Jobs'!$C$16,OR(N('Jobs'!$D$16)=0,$A21&lt;='Jobs'!$D$16)),IF(COUNTIFS('Daily Log'!$B$2:$B$1000,Q$1,'Daily Log'!$A$2:$A$1000,$A21)=0,"MISSING",""),""))</f>
        <v/>
      </c>
      <c r="R21">
        <f>IF(OR($A21="",R$1="",$B21&lt;&gt;"Yes"),"",IF(AND('Jobs'!$E$17="Active",N('Jobs'!$C$17)&gt;0,$A21&gt;='Jobs'!$C$17,OR(N('Jobs'!$D$17)=0,$A21&lt;='Jobs'!$D$17)),IF(COUNTIFS('Daily Log'!$B$2:$B$1000,R$1,'Daily Log'!$A$2:$A$1000,$A21)=0,"MISSING",""),""))</f>
        <v/>
      </c>
      <c r="S21">
        <f>IF(OR($A21="",S$1="",$B21&lt;&gt;"Yes"),"",IF(AND('Jobs'!$E$18="Active",N('Jobs'!$C$18)&gt;0,$A21&gt;='Jobs'!$C$18,OR(N('Jobs'!$D$18)=0,$A21&lt;='Jobs'!$D$18)),IF(COUNTIFS('Daily Log'!$B$2:$B$1000,S$1,'Daily Log'!$A$2:$A$1000,$A21)=0,"MISSING",""),""))</f>
        <v/>
      </c>
      <c r="T21">
        <f>IF(OR($A21="",T$1="",$B21&lt;&gt;"Yes"),"",IF(AND('Jobs'!$E$19="Active",N('Jobs'!$C$19)&gt;0,$A21&gt;='Jobs'!$C$19,OR(N('Jobs'!$D$19)=0,$A21&lt;='Jobs'!$D$19)),IF(COUNTIFS('Daily Log'!$B$2:$B$1000,T$1,'Daily Log'!$A$2:$A$1000,$A21)=0,"MISSING",""),""))</f>
        <v/>
      </c>
      <c r="U21">
        <f>IF(OR($A21="",U$1="",$B21&lt;&gt;"Yes"),"",IF(AND('Jobs'!$E$20="Active",N('Jobs'!$C$20)&gt;0,$A21&gt;='Jobs'!$C$20,OR(N('Jobs'!$D$20)=0,$A21&lt;='Jobs'!$D$20)),IF(COUNTIFS('Daily Log'!$B$2:$B$1000,U$1,'Daily Log'!$A$2:$A$1000,$A21)=0,"MISSING",""),""))</f>
        <v/>
      </c>
      <c r="V21">
        <f>IF(OR($A21="",V$1="",$B21&lt;&gt;"Yes"),"",IF(AND('Jobs'!$E$21="Active",N('Jobs'!$C$21)&gt;0,$A21&gt;='Jobs'!$C$21,OR(N('Jobs'!$D$21)=0,$A21&lt;='Jobs'!$D$21)),IF(COUNTIFS('Daily Log'!$B$2:$B$1000,V$1,'Daily Log'!$A$2:$A$1000,$A21)=0,"MISSING",""),""))</f>
        <v/>
      </c>
    </row>
    <row r="22">
      <c r="A22" s="6">
        <f>IF(21&lt;=MIN(60,MAX(0,N('Settings'!$B$10))),TODAY()-21,"")</f>
        <v/>
      </c>
      <c r="B22">
        <f>IF(A22="","",IF(AND(INDEX('Settings'!$B$2:$B$8,WEEKDAY(A22,2))="Yes",COUNTIF('Settings'!$D$2:$D$60,A22)=0),"Yes","No"))</f>
        <v/>
      </c>
      <c r="C22">
        <f>IF(OR($A22="",C$1="",$B22&lt;&gt;"Yes"),"",IF(AND('Jobs'!$E$2="Active",N('Jobs'!$C$2)&gt;0,$A22&gt;='Jobs'!$C$2,OR(N('Jobs'!$D$2)=0,$A22&lt;='Jobs'!$D$2)),IF(COUNTIFS('Daily Log'!$B$2:$B$1000,C$1,'Daily Log'!$A$2:$A$1000,$A22)=0,"MISSING",""),""))</f>
        <v/>
      </c>
      <c r="D22">
        <f>IF(OR($A22="",D$1="",$B22&lt;&gt;"Yes"),"",IF(AND('Jobs'!$E$3="Active",N('Jobs'!$C$3)&gt;0,$A22&gt;='Jobs'!$C$3,OR(N('Jobs'!$D$3)=0,$A22&lt;='Jobs'!$D$3)),IF(COUNTIFS('Daily Log'!$B$2:$B$1000,D$1,'Daily Log'!$A$2:$A$1000,$A22)=0,"MISSING",""),""))</f>
        <v/>
      </c>
      <c r="E22">
        <f>IF(OR($A22="",E$1="",$B22&lt;&gt;"Yes"),"",IF(AND('Jobs'!$E$4="Active",N('Jobs'!$C$4)&gt;0,$A22&gt;='Jobs'!$C$4,OR(N('Jobs'!$D$4)=0,$A22&lt;='Jobs'!$D$4)),IF(COUNTIFS('Daily Log'!$B$2:$B$1000,E$1,'Daily Log'!$A$2:$A$1000,$A22)=0,"MISSING",""),""))</f>
        <v/>
      </c>
      <c r="F22">
        <f>IF(OR($A22="",F$1="",$B22&lt;&gt;"Yes"),"",IF(AND('Jobs'!$E$5="Active",N('Jobs'!$C$5)&gt;0,$A22&gt;='Jobs'!$C$5,OR(N('Jobs'!$D$5)=0,$A22&lt;='Jobs'!$D$5)),IF(COUNTIFS('Daily Log'!$B$2:$B$1000,F$1,'Daily Log'!$A$2:$A$1000,$A22)=0,"MISSING",""),""))</f>
        <v/>
      </c>
      <c r="G22">
        <f>IF(OR($A22="",G$1="",$B22&lt;&gt;"Yes"),"",IF(AND('Jobs'!$E$6="Active",N('Jobs'!$C$6)&gt;0,$A22&gt;='Jobs'!$C$6,OR(N('Jobs'!$D$6)=0,$A22&lt;='Jobs'!$D$6)),IF(COUNTIFS('Daily Log'!$B$2:$B$1000,G$1,'Daily Log'!$A$2:$A$1000,$A22)=0,"MISSING",""),""))</f>
        <v/>
      </c>
      <c r="H22">
        <f>IF(OR($A22="",H$1="",$B22&lt;&gt;"Yes"),"",IF(AND('Jobs'!$E$7="Active",N('Jobs'!$C$7)&gt;0,$A22&gt;='Jobs'!$C$7,OR(N('Jobs'!$D$7)=0,$A22&lt;='Jobs'!$D$7)),IF(COUNTIFS('Daily Log'!$B$2:$B$1000,H$1,'Daily Log'!$A$2:$A$1000,$A22)=0,"MISSING",""),""))</f>
        <v/>
      </c>
      <c r="I22">
        <f>IF(OR($A22="",I$1="",$B22&lt;&gt;"Yes"),"",IF(AND('Jobs'!$E$8="Active",N('Jobs'!$C$8)&gt;0,$A22&gt;='Jobs'!$C$8,OR(N('Jobs'!$D$8)=0,$A22&lt;='Jobs'!$D$8)),IF(COUNTIFS('Daily Log'!$B$2:$B$1000,I$1,'Daily Log'!$A$2:$A$1000,$A22)=0,"MISSING",""),""))</f>
        <v/>
      </c>
      <c r="J22">
        <f>IF(OR($A22="",J$1="",$B22&lt;&gt;"Yes"),"",IF(AND('Jobs'!$E$9="Active",N('Jobs'!$C$9)&gt;0,$A22&gt;='Jobs'!$C$9,OR(N('Jobs'!$D$9)=0,$A22&lt;='Jobs'!$D$9)),IF(COUNTIFS('Daily Log'!$B$2:$B$1000,J$1,'Daily Log'!$A$2:$A$1000,$A22)=0,"MISSING",""),""))</f>
        <v/>
      </c>
      <c r="K22">
        <f>IF(OR($A22="",K$1="",$B22&lt;&gt;"Yes"),"",IF(AND('Jobs'!$E$10="Active",N('Jobs'!$C$10)&gt;0,$A22&gt;='Jobs'!$C$10,OR(N('Jobs'!$D$10)=0,$A22&lt;='Jobs'!$D$10)),IF(COUNTIFS('Daily Log'!$B$2:$B$1000,K$1,'Daily Log'!$A$2:$A$1000,$A22)=0,"MISSING",""),""))</f>
        <v/>
      </c>
      <c r="L22">
        <f>IF(OR($A22="",L$1="",$B22&lt;&gt;"Yes"),"",IF(AND('Jobs'!$E$11="Active",N('Jobs'!$C$11)&gt;0,$A22&gt;='Jobs'!$C$11,OR(N('Jobs'!$D$11)=0,$A22&lt;='Jobs'!$D$11)),IF(COUNTIFS('Daily Log'!$B$2:$B$1000,L$1,'Daily Log'!$A$2:$A$1000,$A22)=0,"MISSING",""),""))</f>
        <v/>
      </c>
      <c r="M22">
        <f>IF(OR($A22="",M$1="",$B22&lt;&gt;"Yes"),"",IF(AND('Jobs'!$E$12="Active",N('Jobs'!$C$12)&gt;0,$A22&gt;='Jobs'!$C$12,OR(N('Jobs'!$D$12)=0,$A22&lt;='Jobs'!$D$12)),IF(COUNTIFS('Daily Log'!$B$2:$B$1000,M$1,'Daily Log'!$A$2:$A$1000,$A22)=0,"MISSING",""),""))</f>
        <v/>
      </c>
      <c r="N22">
        <f>IF(OR($A22="",N$1="",$B22&lt;&gt;"Yes"),"",IF(AND('Jobs'!$E$13="Active",N('Jobs'!$C$13)&gt;0,$A22&gt;='Jobs'!$C$13,OR(N('Jobs'!$D$13)=0,$A22&lt;='Jobs'!$D$13)),IF(COUNTIFS('Daily Log'!$B$2:$B$1000,N$1,'Daily Log'!$A$2:$A$1000,$A22)=0,"MISSING",""),""))</f>
        <v/>
      </c>
      <c r="O22">
        <f>IF(OR($A22="",O$1="",$B22&lt;&gt;"Yes"),"",IF(AND('Jobs'!$E$14="Active",N('Jobs'!$C$14)&gt;0,$A22&gt;='Jobs'!$C$14,OR(N('Jobs'!$D$14)=0,$A22&lt;='Jobs'!$D$14)),IF(COUNTIFS('Daily Log'!$B$2:$B$1000,O$1,'Daily Log'!$A$2:$A$1000,$A22)=0,"MISSING",""),""))</f>
        <v/>
      </c>
      <c r="P22">
        <f>IF(OR($A22="",P$1="",$B22&lt;&gt;"Yes"),"",IF(AND('Jobs'!$E$15="Active",N('Jobs'!$C$15)&gt;0,$A22&gt;='Jobs'!$C$15,OR(N('Jobs'!$D$15)=0,$A22&lt;='Jobs'!$D$15)),IF(COUNTIFS('Daily Log'!$B$2:$B$1000,P$1,'Daily Log'!$A$2:$A$1000,$A22)=0,"MISSING",""),""))</f>
        <v/>
      </c>
      <c r="Q22">
        <f>IF(OR($A22="",Q$1="",$B22&lt;&gt;"Yes"),"",IF(AND('Jobs'!$E$16="Active",N('Jobs'!$C$16)&gt;0,$A22&gt;='Jobs'!$C$16,OR(N('Jobs'!$D$16)=0,$A22&lt;='Jobs'!$D$16)),IF(COUNTIFS('Daily Log'!$B$2:$B$1000,Q$1,'Daily Log'!$A$2:$A$1000,$A22)=0,"MISSING",""),""))</f>
        <v/>
      </c>
      <c r="R22">
        <f>IF(OR($A22="",R$1="",$B22&lt;&gt;"Yes"),"",IF(AND('Jobs'!$E$17="Active",N('Jobs'!$C$17)&gt;0,$A22&gt;='Jobs'!$C$17,OR(N('Jobs'!$D$17)=0,$A22&lt;='Jobs'!$D$17)),IF(COUNTIFS('Daily Log'!$B$2:$B$1000,R$1,'Daily Log'!$A$2:$A$1000,$A22)=0,"MISSING",""),""))</f>
        <v/>
      </c>
      <c r="S22">
        <f>IF(OR($A22="",S$1="",$B22&lt;&gt;"Yes"),"",IF(AND('Jobs'!$E$18="Active",N('Jobs'!$C$18)&gt;0,$A22&gt;='Jobs'!$C$18,OR(N('Jobs'!$D$18)=0,$A22&lt;='Jobs'!$D$18)),IF(COUNTIFS('Daily Log'!$B$2:$B$1000,S$1,'Daily Log'!$A$2:$A$1000,$A22)=0,"MISSING",""),""))</f>
        <v/>
      </c>
      <c r="T22">
        <f>IF(OR($A22="",T$1="",$B22&lt;&gt;"Yes"),"",IF(AND('Jobs'!$E$19="Active",N('Jobs'!$C$19)&gt;0,$A22&gt;='Jobs'!$C$19,OR(N('Jobs'!$D$19)=0,$A22&lt;='Jobs'!$D$19)),IF(COUNTIFS('Daily Log'!$B$2:$B$1000,T$1,'Daily Log'!$A$2:$A$1000,$A22)=0,"MISSING",""),""))</f>
        <v/>
      </c>
      <c r="U22">
        <f>IF(OR($A22="",U$1="",$B22&lt;&gt;"Yes"),"",IF(AND('Jobs'!$E$20="Active",N('Jobs'!$C$20)&gt;0,$A22&gt;='Jobs'!$C$20,OR(N('Jobs'!$D$20)=0,$A22&lt;='Jobs'!$D$20)),IF(COUNTIFS('Daily Log'!$B$2:$B$1000,U$1,'Daily Log'!$A$2:$A$1000,$A22)=0,"MISSING",""),""))</f>
        <v/>
      </c>
      <c r="V22">
        <f>IF(OR($A22="",V$1="",$B22&lt;&gt;"Yes"),"",IF(AND('Jobs'!$E$21="Active",N('Jobs'!$C$21)&gt;0,$A22&gt;='Jobs'!$C$21,OR(N('Jobs'!$D$21)=0,$A22&lt;='Jobs'!$D$21)),IF(COUNTIFS('Daily Log'!$B$2:$B$1000,V$1,'Daily Log'!$A$2:$A$1000,$A22)=0,"MISSING",""),""))</f>
        <v/>
      </c>
    </row>
    <row r="23">
      <c r="A23" s="6">
        <f>IF(22&lt;=MIN(60,MAX(0,N('Settings'!$B$10))),TODAY()-22,"")</f>
        <v/>
      </c>
      <c r="B23">
        <f>IF(A23="","",IF(AND(INDEX('Settings'!$B$2:$B$8,WEEKDAY(A23,2))="Yes",COUNTIF('Settings'!$D$2:$D$60,A23)=0),"Yes","No"))</f>
        <v/>
      </c>
      <c r="C23">
        <f>IF(OR($A23="",C$1="",$B23&lt;&gt;"Yes"),"",IF(AND('Jobs'!$E$2="Active",N('Jobs'!$C$2)&gt;0,$A23&gt;='Jobs'!$C$2,OR(N('Jobs'!$D$2)=0,$A23&lt;='Jobs'!$D$2)),IF(COUNTIFS('Daily Log'!$B$2:$B$1000,C$1,'Daily Log'!$A$2:$A$1000,$A23)=0,"MISSING",""),""))</f>
        <v/>
      </c>
      <c r="D23">
        <f>IF(OR($A23="",D$1="",$B23&lt;&gt;"Yes"),"",IF(AND('Jobs'!$E$3="Active",N('Jobs'!$C$3)&gt;0,$A23&gt;='Jobs'!$C$3,OR(N('Jobs'!$D$3)=0,$A23&lt;='Jobs'!$D$3)),IF(COUNTIFS('Daily Log'!$B$2:$B$1000,D$1,'Daily Log'!$A$2:$A$1000,$A23)=0,"MISSING",""),""))</f>
        <v/>
      </c>
      <c r="E23">
        <f>IF(OR($A23="",E$1="",$B23&lt;&gt;"Yes"),"",IF(AND('Jobs'!$E$4="Active",N('Jobs'!$C$4)&gt;0,$A23&gt;='Jobs'!$C$4,OR(N('Jobs'!$D$4)=0,$A23&lt;='Jobs'!$D$4)),IF(COUNTIFS('Daily Log'!$B$2:$B$1000,E$1,'Daily Log'!$A$2:$A$1000,$A23)=0,"MISSING",""),""))</f>
        <v/>
      </c>
      <c r="F23">
        <f>IF(OR($A23="",F$1="",$B23&lt;&gt;"Yes"),"",IF(AND('Jobs'!$E$5="Active",N('Jobs'!$C$5)&gt;0,$A23&gt;='Jobs'!$C$5,OR(N('Jobs'!$D$5)=0,$A23&lt;='Jobs'!$D$5)),IF(COUNTIFS('Daily Log'!$B$2:$B$1000,F$1,'Daily Log'!$A$2:$A$1000,$A23)=0,"MISSING",""),""))</f>
        <v/>
      </c>
      <c r="G23">
        <f>IF(OR($A23="",G$1="",$B23&lt;&gt;"Yes"),"",IF(AND('Jobs'!$E$6="Active",N('Jobs'!$C$6)&gt;0,$A23&gt;='Jobs'!$C$6,OR(N('Jobs'!$D$6)=0,$A23&lt;='Jobs'!$D$6)),IF(COUNTIFS('Daily Log'!$B$2:$B$1000,G$1,'Daily Log'!$A$2:$A$1000,$A23)=0,"MISSING",""),""))</f>
        <v/>
      </c>
      <c r="H23">
        <f>IF(OR($A23="",H$1="",$B23&lt;&gt;"Yes"),"",IF(AND('Jobs'!$E$7="Active",N('Jobs'!$C$7)&gt;0,$A23&gt;='Jobs'!$C$7,OR(N('Jobs'!$D$7)=0,$A23&lt;='Jobs'!$D$7)),IF(COUNTIFS('Daily Log'!$B$2:$B$1000,H$1,'Daily Log'!$A$2:$A$1000,$A23)=0,"MISSING",""),""))</f>
        <v/>
      </c>
      <c r="I23">
        <f>IF(OR($A23="",I$1="",$B23&lt;&gt;"Yes"),"",IF(AND('Jobs'!$E$8="Active",N('Jobs'!$C$8)&gt;0,$A23&gt;='Jobs'!$C$8,OR(N('Jobs'!$D$8)=0,$A23&lt;='Jobs'!$D$8)),IF(COUNTIFS('Daily Log'!$B$2:$B$1000,I$1,'Daily Log'!$A$2:$A$1000,$A23)=0,"MISSING",""),""))</f>
        <v/>
      </c>
      <c r="J23">
        <f>IF(OR($A23="",J$1="",$B23&lt;&gt;"Yes"),"",IF(AND('Jobs'!$E$9="Active",N('Jobs'!$C$9)&gt;0,$A23&gt;='Jobs'!$C$9,OR(N('Jobs'!$D$9)=0,$A23&lt;='Jobs'!$D$9)),IF(COUNTIFS('Daily Log'!$B$2:$B$1000,J$1,'Daily Log'!$A$2:$A$1000,$A23)=0,"MISSING",""),""))</f>
        <v/>
      </c>
      <c r="K23">
        <f>IF(OR($A23="",K$1="",$B23&lt;&gt;"Yes"),"",IF(AND('Jobs'!$E$10="Active",N('Jobs'!$C$10)&gt;0,$A23&gt;='Jobs'!$C$10,OR(N('Jobs'!$D$10)=0,$A23&lt;='Jobs'!$D$10)),IF(COUNTIFS('Daily Log'!$B$2:$B$1000,K$1,'Daily Log'!$A$2:$A$1000,$A23)=0,"MISSING",""),""))</f>
        <v/>
      </c>
      <c r="L23">
        <f>IF(OR($A23="",L$1="",$B23&lt;&gt;"Yes"),"",IF(AND('Jobs'!$E$11="Active",N('Jobs'!$C$11)&gt;0,$A23&gt;='Jobs'!$C$11,OR(N('Jobs'!$D$11)=0,$A23&lt;='Jobs'!$D$11)),IF(COUNTIFS('Daily Log'!$B$2:$B$1000,L$1,'Daily Log'!$A$2:$A$1000,$A23)=0,"MISSING",""),""))</f>
        <v/>
      </c>
      <c r="M23">
        <f>IF(OR($A23="",M$1="",$B23&lt;&gt;"Yes"),"",IF(AND('Jobs'!$E$12="Active",N('Jobs'!$C$12)&gt;0,$A23&gt;='Jobs'!$C$12,OR(N('Jobs'!$D$12)=0,$A23&lt;='Jobs'!$D$12)),IF(COUNTIFS('Daily Log'!$B$2:$B$1000,M$1,'Daily Log'!$A$2:$A$1000,$A23)=0,"MISSING",""),""))</f>
        <v/>
      </c>
      <c r="N23">
        <f>IF(OR($A23="",N$1="",$B23&lt;&gt;"Yes"),"",IF(AND('Jobs'!$E$13="Active",N('Jobs'!$C$13)&gt;0,$A23&gt;='Jobs'!$C$13,OR(N('Jobs'!$D$13)=0,$A23&lt;='Jobs'!$D$13)),IF(COUNTIFS('Daily Log'!$B$2:$B$1000,N$1,'Daily Log'!$A$2:$A$1000,$A23)=0,"MISSING",""),""))</f>
        <v/>
      </c>
      <c r="O23">
        <f>IF(OR($A23="",O$1="",$B23&lt;&gt;"Yes"),"",IF(AND('Jobs'!$E$14="Active",N('Jobs'!$C$14)&gt;0,$A23&gt;='Jobs'!$C$14,OR(N('Jobs'!$D$14)=0,$A23&lt;='Jobs'!$D$14)),IF(COUNTIFS('Daily Log'!$B$2:$B$1000,O$1,'Daily Log'!$A$2:$A$1000,$A23)=0,"MISSING",""),""))</f>
        <v/>
      </c>
      <c r="P23">
        <f>IF(OR($A23="",P$1="",$B23&lt;&gt;"Yes"),"",IF(AND('Jobs'!$E$15="Active",N('Jobs'!$C$15)&gt;0,$A23&gt;='Jobs'!$C$15,OR(N('Jobs'!$D$15)=0,$A23&lt;='Jobs'!$D$15)),IF(COUNTIFS('Daily Log'!$B$2:$B$1000,P$1,'Daily Log'!$A$2:$A$1000,$A23)=0,"MISSING",""),""))</f>
        <v/>
      </c>
      <c r="Q23">
        <f>IF(OR($A23="",Q$1="",$B23&lt;&gt;"Yes"),"",IF(AND('Jobs'!$E$16="Active",N('Jobs'!$C$16)&gt;0,$A23&gt;='Jobs'!$C$16,OR(N('Jobs'!$D$16)=0,$A23&lt;='Jobs'!$D$16)),IF(COUNTIFS('Daily Log'!$B$2:$B$1000,Q$1,'Daily Log'!$A$2:$A$1000,$A23)=0,"MISSING",""),""))</f>
        <v/>
      </c>
      <c r="R23">
        <f>IF(OR($A23="",R$1="",$B23&lt;&gt;"Yes"),"",IF(AND('Jobs'!$E$17="Active",N('Jobs'!$C$17)&gt;0,$A23&gt;='Jobs'!$C$17,OR(N('Jobs'!$D$17)=0,$A23&lt;='Jobs'!$D$17)),IF(COUNTIFS('Daily Log'!$B$2:$B$1000,R$1,'Daily Log'!$A$2:$A$1000,$A23)=0,"MISSING",""),""))</f>
        <v/>
      </c>
      <c r="S23">
        <f>IF(OR($A23="",S$1="",$B23&lt;&gt;"Yes"),"",IF(AND('Jobs'!$E$18="Active",N('Jobs'!$C$18)&gt;0,$A23&gt;='Jobs'!$C$18,OR(N('Jobs'!$D$18)=0,$A23&lt;='Jobs'!$D$18)),IF(COUNTIFS('Daily Log'!$B$2:$B$1000,S$1,'Daily Log'!$A$2:$A$1000,$A23)=0,"MISSING",""),""))</f>
        <v/>
      </c>
      <c r="T23">
        <f>IF(OR($A23="",T$1="",$B23&lt;&gt;"Yes"),"",IF(AND('Jobs'!$E$19="Active",N('Jobs'!$C$19)&gt;0,$A23&gt;='Jobs'!$C$19,OR(N('Jobs'!$D$19)=0,$A23&lt;='Jobs'!$D$19)),IF(COUNTIFS('Daily Log'!$B$2:$B$1000,T$1,'Daily Log'!$A$2:$A$1000,$A23)=0,"MISSING",""),""))</f>
        <v/>
      </c>
      <c r="U23">
        <f>IF(OR($A23="",U$1="",$B23&lt;&gt;"Yes"),"",IF(AND('Jobs'!$E$20="Active",N('Jobs'!$C$20)&gt;0,$A23&gt;='Jobs'!$C$20,OR(N('Jobs'!$D$20)=0,$A23&lt;='Jobs'!$D$20)),IF(COUNTIFS('Daily Log'!$B$2:$B$1000,U$1,'Daily Log'!$A$2:$A$1000,$A23)=0,"MISSING",""),""))</f>
        <v/>
      </c>
      <c r="V23">
        <f>IF(OR($A23="",V$1="",$B23&lt;&gt;"Yes"),"",IF(AND('Jobs'!$E$21="Active",N('Jobs'!$C$21)&gt;0,$A23&gt;='Jobs'!$C$21,OR(N('Jobs'!$D$21)=0,$A23&lt;='Jobs'!$D$21)),IF(COUNTIFS('Daily Log'!$B$2:$B$1000,V$1,'Daily Log'!$A$2:$A$1000,$A23)=0,"MISSING",""),""))</f>
        <v/>
      </c>
    </row>
    <row r="24">
      <c r="A24" s="6">
        <f>IF(23&lt;=MIN(60,MAX(0,N('Settings'!$B$10))),TODAY()-23,"")</f>
        <v/>
      </c>
      <c r="B24">
        <f>IF(A24="","",IF(AND(INDEX('Settings'!$B$2:$B$8,WEEKDAY(A24,2))="Yes",COUNTIF('Settings'!$D$2:$D$60,A24)=0),"Yes","No"))</f>
        <v/>
      </c>
      <c r="C24">
        <f>IF(OR($A24="",C$1="",$B24&lt;&gt;"Yes"),"",IF(AND('Jobs'!$E$2="Active",N('Jobs'!$C$2)&gt;0,$A24&gt;='Jobs'!$C$2,OR(N('Jobs'!$D$2)=0,$A24&lt;='Jobs'!$D$2)),IF(COUNTIFS('Daily Log'!$B$2:$B$1000,C$1,'Daily Log'!$A$2:$A$1000,$A24)=0,"MISSING",""),""))</f>
        <v/>
      </c>
      <c r="D24">
        <f>IF(OR($A24="",D$1="",$B24&lt;&gt;"Yes"),"",IF(AND('Jobs'!$E$3="Active",N('Jobs'!$C$3)&gt;0,$A24&gt;='Jobs'!$C$3,OR(N('Jobs'!$D$3)=0,$A24&lt;='Jobs'!$D$3)),IF(COUNTIFS('Daily Log'!$B$2:$B$1000,D$1,'Daily Log'!$A$2:$A$1000,$A24)=0,"MISSING",""),""))</f>
        <v/>
      </c>
      <c r="E24">
        <f>IF(OR($A24="",E$1="",$B24&lt;&gt;"Yes"),"",IF(AND('Jobs'!$E$4="Active",N('Jobs'!$C$4)&gt;0,$A24&gt;='Jobs'!$C$4,OR(N('Jobs'!$D$4)=0,$A24&lt;='Jobs'!$D$4)),IF(COUNTIFS('Daily Log'!$B$2:$B$1000,E$1,'Daily Log'!$A$2:$A$1000,$A24)=0,"MISSING",""),""))</f>
        <v/>
      </c>
      <c r="F24">
        <f>IF(OR($A24="",F$1="",$B24&lt;&gt;"Yes"),"",IF(AND('Jobs'!$E$5="Active",N('Jobs'!$C$5)&gt;0,$A24&gt;='Jobs'!$C$5,OR(N('Jobs'!$D$5)=0,$A24&lt;='Jobs'!$D$5)),IF(COUNTIFS('Daily Log'!$B$2:$B$1000,F$1,'Daily Log'!$A$2:$A$1000,$A24)=0,"MISSING",""),""))</f>
        <v/>
      </c>
      <c r="G24">
        <f>IF(OR($A24="",G$1="",$B24&lt;&gt;"Yes"),"",IF(AND('Jobs'!$E$6="Active",N('Jobs'!$C$6)&gt;0,$A24&gt;='Jobs'!$C$6,OR(N('Jobs'!$D$6)=0,$A24&lt;='Jobs'!$D$6)),IF(COUNTIFS('Daily Log'!$B$2:$B$1000,G$1,'Daily Log'!$A$2:$A$1000,$A24)=0,"MISSING",""),""))</f>
        <v/>
      </c>
      <c r="H24">
        <f>IF(OR($A24="",H$1="",$B24&lt;&gt;"Yes"),"",IF(AND('Jobs'!$E$7="Active",N('Jobs'!$C$7)&gt;0,$A24&gt;='Jobs'!$C$7,OR(N('Jobs'!$D$7)=0,$A24&lt;='Jobs'!$D$7)),IF(COUNTIFS('Daily Log'!$B$2:$B$1000,H$1,'Daily Log'!$A$2:$A$1000,$A24)=0,"MISSING",""),""))</f>
        <v/>
      </c>
      <c r="I24">
        <f>IF(OR($A24="",I$1="",$B24&lt;&gt;"Yes"),"",IF(AND('Jobs'!$E$8="Active",N('Jobs'!$C$8)&gt;0,$A24&gt;='Jobs'!$C$8,OR(N('Jobs'!$D$8)=0,$A24&lt;='Jobs'!$D$8)),IF(COUNTIFS('Daily Log'!$B$2:$B$1000,I$1,'Daily Log'!$A$2:$A$1000,$A24)=0,"MISSING",""),""))</f>
        <v/>
      </c>
      <c r="J24">
        <f>IF(OR($A24="",J$1="",$B24&lt;&gt;"Yes"),"",IF(AND('Jobs'!$E$9="Active",N('Jobs'!$C$9)&gt;0,$A24&gt;='Jobs'!$C$9,OR(N('Jobs'!$D$9)=0,$A24&lt;='Jobs'!$D$9)),IF(COUNTIFS('Daily Log'!$B$2:$B$1000,J$1,'Daily Log'!$A$2:$A$1000,$A24)=0,"MISSING",""),""))</f>
        <v/>
      </c>
      <c r="K24">
        <f>IF(OR($A24="",K$1="",$B24&lt;&gt;"Yes"),"",IF(AND('Jobs'!$E$10="Active",N('Jobs'!$C$10)&gt;0,$A24&gt;='Jobs'!$C$10,OR(N('Jobs'!$D$10)=0,$A24&lt;='Jobs'!$D$10)),IF(COUNTIFS('Daily Log'!$B$2:$B$1000,K$1,'Daily Log'!$A$2:$A$1000,$A24)=0,"MISSING",""),""))</f>
        <v/>
      </c>
      <c r="L24">
        <f>IF(OR($A24="",L$1="",$B24&lt;&gt;"Yes"),"",IF(AND('Jobs'!$E$11="Active",N('Jobs'!$C$11)&gt;0,$A24&gt;='Jobs'!$C$11,OR(N('Jobs'!$D$11)=0,$A24&lt;='Jobs'!$D$11)),IF(COUNTIFS('Daily Log'!$B$2:$B$1000,L$1,'Daily Log'!$A$2:$A$1000,$A24)=0,"MISSING",""),""))</f>
        <v/>
      </c>
      <c r="M24">
        <f>IF(OR($A24="",M$1="",$B24&lt;&gt;"Yes"),"",IF(AND('Jobs'!$E$12="Active",N('Jobs'!$C$12)&gt;0,$A24&gt;='Jobs'!$C$12,OR(N('Jobs'!$D$12)=0,$A24&lt;='Jobs'!$D$12)),IF(COUNTIFS('Daily Log'!$B$2:$B$1000,M$1,'Daily Log'!$A$2:$A$1000,$A24)=0,"MISSING",""),""))</f>
        <v/>
      </c>
      <c r="N24">
        <f>IF(OR($A24="",N$1="",$B24&lt;&gt;"Yes"),"",IF(AND('Jobs'!$E$13="Active",N('Jobs'!$C$13)&gt;0,$A24&gt;='Jobs'!$C$13,OR(N('Jobs'!$D$13)=0,$A24&lt;='Jobs'!$D$13)),IF(COUNTIFS('Daily Log'!$B$2:$B$1000,N$1,'Daily Log'!$A$2:$A$1000,$A24)=0,"MISSING",""),""))</f>
        <v/>
      </c>
      <c r="O24">
        <f>IF(OR($A24="",O$1="",$B24&lt;&gt;"Yes"),"",IF(AND('Jobs'!$E$14="Active",N('Jobs'!$C$14)&gt;0,$A24&gt;='Jobs'!$C$14,OR(N('Jobs'!$D$14)=0,$A24&lt;='Jobs'!$D$14)),IF(COUNTIFS('Daily Log'!$B$2:$B$1000,O$1,'Daily Log'!$A$2:$A$1000,$A24)=0,"MISSING",""),""))</f>
        <v/>
      </c>
      <c r="P24">
        <f>IF(OR($A24="",P$1="",$B24&lt;&gt;"Yes"),"",IF(AND('Jobs'!$E$15="Active",N('Jobs'!$C$15)&gt;0,$A24&gt;='Jobs'!$C$15,OR(N('Jobs'!$D$15)=0,$A24&lt;='Jobs'!$D$15)),IF(COUNTIFS('Daily Log'!$B$2:$B$1000,P$1,'Daily Log'!$A$2:$A$1000,$A24)=0,"MISSING",""),""))</f>
        <v/>
      </c>
      <c r="Q24">
        <f>IF(OR($A24="",Q$1="",$B24&lt;&gt;"Yes"),"",IF(AND('Jobs'!$E$16="Active",N('Jobs'!$C$16)&gt;0,$A24&gt;='Jobs'!$C$16,OR(N('Jobs'!$D$16)=0,$A24&lt;='Jobs'!$D$16)),IF(COUNTIFS('Daily Log'!$B$2:$B$1000,Q$1,'Daily Log'!$A$2:$A$1000,$A24)=0,"MISSING",""),""))</f>
        <v/>
      </c>
      <c r="R24">
        <f>IF(OR($A24="",R$1="",$B24&lt;&gt;"Yes"),"",IF(AND('Jobs'!$E$17="Active",N('Jobs'!$C$17)&gt;0,$A24&gt;='Jobs'!$C$17,OR(N('Jobs'!$D$17)=0,$A24&lt;='Jobs'!$D$17)),IF(COUNTIFS('Daily Log'!$B$2:$B$1000,R$1,'Daily Log'!$A$2:$A$1000,$A24)=0,"MISSING",""),""))</f>
        <v/>
      </c>
      <c r="S24">
        <f>IF(OR($A24="",S$1="",$B24&lt;&gt;"Yes"),"",IF(AND('Jobs'!$E$18="Active",N('Jobs'!$C$18)&gt;0,$A24&gt;='Jobs'!$C$18,OR(N('Jobs'!$D$18)=0,$A24&lt;='Jobs'!$D$18)),IF(COUNTIFS('Daily Log'!$B$2:$B$1000,S$1,'Daily Log'!$A$2:$A$1000,$A24)=0,"MISSING",""),""))</f>
        <v/>
      </c>
      <c r="T24">
        <f>IF(OR($A24="",T$1="",$B24&lt;&gt;"Yes"),"",IF(AND('Jobs'!$E$19="Active",N('Jobs'!$C$19)&gt;0,$A24&gt;='Jobs'!$C$19,OR(N('Jobs'!$D$19)=0,$A24&lt;='Jobs'!$D$19)),IF(COUNTIFS('Daily Log'!$B$2:$B$1000,T$1,'Daily Log'!$A$2:$A$1000,$A24)=0,"MISSING",""),""))</f>
        <v/>
      </c>
      <c r="U24">
        <f>IF(OR($A24="",U$1="",$B24&lt;&gt;"Yes"),"",IF(AND('Jobs'!$E$20="Active",N('Jobs'!$C$20)&gt;0,$A24&gt;='Jobs'!$C$20,OR(N('Jobs'!$D$20)=0,$A24&lt;='Jobs'!$D$20)),IF(COUNTIFS('Daily Log'!$B$2:$B$1000,U$1,'Daily Log'!$A$2:$A$1000,$A24)=0,"MISSING",""),""))</f>
        <v/>
      </c>
      <c r="V24">
        <f>IF(OR($A24="",V$1="",$B24&lt;&gt;"Yes"),"",IF(AND('Jobs'!$E$21="Active",N('Jobs'!$C$21)&gt;0,$A24&gt;='Jobs'!$C$21,OR(N('Jobs'!$D$21)=0,$A24&lt;='Jobs'!$D$21)),IF(COUNTIFS('Daily Log'!$B$2:$B$1000,V$1,'Daily Log'!$A$2:$A$1000,$A24)=0,"MISSING",""),""))</f>
        <v/>
      </c>
    </row>
    <row r="25">
      <c r="A25" s="6">
        <f>IF(24&lt;=MIN(60,MAX(0,N('Settings'!$B$10))),TODAY()-24,"")</f>
        <v/>
      </c>
      <c r="B25">
        <f>IF(A25="","",IF(AND(INDEX('Settings'!$B$2:$B$8,WEEKDAY(A25,2))="Yes",COUNTIF('Settings'!$D$2:$D$60,A25)=0),"Yes","No"))</f>
        <v/>
      </c>
      <c r="C25">
        <f>IF(OR($A25="",C$1="",$B25&lt;&gt;"Yes"),"",IF(AND('Jobs'!$E$2="Active",N('Jobs'!$C$2)&gt;0,$A25&gt;='Jobs'!$C$2,OR(N('Jobs'!$D$2)=0,$A25&lt;='Jobs'!$D$2)),IF(COUNTIFS('Daily Log'!$B$2:$B$1000,C$1,'Daily Log'!$A$2:$A$1000,$A25)=0,"MISSING",""),""))</f>
        <v/>
      </c>
      <c r="D25">
        <f>IF(OR($A25="",D$1="",$B25&lt;&gt;"Yes"),"",IF(AND('Jobs'!$E$3="Active",N('Jobs'!$C$3)&gt;0,$A25&gt;='Jobs'!$C$3,OR(N('Jobs'!$D$3)=0,$A25&lt;='Jobs'!$D$3)),IF(COUNTIFS('Daily Log'!$B$2:$B$1000,D$1,'Daily Log'!$A$2:$A$1000,$A25)=0,"MISSING",""),""))</f>
        <v/>
      </c>
      <c r="E25">
        <f>IF(OR($A25="",E$1="",$B25&lt;&gt;"Yes"),"",IF(AND('Jobs'!$E$4="Active",N('Jobs'!$C$4)&gt;0,$A25&gt;='Jobs'!$C$4,OR(N('Jobs'!$D$4)=0,$A25&lt;='Jobs'!$D$4)),IF(COUNTIFS('Daily Log'!$B$2:$B$1000,E$1,'Daily Log'!$A$2:$A$1000,$A25)=0,"MISSING",""),""))</f>
        <v/>
      </c>
      <c r="F25">
        <f>IF(OR($A25="",F$1="",$B25&lt;&gt;"Yes"),"",IF(AND('Jobs'!$E$5="Active",N('Jobs'!$C$5)&gt;0,$A25&gt;='Jobs'!$C$5,OR(N('Jobs'!$D$5)=0,$A25&lt;='Jobs'!$D$5)),IF(COUNTIFS('Daily Log'!$B$2:$B$1000,F$1,'Daily Log'!$A$2:$A$1000,$A25)=0,"MISSING",""),""))</f>
        <v/>
      </c>
      <c r="G25">
        <f>IF(OR($A25="",G$1="",$B25&lt;&gt;"Yes"),"",IF(AND('Jobs'!$E$6="Active",N('Jobs'!$C$6)&gt;0,$A25&gt;='Jobs'!$C$6,OR(N('Jobs'!$D$6)=0,$A25&lt;='Jobs'!$D$6)),IF(COUNTIFS('Daily Log'!$B$2:$B$1000,G$1,'Daily Log'!$A$2:$A$1000,$A25)=0,"MISSING",""),""))</f>
        <v/>
      </c>
      <c r="H25">
        <f>IF(OR($A25="",H$1="",$B25&lt;&gt;"Yes"),"",IF(AND('Jobs'!$E$7="Active",N('Jobs'!$C$7)&gt;0,$A25&gt;='Jobs'!$C$7,OR(N('Jobs'!$D$7)=0,$A25&lt;='Jobs'!$D$7)),IF(COUNTIFS('Daily Log'!$B$2:$B$1000,H$1,'Daily Log'!$A$2:$A$1000,$A25)=0,"MISSING",""),""))</f>
        <v/>
      </c>
      <c r="I25">
        <f>IF(OR($A25="",I$1="",$B25&lt;&gt;"Yes"),"",IF(AND('Jobs'!$E$8="Active",N('Jobs'!$C$8)&gt;0,$A25&gt;='Jobs'!$C$8,OR(N('Jobs'!$D$8)=0,$A25&lt;='Jobs'!$D$8)),IF(COUNTIFS('Daily Log'!$B$2:$B$1000,I$1,'Daily Log'!$A$2:$A$1000,$A25)=0,"MISSING",""),""))</f>
        <v/>
      </c>
      <c r="J25">
        <f>IF(OR($A25="",J$1="",$B25&lt;&gt;"Yes"),"",IF(AND('Jobs'!$E$9="Active",N('Jobs'!$C$9)&gt;0,$A25&gt;='Jobs'!$C$9,OR(N('Jobs'!$D$9)=0,$A25&lt;='Jobs'!$D$9)),IF(COUNTIFS('Daily Log'!$B$2:$B$1000,J$1,'Daily Log'!$A$2:$A$1000,$A25)=0,"MISSING",""),""))</f>
        <v/>
      </c>
      <c r="K25">
        <f>IF(OR($A25="",K$1="",$B25&lt;&gt;"Yes"),"",IF(AND('Jobs'!$E$10="Active",N('Jobs'!$C$10)&gt;0,$A25&gt;='Jobs'!$C$10,OR(N('Jobs'!$D$10)=0,$A25&lt;='Jobs'!$D$10)),IF(COUNTIFS('Daily Log'!$B$2:$B$1000,K$1,'Daily Log'!$A$2:$A$1000,$A25)=0,"MISSING",""),""))</f>
        <v/>
      </c>
      <c r="L25">
        <f>IF(OR($A25="",L$1="",$B25&lt;&gt;"Yes"),"",IF(AND('Jobs'!$E$11="Active",N('Jobs'!$C$11)&gt;0,$A25&gt;='Jobs'!$C$11,OR(N('Jobs'!$D$11)=0,$A25&lt;='Jobs'!$D$11)),IF(COUNTIFS('Daily Log'!$B$2:$B$1000,L$1,'Daily Log'!$A$2:$A$1000,$A25)=0,"MISSING",""),""))</f>
        <v/>
      </c>
      <c r="M25">
        <f>IF(OR($A25="",M$1="",$B25&lt;&gt;"Yes"),"",IF(AND('Jobs'!$E$12="Active",N('Jobs'!$C$12)&gt;0,$A25&gt;='Jobs'!$C$12,OR(N('Jobs'!$D$12)=0,$A25&lt;='Jobs'!$D$12)),IF(COUNTIFS('Daily Log'!$B$2:$B$1000,M$1,'Daily Log'!$A$2:$A$1000,$A25)=0,"MISSING",""),""))</f>
        <v/>
      </c>
      <c r="N25">
        <f>IF(OR($A25="",N$1="",$B25&lt;&gt;"Yes"),"",IF(AND('Jobs'!$E$13="Active",N('Jobs'!$C$13)&gt;0,$A25&gt;='Jobs'!$C$13,OR(N('Jobs'!$D$13)=0,$A25&lt;='Jobs'!$D$13)),IF(COUNTIFS('Daily Log'!$B$2:$B$1000,N$1,'Daily Log'!$A$2:$A$1000,$A25)=0,"MISSING",""),""))</f>
        <v/>
      </c>
      <c r="O25">
        <f>IF(OR($A25="",O$1="",$B25&lt;&gt;"Yes"),"",IF(AND('Jobs'!$E$14="Active",N('Jobs'!$C$14)&gt;0,$A25&gt;='Jobs'!$C$14,OR(N('Jobs'!$D$14)=0,$A25&lt;='Jobs'!$D$14)),IF(COUNTIFS('Daily Log'!$B$2:$B$1000,O$1,'Daily Log'!$A$2:$A$1000,$A25)=0,"MISSING",""),""))</f>
        <v/>
      </c>
      <c r="P25">
        <f>IF(OR($A25="",P$1="",$B25&lt;&gt;"Yes"),"",IF(AND('Jobs'!$E$15="Active",N('Jobs'!$C$15)&gt;0,$A25&gt;='Jobs'!$C$15,OR(N('Jobs'!$D$15)=0,$A25&lt;='Jobs'!$D$15)),IF(COUNTIFS('Daily Log'!$B$2:$B$1000,P$1,'Daily Log'!$A$2:$A$1000,$A25)=0,"MISSING",""),""))</f>
        <v/>
      </c>
      <c r="Q25">
        <f>IF(OR($A25="",Q$1="",$B25&lt;&gt;"Yes"),"",IF(AND('Jobs'!$E$16="Active",N('Jobs'!$C$16)&gt;0,$A25&gt;='Jobs'!$C$16,OR(N('Jobs'!$D$16)=0,$A25&lt;='Jobs'!$D$16)),IF(COUNTIFS('Daily Log'!$B$2:$B$1000,Q$1,'Daily Log'!$A$2:$A$1000,$A25)=0,"MISSING",""),""))</f>
        <v/>
      </c>
      <c r="R25">
        <f>IF(OR($A25="",R$1="",$B25&lt;&gt;"Yes"),"",IF(AND('Jobs'!$E$17="Active",N('Jobs'!$C$17)&gt;0,$A25&gt;='Jobs'!$C$17,OR(N('Jobs'!$D$17)=0,$A25&lt;='Jobs'!$D$17)),IF(COUNTIFS('Daily Log'!$B$2:$B$1000,R$1,'Daily Log'!$A$2:$A$1000,$A25)=0,"MISSING",""),""))</f>
        <v/>
      </c>
      <c r="S25">
        <f>IF(OR($A25="",S$1="",$B25&lt;&gt;"Yes"),"",IF(AND('Jobs'!$E$18="Active",N('Jobs'!$C$18)&gt;0,$A25&gt;='Jobs'!$C$18,OR(N('Jobs'!$D$18)=0,$A25&lt;='Jobs'!$D$18)),IF(COUNTIFS('Daily Log'!$B$2:$B$1000,S$1,'Daily Log'!$A$2:$A$1000,$A25)=0,"MISSING",""),""))</f>
        <v/>
      </c>
      <c r="T25">
        <f>IF(OR($A25="",T$1="",$B25&lt;&gt;"Yes"),"",IF(AND('Jobs'!$E$19="Active",N('Jobs'!$C$19)&gt;0,$A25&gt;='Jobs'!$C$19,OR(N('Jobs'!$D$19)=0,$A25&lt;='Jobs'!$D$19)),IF(COUNTIFS('Daily Log'!$B$2:$B$1000,T$1,'Daily Log'!$A$2:$A$1000,$A25)=0,"MISSING",""),""))</f>
        <v/>
      </c>
      <c r="U25">
        <f>IF(OR($A25="",U$1="",$B25&lt;&gt;"Yes"),"",IF(AND('Jobs'!$E$20="Active",N('Jobs'!$C$20)&gt;0,$A25&gt;='Jobs'!$C$20,OR(N('Jobs'!$D$20)=0,$A25&lt;='Jobs'!$D$20)),IF(COUNTIFS('Daily Log'!$B$2:$B$1000,U$1,'Daily Log'!$A$2:$A$1000,$A25)=0,"MISSING",""),""))</f>
        <v/>
      </c>
      <c r="V25">
        <f>IF(OR($A25="",V$1="",$B25&lt;&gt;"Yes"),"",IF(AND('Jobs'!$E$21="Active",N('Jobs'!$C$21)&gt;0,$A25&gt;='Jobs'!$C$21,OR(N('Jobs'!$D$21)=0,$A25&lt;='Jobs'!$D$21)),IF(COUNTIFS('Daily Log'!$B$2:$B$1000,V$1,'Daily Log'!$A$2:$A$1000,$A25)=0,"MISSING",""),""))</f>
        <v/>
      </c>
    </row>
    <row r="26">
      <c r="A26" s="6">
        <f>IF(25&lt;=MIN(60,MAX(0,N('Settings'!$B$10))),TODAY()-25,"")</f>
        <v/>
      </c>
      <c r="B26">
        <f>IF(A26="","",IF(AND(INDEX('Settings'!$B$2:$B$8,WEEKDAY(A26,2))="Yes",COUNTIF('Settings'!$D$2:$D$60,A26)=0),"Yes","No"))</f>
        <v/>
      </c>
      <c r="C26">
        <f>IF(OR($A26="",C$1="",$B26&lt;&gt;"Yes"),"",IF(AND('Jobs'!$E$2="Active",N('Jobs'!$C$2)&gt;0,$A26&gt;='Jobs'!$C$2,OR(N('Jobs'!$D$2)=0,$A26&lt;='Jobs'!$D$2)),IF(COUNTIFS('Daily Log'!$B$2:$B$1000,C$1,'Daily Log'!$A$2:$A$1000,$A26)=0,"MISSING",""),""))</f>
        <v/>
      </c>
      <c r="D26">
        <f>IF(OR($A26="",D$1="",$B26&lt;&gt;"Yes"),"",IF(AND('Jobs'!$E$3="Active",N('Jobs'!$C$3)&gt;0,$A26&gt;='Jobs'!$C$3,OR(N('Jobs'!$D$3)=0,$A26&lt;='Jobs'!$D$3)),IF(COUNTIFS('Daily Log'!$B$2:$B$1000,D$1,'Daily Log'!$A$2:$A$1000,$A26)=0,"MISSING",""),""))</f>
        <v/>
      </c>
      <c r="E26">
        <f>IF(OR($A26="",E$1="",$B26&lt;&gt;"Yes"),"",IF(AND('Jobs'!$E$4="Active",N('Jobs'!$C$4)&gt;0,$A26&gt;='Jobs'!$C$4,OR(N('Jobs'!$D$4)=0,$A26&lt;='Jobs'!$D$4)),IF(COUNTIFS('Daily Log'!$B$2:$B$1000,E$1,'Daily Log'!$A$2:$A$1000,$A26)=0,"MISSING",""),""))</f>
        <v/>
      </c>
      <c r="F26">
        <f>IF(OR($A26="",F$1="",$B26&lt;&gt;"Yes"),"",IF(AND('Jobs'!$E$5="Active",N('Jobs'!$C$5)&gt;0,$A26&gt;='Jobs'!$C$5,OR(N('Jobs'!$D$5)=0,$A26&lt;='Jobs'!$D$5)),IF(COUNTIFS('Daily Log'!$B$2:$B$1000,F$1,'Daily Log'!$A$2:$A$1000,$A26)=0,"MISSING",""),""))</f>
        <v/>
      </c>
      <c r="G26">
        <f>IF(OR($A26="",G$1="",$B26&lt;&gt;"Yes"),"",IF(AND('Jobs'!$E$6="Active",N('Jobs'!$C$6)&gt;0,$A26&gt;='Jobs'!$C$6,OR(N('Jobs'!$D$6)=0,$A26&lt;='Jobs'!$D$6)),IF(COUNTIFS('Daily Log'!$B$2:$B$1000,G$1,'Daily Log'!$A$2:$A$1000,$A26)=0,"MISSING",""),""))</f>
        <v/>
      </c>
      <c r="H26">
        <f>IF(OR($A26="",H$1="",$B26&lt;&gt;"Yes"),"",IF(AND('Jobs'!$E$7="Active",N('Jobs'!$C$7)&gt;0,$A26&gt;='Jobs'!$C$7,OR(N('Jobs'!$D$7)=0,$A26&lt;='Jobs'!$D$7)),IF(COUNTIFS('Daily Log'!$B$2:$B$1000,H$1,'Daily Log'!$A$2:$A$1000,$A26)=0,"MISSING",""),""))</f>
        <v/>
      </c>
      <c r="I26">
        <f>IF(OR($A26="",I$1="",$B26&lt;&gt;"Yes"),"",IF(AND('Jobs'!$E$8="Active",N('Jobs'!$C$8)&gt;0,$A26&gt;='Jobs'!$C$8,OR(N('Jobs'!$D$8)=0,$A26&lt;='Jobs'!$D$8)),IF(COUNTIFS('Daily Log'!$B$2:$B$1000,I$1,'Daily Log'!$A$2:$A$1000,$A26)=0,"MISSING",""),""))</f>
        <v/>
      </c>
      <c r="J26">
        <f>IF(OR($A26="",J$1="",$B26&lt;&gt;"Yes"),"",IF(AND('Jobs'!$E$9="Active",N('Jobs'!$C$9)&gt;0,$A26&gt;='Jobs'!$C$9,OR(N('Jobs'!$D$9)=0,$A26&lt;='Jobs'!$D$9)),IF(COUNTIFS('Daily Log'!$B$2:$B$1000,J$1,'Daily Log'!$A$2:$A$1000,$A26)=0,"MISSING",""),""))</f>
        <v/>
      </c>
      <c r="K26">
        <f>IF(OR($A26="",K$1="",$B26&lt;&gt;"Yes"),"",IF(AND('Jobs'!$E$10="Active",N('Jobs'!$C$10)&gt;0,$A26&gt;='Jobs'!$C$10,OR(N('Jobs'!$D$10)=0,$A26&lt;='Jobs'!$D$10)),IF(COUNTIFS('Daily Log'!$B$2:$B$1000,K$1,'Daily Log'!$A$2:$A$1000,$A26)=0,"MISSING",""),""))</f>
        <v/>
      </c>
      <c r="L26">
        <f>IF(OR($A26="",L$1="",$B26&lt;&gt;"Yes"),"",IF(AND('Jobs'!$E$11="Active",N('Jobs'!$C$11)&gt;0,$A26&gt;='Jobs'!$C$11,OR(N('Jobs'!$D$11)=0,$A26&lt;='Jobs'!$D$11)),IF(COUNTIFS('Daily Log'!$B$2:$B$1000,L$1,'Daily Log'!$A$2:$A$1000,$A26)=0,"MISSING",""),""))</f>
        <v/>
      </c>
      <c r="M26">
        <f>IF(OR($A26="",M$1="",$B26&lt;&gt;"Yes"),"",IF(AND('Jobs'!$E$12="Active",N('Jobs'!$C$12)&gt;0,$A26&gt;='Jobs'!$C$12,OR(N('Jobs'!$D$12)=0,$A26&lt;='Jobs'!$D$12)),IF(COUNTIFS('Daily Log'!$B$2:$B$1000,M$1,'Daily Log'!$A$2:$A$1000,$A26)=0,"MISSING",""),""))</f>
        <v/>
      </c>
      <c r="N26">
        <f>IF(OR($A26="",N$1="",$B26&lt;&gt;"Yes"),"",IF(AND('Jobs'!$E$13="Active",N('Jobs'!$C$13)&gt;0,$A26&gt;='Jobs'!$C$13,OR(N('Jobs'!$D$13)=0,$A26&lt;='Jobs'!$D$13)),IF(COUNTIFS('Daily Log'!$B$2:$B$1000,N$1,'Daily Log'!$A$2:$A$1000,$A26)=0,"MISSING",""),""))</f>
        <v/>
      </c>
      <c r="O26">
        <f>IF(OR($A26="",O$1="",$B26&lt;&gt;"Yes"),"",IF(AND('Jobs'!$E$14="Active",N('Jobs'!$C$14)&gt;0,$A26&gt;='Jobs'!$C$14,OR(N('Jobs'!$D$14)=0,$A26&lt;='Jobs'!$D$14)),IF(COUNTIFS('Daily Log'!$B$2:$B$1000,O$1,'Daily Log'!$A$2:$A$1000,$A26)=0,"MISSING",""),""))</f>
        <v/>
      </c>
      <c r="P26">
        <f>IF(OR($A26="",P$1="",$B26&lt;&gt;"Yes"),"",IF(AND('Jobs'!$E$15="Active",N('Jobs'!$C$15)&gt;0,$A26&gt;='Jobs'!$C$15,OR(N('Jobs'!$D$15)=0,$A26&lt;='Jobs'!$D$15)),IF(COUNTIFS('Daily Log'!$B$2:$B$1000,P$1,'Daily Log'!$A$2:$A$1000,$A26)=0,"MISSING",""),""))</f>
        <v/>
      </c>
      <c r="Q26">
        <f>IF(OR($A26="",Q$1="",$B26&lt;&gt;"Yes"),"",IF(AND('Jobs'!$E$16="Active",N('Jobs'!$C$16)&gt;0,$A26&gt;='Jobs'!$C$16,OR(N('Jobs'!$D$16)=0,$A26&lt;='Jobs'!$D$16)),IF(COUNTIFS('Daily Log'!$B$2:$B$1000,Q$1,'Daily Log'!$A$2:$A$1000,$A26)=0,"MISSING",""),""))</f>
        <v/>
      </c>
      <c r="R26">
        <f>IF(OR($A26="",R$1="",$B26&lt;&gt;"Yes"),"",IF(AND('Jobs'!$E$17="Active",N('Jobs'!$C$17)&gt;0,$A26&gt;='Jobs'!$C$17,OR(N('Jobs'!$D$17)=0,$A26&lt;='Jobs'!$D$17)),IF(COUNTIFS('Daily Log'!$B$2:$B$1000,R$1,'Daily Log'!$A$2:$A$1000,$A26)=0,"MISSING",""),""))</f>
        <v/>
      </c>
      <c r="S26">
        <f>IF(OR($A26="",S$1="",$B26&lt;&gt;"Yes"),"",IF(AND('Jobs'!$E$18="Active",N('Jobs'!$C$18)&gt;0,$A26&gt;='Jobs'!$C$18,OR(N('Jobs'!$D$18)=0,$A26&lt;='Jobs'!$D$18)),IF(COUNTIFS('Daily Log'!$B$2:$B$1000,S$1,'Daily Log'!$A$2:$A$1000,$A26)=0,"MISSING",""),""))</f>
        <v/>
      </c>
      <c r="T26">
        <f>IF(OR($A26="",T$1="",$B26&lt;&gt;"Yes"),"",IF(AND('Jobs'!$E$19="Active",N('Jobs'!$C$19)&gt;0,$A26&gt;='Jobs'!$C$19,OR(N('Jobs'!$D$19)=0,$A26&lt;='Jobs'!$D$19)),IF(COUNTIFS('Daily Log'!$B$2:$B$1000,T$1,'Daily Log'!$A$2:$A$1000,$A26)=0,"MISSING",""),""))</f>
        <v/>
      </c>
      <c r="U26">
        <f>IF(OR($A26="",U$1="",$B26&lt;&gt;"Yes"),"",IF(AND('Jobs'!$E$20="Active",N('Jobs'!$C$20)&gt;0,$A26&gt;='Jobs'!$C$20,OR(N('Jobs'!$D$20)=0,$A26&lt;='Jobs'!$D$20)),IF(COUNTIFS('Daily Log'!$B$2:$B$1000,U$1,'Daily Log'!$A$2:$A$1000,$A26)=0,"MISSING",""),""))</f>
        <v/>
      </c>
      <c r="V26">
        <f>IF(OR($A26="",V$1="",$B26&lt;&gt;"Yes"),"",IF(AND('Jobs'!$E$21="Active",N('Jobs'!$C$21)&gt;0,$A26&gt;='Jobs'!$C$21,OR(N('Jobs'!$D$21)=0,$A26&lt;='Jobs'!$D$21)),IF(COUNTIFS('Daily Log'!$B$2:$B$1000,V$1,'Daily Log'!$A$2:$A$1000,$A26)=0,"MISSING",""),""))</f>
        <v/>
      </c>
    </row>
    <row r="27">
      <c r="A27" s="6">
        <f>IF(26&lt;=MIN(60,MAX(0,N('Settings'!$B$10))),TODAY()-26,"")</f>
        <v/>
      </c>
      <c r="B27">
        <f>IF(A27="","",IF(AND(INDEX('Settings'!$B$2:$B$8,WEEKDAY(A27,2))="Yes",COUNTIF('Settings'!$D$2:$D$60,A27)=0),"Yes","No"))</f>
        <v/>
      </c>
      <c r="C27">
        <f>IF(OR($A27="",C$1="",$B27&lt;&gt;"Yes"),"",IF(AND('Jobs'!$E$2="Active",N('Jobs'!$C$2)&gt;0,$A27&gt;='Jobs'!$C$2,OR(N('Jobs'!$D$2)=0,$A27&lt;='Jobs'!$D$2)),IF(COUNTIFS('Daily Log'!$B$2:$B$1000,C$1,'Daily Log'!$A$2:$A$1000,$A27)=0,"MISSING",""),""))</f>
        <v/>
      </c>
      <c r="D27">
        <f>IF(OR($A27="",D$1="",$B27&lt;&gt;"Yes"),"",IF(AND('Jobs'!$E$3="Active",N('Jobs'!$C$3)&gt;0,$A27&gt;='Jobs'!$C$3,OR(N('Jobs'!$D$3)=0,$A27&lt;='Jobs'!$D$3)),IF(COUNTIFS('Daily Log'!$B$2:$B$1000,D$1,'Daily Log'!$A$2:$A$1000,$A27)=0,"MISSING",""),""))</f>
        <v/>
      </c>
      <c r="E27">
        <f>IF(OR($A27="",E$1="",$B27&lt;&gt;"Yes"),"",IF(AND('Jobs'!$E$4="Active",N('Jobs'!$C$4)&gt;0,$A27&gt;='Jobs'!$C$4,OR(N('Jobs'!$D$4)=0,$A27&lt;='Jobs'!$D$4)),IF(COUNTIFS('Daily Log'!$B$2:$B$1000,E$1,'Daily Log'!$A$2:$A$1000,$A27)=0,"MISSING",""),""))</f>
        <v/>
      </c>
      <c r="F27">
        <f>IF(OR($A27="",F$1="",$B27&lt;&gt;"Yes"),"",IF(AND('Jobs'!$E$5="Active",N('Jobs'!$C$5)&gt;0,$A27&gt;='Jobs'!$C$5,OR(N('Jobs'!$D$5)=0,$A27&lt;='Jobs'!$D$5)),IF(COUNTIFS('Daily Log'!$B$2:$B$1000,F$1,'Daily Log'!$A$2:$A$1000,$A27)=0,"MISSING",""),""))</f>
        <v/>
      </c>
      <c r="G27">
        <f>IF(OR($A27="",G$1="",$B27&lt;&gt;"Yes"),"",IF(AND('Jobs'!$E$6="Active",N('Jobs'!$C$6)&gt;0,$A27&gt;='Jobs'!$C$6,OR(N('Jobs'!$D$6)=0,$A27&lt;='Jobs'!$D$6)),IF(COUNTIFS('Daily Log'!$B$2:$B$1000,G$1,'Daily Log'!$A$2:$A$1000,$A27)=0,"MISSING",""),""))</f>
        <v/>
      </c>
      <c r="H27">
        <f>IF(OR($A27="",H$1="",$B27&lt;&gt;"Yes"),"",IF(AND('Jobs'!$E$7="Active",N('Jobs'!$C$7)&gt;0,$A27&gt;='Jobs'!$C$7,OR(N('Jobs'!$D$7)=0,$A27&lt;='Jobs'!$D$7)),IF(COUNTIFS('Daily Log'!$B$2:$B$1000,H$1,'Daily Log'!$A$2:$A$1000,$A27)=0,"MISSING",""),""))</f>
        <v/>
      </c>
      <c r="I27">
        <f>IF(OR($A27="",I$1="",$B27&lt;&gt;"Yes"),"",IF(AND('Jobs'!$E$8="Active",N('Jobs'!$C$8)&gt;0,$A27&gt;='Jobs'!$C$8,OR(N('Jobs'!$D$8)=0,$A27&lt;='Jobs'!$D$8)),IF(COUNTIFS('Daily Log'!$B$2:$B$1000,I$1,'Daily Log'!$A$2:$A$1000,$A27)=0,"MISSING",""),""))</f>
        <v/>
      </c>
      <c r="J27">
        <f>IF(OR($A27="",J$1="",$B27&lt;&gt;"Yes"),"",IF(AND('Jobs'!$E$9="Active",N('Jobs'!$C$9)&gt;0,$A27&gt;='Jobs'!$C$9,OR(N('Jobs'!$D$9)=0,$A27&lt;='Jobs'!$D$9)),IF(COUNTIFS('Daily Log'!$B$2:$B$1000,J$1,'Daily Log'!$A$2:$A$1000,$A27)=0,"MISSING",""),""))</f>
        <v/>
      </c>
      <c r="K27">
        <f>IF(OR($A27="",K$1="",$B27&lt;&gt;"Yes"),"",IF(AND('Jobs'!$E$10="Active",N('Jobs'!$C$10)&gt;0,$A27&gt;='Jobs'!$C$10,OR(N('Jobs'!$D$10)=0,$A27&lt;='Jobs'!$D$10)),IF(COUNTIFS('Daily Log'!$B$2:$B$1000,K$1,'Daily Log'!$A$2:$A$1000,$A27)=0,"MISSING",""),""))</f>
        <v/>
      </c>
      <c r="L27">
        <f>IF(OR($A27="",L$1="",$B27&lt;&gt;"Yes"),"",IF(AND('Jobs'!$E$11="Active",N('Jobs'!$C$11)&gt;0,$A27&gt;='Jobs'!$C$11,OR(N('Jobs'!$D$11)=0,$A27&lt;='Jobs'!$D$11)),IF(COUNTIFS('Daily Log'!$B$2:$B$1000,L$1,'Daily Log'!$A$2:$A$1000,$A27)=0,"MISSING",""),""))</f>
        <v/>
      </c>
      <c r="M27">
        <f>IF(OR($A27="",M$1="",$B27&lt;&gt;"Yes"),"",IF(AND('Jobs'!$E$12="Active",N('Jobs'!$C$12)&gt;0,$A27&gt;='Jobs'!$C$12,OR(N('Jobs'!$D$12)=0,$A27&lt;='Jobs'!$D$12)),IF(COUNTIFS('Daily Log'!$B$2:$B$1000,M$1,'Daily Log'!$A$2:$A$1000,$A27)=0,"MISSING",""),""))</f>
        <v/>
      </c>
      <c r="N27">
        <f>IF(OR($A27="",N$1="",$B27&lt;&gt;"Yes"),"",IF(AND('Jobs'!$E$13="Active",N('Jobs'!$C$13)&gt;0,$A27&gt;='Jobs'!$C$13,OR(N('Jobs'!$D$13)=0,$A27&lt;='Jobs'!$D$13)),IF(COUNTIFS('Daily Log'!$B$2:$B$1000,N$1,'Daily Log'!$A$2:$A$1000,$A27)=0,"MISSING",""),""))</f>
        <v/>
      </c>
      <c r="O27">
        <f>IF(OR($A27="",O$1="",$B27&lt;&gt;"Yes"),"",IF(AND('Jobs'!$E$14="Active",N('Jobs'!$C$14)&gt;0,$A27&gt;='Jobs'!$C$14,OR(N('Jobs'!$D$14)=0,$A27&lt;='Jobs'!$D$14)),IF(COUNTIFS('Daily Log'!$B$2:$B$1000,O$1,'Daily Log'!$A$2:$A$1000,$A27)=0,"MISSING",""),""))</f>
        <v/>
      </c>
      <c r="P27">
        <f>IF(OR($A27="",P$1="",$B27&lt;&gt;"Yes"),"",IF(AND('Jobs'!$E$15="Active",N('Jobs'!$C$15)&gt;0,$A27&gt;='Jobs'!$C$15,OR(N('Jobs'!$D$15)=0,$A27&lt;='Jobs'!$D$15)),IF(COUNTIFS('Daily Log'!$B$2:$B$1000,P$1,'Daily Log'!$A$2:$A$1000,$A27)=0,"MISSING",""),""))</f>
        <v/>
      </c>
      <c r="Q27">
        <f>IF(OR($A27="",Q$1="",$B27&lt;&gt;"Yes"),"",IF(AND('Jobs'!$E$16="Active",N('Jobs'!$C$16)&gt;0,$A27&gt;='Jobs'!$C$16,OR(N('Jobs'!$D$16)=0,$A27&lt;='Jobs'!$D$16)),IF(COUNTIFS('Daily Log'!$B$2:$B$1000,Q$1,'Daily Log'!$A$2:$A$1000,$A27)=0,"MISSING",""),""))</f>
        <v/>
      </c>
      <c r="R27">
        <f>IF(OR($A27="",R$1="",$B27&lt;&gt;"Yes"),"",IF(AND('Jobs'!$E$17="Active",N('Jobs'!$C$17)&gt;0,$A27&gt;='Jobs'!$C$17,OR(N('Jobs'!$D$17)=0,$A27&lt;='Jobs'!$D$17)),IF(COUNTIFS('Daily Log'!$B$2:$B$1000,R$1,'Daily Log'!$A$2:$A$1000,$A27)=0,"MISSING",""),""))</f>
        <v/>
      </c>
      <c r="S27">
        <f>IF(OR($A27="",S$1="",$B27&lt;&gt;"Yes"),"",IF(AND('Jobs'!$E$18="Active",N('Jobs'!$C$18)&gt;0,$A27&gt;='Jobs'!$C$18,OR(N('Jobs'!$D$18)=0,$A27&lt;='Jobs'!$D$18)),IF(COUNTIFS('Daily Log'!$B$2:$B$1000,S$1,'Daily Log'!$A$2:$A$1000,$A27)=0,"MISSING",""),""))</f>
        <v/>
      </c>
      <c r="T27">
        <f>IF(OR($A27="",T$1="",$B27&lt;&gt;"Yes"),"",IF(AND('Jobs'!$E$19="Active",N('Jobs'!$C$19)&gt;0,$A27&gt;='Jobs'!$C$19,OR(N('Jobs'!$D$19)=0,$A27&lt;='Jobs'!$D$19)),IF(COUNTIFS('Daily Log'!$B$2:$B$1000,T$1,'Daily Log'!$A$2:$A$1000,$A27)=0,"MISSING",""),""))</f>
        <v/>
      </c>
      <c r="U27">
        <f>IF(OR($A27="",U$1="",$B27&lt;&gt;"Yes"),"",IF(AND('Jobs'!$E$20="Active",N('Jobs'!$C$20)&gt;0,$A27&gt;='Jobs'!$C$20,OR(N('Jobs'!$D$20)=0,$A27&lt;='Jobs'!$D$20)),IF(COUNTIFS('Daily Log'!$B$2:$B$1000,U$1,'Daily Log'!$A$2:$A$1000,$A27)=0,"MISSING",""),""))</f>
        <v/>
      </c>
      <c r="V27">
        <f>IF(OR($A27="",V$1="",$B27&lt;&gt;"Yes"),"",IF(AND('Jobs'!$E$21="Active",N('Jobs'!$C$21)&gt;0,$A27&gt;='Jobs'!$C$21,OR(N('Jobs'!$D$21)=0,$A27&lt;='Jobs'!$D$21)),IF(COUNTIFS('Daily Log'!$B$2:$B$1000,V$1,'Daily Log'!$A$2:$A$1000,$A27)=0,"MISSING",""),""))</f>
        <v/>
      </c>
    </row>
    <row r="28">
      <c r="A28" s="6">
        <f>IF(27&lt;=MIN(60,MAX(0,N('Settings'!$B$10))),TODAY()-27,"")</f>
        <v/>
      </c>
      <c r="B28">
        <f>IF(A28="","",IF(AND(INDEX('Settings'!$B$2:$B$8,WEEKDAY(A28,2))="Yes",COUNTIF('Settings'!$D$2:$D$60,A28)=0),"Yes","No"))</f>
        <v/>
      </c>
      <c r="C28">
        <f>IF(OR($A28="",C$1="",$B28&lt;&gt;"Yes"),"",IF(AND('Jobs'!$E$2="Active",N('Jobs'!$C$2)&gt;0,$A28&gt;='Jobs'!$C$2,OR(N('Jobs'!$D$2)=0,$A28&lt;='Jobs'!$D$2)),IF(COUNTIFS('Daily Log'!$B$2:$B$1000,C$1,'Daily Log'!$A$2:$A$1000,$A28)=0,"MISSING",""),""))</f>
        <v/>
      </c>
      <c r="D28">
        <f>IF(OR($A28="",D$1="",$B28&lt;&gt;"Yes"),"",IF(AND('Jobs'!$E$3="Active",N('Jobs'!$C$3)&gt;0,$A28&gt;='Jobs'!$C$3,OR(N('Jobs'!$D$3)=0,$A28&lt;='Jobs'!$D$3)),IF(COUNTIFS('Daily Log'!$B$2:$B$1000,D$1,'Daily Log'!$A$2:$A$1000,$A28)=0,"MISSING",""),""))</f>
        <v/>
      </c>
      <c r="E28">
        <f>IF(OR($A28="",E$1="",$B28&lt;&gt;"Yes"),"",IF(AND('Jobs'!$E$4="Active",N('Jobs'!$C$4)&gt;0,$A28&gt;='Jobs'!$C$4,OR(N('Jobs'!$D$4)=0,$A28&lt;='Jobs'!$D$4)),IF(COUNTIFS('Daily Log'!$B$2:$B$1000,E$1,'Daily Log'!$A$2:$A$1000,$A28)=0,"MISSING",""),""))</f>
        <v/>
      </c>
      <c r="F28">
        <f>IF(OR($A28="",F$1="",$B28&lt;&gt;"Yes"),"",IF(AND('Jobs'!$E$5="Active",N('Jobs'!$C$5)&gt;0,$A28&gt;='Jobs'!$C$5,OR(N('Jobs'!$D$5)=0,$A28&lt;='Jobs'!$D$5)),IF(COUNTIFS('Daily Log'!$B$2:$B$1000,F$1,'Daily Log'!$A$2:$A$1000,$A28)=0,"MISSING",""),""))</f>
        <v/>
      </c>
      <c r="G28">
        <f>IF(OR($A28="",G$1="",$B28&lt;&gt;"Yes"),"",IF(AND('Jobs'!$E$6="Active",N('Jobs'!$C$6)&gt;0,$A28&gt;='Jobs'!$C$6,OR(N('Jobs'!$D$6)=0,$A28&lt;='Jobs'!$D$6)),IF(COUNTIFS('Daily Log'!$B$2:$B$1000,G$1,'Daily Log'!$A$2:$A$1000,$A28)=0,"MISSING",""),""))</f>
        <v/>
      </c>
      <c r="H28">
        <f>IF(OR($A28="",H$1="",$B28&lt;&gt;"Yes"),"",IF(AND('Jobs'!$E$7="Active",N('Jobs'!$C$7)&gt;0,$A28&gt;='Jobs'!$C$7,OR(N('Jobs'!$D$7)=0,$A28&lt;='Jobs'!$D$7)),IF(COUNTIFS('Daily Log'!$B$2:$B$1000,H$1,'Daily Log'!$A$2:$A$1000,$A28)=0,"MISSING",""),""))</f>
        <v/>
      </c>
      <c r="I28">
        <f>IF(OR($A28="",I$1="",$B28&lt;&gt;"Yes"),"",IF(AND('Jobs'!$E$8="Active",N('Jobs'!$C$8)&gt;0,$A28&gt;='Jobs'!$C$8,OR(N('Jobs'!$D$8)=0,$A28&lt;='Jobs'!$D$8)),IF(COUNTIFS('Daily Log'!$B$2:$B$1000,I$1,'Daily Log'!$A$2:$A$1000,$A28)=0,"MISSING",""),""))</f>
        <v/>
      </c>
      <c r="J28">
        <f>IF(OR($A28="",J$1="",$B28&lt;&gt;"Yes"),"",IF(AND('Jobs'!$E$9="Active",N('Jobs'!$C$9)&gt;0,$A28&gt;='Jobs'!$C$9,OR(N('Jobs'!$D$9)=0,$A28&lt;='Jobs'!$D$9)),IF(COUNTIFS('Daily Log'!$B$2:$B$1000,J$1,'Daily Log'!$A$2:$A$1000,$A28)=0,"MISSING",""),""))</f>
        <v/>
      </c>
      <c r="K28">
        <f>IF(OR($A28="",K$1="",$B28&lt;&gt;"Yes"),"",IF(AND('Jobs'!$E$10="Active",N('Jobs'!$C$10)&gt;0,$A28&gt;='Jobs'!$C$10,OR(N('Jobs'!$D$10)=0,$A28&lt;='Jobs'!$D$10)),IF(COUNTIFS('Daily Log'!$B$2:$B$1000,K$1,'Daily Log'!$A$2:$A$1000,$A28)=0,"MISSING",""),""))</f>
        <v/>
      </c>
      <c r="L28">
        <f>IF(OR($A28="",L$1="",$B28&lt;&gt;"Yes"),"",IF(AND('Jobs'!$E$11="Active",N('Jobs'!$C$11)&gt;0,$A28&gt;='Jobs'!$C$11,OR(N('Jobs'!$D$11)=0,$A28&lt;='Jobs'!$D$11)),IF(COUNTIFS('Daily Log'!$B$2:$B$1000,L$1,'Daily Log'!$A$2:$A$1000,$A28)=0,"MISSING",""),""))</f>
        <v/>
      </c>
      <c r="M28">
        <f>IF(OR($A28="",M$1="",$B28&lt;&gt;"Yes"),"",IF(AND('Jobs'!$E$12="Active",N('Jobs'!$C$12)&gt;0,$A28&gt;='Jobs'!$C$12,OR(N('Jobs'!$D$12)=0,$A28&lt;='Jobs'!$D$12)),IF(COUNTIFS('Daily Log'!$B$2:$B$1000,M$1,'Daily Log'!$A$2:$A$1000,$A28)=0,"MISSING",""),""))</f>
        <v/>
      </c>
      <c r="N28">
        <f>IF(OR($A28="",N$1="",$B28&lt;&gt;"Yes"),"",IF(AND('Jobs'!$E$13="Active",N('Jobs'!$C$13)&gt;0,$A28&gt;='Jobs'!$C$13,OR(N('Jobs'!$D$13)=0,$A28&lt;='Jobs'!$D$13)),IF(COUNTIFS('Daily Log'!$B$2:$B$1000,N$1,'Daily Log'!$A$2:$A$1000,$A28)=0,"MISSING",""),""))</f>
        <v/>
      </c>
      <c r="O28">
        <f>IF(OR($A28="",O$1="",$B28&lt;&gt;"Yes"),"",IF(AND('Jobs'!$E$14="Active",N('Jobs'!$C$14)&gt;0,$A28&gt;='Jobs'!$C$14,OR(N('Jobs'!$D$14)=0,$A28&lt;='Jobs'!$D$14)),IF(COUNTIFS('Daily Log'!$B$2:$B$1000,O$1,'Daily Log'!$A$2:$A$1000,$A28)=0,"MISSING",""),""))</f>
        <v/>
      </c>
      <c r="P28">
        <f>IF(OR($A28="",P$1="",$B28&lt;&gt;"Yes"),"",IF(AND('Jobs'!$E$15="Active",N('Jobs'!$C$15)&gt;0,$A28&gt;='Jobs'!$C$15,OR(N('Jobs'!$D$15)=0,$A28&lt;='Jobs'!$D$15)),IF(COUNTIFS('Daily Log'!$B$2:$B$1000,P$1,'Daily Log'!$A$2:$A$1000,$A28)=0,"MISSING",""),""))</f>
        <v/>
      </c>
      <c r="Q28">
        <f>IF(OR($A28="",Q$1="",$B28&lt;&gt;"Yes"),"",IF(AND('Jobs'!$E$16="Active",N('Jobs'!$C$16)&gt;0,$A28&gt;='Jobs'!$C$16,OR(N('Jobs'!$D$16)=0,$A28&lt;='Jobs'!$D$16)),IF(COUNTIFS('Daily Log'!$B$2:$B$1000,Q$1,'Daily Log'!$A$2:$A$1000,$A28)=0,"MISSING",""),""))</f>
        <v/>
      </c>
      <c r="R28">
        <f>IF(OR($A28="",R$1="",$B28&lt;&gt;"Yes"),"",IF(AND('Jobs'!$E$17="Active",N('Jobs'!$C$17)&gt;0,$A28&gt;='Jobs'!$C$17,OR(N('Jobs'!$D$17)=0,$A28&lt;='Jobs'!$D$17)),IF(COUNTIFS('Daily Log'!$B$2:$B$1000,R$1,'Daily Log'!$A$2:$A$1000,$A28)=0,"MISSING",""),""))</f>
        <v/>
      </c>
      <c r="S28">
        <f>IF(OR($A28="",S$1="",$B28&lt;&gt;"Yes"),"",IF(AND('Jobs'!$E$18="Active",N('Jobs'!$C$18)&gt;0,$A28&gt;='Jobs'!$C$18,OR(N('Jobs'!$D$18)=0,$A28&lt;='Jobs'!$D$18)),IF(COUNTIFS('Daily Log'!$B$2:$B$1000,S$1,'Daily Log'!$A$2:$A$1000,$A28)=0,"MISSING",""),""))</f>
        <v/>
      </c>
      <c r="T28">
        <f>IF(OR($A28="",T$1="",$B28&lt;&gt;"Yes"),"",IF(AND('Jobs'!$E$19="Active",N('Jobs'!$C$19)&gt;0,$A28&gt;='Jobs'!$C$19,OR(N('Jobs'!$D$19)=0,$A28&lt;='Jobs'!$D$19)),IF(COUNTIFS('Daily Log'!$B$2:$B$1000,T$1,'Daily Log'!$A$2:$A$1000,$A28)=0,"MISSING",""),""))</f>
        <v/>
      </c>
      <c r="U28">
        <f>IF(OR($A28="",U$1="",$B28&lt;&gt;"Yes"),"",IF(AND('Jobs'!$E$20="Active",N('Jobs'!$C$20)&gt;0,$A28&gt;='Jobs'!$C$20,OR(N('Jobs'!$D$20)=0,$A28&lt;='Jobs'!$D$20)),IF(COUNTIFS('Daily Log'!$B$2:$B$1000,U$1,'Daily Log'!$A$2:$A$1000,$A28)=0,"MISSING",""),""))</f>
        <v/>
      </c>
      <c r="V28">
        <f>IF(OR($A28="",V$1="",$B28&lt;&gt;"Yes"),"",IF(AND('Jobs'!$E$21="Active",N('Jobs'!$C$21)&gt;0,$A28&gt;='Jobs'!$C$21,OR(N('Jobs'!$D$21)=0,$A28&lt;='Jobs'!$D$21)),IF(COUNTIFS('Daily Log'!$B$2:$B$1000,V$1,'Daily Log'!$A$2:$A$1000,$A28)=0,"MISSING",""),""))</f>
        <v/>
      </c>
    </row>
    <row r="29">
      <c r="A29" s="6">
        <f>IF(28&lt;=MIN(60,MAX(0,N('Settings'!$B$10))),TODAY()-28,"")</f>
        <v/>
      </c>
      <c r="B29">
        <f>IF(A29="","",IF(AND(INDEX('Settings'!$B$2:$B$8,WEEKDAY(A29,2))="Yes",COUNTIF('Settings'!$D$2:$D$60,A29)=0),"Yes","No"))</f>
        <v/>
      </c>
      <c r="C29">
        <f>IF(OR($A29="",C$1="",$B29&lt;&gt;"Yes"),"",IF(AND('Jobs'!$E$2="Active",N('Jobs'!$C$2)&gt;0,$A29&gt;='Jobs'!$C$2,OR(N('Jobs'!$D$2)=0,$A29&lt;='Jobs'!$D$2)),IF(COUNTIFS('Daily Log'!$B$2:$B$1000,C$1,'Daily Log'!$A$2:$A$1000,$A29)=0,"MISSING",""),""))</f>
        <v/>
      </c>
      <c r="D29">
        <f>IF(OR($A29="",D$1="",$B29&lt;&gt;"Yes"),"",IF(AND('Jobs'!$E$3="Active",N('Jobs'!$C$3)&gt;0,$A29&gt;='Jobs'!$C$3,OR(N('Jobs'!$D$3)=0,$A29&lt;='Jobs'!$D$3)),IF(COUNTIFS('Daily Log'!$B$2:$B$1000,D$1,'Daily Log'!$A$2:$A$1000,$A29)=0,"MISSING",""),""))</f>
        <v/>
      </c>
      <c r="E29">
        <f>IF(OR($A29="",E$1="",$B29&lt;&gt;"Yes"),"",IF(AND('Jobs'!$E$4="Active",N('Jobs'!$C$4)&gt;0,$A29&gt;='Jobs'!$C$4,OR(N('Jobs'!$D$4)=0,$A29&lt;='Jobs'!$D$4)),IF(COUNTIFS('Daily Log'!$B$2:$B$1000,E$1,'Daily Log'!$A$2:$A$1000,$A29)=0,"MISSING",""),""))</f>
        <v/>
      </c>
      <c r="F29">
        <f>IF(OR($A29="",F$1="",$B29&lt;&gt;"Yes"),"",IF(AND('Jobs'!$E$5="Active",N('Jobs'!$C$5)&gt;0,$A29&gt;='Jobs'!$C$5,OR(N('Jobs'!$D$5)=0,$A29&lt;='Jobs'!$D$5)),IF(COUNTIFS('Daily Log'!$B$2:$B$1000,F$1,'Daily Log'!$A$2:$A$1000,$A29)=0,"MISSING",""),""))</f>
        <v/>
      </c>
      <c r="G29">
        <f>IF(OR($A29="",G$1="",$B29&lt;&gt;"Yes"),"",IF(AND('Jobs'!$E$6="Active",N('Jobs'!$C$6)&gt;0,$A29&gt;='Jobs'!$C$6,OR(N('Jobs'!$D$6)=0,$A29&lt;='Jobs'!$D$6)),IF(COUNTIFS('Daily Log'!$B$2:$B$1000,G$1,'Daily Log'!$A$2:$A$1000,$A29)=0,"MISSING",""),""))</f>
        <v/>
      </c>
      <c r="H29">
        <f>IF(OR($A29="",H$1="",$B29&lt;&gt;"Yes"),"",IF(AND('Jobs'!$E$7="Active",N('Jobs'!$C$7)&gt;0,$A29&gt;='Jobs'!$C$7,OR(N('Jobs'!$D$7)=0,$A29&lt;='Jobs'!$D$7)),IF(COUNTIFS('Daily Log'!$B$2:$B$1000,H$1,'Daily Log'!$A$2:$A$1000,$A29)=0,"MISSING",""),""))</f>
        <v/>
      </c>
      <c r="I29">
        <f>IF(OR($A29="",I$1="",$B29&lt;&gt;"Yes"),"",IF(AND('Jobs'!$E$8="Active",N('Jobs'!$C$8)&gt;0,$A29&gt;='Jobs'!$C$8,OR(N('Jobs'!$D$8)=0,$A29&lt;='Jobs'!$D$8)),IF(COUNTIFS('Daily Log'!$B$2:$B$1000,I$1,'Daily Log'!$A$2:$A$1000,$A29)=0,"MISSING",""),""))</f>
        <v/>
      </c>
      <c r="J29">
        <f>IF(OR($A29="",J$1="",$B29&lt;&gt;"Yes"),"",IF(AND('Jobs'!$E$9="Active",N('Jobs'!$C$9)&gt;0,$A29&gt;='Jobs'!$C$9,OR(N('Jobs'!$D$9)=0,$A29&lt;='Jobs'!$D$9)),IF(COUNTIFS('Daily Log'!$B$2:$B$1000,J$1,'Daily Log'!$A$2:$A$1000,$A29)=0,"MISSING",""),""))</f>
        <v/>
      </c>
      <c r="K29">
        <f>IF(OR($A29="",K$1="",$B29&lt;&gt;"Yes"),"",IF(AND('Jobs'!$E$10="Active",N('Jobs'!$C$10)&gt;0,$A29&gt;='Jobs'!$C$10,OR(N('Jobs'!$D$10)=0,$A29&lt;='Jobs'!$D$10)),IF(COUNTIFS('Daily Log'!$B$2:$B$1000,K$1,'Daily Log'!$A$2:$A$1000,$A29)=0,"MISSING",""),""))</f>
        <v/>
      </c>
      <c r="L29">
        <f>IF(OR($A29="",L$1="",$B29&lt;&gt;"Yes"),"",IF(AND('Jobs'!$E$11="Active",N('Jobs'!$C$11)&gt;0,$A29&gt;='Jobs'!$C$11,OR(N('Jobs'!$D$11)=0,$A29&lt;='Jobs'!$D$11)),IF(COUNTIFS('Daily Log'!$B$2:$B$1000,L$1,'Daily Log'!$A$2:$A$1000,$A29)=0,"MISSING",""),""))</f>
        <v/>
      </c>
      <c r="M29">
        <f>IF(OR($A29="",M$1="",$B29&lt;&gt;"Yes"),"",IF(AND('Jobs'!$E$12="Active",N('Jobs'!$C$12)&gt;0,$A29&gt;='Jobs'!$C$12,OR(N('Jobs'!$D$12)=0,$A29&lt;='Jobs'!$D$12)),IF(COUNTIFS('Daily Log'!$B$2:$B$1000,M$1,'Daily Log'!$A$2:$A$1000,$A29)=0,"MISSING",""),""))</f>
        <v/>
      </c>
      <c r="N29">
        <f>IF(OR($A29="",N$1="",$B29&lt;&gt;"Yes"),"",IF(AND('Jobs'!$E$13="Active",N('Jobs'!$C$13)&gt;0,$A29&gt;='Jobs'!$C$13,OR(N('Jobs'!$D$13)=0,$A29&lt;='Jobs'!$D$13)),IF(COUNTIFS('Daily Log'!$B$2:$B$1000,N$1,'Daily Log'!$A$2:$A$1000,$A29)=0,"MISSING",""),""))</f>
        <v/>
      </c>
      <c r="O29">
        <f>IF(OR($A29="",O$1="",$B29&lt;&gt;"Yes"),"",IF(AND('Jobs'!$E$14="Active",N('Jobs'!$C$14)&gt;0,$A29&gt;='Jobs'!$C$14,OR(N('Jobs'!$D$14)=0,$A29&lt;='Jobs'!$D$14)),IF(COUNTIFS('Daily Log'!$B$2:$B$1000,O$1,'Daily Log'!$A$2:$A$1000,$A29)=0,"MISSING",""),""))</f>
        <v/>
      </c>
      <c r="P29">
        <f>IF(OR($A29="",P$1="",$B29&lt;&gt;"Yes"),"",IF(AND('Jobs'!$E$15="Active",N('Jobs'!$C$15)&gt;0,$A29&gt;='Jobs'!$C$15,OR(N('Jobs'!$D$15)=0,$A29&lt;='Jobs'!$D$15)),IF(COUNTIFS('Daily Log'!$B$2:$B$1000,P$1,'Daily Log'!$A$2:$A$1000,$A29)=0,"MISSING",""),""))</f>
        <v/>
      </c>
      <c r="Q29">
        <f>IF(OR($A29="",Q$1="",$B29&lt;&gt;"Yes"),"",IF(AND('Jobs'!$E$16="Active",N('Jobs'!$C$16)&gt;0,$A29&gt;='Jobs'!$C$16,OR(N('Jobs'!$D$16)=0,$A29&lt;='Jobs'!$D$16)),IF(COUNTIFS('Daily Log'!$B$2:$B$1000,Q$1,'Daily Log'!$A$2:$A$1000,$A29)=0,"MISSING",""),""))</f>
        <v/>
      </c>
      <c r="R29">
        <f>IF(OR($A29="",R$1="",$B29&lt;&gt;"Yes"),"",IF(AND('Jobs'!$E$17="Active",N('Jobs'!$C$17)&gt;0,$A29&gt;='Jobs'!$C$17,OR(N('Jobs'!$D$17)=0,$A29&lt;='Jobs'!$D$17)),IF(COUNTIFS('Daily Log'!$B$2:$B$1000,R$1,'Daily Log'!$A$2:$A$1000,$A29)=0,"MISSING",""),""))</f>
        <v/>
      </c>
      <c r="S29">
        <f>IF(OR($A29="",S$1="",$B29&lt;&gt;"Yes"),"",IF(AND('Jobs'!$E$18="Active",N('Jobs'!$C$18)&gt;0,$A29&gt;='Jobs'!$C$18,OR(N('Jobs'!$D$18)=0,$A29&lt;='Jobs'!$D$18)),IF(COUNTIFS('Daily Log'!$B$2:$B$1000,S$1,'Daily Log'!$A$2:$A$1000,$A29)=0,"MISSING",""),""))</f>
        <v/>
      </c>
      <c r="T29">
        <f>IF(OR($A29="",T$1="",$B29&lt;&gt;"Yes"),"",IF(AND('Jobs'!$E$19="Active",N('Jobs'!$C$19)&gt;0,$A29&gt;='Jobs'!$C$19,OR(N('Jobs'!$D$19)=0,$A29&lt;='Jobs'!$D$19)),IF(COUNTIFS('Daily Log'!$B$2:$B$1000,T$1,'Daily Log'!$A$2:$A$1000,$A29)=0,"MISSING",""),""))</f>
        <v/>
      </c>
      <c r="U29">
        <f>IF(OR($A29="",U$1="",$B29&lt;&gt;"Yes"),"",IF(AND('Jobs'!$E$20="Active",N('Jobs'!$C$20)&gt;0,$A29&gt;='Jobs'!$C$20,OR(N('Jobs'!$D$20)=0,$A29&lt;='Jobs'!$D$20)),IF(COUNTIFS('Daily Log'!$B$2:$B$1000,U$1,'Daily Log'!$A$2:$A$1000,$A29)=0,"MISSING",""),""))</f>
        <v/>
      </c>
      <c r="V29">
        <f>IF(OR($A29="",V$1="",$B29&lt;&gt;"Yes"),"",IF(AND('Jobs'!$E$21="Active",N('Jobs'!$C$21)&gt;0,$A29&gt;='Jobs'!$C$21,OR(N('Jobs'!$D$21)=0,$A29&lt;='Jobs'!$D$21)),IF(COUNTIFS('Daily Log'!$B$2:$B$1000,V$1,'Daily Log'!$A$2:$A$1000,$A29)=0,"MISSING",""),""))</f>
        <v/>
      </c>
    </row>
    <row r="30">
      <c r="A30" s="6">
        <f>IF(29&lt;=MIN(60,MAX(0,N('Settings'!$B$10))),TODAY()-29,"")</f>
        <v/>
      </c>
      <c r="B30">
        <f>IF(A30="","",IF(AND(INDEX('Settings'!$B$2:$B$8,WEEKDAY(A30,2))="Yes",COUNTIF('Settings'!$D$2:$D$60,A30)=0),"Yes","No"))</f>
        <v/>
      </c>
      <c r="C30">
        <f>IF(OR($A30="",C$1="",$B30&lt;&gt;"Yes"),"",IF(AND('Jobs'!$E$2="Active",N('Jobs'!$C$2)&gt;0,$A30&gt;='Jobs'!$C$2,OR(N('Jobs'!$D$2)=0,$A30&lt;='Jobs'!$D$2)),IF(COUNTIFS('Daily Log'!$B$2:$B$1000,C$1,'Daily Log'!$A$2:$A$1000,$A30)=0,"MISSING",""),""))</f>
        <v/>
      </c>
      <c r="D30">
        <f>IF(OR($A30="",D$1="",$B30&lt;&gt;"Yes"),"",IF(AND('Jobs'!$E$3="Active",N('Jobs'!$C$3)&gt;0,$A30&gt;='Jobs'!$C$3,OR(N('Jobs'!$D$3)=0,$A30&lt;='Jobs'!$D$3)),IF(COUNTIFS('Daily Log'!$B$2:$B$1000,D$1,'Daily Log'!$A$2:$A$1000,$A30)=0,"MISSING",""),""))</f>
        <v/>
      </c>
      <c r="E30">
        <f>IF(OR($A30="",E$1="",$B30&lt;&gt;"Yes"),"",IF(AND('Jobs'!$E$4="Active",N('Jobs'!$C$4)&gt;0,$A30&gt;='Jobs'!$C$4,OR(N('Jobs'!$D$4)=0,$A30&lt;='Jobs'!$D$4)),IF(COUNTIFS('Daily Log'!$B$2:$B$1000,E$1,'Daily Log'!$A$2:$A$1000,$A30)=0,"MISSING",""),""))</f>
        <v/>
      </c>
      <c r="F30">
        <f>IF(OR($A30="",F$1="",$B30&lt;&gt;"Yes"),"",IF(AND('Jobs'!$E$5="Active",N('Jobs'!$C$5)&gt;0,$A30&gt;='Jobs'!$C$5,OR(N('Jobs'!$D$5)=0,$A30&lt;='Jobs'!$D$5)),IF(COUNTIFS('Daily Log'!$B$2:$B$1000,F$1,'Daily Log'!$A$2:$A$1000,$A30)=0,"MISSING",""),""))</f>
        <v/>
      </c>
      <c r="G30">
        <f>IF(OR($A30="",G$1="",$B30&lt;&gt;"Yes"),"",IF(AND('Jobs'!$E$6="Active",N('Jobs'!$C$6)&gt;0,$A30&gt;='Jobs'!$C$6,OR(N('Jobs'!$D$6)=0,$A30&lt;='Jobs'!$D$6)),IF(COUNTIFS('Daily Log'!$B$2:$B$1000,G$1,'Daily Log'!$A$2:$A$1000,$A30)=0,"MISSING",""),""))</f>
        <v/>
      </c>
      <c r="H30">
        <f>IF(OR($A30="",H$1="",$B30&lt;&gt;"Yes"),"",IF(AND('Jobs'!$E$7="Active",N('Jobs'!$C$7)&gt;0,$A30&gt;='Jobs'!$C$7,OR(N('Jobs'!$D$7)=0,$A30&lt;='Jobs'!$D$7)),IF(COUNTIFS('Daily Log'!$B$2:$B$1000,H$1,'Daily Log'!$A$2:$A$1000,$A30)=0,"MISSING",""),""))</f>
        <v/>
      </c>
      <c r="I30">
        <f>IF(OR($A30="",I$1="",$B30&lt;&gt;"Yes"),"",IF(AND('Jobs'!$E$8="Active",N('Jobs'!$C$8)&gt;0,$A30&gt;='Jobs'!$C$8,OR(N('Jobs'!$D$8)=0,$A30&lt;='Jobs'!$D$8)),IF(COUNTIFS('Daily Log'!$B$2:$B$1000,I$1,'Daily Log'!$A$2:$A$1000,$A30)=0,"MISSING",""),""))</f>
        <v/>
      </c>
      <c r="J30">
        <f>IF(OR($A30="",J$1="",$B30&lt;&gt;"Yes"),"",IF(AND('Jobs'!$E$9="Active",N('Jobs'!$C$9)&gt;0,$A30&gt;='Jobs'!$C$9,OR(N('Jobs'!$D$9)=0,$A30&lt;='Jobs'!$D$9)),IF(COUNTIFS('Daily Log'!$B$2:$B$1000,J$1,'Daily Log'!$A$2:$A$1000,$A30)=0,"MISSING",""),""))</f>
        <v/>
      </c>
      <c r="K30">
        <f>IF(OR($A30="",K$1="",$B30&lt;&gt;"Yes"),"",IF(AND('Jobs'!$E$10="Active",N('Jobs'!$C$10)&gt;0,$A30&gt;='Jobs'!$C$10,OR(N('Jobs'!$D$10)=0,$A30&lt;='Jobs'!$D$10)),IF(COUNTIFS('Daily Log'!$B$2:$B$1000,K$1,'Daily Log'!$A$2:$A$1000,$A30)=0,"MISSING",""),""))</f>
        <v/>
      </c>
      <c r="L30">
        <f>IF(OR($A30="",L$1="",$B30&lt;&gt;"Yes"),"",IF(AND('Jobs'!$E$11="Active",N('Jobs'!$C$11)&gt;0,$A30&gt;='Jobs'!$C$11,OR(N('Jobs'!$D$11)=0,$A30&lt;='Jobs'!$D$11)),IF(COUNTIFS('Daily Log'!$B$2:$B$1000,L$1,'Daily Log'!$A$2:$A$1000,$A30)=0,"MISSING",""),""))</f>
        <v/>
      </c>
      <c r="M30">
        <f>IF(OR($A30="",M$1="",$B30&lt;&gt;"Yes"),"",IF(AND('Jobs'!$E$12="Active",N('Jobs'!$C$12)&gt;0,$A30&gt;='Jobs'!$C$12,OR(N('Jobs'!$D$12)=0,$A30&lt;='Jobs'!$D$12)),IF(COUNTIFS('Daily Log'!$B$2:$B$1000,M$1,'Daily Log'!$A$2:$A$1000,$A30)=0,"MISSING",""),""))</f>
        <v/>
      </c>
      <c r="N30">
        <f>IF(OR($A30="",N$1="",$B30&lt;&gt;"Yes"),"",IF(AND('Jobs'!$E$13="Active",N('Jobs'!$C$13)&gt;0,$A30&gt;='Jobs'!$C$13,OR(N('Jobs'!$D$13)=0,$A30&lt;='Jobs'!$D$13)),IF(COUNTIFS('Daily Log'!$B$2:$B$1000,N$1,'Daily Log'!$A$2:$A$1000,$A30)=0,"MISSING",""),""))</f>
        <v/>
      </c>
      <c r="O30">
        <f>IF(OR($A30="",O$1="",$B30&lt;&gt;"Yes"),"",IF(AND('Jobs'!$E$14="Active",N('Jobs'!$C$14)&gt;0,$A30&gt;='Jobs'!$C$14,OR(N('Jobs'!$D$14)=0,$A30&lt;='Jobs'!$D$14)),IF(COUNTIFS('Daily Log'!$B$2:$B$1000,O$1,'Daily Log'!$A$2:$A$1000,$A30)=0,"MISSING",""),""))</f>
        <v/>
      </c>
      <c r="P30">
        <f>IF(OR($A30="",P$1="",$B30&lt;&gt;"Yes"),"",IF(AND('Jobs'!$E$15="Active",N('Jobs'!$C$15)&gt;0,$A30&gt;='Jobs'!$C$15,OR(N('Jobs'!$D$15)=0,$A30&lt;='Jobs'!$D$15)),IF(COUNTIFS('Daily Log'!$B$2:$B$1000,P$1,'Daily Log'!$A$2:$A$1000,$A30)=0,"MISSING",""),""))</f>
        <v/>
      </c>
      <c r="Q30">
        <f>IF(OR($A30="",Q$1="",$B30&lt;&gt;"Yes"),"",IF(AND('Jobs'!$E$16="Active",N('Jobs'!$C$16)&gt;0,$A30&gt;='Jobs'!$C$16,OR(N('Jobs'!$D$16)=0,$A30&lt;='Jobs'!$D$16)),IF(COUNTIFS('Daily Log'!$B$2:$B$1000,Q$1,'Daily Log'!$A$2:$A$1000,$A30)=0,"MISSING",""),""))</f>
        <v/>
      </c>
      <c r="R30">
        <f>IF(OR($A30="",R$1="",$B30&lt;&gt;"Yes"),"",IF(AND('Jobs'!$E$17="Active",N('Jobs'!$C$17)&gt;0,$A30&gt;='Jobs'!$C$17,OR(N('Jobs'!$D$17)=0,$A30&lt;='Jobs'!$D$17)),IF(COUNTIFS('Daily Log'!$B$2:$B$1000,R$1,'Daily Log'!$A$2:$A$1000,$A30)=0,"MISSING",""),""))</f>
        <v/>
      </c>
      <c r="S30">
        <f>IF(OR($A30="",S$1="",$B30&lt;&gt;"Yes"),"",IF(AND('Jobs'!$E$18="Active",N('Jobs'!$C$18)&gt;0,$A30&gt;='Jobs'!$C$18,OR(N('Jobs'!$D$18)=0,$A30&lt;='Jobs'!$D$18)),IF(COUNTIFS('Daily Log'!$B$2:$B$1000,S$1,'Daily Log'!$A$2:$A$1000,$A30)=0,"MISSING",""),""))</f>
        <v/>
      </c>
      <c r="T30">
        <f>IF(OR($A30="",T$1="",$B30&lt;&gt;"Yes"),"",IF(AND('Jobs'!$E$19="Active",N('Jobs'!$C$19)&gt;0,$A30&gt;='Jobs'!$C$19,OR(N('Jobs'!$D$19)=0,$A30&lt;='Jobs'!$D$19)),IF(COUNTIFS('Daily Log'!$B$2:$B$1000,T$1,'Daily Log'!$A$2:$A$1000,$A30)=0,"MISSING",""),""))</f>
        <v/>
      </c>
      <c r="U30">
        <f>IF(OR($A30="",U$1="",$B30&lt;&gt;"Yes"),"",IF(AND('Jobs'!$E$20="Active",N('Jobs'!$C$20)&gt;0,$A30&gt;='Jobs'!$C$20,OR(N('Jobs'!$D$20)=0,$A30&lt;='Jobs'!$D$20)),IF(COUNTIFS('Daily Log'!$B$2:$B$1000,U$1,'Daily Log'!$A$2:$A$1000,$A30)=0,"MISSING",""),""))</f>
        <v/>
      </c>
      <c r="V30">
        <f>IF(OR($A30="",V$1="",$B30&lt;&gt;"Yes"),"",IF(AND('Jobs'!$E$21="Active",N('Jobs'!$C$21)&gt;0,$A30&gt;='Jobs'!$C$21,OR(N('Jobs'!$D$21)=0,$A30&lt;='Jobs'!$D$21)),IF(COUNTIFS('Daily Log'!$B$2:$B$1000,V$1,'Daily Log'!$A$2:$A$1000,$A30)=0,"MISSING",""),""))</f>
        <v/>
      </c>
    </row>
    <row r="31">
      <c r="A31" s="6">
        <f>IF(30&lt;=MIN(60,MAX(0,N('Settings'!$B$10))),TODAY()-30,"")</f>
        <v/>
      </c>
      <c r="B31">
        <f>IF(A31="","",IF(AND(INDEX('Settings'!$B$2:$B$8,WEEKDAY(A31,2))="Yes",COUNTIF('Settings'!$D$2:$D$60,A31)=0),"Yes","No"))</f>
        <v/>
      </c>
      <c r="C31">
        <f>IF(OR($A31="",C$1="",$B31&lt;&gt;"Yes"),"",IF(AND('Jobs'!$E$2="Active",N('Jobs'!$C$2)&gt;0,$A31&gt;='Jobs'!$C$2,OR(N('Jobs'!$D$2)=0,$A31&lt;='Jobs'!$D$2)),IF(COUNTIFS('Daily Log'!$B$2:$B$1000,C$1,'Daily Log'!$A$2:$A$1000,$A31)=0,"MISSING",""),""))</f>
        <v/>
      </c>
      <c r="D31">
        <f>IF(OR($A31="",D$1="",$B31&lt;&gt;"Yes"),"",IF(AND('Jobs'!$E$3="Active",N('Jobs'!$C$3)&gt;0,$A31&gt;='Jobs'!$C$3,OR(N('Jobs'!$D$3)=0,$A31&lt;='Jobs'!$D$3)),IF(COUNTIFS('Daily Log'!$B$2:$B$1000,D$1,'Daily Log'!$A$2:$A$1000,$A31)=0,"MISSING",""),""))</f>
        <v/>
      </c>
      <c r="E31">
        <f>IF(OR($A31="",E$1="",$B31&lt;&gt;"Yes"),"",IF(AND('Jobs'!$E$4="Active",N('Jobs'!$C$4)&gt;0,$A31&gt;='Jobs'!$C$4,OR(N('Jobs'!$D$4)=0,$A31&lt;='Jobs'!$D$4)),IF(COUNTIFS('Daily Log'!$B$2:$B$1000,E$1,'Daily Log'!$A$2:$A$1000,$A31)=0,"MISSING",""),""))</f>
        <v/>
      </c>
      <c r="F31">
        <f>IF(OR($A31="",F$1="",$B31&lt;&gt;"Yes"),"",IF(AND('Jobs'!$E$5="Active",N('Jobs'!$C$5)&gt;0,$A31&gt;='Jobs'!$C$5,OR(N('Jobs'!$D$5)=0,$A31&lt;='Jobs'!$D$5)),IF(COUNTIFS('Daily Log'!$B$2:$B$1000,F$1,'Daily Log'!$A$2:$A$1000,$A31)=0,"MISSING",""),""))</f>
        <v/>
      </c>
      <c r="G31">
        <f>IF(OR($A31="",G$1="",$B31&lt;&gt;"Yes"),"",IF(AND('Jobs'!$E$6="Active",N('Jobs'!$C$6)&gt;0,$A31&gt;='Jobs'!$C$6,OR(N('Jobs'!$D$6)=0,$A31&lt;='Jobs'!$D$6)),IF(COUNTIFS('Daily Log'!$B$2:$B$1000,G$1,'Daily Log'!$A$2:$A$1000,$A31)=0,"MISSING",""),""))</f>
        <v/>
      </c>
      <c r="H31">
        <f>IF(OR($A31="",H$1="",$B31&lt;&gt;"Yes"),"",IF(AND('Jobs'!$E$7="Active",N('Jobs'!$C$7)&gt;0,$A31&gt;='Jobs'!$C$7,OR(N('Jobs'!$D$7)=0,$A31&lt;='Jobs'!$D$7)),IF(COUNTIFS('Daily Log'!$B$2:$B$1000,H$1,'Daily Log'!$A$2:$A$1000,$A31)=0,"MISSING",""),""))</f>
        <v/>
      </c>
      <c r="I31">
        <f>IF(OR($A31="",I$1="",$B31&lt;&gt;"Yes"),"",IF(AND('Jobs'!$E$8="Active",N('Jobs'!$C$8)&gt;0,$A31&gt;='Jobs'!$C$8,OR(N('Jobs'!$D$8)=0,$A31&lt;='Jobs'!$D$8)),IF(COUNTIFS('Daily Log'!$B$2:$B$1000,I$1,'Daily Log'!$A$2:$A$1000,$A31)=0,"MISSING",""),""))</f>
        <v/>
      </c>
      <c r="J31">
        <f>IF(OR($A31="",J$1="",$B31&lt;&gt;"Yes"),"",IF(AND('Jobs'!$E$9="Active",N('Jobs'!$C$9)&gt;0,$A31&gt;='Jobs'!$C$9,OR(N('Jobs'!$D$9)=0,$A31&lt;='Jobs'!$D$9)),IF(COUNTIFS('Daily Log'!$B$2:$B$1000,J$1,'Daily Log'!$A$2:$A$1000,$A31)=0,"MISSING",""),""))</f>
        <v/>
      </c>
      <c r="K31">
        <f>IF(OR($A31="",K$1="",$B31&lt;&gt;"Yes"),"",IF(AND('Jobs'!$E$10="Active",N('Jobs'!$C$10)&gt;0,$A31&gt;='Jobs'!$C$10,OR(N('Jobs'!$D$10)=0,$A31&lt;='Jobs'!$D$10)),IF(COUNTIFS('Daily Log'!$B$2:$B$1000,K$1,'Daily Log'!$A$2:$A$1000,$A31)=0,"MISSING",""),""))</f>
        <v/>
      </c>
      <c r="L31">
        <f>IF(OR($A31="",L$1="",$B31&lt;&gt;"Yes"),"",IF(AND('Jobs'!$E$11="Active",N('Jobs'!$C$11)&gt;0,$A31&gt;='Jobs'!$C$11,OR(N('Jobs'!$D$11)=0,$A31&lt;='Jobs'!$D$11)),IF(COUNTIFS('Daily Log'!$B$2:$B$1000,L$1,'Daily Log'!$A$2:$A$1000,$A31)=0,"MISSING",""),""))</f>
        <v/>
      </c>
      <c r="M31">
        <f>IF(OR($A31="",M$1="",$B31&lt;&gt;"Yes"),"",IF(AND('Jobs'!$E$12="Active",N('Jobs'!$C$12)&gt;0,$A31&gt;='Jobs'!$C$12,OR(N('Jobs'!$D$12)=0,$A31&lt;='Jobs'!$D$12)),IF(COUNTIFS('Daily Log'!$B$2:$B$1000,M$1,'Daily Log'!$A$2:$A$1000,$A31)=0,"MISSING",""),""))</f>
        <v/>
      </c>
      <c r="N31">
        <f>IF(OR($A31="",N$1="",$B31&lt;&gt;"Yes"),"",IF(AND('Jobs'!$E$13="Active",N('Jobs'!$C$13)&gt;0,$A31&gt;='Jobs'!$C$13,OR(N('Jobs'!$D$13)=0,$A31&lt;='Jobs'!$D$13)),IF(COUNTIFS('Daily Log'!$B$2:$B$1000,N$1,'Daily Log'!$A$2:$A$1000,$A31)=0,"MISSING",""),""))</f>
        <v/>
      </c>
      <c r="O31">
        <f>IF(OR($A31="",O$1="",$B31&lt;&gt;"Yes"),"",IF(AND('Jobs'!$E$14="Active",N('Jobs'!$C$14)&gt;0,$A31&gt;='Jobs'!$C$14,OR(N('Jobs'!$D$14)=0,$A31&lt;='Jobs'!$D$14)),IF(COUNTIFS('Daily Log'!$B$2:$B$1000,O$1,'Daily Log'!$A$2:$A$1000,$A31)=0,"MISSING",""),""))</f>
        <v/>
      </c>
      <c r="P31">
        <f>IF(OR($A31="",P$1="",$B31&lt;&gt;"Yes"),"",IF(AND('Jobs'!$E$15="Active",N('Jobs'!$C$15)&gt;0,$A31&gt;='Jobs'!$C$15,OR(N('Jobs'!$D$15)=0,$A31&lt;='Jobs'!$D$15)),IF(COUNTIFS('Daily Log'!$B$2:$B$1000,P$1,'Daily Log'!$A$2:$A$1000,$A31)=0,"MISSING",""),""))</f>
        <v/>
      </c>
      <c r="Q31">
        <f>IF(OR($A31="",Q$1="",$B31&lt;&gt;"Yes"),"",IF(AND('Jobs'!$E$16="Active",N('Jobs'!$C$16)&gt;0,$A31&gt;='Jobs'!$C$16,OR(N('Jobs'!$D$16)=0,$A31&lt;='Jobs'!$D$16)),IF(COUNTIFS('Daily Log'!$B$2:$B$1000,Q$1,'Daily Log'!$A$2:$A$1000,$A31)=0,"MISSING",""),""))</f>
        <v/>
      </c>
      <c r="R31">
        <f>IF(OR($A31="",R$1="",$B31&lt;&gt;"Yes"),"",IF(AND('Jobs'!$E$17="Active",N('Jobs'!$C$17)&gt;0,$A31&gt;='Jobs'!$C$17,OR(N('Jobs'!$D$17)=0,$A31&lt;='Jobs'!$D$17)),IF(COUNTIFS('Daily Log'!$B$2:$B$1000,R$1,'Daily Log'!$A$2:$A$1000,$A31)=0,"MISSING",""),""))</f>
        <v/>
      </c>
      <c r="S31">
        <f>IF(OR($A31="",S$1="",$B31&lt;&gt;"Yes"),"",IF(AND('Jobs'!$E$18="Active",N('Jobs'!$C$18)&gt;0,$A31&gt;='Jobs'!$C$18,OR(N('Jobs'!$D$18)=0,$A31&lt;='Jobs'!$D$18)),IF(COUNTIFS('Daily Log'!$B$2:$B$1000,S$1,'Daily Log'!$A$2:$A$1000,$A31)=0,"MISSING",""),""))</f>
        <v/>
      </c>
      <c r="T31">
        <f>IF(OR($A31="",T$1="",$B31&lt;&gt;"Yes"),"",IF(AND('Jobs'!$E$19="Active",N('Jobs'!$C$19)&gt;0,$A31&gt;='Jobs'!$C$19,OR(N('Jobs'!$D$19)=0,$A31&lt;='Jobs'!$D$19)),IF(COUNTIFS('Daily Log'!$B$2:$B$1000,T$1,'Daily Log'!$A$2:$A$1000,$A31)=0,"MISSING",""),""))</f>
        <v/>
      </c>
      <c r="U31">
        <f>IF(OR($A31="",U$1="",$B31&lt;&gt;"Yes"),"",IF(AND('Jobs'!$E$20="Active",N('Jobs'!$C$20)&gt;0,$A31&gt;='Jobs'!$C$20,OR(N('Jobs'!$D$20)=0,$A31&lt;='Jobs'!$D$20)),IF(COUNTIFS('Daily Log'!$B$2:$B$1000,U$1,'Daily Log'!$A$2:$A$1000,$A31)=0,"MISSING",""),""))</f>
        <v/>
      </c>
      <c r="V31">
        <f>IF(OR($A31="",V$1="",$B31&lt;&gt;"Yes"),"",IF(AND('Jobs'!$E$21="Active",N('Jobs'!$C$21)&gt;0,$A31&gt;='Jobs'!$C$21,OR(N('Jobs'!$D$21)=0,$A31&lt;='Jobs'!$D$21)),IF(COUNTIFS('Daily Log'!$B$2:$B$1000,V$1,'Daily Log'!$A$2:$A$1000,$A31)=0,"MISSING",""),""))</f>
        <v/>
      </c>
    </row>
    <row r="32">
      <c r="A32" s="6">
        <f>IF(31&lt;=MIN(60,MAX(0,N('Settings'!$B$10))),TODAY()-31,"")</f>
        <v/>
      </c>
      <c r="B32">
        <f>IF(A32="","",IF(AND(INDEX('Settings'!$B$2:$B$8,WEEKDAY(A32,2))="Yes",COUNTIF('Settings'!$D$2:$D$60,A32)=0),"Yes","No"))</f>
        <v/>
      </c>
      <c r="C32">
        <f>IF(OR($A32="",C$1="",$B32&lt;&gt;"Yes"),"",IF(AND('Jobs'!$E$2="Active",N('Jobs'!$C$2)&gt;0,$A32&gt;='Jobs'!$C$2,OR(N('Jobs'!$D$2)=0,$A32&lt;='Jobs'!$D$2)),IF(COUNTIFS('Daily Log'!$B$2:$B$1000,C$1,'Daily Log'!$A$2:$A$1000,$A32)=0,"MISSING",""),""))</f>
        <v/>
      </c>
      <c r="D32">
        <f>IF(OR($A32="",D$1="",$B32&lt;&gt;"Yes"),"",IF(AND('Jobs'!$E$3="Active",N('Jobs'!$C$3)&gt;0,$A32&gt;='Jobs'!$C$3,OR(N('Jobs'!$D$3)=0,$A32&lt;='Jobs'!$D$3)),IF(COUNTIFS('Daily Log'!$B$2:$B$1000,D$1,'Daily Log'!$A$2:$A$1000,$A32)=0,"MISSING",""),""))</f>
        <v/>
      </c>
      <c r="E32">
        <f>IF(OR($A32="",E$1="",$B32&lt;&gt;"Yes"),"",IF(AND('Jobs'!$E$4="Active",N('Jobs'!$C$4)&gt;0,$A32&gt;='Jobs'!$C$4,OR(N('Jobs'!$D$4)=0,$A32&lt;='Jobs'!$D$4)),IF(COUNTIFS('Daily Log'!$B$2:$B$1000,E$1,'Daily Log'!$A$2:$A$1000,$A32)=0,"MISSING",""),""))</f>
        <v/>
      </c>
      <c r="F32">
        <f>IF(OR($A32="",F$1="",$B32&lt;&gt;"Yes"),"",IF(AND('Jobs'!$E$5="Active",N('Jobs'!$C$5)&gt;0,$A32&gt;='Jobs'!$C$5,OR(N('Jobs'!$D$5)=0,$A32&lt;='Jobs'!$D$5)),IF(COUNTIFS('Daily Log'!$B$2:$B$1000,F$1,'Daily Log'!$A$2:$A$1000,$A32)=0,"MISSING",""),""))</f>
        <v/>
      </c>
      <c r="G32">
        <f>IF(OR($A32="",G$1="",$B32&lt;&gt;"Yes"),"",IF(AND('Jobs'!$E$6="Active",N('Jobs'!$C$6)&gt;0,$A32&gt;='Jobs'!$C$6,OR(N('Jobs'!$D$6)=0,$A32&lt;='Jobs'!$D$6)),IF(COUNTIFS('Daily Log'!$B$2:$B$1000,G$1,'Daily Log'!$A$2:$A$1000,$A32)=0,"MISSING",""),""))</f>
        <v/>
      </c>
      <c r="H32">
        <f>IF(OR($A32="",H$1="",$B32&lt;&gt;"Yes"),"",IF(AND('Jobs'!$E$7="Active",N('Jobs'!$C$7)&gt;0,$A32&gt;='Jobs'!$C$7,OR(N('Jobs'!$D$7)=0,$A32&lt;='Jobs'!$D$7)),IF(COUNTIFS('Daily Log'!$B$2:$B$1000,H$1,'Daily Log'!$A$2:$A$1000,$A32)=0,"MISSING",""),""))</f>
        <v/>
      </c>
      <c r="I32">
        <f>IF(OR($A32="",I$1="",$B32&lt;&gt;"Yes"),"",IF(AND('Jobs'!$E$8="Active",N('Jobs'!$C$8)&gt;0,$A32&gt;='Jobs'!$C$8,OR(N('Jobs'!$D$8)=0,$A32&lt;='Jobs'!$D$8)),IF(COUNTIFS('Daily Log'!$B$2:$B$1000,I$1,'Daily Log'!$A$2:$A$1000,$A32)=0,"MISSING",""),""))</f>
        <v/>
      </c>
      <c r="J32">
        <f>IF(OR($A32="",J$1="",$B32&lt;&gt;"Yes"),"",IF(AND('Jobs'!$E$9="Active",N('Jobs'!$C$9)&gt;0,$A32&gt;='Jobs'!$C$9,OR(N('Jobs'!$D$9)=0,$A32&lt;='Jobs'!$D$9)),IF(COUNTIFS('Daily Log'!$B$2:$B$1000,J$1,'Daily Log'!$A$2:$A$1000,$A32)=0,"MISSING",""),""))</f>
        <v/>
      </c>
      <c r="K32">
        <f>IF(OR($A32="",K$1="",$B32&lt;&gt;"Yes"),"",IF(AND('Jobs'!$E$10="Active",N('Jobs'!$C$10)&gt;0,$A32&gt;='Jobs'!$C$10,OR(N('Jobs'!$D$10)=0,$A32&lt;='Jobs'!$D$10)),IF(COUNTIFS('Daily Log'!$B$2:$B$1000,K$1,'Daily Log'!$A$2:$A$1000,$A32)=0,"MISSING",""),""))</f>
        <v/>
      </c>
      <c r="L32">
        <f>IF(OR($A32="",L$1="",$B32&lt;&gt;"Yes"),"",IF(AND('Jobs'!$E$11="Active",N('Jobs'!$C$11)&gt;0,$A32&gt;='Jobs'!$C$11,OR(N('Jobs'!$D$11)=0,$A32&lt;='Jobs'!$D$11)),IF(COUNTIFS('Daily Log'!$B$2:$B$1000,L$1,'Daily Log'!$A$2:$A$1000,$A32)=0,"MISSING",""),""))</f>
        <v/>
      </c>
      <c r="M32">
        <f>IF(OR($A32="",M$1="",$B32&lt;&gt;"Yes"),"",IF(AND('Jobs'!$E$12="Active",N('Jobs'!$C$12)&gt;0,$A32&gt;='Jobs'!$C$12,OR(N('Jobs'!$D$12)=0,$A32&lt;='Jobs'!$D$12)),IF(COUNTIFS('Daily Log'!$B$2:$B$1000,M$1,'Daily Log'!$A$2:$A$1000,$A32)=0,"MISSING",""),""))</f>
        <v/>
      </c>
      <c r="N32">
        <f>IF(OR($A32="",N$1="",$B32&lt;&gt;"Yes"),"",IF(AND('Jobs'!$E$13="Active",N('Jobs'!$C$13)&gt;0,$A32&gt;='Jobs'!$C$13,OR(N('Jobs'!$D$13)=0,$A32&lt;='Jobs'!$D$13)),IF(COUNTIFS('Daily Log'!$B$2:$B$1000,N$1,'Daily Log'!$A$2:$A$1000,$A32)=0,"MISSING",""),""))</f>
        <v/>
      </c>
      <c r="O32">
        <f>IF(OR($A32="",O$1="",$B32&lt;&gt;"Yes"),"",IF(AND('Jobs'!$E$14="Active",N('Jobs'!$C$14)&gt;0,$A32&gt;='Jobs'!$C$14,OR(N('Jobs'!$D$14)=0,$A32&lt;='Jobs'!$D$14)),IF(COUNTIFS('Daily Log'!$B$2:$B$1000,O$1,'Daily Log'!$A$2:$A$1000,$A32)=0,"MISSING",""),""))</f>
        <v/>
      </c>
      <c r="P32">
        <f>IF(OR($A32="",P$1="",$B32&lt;&gt;"Yes"),"",IF(AND('Jobs'!$E$15="Active",N('Jobs'!$C$15)&gt;0,$A32&gt;='Jobs'!$C$15,OR(N('Jobs'!$D$15)=0,$A32&lt;='Jobs'!$D$15)),IF(COUNTIFS('Daily Log'!$B$2:$B$1000,P$1,'Daily Log'!$A$2:$A$1000,$A32)=0,"MISSING",""),""))</f>
        <v/>
      </c>
      <c r="Q32">
        <f>IF(OR($A32="",Q$1="",$B32&lt;&gt;"Yes"),"",IF(AND('Jobs'!$E$16="Active",N('Jobs'!$C$16)&gt;0,$A32&gt;='Jobs'!$C$16,OR(N('Jobs'!$D$16)=0,$A32&lt;='Jobs'!$D$16)),IF(COUNTIFS('Daily Log'!$B$2:$B$1000,Q$1,'Daily Log'!$A$2:$A$1000,$A32)=0,"MISSING",""),""))</f>
        <v/>
      </c>
      <c r="R32">
        <f>IF(OR($A32="",R$1="",$B32&lt;&gt;"Yes"),"",IF(AND('Jobs'!$E$17="Active",N('Jobs'!$C$17)&gt;0,$A32&gt;='Jobs'!$C$17,OR(N('Jobs'!$D$17)=0,$A32&lt;='Jobs'!$D$17)),IF(COUNTIFS('Daily Log'!$B$2:$B$1000,R$1,'Daily Log'!$A$2:$A$1000,$A32)=0,"MISSING",""),""))</f>
        <v/>
      </c>
      <c r="S32">
        <f>IF(OR($A32="",S$1="",$B32&lt;&gt;"Yes"),"",IF(AND('Jobs'!$E$18="Active",N('Jobs'!$C$18)&gt;0,$A32&gt;='Jobs'!$C$18,OR(N('Jobs'!$D$18)=0,$A32&lt;='Jobs'!$D$18)),IF(COUNTIFS('Daily Log'!$B$2:$B$1000,S$1,'Daily Log'!$A$2:$A$1000,$A32)=0,"MISSING",""),""))</f>
        <v/>
      </c>
      <c r="T32">
        <f>IF(OR($A32="",T$1="",$B32&lt;&gt;"Yes"),"",IF(AND('Jobs'!$E$19="Active",N('Jobs'!$C$19)&gt;0,$A32&gt;='Jobs'!$C$19,OR(N('Jobs'!$D$19)=0,$A32&lt;='Jobs'!$D$19)),IF(COUNTIFS('Daily Log'!$B$2:$B$1000,T$1,'Daily Log'!$A$2:$A$1000,$A32)=0,"MISSING",""),""))</f>
        <v/>
      </c>
      <c r="U32">
        <f>IF(OR($A32="",U$1="",$B32&lt;&gt;"Yes"),"",IF(AND('Jobs'!$E$20="Active",N('Jobs'!$C$20)&gt;0,$A32&gt;='Jobs'!$C$20,OR(N('Jobs'!$D$20)=0,$A32&lt;='Jobs'!$D$20)),IF(COUNTIFS('Daily Log'!$B$2:$B$1000,U$1,'Daily Log'!$A$2:$A$1000,$A32)=0,"MISSING",""),""))</f>
        <v/>
      </c>
      <c r="V32">
        <f>IF(OR($A32="",V$1="",$B32&lt;&gt;"Yes"),"",IF(AND('Jobs'!$E$21="Active",N('Jobs'!$C$21)&gt;0,$A32&gt;='Jobs'!$C$21,OR(N('Jobs'!$D$21)=0,$A32&lt;='Jobs'!$D$21)),IF(COUNTIFS('Daily Log'!$B$2:$B$1000,V$1,'Daily Log'!$A$2:$A$1000,$A32)=0,"MISSING",""),""))</f>
        <v/>
      </c>
    </row>
    <row r="33">
      <c r="A33" s="6">
        <f>IF(32&lt;=MIN(60,MAX(0,N('Settings'!$B$10))),TODAY()-32,"")</f>
        <v/>
      </c>
      <c r="B33">
        <f>IF(A33="","",IF(AND(INDEX('Settings'!$B$2:$B$8,WEEKDAY(A33,2))="Yes",COUNTIF('Settings'!$D$2:$D$60,A33)=0),"Yes","No"))</f>
        <v/>
      </c>
      <c r="C33">
        <f>IF(OR($A33="",C$1="",$B33&lt;&gt;"Yes"),"",IF(AND('Jobs'!$E$2="Active",N('Jobs'!$C$2)&gt;0,$A33&gt;='Jobs'!$C$2,OR(N('Jobs'!$D$2)=0,$A33&lt;='Jobs'!$D$2)),IF(COUNTIFS('Daily Log'!$B$2:$B$1000,C$1,'Daily Log'!$A$2:$A$1000,$A33)=0,"MISSING",""),""))</f>
        <v/>
      </c>
      <c r="D33">
        <f>IF(OR($A33="",D$1="",$B33&lt;&gt;"Yes"),"",IF(AND('Jobs'!$E$3="Active",N('Jobs'!$C$3)&gt;0,$A33&gt;='Jobs'!$C$3,OR(N('Jobs'!$D$3)=0,$A33&lt;='Jobs'!$D$3)),IF(COUNTIFS('Daily Log'!$B$2:$B$1000,D$1,'Daily Log'!$A$2:$A$1000,$A33)=0,"MISSING",""),""))</f>
        <v/>
      </c>
      <c r="E33">
        <f>IF(OR($A33="",E$1="",$B33&lt;&gt;"Yes"),"",IF(AND('Jobs'!$E$4="Active",N('Jobs'!$C$4)&gt;0,$A33&gt;='Jobs'!$C$4,OR(N('Jobs'!$D$4)=0,$A33&lt;='Jobs'!$D$4)),IF(COUNTIFS('Daily Log'!$B$2:$B$1000,E$1,'Daily Log'!$A$2:$A$1000,$A33)=0,"MISSING",""),""))</f>
        <v/>
      </c>
      <c r="F33">
        <f>IF(OR($A33="",F$1="",$B33&lt;&gt;"Yes"),"",IF(AND('Jobs'!$E$5="Active",N('Jobs'!$C$5)&gt;0,$A33&gt;='Jobs'!$C$5,OR(N('Jobs'!$D$5)=0,$A33&lt;='Jobs'!$D$5)),IF(COUNTIFS('Daily Log'!$B$2:$B$1000,F$1,'Daily Log'!$A$2:$A$1000,$A33)=0,"MISSING",""),""))</f>
        <v/>
      </c>
      <c r="G33">
        <f>IF(OR($A33="",G$1="",$B33&lt;&gt;"Yes"),"",IF(AND('Jobs'!$E$6="Active",N('Jobs'!$C$6)&gt;0,$A33&gt;='Jobs'!$C$6,OR(N('Jobs'!$D$6)=0,$A33&lt;='Jobs'!$D$6)),IF(COUNTIFS('Daily Log'!$B$2:$B$1000,G$1,'Daily Log'!$A$2:$A$1000,$A33)=0,"MISSING",""),""))</f>
        <v/>
      </c>
      <c r="H33">
        <f>IF(OR($A33="",H$1="",$B33&lt;&gt;"Yes"),"",IF(AND('Jobs'!$E$7="Active",N('Jobs'!$C$7)&gt;0,$A33&gt;='Jobs'!$C$7,OR(N('Jobs'!$D$7)=0,$A33&lt;='Jobs'!$D$7)),IF(COUNTIFS('Daily Log'!$B$2:$B$1000,H$1,'Daily Log'!$A$2:$A$1000,$A33)=0,"MISSING",""),""))</f>
        <v/>
      </c>
      <c r="I33">
        <f>IF(OR($A33="",I$1="",$B33&lt;&gt;"Yes"),"",IF(AND('Jobs'!$E$8="Active",N('Jobs'!$C$8)&gt;0,$A33&gt;='Jobs'!$C$8,OR(N('Jobs'!$D$8)=0,$A33&lt;='Jobs'!$D$8)),IF(COUNTIFS('Daily Log'!$B$2:$B$1000,I$1,'Daily Log'!$A$2:$A$1000,$A33)=0,"MISSING",""),""))</f>
        <v/>
      </c>
      <c r="J33">
        <f>IF(OR($A33="",J$1="",$B33&lt;&gt;"Yes"),"",IF(AND('Jobs'!$E$9="Active",N('Jobs'!$C$9)&gt;0,$A33&gt;='Jobs'!$C$9,OR(N('Jobs'!$D$9)=0,$A33&lt;='Jobs'!$D$9)),IF(COUNTIFS('Daily Log'!$B$2:$B$1000,J$1,'Daily Log'!$A$2:$A$1000,$A33)=0,"MISSING",""),""))</f>
        <v/>
      </c>
      <c r="K33">
        <f>IF(OR($A33="",K$1="",$B33&lt;&gt;"Yes"),"",IF(AND('Jobs'!$E$10="Active",N('Jobs'!$C$10)&gt;0,$A33&gt;='Jobs'!$C$10,OR(N('Jobs'!$D$10)=0,$A33&lt;='Jobs'!$D$10)),IF(COUNTIFS('Daily Log'!$B$2:$B$1000,K$1,'Daily Log'!$A$2:$A$1000,$A33)=0,"MISSING",""),""))</f>
        <v/>
      </c>
      <c r="L33">
        <f>IF(OR($A33="",L$1="",$B33&lt;&gt;"Yes"),"",IF(AND('Jobs'!$E$11="Active",N('Jobs'!$C$11)&gt;0,$A33&gt;='Jobs'!$C$11,OR(N('Jobs'!$D$11)=0,$A33&lt;='Jobs'!$D$11)),IF(COUNTIFS('Daily Log'!$B$2:$B$1000,L$1,'Daily Log'!$A$2:$A$1000,$A33)=0,"MISSING",""),""))</f>
        <v/>
      </c>
      <c r="M33">
        <f>IF(OR($A33="",M$1="",$B33&lt;&gt;"Yes"),"",IF(AND('Jobs'!$E$12="Active",N('Jobs'!$C$12)&gt;0,$A33&gt;='Jobs'!$C$12,OR(N('Jobs'!$D$12)=0,$A33&lt;='Jobs'!$D$12)),IF(COUNTIFS('Daily Log'!$B$2:$B$1000,M$1,'Daily Log'!$A$2:$A$1000,$A33)=0,"MISSING",""),""))</f>
        <v/>
      </c>
      <c r="N33">
        <f>IF(OR($A33="",N$1="",$B33&lt;&gt;"Yes"),"",IF(AND('Jobs'!$E$13="Active",N('Jobs'!$C$13)&gt;0,$A33&gt;='Jobs'!$C$13,OR(N('Jobs'!$D$13)=0,$A33&lt;='Jobs'!$D$13)),IF(COUNTIFS('Daily Log'!$B$2:$B$1000,N$1,'Daily Log'!$A$2:$A$1000,$A33)=0,"MISSING",""),""))</f>
        <v/>
      </c>
      <c r="O33">
        <f>IF(OR($A33="",O$1="",$B33&lt;&gt;"Yes"),"",IF(AND('Jobs'!$E$14="Active",N('Jobs'!$C$14)&gt;0,$A33&gt;='Jobs'!$C$14,OR(N('Jobs'!$D$14)=0,$A33&lt;='Jobs'!$D$14)),IF(COUNTIFS('Daily Log'!$B$2:$B$1000,O$1,'Daily Log'!$A$2:$A$1000,$A33)=0,"MISSING",""),""))</f>
        <v/>
      </c>
      <c r="P33">
        <f>IF(OR($A33="",P$1="",$B33&lt;&gt;"Yes"),"",IF(AND('Jobs'!$E$15="Active",N('Jobs'!$C$15)&gt;0,$A33&gt;='Jobs'!$C$15,OR(N('Jobs'!$D$15)=0,$A33&lt;='Jobs'!$D$15)),IF(COUNTIFS('Daily Log'!$B$2:$B$1000,P$1,'Daily Log'!$A$2:$A$1000,$A33)=0,"MISSING",""),""))</f>
        <v/>
      </c>
      <c r="Q33">
        <f>IF(OR($A33="",Q$1="",$B33&lt;&gt;"Yes"),"",IF(AND('Jobs'!$E$16="Active",N('Jobs'!$C$16)&gt;0,$A33&gt;='Jobs'!$C$16,OR(N('Jobs'!$D$16)=0,$A33&lt;='Jobs'!$D$16)),IF(COUNTIFS('Daily Log'!$B$2:$B$1000,Q$1,'Daily Log'!$A$2:$A$1000,$A33)=0,"MISSING",""),""))</f>
        <v/>
      </c>
      <c r="R33">
        <f>IF(OR($A33="",R$1="",$B33&lt;&gt;"Yes"),"",IF(AND('Jobs'!$E$17="Active",N('Jobs'!$C$17)&gt;0,$A33&gt;='Jobs'!$C$17,OR(N('Jobs'!$D$17)=0,$A33&lt;='Jobs'!$D$17)),IF(COUNTIFS('Daily Log'!$B$2:$B$1000,R$1,'Daily Log'!$A$2:$A$1000,$A33)=0,"MISSING",""),""))</f>
        <v/>
      </c>
      <c r="S33">
        <f>IF(OR($A33="",S$1="",$B33&lt;&gt;"Yes"),"",IF(AND('Jobs'!$E$18="Active",N('Jobs'!$C$18)&gt;0,$A33&gt;='Jobs'!$C$18,OR(N('Jobs'!$D$18)=0,$A33&lt;='Jobs'!$D$18)),IF(COUNTIFS('Daily Log'!$B$2:$B$1000,S$1,'Daily Log'!$A$2:$A$1000,$A33)=0,"MISSING",""),""))</f>
        <v/>
      </c>
      <c r="T33">
        <f>IF(OR($A33="",T$1="",$B33&lt;&gt;"Yes"),"",IF(AND('Jobs'!$E$19="Active",N('Jobs'!$C$19)&gt;0,$A33&gt;='Jobs'!$C$19,OR(N('Jobs'!$D$19)=0,$A33&lt;='Jobs'!$D$19)),IF(COUNTIFS('Daily Log'!$B$2:$B$1000,T$1,'Daily Log'!$A$2:$A$1000,$A33)=0,"MISSING",""),""))</f>
        <v/>
      </c>
      <c r="U33">
        <f>IF(OR($A33="",U$1="",$B33&lt;&gt;"Yes"),"",IF(AND('Jobs'!$E$20="Active",N('Jobs'!$C$20)&gt;0,$A33&gt;='Jobs'!$C$20,OR(N('Jobs'!$D$20)=0,$A33&lt;='Jobs'!$D$20)),IF(COUNTIFS('Daily Log'!$B$2:$B$1000,U$1,'Daily Log'!$A$2:$A$1000,$A33)=0,"MISSING",""),""))</f>
        <v/>
      </c>
      <c r="V33">
        <f>IF(OR($A33="",V$1="",$B33&lt;&gt;"Yes"),"",IF(AND('Jobs'!$E$21="Active",N('Jobs'!$C$21)&gt;0,$A33&gt;='Jobs'!$C$21,OR(N('Jobs'!$D$21)=0,$A33&lt;='Jobs'!$D$21)),IF(COUNTIFS('Daily Log'!$B$2:$B$1000,V$1,'Daily Log'!$A$2:$A$1000,$A33)=0,"MISSING",""),""))</f>
        <v/>
      </c>
    </row>
    <row r="34">
      <c r="A34" s="6">
        <f>IF(33&lt;=MIN(60,MAX(0,N('Settings'!$B$10))),TODAY()-33,"")</f>
        <v/>
      </c>
      <c r="B34">
        <f>IF(A34="","",IF(AND(INDEX('Settings'!$B$2:$B$8,WEEKDAY(A34,2))="Yes",COUNTIF('Settings'!$D$2:$D$60,A34)=0),"Yes","No"))</f>
        <v/>
      </c>
      <c r="C34">
        <f>IF(OR($A34="",C$1="",$B34&lt;&gt;"Yes"),"",IF(AND('Jobs'!$E$2="Active",N('Jobs'!$C$2)&gt;0,$A34&gt;='Jobs'!$C$2,OR(N('Jobs'!$D$2)=0,$A34&lt;='Jobs'!$D$2)),IF(COUNTIFS('Daily Log'!$B$2:$B$1000,C$1,'Daily Log'!$A$2:$A$1000,$A34)=0,"MISSING",""),""))</f>
        <v/>
      </c>
      <c r="D34">
        <f>IF(OR($A34="",D$1="",$B34&lt;&gt;"Yes"),"",IF(AND('Jobs'!$E$3="Active",N('Jobs'!$C$3)&gt;0,$A34&gt;='Jobs'!$C$3,OR(N('Jobs'!$D$3)=0,$A34&lt;='Jobs'!$D$3)),IF(COUNTIFS('Daily Log'!$B$2:$B$1000,D$1,'Daily Log'!$A$2:$A$1000,$A34)=0,"MISSING",""),""))</f>
        <v/>
      </c>
      <c r="E34">
        <f>IF(OR($A34="",E$1="",$B34&lt;&gt;"Yes"),"",IF(AND('Jobs'!$E$4="Active",N('Jobs'!$C$4)&gt;0,$A34&gt;='Jobs'!$C$4,OR(N('Jobs'!$D$4)=0,$A34&lt;='Jobs'!$D$4)),IF(COUNTIFS('Daily Log'!$B$2:$B$1000,E$1,'Daily Log'!$A$2:$A$1000,$A34)=0,"MISSING",""),""))</f>
        <v/>
      </c>
      <c r="F34">
        <f>IF(OR($A34="",F$1="",$B34&lt;&gt;"Yes"),"",IF(AND('Jobs'!$E$5="Active",N('Jobs'!$C$5)&gt;0,$A34&gt;='Jobs'!$C$5,OR(N('Jobs'!$D$5)=0,$A34&lt;='Jobs'!$D$5)),IF(COUNTIFS('Daily Log'!$B$2:$B$1000,F$1,'Daily Log'!$A$2:$A$1000,$A34)=0,"MISSING",""),""))</f>
        <v/>
      </c>
      <c r="G34">
        <f>IF(OR($A34="",G$1="",$B34&lt;&gt;"Yes"),"",IF(AND('Jobs'!$E$6="Active",N('Jobs'!$C$6)&gt;0,$A34&gt;='Jobs'!$C$6,OR(N('Jobs'!$D$6)=0,$A34&lt;='Jobs'!$D$6)),IF(COUNTIFS('Daily Log'!$B$2:$B$1000,G$1,'Daily Log'!$A$2:$A$1000,$A34)=0,"MISSING",""),""))</f>
        <v/>
      </c>
      <c r="H34">
        <f>IF(OR($A34="",H$1="",$B34&lt;&gt;"Yes"),"",IF(AND('Jobs'!$E$7="Active",N('Jobs'!$C$7)&gt;0,$A34&gt;='Jobs'!$C$7,OR(N('Jobs'!$D$7)=0,$A34&lt;='Jobs'!$D$7)),IF(COUNTIFS('Daily Log'!$B$2:$B$1000,H$1,'Daily Log'!$A$2:$A$1000,$A34)=0,"MISSING",""),""))</f>
        <v/>
      </c>
      <c r="I34">
        <f>IF(OR($A34="",I$1="",$B34&lt;&gt;"Yes"),"",IF(AND('Jobs'!$E$8="Active",N('Jobs'!$C$8)&gt;0,$A34&gt;='Jobs'!$C$8,OR(N('Jobs'!$D$8)=0,$A34&lt;='Jobs'!$D$8)),IF(COUNTIFS('Daily Log'!$B$2:$B$1000,I$1,'Daily Log'!$A$2:$A$1000,$A34)=0,"MISSING",""),""))</f>
        <v/>
      </c>
      <c r="J34">
        <f>IF(OR($A34="",J$1="",$B34&lt;&gt;"Yes"),"",IF(AND('Jobs'!$E$9="Active",N('Jobs'!$C$9)&gt;0,$A34&gt;='Jobs'!$C$9,OR(N('Jobs'!$D$9)=0,$A34&lt;='Jobs'!$D$9)),IF(COUNTIFS('Daily Log'!$B$2:$B$1000,J$1,'Daily Log'!$A$2:$A$1000,$A34)=0,"MISSING",""),""))</f>
        <v/>
      </c>
      <c r="K34">
        <f>IF(OR($A34="",K$1="",$B34&lt;&gt;"Yes"),"",IF(AND('Jobs'!$E$10="Active",N('Jobs'!$C$10)&gt;0,$A34&gt;='Jobs'!$C$10,OR(N('Jobs'!$D$10)=0,$A34&lt;='Jobs'!$D$10)),IF(COUNTIFS('Daily Log'!$B$2:$B$1000,K$1,'Daily Log'!$A$2:$A$1000,$A34)=0,"MISSING",""),""))</f>
        <v/>
      </c>
      <c r="L34">
        <f>IF(OR($A34="",L$1="",$B34&lt;&gt;"Yes"),"",IF(AND('Jobs'!$E$11="Active",N('Jobs'!$C$11)&gt;0,$A34&gt;='Jobs'!$C$11,OR(N('Jobs'!$D$11)=0,$A34&lt;='Jobs'!$D$11)),IF(COUNTIFS('Daily Log'!$B$2:$B$1000,L$1,'Daily Log'!$A$2:$A$1000,$A34)=0,"MISSING",""),""))</f>
        <v/>
      </c>
      <c r="M34">
        <f>IF(OR($A34="",M$1="",$B34&lt;&gt;"Yes"),"",IF(AND('Jobs'!$E$12="Active",N('Jobs'!$C$12)&gt;0,$A34&gt;='Jobs'!$C$12,OR(N('Jobs'!$D$12)=0,$A34&lt;='Jobs'!$D$12)),IF(COUNTIFS('Daily Log'!$B$2:$B$1000,M$1,'Daily Log'!$A$2:$A$1000,$A34)=0,"MISSING",""),""))</f>
        <v/>
      </c>
      <c r="N34">
        <f>IF(OR($A34="",N$1="",$B34&lt;&gt;"Yes"),"",IF(AND('Jobs'!$E$13="Active",N('Jobs'!$C$13)&gt;0,$A34&gt;='Jobs'!$C$13,OR(N('Jobs'!$D$13)=0,$A34&lt;='Jobs'!$D$13)),IF(COUNTIFS('Daily Log'!$B$2:$B$1000,N$1,'Daily Log'!$A$2:$A$1000,$A34)=0,"MISSING",""),""))</f>
        <v/>
      </c>
      <c r="O34">
        <f>IF(OR($A34="",O$1="",$B34&lt;&gt;"Yes"),"",IF(AND('Jobs'!$E$14="Active",N('Jobs'!$C$14)&gt;0,$A34&gt;='Jobs'!$C$14,OR(N('Jobs'!$D$14)=0,$A34&lt;='Jobs'!$D$14)),IF(COUNTIFS('Daily Log'!$B$2:$B$1000,O$1,'Daily Log'!$A$2:$A$1000,$A34)=0,"MISSING",""),""))</f>
        <v/>
      </c>
      <c r="P34">
        <f>IF(OR($A34="",P$1="",$B34&lt;&gt;"Yes"),"",IF(AND('Jobs'!$E$15="Active",N('Jobs'!$C$15)&gt;0,$A34&gt;='Jobs'!$C$15,OR(N('Jobs'!$D$15)=0,$A34&lt;='Jobs'!$D$15)),IF(COUNTIFS('Daily Log'!$B$2:$B$1000,P$1,'Daily Log'!$A$2:$A$1000,$A34)=0,"MISSING",""),""))</f>
        <v/>
      </c>
      <c r="Q34">
        <f>IF(OR($A34="",Q$1="",$B34&lt;&gt;"Yes"),"",IF(AND('Jobs'!$E$16="Active",N('Jobs'!$C$16)&gt;0,$A34&gt;='Jobs'!$C$16,OR(N('Jobs'!$D$16)=0,$A34&lt;='Jobs'!$D$16)),IF(COUNTIFS('Daily Log'!$B$2:$B$1000,Q$1,'Daily Log'!$A$2:$A$1000,$A34)=0,"MISSING",""),""))</f>
        <v/>
      </c>
      <c r="R34">
        <f>IF(OR($A34="",R$1="",$B34&lt;&gt;"Yes"),"",IF(AND('Jobs'!$E$17="Active",N('Jobs'!$C$17)&gt;0,$A34&gt;='Jobs'!$C$17,OR(N('Jobs'!$D$17)=0,$A34&lt;='Jobs'!$D$17)),IF(COUNTIFS('Daily Log'!$B$2:$B$1000,R$1,'Daily Log'!$A$2:$A$1000,$A34)=0,"MISSING",""),""))</f>
        <v/>
      </c>
      <c r="S34">
        <f>IF(OR($A34="",S$1="",$B34&lt;&gt;"Yes"),"",IF(AND('Jobs'!$E$18="Active",N('Jobs'!$C$18)&gt;0,$A34&gt;='Jobs'!$C$18,OR(N('Jobs'!$D$18)=0,$A34&lt;='Jobs'!$D$18)),IF(COUNTIFS('Daily Log'!$B$2:$B$1000,S$1,'Daily Log'!$A$2:$A$1000,$A34)=0,"MISSING",""),""))</f>
        <v/>
      </c>
      <c r="T34">
        <f>IF(OR($A34="",T$1="",$B34&lt;&gt;"Yes"),"",IF(AND('Jobs'!$E$19="Active",N('Jobs'!$C$19)&gt;0,$A34&gt;='Jobs'!$C$19,OR(N('Jobs'!$D$19)=0,$A34&lt;='Jobs'!$D$19)),IF(COUNTIFS('Daily Log'!$B$2:$B$1000,T$1,'Daily Log'!$A$2:$A$1000,$A34)=0,"MISSING",""),""))</f>
        <v/>
      </c>
      <c r="U34">
        <f>IF(OR($A34="",U$1="",$B34&lt;&gt;"Yes"),"",IF(AND('Jobs'!$E$20="Active",N('Jobs'!$C$20)&gt;0,$A34&gt;='Jobs'!$C$20,OR(N('Jobs'!$D$20)=0,$A34&lt;='Jobs'!$D$20)),IF(COUNTIFS('Daily Log'!$B$2:$B$1000,U$1,'Daily Log'!$A$2:$A$1000,$A34)=0,"MISSING",""),""))</f>
        <v/>
      </c>
      <c r="V34">
        <f>IF(OR($A34="",V$1="",$B34&lt;&gt;"Yes"),"",IF(AND('Jobs'!$E$21="Active",N('Jobs'!$C$21)&gt;0,$A34&gt;='Jobs'!$C$21,OR(N('Jobs'!$D$21)=0,$A34&lt;='Jobs'!$D$21)),IF(COUNTIFS('Daily Log'!$B$2:$B$1000,V$1,'Daily Log'!$A$2:$A$1000,$A34)=0,"MISSING",""),""))</f>
        <v/>
      </c>
    </row>
    <row r="35">
      <c r="A35" s="6">
        <f>IF(34&lt;=MIN(60,MAX(0,N('Settings'!$B$10))),TODAY()-34,"")</f>
        <v/>
      </c>
      <c r="B35">
        <f>IF(A35="","",IF(AND(INDEX('Settings'!$B$2:$B$8,WEEKDAY(A35,2))="Yes",COUNTIF('Settings'!$D$2:$D$60,A35)=0),"Yes","No"))</f>
        <v/>
      </c>
      <c r="C35">
        <f>IF(OR($A35="",C$1="",$B35&lt;&gt;"Yes"),"",IF(AND('Jobs'!$E$2="Active",N('Jobs'!$C$2)&gt;0,$A35&gt;='Jobs'!$C$2,OR(N('Jobs'!$D$2)=0,$A35&lt;='Jobs'!$D$2)),IF(COUNTIFS('Daily Log'!$B$2:$B$1000,C$1,'Daily Log'!$A$2:$A$1000,$A35)=0,"MISSING",""),""))</f>
        <v/>
      </c>
      <c r="D35">
        <f>IF(OR($A35="",D$1="",$B35&lt;&gt;"Yes"),"",IF(AND('Jobs'!$E$3="Active",N('Jobs'!$C$3)&gt;0,$A35&gt;='Jobs'!$C$3,OR(N('Jobs'!$D$3)=0,$A35&lt;='Jobs'!$D$3)),IF(COUNTIFS('Daily Log'!$B$2:$B$1000,D$1,'Daily Log'!$A$2:$A$1000,$A35)=0,"MISSING",""),""))</f>
        <v/>
      </c>
      <c r="E35">
        <f>IF(OR($A35="",E$1="",$B35&lt;&gt;"Yes"),"",IF(AND('Jobs'!$E$4="Active",N('Jobs'!$C$4)&gt;0,$A35&gt;='Jobs'!$C$4,OR(N('Jobs'!$D$4)=0,$A35&lt;='Jobs'!$D$4)),IF(COUNTIFS('Daily Log'!$B$2:$B$1000,E$1,'Daily Log'!$A$2:$A$1000,$A35)=0,"MISSING",""),""))</f>
        <v/>
      </c>
      <c r="F35">
        <f>IF(OR($A35="",F$1="",$B35&lt;&gt;"Yes"),"",IF(AND('Jobs'!$E$5="Active",N('Jobs'!$C$5)&gt;0,$A35&gt;='Jobs'!$C$5,OR(N('Jobs'!$D$5)=0,$A35&lt;='Jobs'!$D$5)),IF(COUNTIFS('Daily Log'!$B$2:$B$1000,F$1,'Daily Log'!$A$2:$A$1000,$A35)=0,"MISSING",""),""))</f>
        <v/>
      </c>
      <c r="G35">
        <f>IF(OR($A35="",G$1="",$B35&lt;&gt;"Yes"),"",IF(AND('Jobs'!$E$6="Active",N('Jobs'!$C$6)&gt;0,$A35&gt;='Jobs'!$C$6,OR(N('Jobs'!$D$6)=0,$A35&lt;='Jobs'!$D$6)),IF(COUNTIFS('Daily Log'!$B$2:$B$1000,G$1,'Daily Log'!$A$2:$A$1000,$A35)=0,"MISSING",""),""))</f>
        <v/>
      </c>
      <c r="H35">
        <f>IF(OR($A35="",H$1="",$B35&lt;&gt;"Yes"),"",IF(AND('Jobs'!$E$7="Active",N('Jobs'!$C$7)&gt;0,$A35&gt;='Jobs'!$C$7,OR(N('Jobs'!$D$7)=0,$A35&lt;='Jobs'!$D$7)),IF(COUNTIFS('Daily Log'!$B$2:$B$1000,H$1,'Daily Log'!$A$2:$A$1000,$A35)=0,"MISSING",""),""))</f>
        <v/>
      </c>
      <c r="I35">
        <f>IF(OR($A35="",I$1="",$B35&lt;&gt;"Yes"),"",IF(AND('Jobs'!$E$8="Active",N('Jobs'!$C$8)&gt;0,$A35&gt;='Jobs'!$C$8,OR(N('Jobs'!$D$8)=0,$A35&lt;='Jobs'!$D$8)),IF(COUNTIFS('Daily Log'!$B$2:$B$1000,I$1,'Daily Log'!$A$2:$A$1000,$A35)=0,"MISSING",""),""))</f>
        <v/>
      </c>
      <c r="J35">
        <f>IF(OR($A35="",J$1="",$B35&lt;&gt;"Yes"),"",IF(AND('Jobs'!$E$9="Active",N('Jobs'!$C$9)&gt;0,$A35&gt;='Jobs'!$C$9,OR(N('Jobs'!$D$9)=0,$A35&lt;='Jobs'!$D$9)),IF(COUNTIFS('Daily Log'!$B$2:$B$1000,J$1,'Daily Log'!$A$2:$A$1000,$A35)=0,"MISSING",""),""))</f>
        <v/>
      </c>
      <c r="K35">
        <f>IF(OR($A35="",K$1="",$B35&lt;&gt;"Yes"),"",IF(AND('Jobs'!$E$10="Active",N('Jobs'!$C$10)&gt;0,$A35&gt;='Jobs'!$C$10,OR(N('Jobs'!$D$10)=0,$A35&lt;='Jobs'!$D$10)),IF(COUNTIFS('Daily Log'!$B$2:$B$1000,K$1,'Daily Log'!$A$2:$A$1000,$A35)=0,"MISSING",""),""))</f>
        <v/>
      </c>
      <c r="L35">
        <f>IF(OR($A35="",L$1="",$B35&lt;&gt;"Yes"),"",IF(AND('Jobs'!$E$11="Active",N('Jobs'!$C$11)&gt;0,$A35&gt;='Jobs'!$C$11,OR(N('Jobs'!$D$11)=0,$A35&lt;='Jobs'!$D$11)),IF(COUNTIFS('Daily Log'!$B$2:$B$1000,L$1,'Daily Log'!$A$2:$A$1000,$A35)=0,"MISSING",""),""))</f>
        <v/>
      </c>
      <c r="M35">
        <f>IF(OR($A35="",M$1="",$B35&lt;&gt;"Yes"),"",IF(AND('Jobs'!$E$12="Active",N('Jobs'!$C$12)&gt;0,$A35&gt;='Jobs'!$C$12,OR(N('Jobs'!$D$12)=0,$A35&lt;='Jobs'!$D$12)),IF(COUNTIFS('Daily Log'!$B$2:$B$1000,M$1,'Daily Log'!$A$2:$A$1000,$A35)=0,"MISSING",""),""))</f>
        <v/>
      </c>
      <c r="N35">
        <f>IF(OR($A35="",N$1="",$B35&lt;&gt;"Yes"),"",IF(AND('Jobs'!$E$13="Active",N('Jobs'!$C$13)&gt;0,$A35&gt;='Jobs'!$C$13,OR(N('Jobs'!$D$13)=0,$A35&lt;='Jobs'!$D$13)),IF(COUNTIFS('Daily Log'!$B$2:$B$1000,N$1,'Daily Log'!$A$2:$A$1000,$A35)=0,"MISSING",""),""))</f>
        <v/>
      </c>
      <c r="O35">
        <f>IF(OR($A35="",O$1="",$B35&lt;&gt;"Yes"),"",IF(AND('Jobs'!$E$14="Active",N('Jobs'!$C$14)&gt;0,$A35&gt;='Jobs'!$C$14,OR(N('Jobs'!$D$14)=0,$A35&lt;='Jobs'!$D$14)),IF(COUNTIFS('Daily Log'!$B$2:$B$1000,O$1,'Daily Log'!$A$2:$A$1000,$A35)=0,"MISSING",""),""))</f>
        <v/>
      </c>
      <c r="P35">
        <f>IF(OR($A35="",P$1="",$B35&lt;&gt;"Yes"),"",IF(AND('Jobs'!$E$15="Active",N('Jobs'!$C$15)&gt;0,$A35&gt;='Jobs'!$C$15,OR(N('Jobs'!$D$15)=0,$A35&lt;='Jobs'!$D$15)),IF(COUNTIFS('Daily Log'!$B$2:$B$1000,P$1,'Daily Log'!$A$2:$A$1000,$A35)=0,"MISSING",""),""))</f>
        <v/>
      </c>
      <c r="Q35">
        <f>IF(OR($A35="",Q$1="",$B35&lt;&gt;"Yes"),"",IF(AND('Jobs'!$E$16="Active",N('Jobs'!$C$16)&gt;0,$A35&gt;='Jobs'!$C$16,OR(N('Jobs'!$D$16)=0,$A35&lt;='Jobs'!$D$16)),IF(COUNTIFS('Daily Log'!$B$2:$B$1000,Q$1,'Daily Log'!$A$2:$A$1000,$A35)=0,"MISSING",""),""))</f>
        <v/>
      </c>
      <c r="R35">
        <f>IF(OR($A35="",R$1="",$B35&lt;&gt;"Yes"),"",IF(AND('Jobs'!$E$17="Active",N('Jobs'!$C$17)&gt;0,$A35&gt;='Jobs'!$C$17,OR(N('Jobs'!$D$17)=0,$A35&lt;='Jobs'!$D$17)),IF(COUNTIFS('Daily Log'!$B$2:$B$1000,R$1,'Daily Log'!$A$2:$A$1000,$A35)=0,"MISSING",""),""))</f>
        <v/>
      </c>
      <c r="S35">
        <f>IF(OR($A35="",S$1="",$B35&lt;&gt;"Yes"),"",IF(AND('Jobs'!$E$18="Active",N('Jobs'!$C$18)&gt;0,$A35&gt;='Jobs'!$C$18,OR(N('Jobs'!$D$18)=0,$A35&lt;='Jobs'!$D$18)),IF(COUNTIFS('Daily Log'!$B$2:$B$1000,S$1,'Daily Log'!$A$2:$A$1000,$A35)=0,"MISSING",""),""))</f>
        <v/>
      </c>
      <c r="T35">
        <f>IF(OR($A35="",T$1="",$B35&lt;&gt;"Yes"),"",IF(AND('Jobs'!$E$19="Active",N('Jobs'!$C$19)&gt;0,$A35&gt;='Jobs'!$C$19,OR(N('Jobs'!$D$19)=0,$A35&lt;='Jobs'!$D$19)),IF(COUNTIFS('Daily Log'!$B$2:$B$1000,T$1,'Daily Log'!$A$2:$A$1000,$A35)=0,"MISSING",""),""))</f>
        <v/>
      </c>
      <c r="U35">
        <f>IF(OR($A35="",U$1="",$B35&lt;&gt;"Yes"),"",IF(AND('Jobs'!$E$20="Active",N('Jobs'!$C$20)&gt;0,$A35&gt;='Jobs'!$C$20,OR(N('Jobs'!$D$20)=0,$A35&lt;='Jobs'!$D$20)),IF(COUNTIFS('Daily Log'!$B$2:$B$1000,U$1,'Daily Log'!$A$2:$A$1000,$A35)=0,"MISSING",""),""))</f>
        <v/>
      </c>
      <c r="V35">
        <f>IF(OR($A35="",V$1="",$B35&lt;&gt;"Yes"),"",IF(AND('Jobs'!$E$21="Active",N('Jobs'!$C$21)&gt;0,$A35&gt;='Jobs'!$C$21,OR(N('Jobs'!$D$21)=0,$A35&lt;='Jobs'!$D$21)),IF(COUNTIFS('Daily Log'!$B$2:$B$1000,V$1,'Daily Log'!$A$2:$A$1000,$A35)=0,"MISSING",""),""))</f>
        <v/>
      </c>
    </row>
    <row r="36">
      <c r="A36" s="6">
        <f>IF(35&lt;=MIN(60,MAX(0,N('Settings'!$B$10))),TODAY()-35,"")</f>
        <v/>
      </c>
      <c r="B36">
        <f>IF(A36="","",IF(AND(INDEX('Settings'!$B$2:$B$8,WEEKDAY(A36,2))="Yes",COUNTIF('Settings'!$D$2:$D$60,A36)=0),"Yes","No"))</f>
        <v/>
      </c>
      <c r="C36">
        <f>IF(OR($A36="",C$1="",$B36&lt;&gt;"Yes"),"",IF(AND('Jobs'!$E$2="Active",N('Jobs'!$C$2)&gt;0,$A36&gt;='Jobs'!$C$2,OR(N('Jobs'!$D$2)=0,$A36&lt;='Jobs'!$D$2)),IF(COUNTIFS('Daily Log'!$B$2:$B$1000,C$1,'Daily Log'!$A$2:$A$1000,$A36)=0,"MISSING",""),""))</f>
        <v/>
      </c>
      <c r="D36">
        <f>IF(OR($A36="",D$1="",$B36&lt;&gt;"Yes"),"",IF(AND('Jobs'!$E$3="Active",N('Jobs'!$C$3)&gt;0,$A36&gt;='Jobs'!$C$3,OR(N('Jobs'!$D$3)=0,$A36&lt;='Jobs'!$D$3)),IF(COUNTIFS('Daily Log'!$B$2:$B$1000,D$1,'Daily Log'!$A$2:$A$1000,$A36)=0,"MISSING",""),""))</f>
        <v/>
      </c>
      <c r="E36">
        <f>IF(OR($A36="",E$1="",$B36&lt;&gt;"Yes"),"",IF(AND('Jobs'!$E$4="Active",N('Jobs'!$C$4)&gt;0,$A36&gt;='Jobs'!$C$4,OR(N('Jobs'!$D$4)=0,$A36&lt;='Jobs'!$D$4)),IF(COUNTIFS('Daily Log'!$B$2:$B$1000,E$1,'Daily Log'!$A$2:$A$1000,$A36)=0,"MISSING",""),""))</f>
        <v/>
      </c>
      <c r="F36">
        <f>IF(OR($A36="",F$1="",$B36&lt;&gt;"Yes"),"",IF(AND('Jobs'!$E$5="Active",N('Jobs'!$C$5)&gt;0,$A36&gt;='Jobs'!$C$5,OR(N('Jobs'!$D$5)=0,$A36&lt;='Jobs'!$D$5)),IF(COUNTIFS('Daily Log'!$B$2:$B$1000,F$1,'Daily Log'!$A$2:$A$1000,$A36)=0,"MISSING",""),""))</f>
        <v/>
      </c>
      <c r="G36">
        <f>IF(OR($A36="",G$1="",$B36&lt;&gt;"Yes"),"",IF(AND('Jobs'!$E$6="Active",N('Jobs'!$C$6)&gt;0,$A36&gt;='Jobs'!$C$6,OR(N('Jobs'!$D$6)=0,$A36&lt;='Jobs'!$D$6)),IF(COUNTIFS('Daily Log'!$B$2:$B$1000,G$1,'Daily Log'!$A$2:$A$1000,$A36)=0,"MISSING",""),""))</f>
        <v/>
      </c>
      <c r="H36">
        <f>IF(OR($A36="",H$1="",$B36&lt;&gt;"Yes"),"",IF(AND('Jobs'!$E$7="Active",N('Jobs'!$C$7)&gt;0,$A36&gt;='Jobs'!$C$7,OR(N('Jobs'!$D$7)=0,$A36&lt;='Jobs'!$D$7)),IF(COUNTIFS('Daily Log'!$B$2:$B$1000,H$1,'Daily Log'!$A$2:$A$1000,$A36)=0,"MISSING",""),""))</f>
        <v/>
      </c>
      <c r="I36">
        <f>IF(OR($A36="",I$1="",$B36&lt;&gt;"Yes"),"",IF(AND('Jobs'!$E$8="Active",N('Jobs'!$C$8)&gt;0,$A36&gt;='Jobs'!$C$8,OR(N('Jobs'!$D$8)=0,$A36&lt;='Jobs'!$D$8)),IF(COUNTIFS('Daily Log'!$B$2:$B$1000,I$1,'Daily Log'!$A$2:$A$1000,$A36)=0,"MISSING",""),""))</f>
        <v/>
      </c>
      <c r="J36">
        <f>IF(OR($A36="",J$1="",$B36&lt;&gt;"Yes"),"",IF(AND('Jobs'!$E$9="Active",N('Jobs'!$C$9)&gt;0,$A36&gt;='Jobs'!$C$9,OR(N('Jobs'!$D$9)=0,$A36&lt;='Jobs'!$D$9)),IF(COUNTIFS('Daily Log'!$B$2:$B$1000,J$1,'Daily Log'!$A$2:$A$1000,$A36)=0,"MISSING",""),""))</f>
        <v/>
      </c>
      <c r="K36">
        <f>IF(OR($A36="",K$1="",$B36&lt;&gt;"Yes"),"",IF(AND('Jobs'!$E$10="Active",N('Jobs'!$C$10)&gt;0,$A36&gt;='Jobs'!$C$10,OR(N('Jobs'!$D$10)=0,$A36&lt;='Jobs'!$D$10)),IF(COUNTIFS('Daily Log'!$B$2:$B$1000,K$1,'Daily Log'!$A$2:$A$1000,$A36)=0,"MISSING",""),""))</f>
        <v/>
      </c>
      <c r="L36">
        <f>IF(OR($A36="",L$1="",$B36&lt;&gt;"Yes"),"",IF(AND('Jobs'!$E$11="Active",N('Jobs'!$C$11)&gt;0,$A36&gt;='Jobs'!$C$11,OR(N('Jobs'!$D$11)=0,$A36&lt;='Jobs'!$D$11)),IF(COUNTIFS('Daily Log'!$B$2:$B$1000,L$1,'Daily Log'!$A$2:$A$1000,$A36)=0,"MISSING",""),""))</f>
        <v/>
      </c>
      <c r="M36">
        <f>IF(OR($A36="",M$1="",$B36&lt;&gt;"Yes"),"",IF(AND('Jobs'!$E$12="Active",N('Jobs'!$C$12)&gt;0,$A36&gt;='Jobs'!$C$12,OR(N('Jobs'!$D$12)=0,$A36&lt;='Jobs'!$D$12)),IF(COUNTIFS('Daily Log'!$B$2:$B$1000,M$1,'Daily Log'!$A$2:$A$1000,$A36)=0,"MISSING",""),""))</f>
        <v/>
      </c>
      <c r="N36">
        <f>IF(OR($A36="",N$1="",$B36&lt;&gt;"Yes"),"",IF(AND('Jobs'!$E$13="Active",N('Jobs'!$C$13)&gt;0,$A36&gt;='Jobs'!$C$13,OR(N('Jobs'!$D$13)=0,$A36&lt;='Jobs'!$D$13)),IF(COUNTIFS('Daily Log'!$B$2:$B$1000,N$1,'Daily Log'!$A$2:$A$1000,$A36)=0,"MISSING",""),""))</f>
        <v/>
      </c>
      <c r="O36">
        <f>IF(OR($A36="",O$1="",$B36&lt;&gt;"Yes"),"",IF(AND('Jobs'!$E$14="Active",N('Jobs'!$C$14)&gt;0,$A36&gt;='Jobs'!$C$14,OR(N('Jobs'!$D$14)=0,$A36&lt;='Jobs'!$D$14)),IF(COUNTIFS('Daily Log'!$B$2:$B$1000,O$1,'Daily Log'!$A$2:$A$1000,$A36)=0,"MISSING",""),""))</f>
        <v/>
      </c>
      <c r="P36">
        <f>IF(OR($A36="",P$1="",$B36&lt;&gt;"Yes"),"",IF(AND('Jobs'!$E$15="Active",N('Jobs'!$C$15)&gt;0,$A36&gt;='Jobs'!$C$15,OR(N('Jobs'!$D$15)=0,$A36&lt;='Jobs'!$D$15)),IF(COUNTIFS('Daily Log'!$B$2:$B$1000,P$1,'Daily Log'!$A$2:$A$1000,$A36)=0,"MISSING",""),""))</f>
        <v/>
      </c>
      <c r="Q36">
        <f>IF(OR($A36="",Q$1="",$B36&lt;&gt;"Yes"),"",IF(AND('Jobs'!$E$16="Active",N('Jobs'!$C$16)&gt;0,$A36&gt;='Jobs'!$C$16,OR(N('Jobs'!$D$16)=0,$A36&lt;='Jobs'!$D$16)),IF(COUNTIFS('Daily Log'!$B$2:$B$1000,Q$1,'Daily Log'!$A$2:$A$1000,$A36)=0,"MISSING",""),""))</f>
        <v/>
      </c>
      <c r="R36">
        <f>IF(OR($A36="",R$1="",$B36&lt;&gt;"Yes"),"",IF(AND('Jobs'!$E$17="Active",N('Jobs'!$C$17)&gt;0,$A36&gt;='Jobs'!$C$17,OR(N('Jobs'!$D$17)=0,$A36&lt;='Jobs'!$D$17)),IF(COUNTIFS('Daily Log'!$B$2:$B$1000,R$1,'Daily Log'!$A$2:$A$1000,$A36)=0,"MISSING",""),""))</f>
        <v/>
      </c>
      <c r="S36">
        <f>IF(OR($A36="",S$1="",$B36&lt;&gt;"Yes"),"",IF(AND('Jobs'!$E$18="Active",N('Jobs'!$C$18)&gt;0,$A36&gt;='Jobs'!$C$18,OR(N('Jobs'!$D$18)=0,$A36&lt;='Jobs'!$D$18)),IF(COUNTIFS('Daily Log'!$B$2:$B$1000,S$1,'Daily Log'!$A$2:$A$1000,$A36)=0,"MISSING",""),""))</f>
        <v/>
      </c>
      <c r="T36">
        <f>IF(OR($A36="",T$1="",$B36&lt;&gt;"Yes"),"",IF(AND('Jobs'!$E$19="Active",N('Jobs'!$C$19)&gt;0,$A36&gt;='Jobs'!$C$19,OR(N('Jobs'!$D$19)=0,$A36&lt;='Jobs'!$D$19)),IF(COUNTIFS('Daily Log'!$B$2:$B$1000,T$1,'Daily Log'!$A$2:$A$1000,$A36)=0,"MISSING",""),""))</f>
        <v/>
      </c>
      <c r="U36">
        <f>IF(OR($A36="",U$1="",$B36&lt;&gt;"Yes"),"",IF(AND('Jobs'!$E$20="Active",N('Jobs'!$C$20)&gt;0,$A36&gt;='Jobs'!$C$20,OR(N('Jobs'!$D$20)=0,$A36&lt;='Jobs'!$D$20)),IF(COUNTIFS('Daily Log'!$B$2:$B$1000,U$1,'Daily Log'!$A$2:$A$1000,$A36)=0,"MISSING",""),""))</f>
        <v/>
      </c>
      <c r="V36">
        <f>IF(OR($A36="",V$1="",$B36&lt;&gt;"Yes"),"",IF(AND('Jobs'!$E$21="Active",N('Jobs'!$C$21)&gt;0,$A36&gt;='Jobs'!$C$21,OR(N('Jobs'!$D$21)=0,$A36&lt;='Jobs'!$D$21)),IF(COUNTIFS('Daily Log'!$B$2:$B$1000,V$1,'Daily Log'!$A$2:$A$1000,$A36)=0,"MISSING",""),""))</f>
        <v/>
      </c>
    </row>
    <row r="37">
      <c r="A37" s="6">
        <f>IF(36&lt;=MIN(60,MAX(0,N('Settings'!$B$10))),TODAY()-36,"")</f>
        <v/>
      </c>
      <c r="B37">
        <f>IF(A37="","",IF(AND(INDEX('Settings'!$B$2:$B$8,WEEKDAY(A37,2))="Yes",COUNTIF('Settings'!$D$2:$D$60,A37)=0),"Yes","No"))</f>
        <v/>
      </c>
      <c r="C37">
        <f>IF(OR($A37="",C$1="",$B37&lt;&gt;"Yes"),"",IF(AND('Jobs'!$E$2="Active",N('Jobs'!$C$2)&gt;0,$A37&gt;='Jobs'!$C$2,OR(N('Jobs'!$D$2)=0,$A37&lt;='Jobs'!$D$2)),IF(COUNTIFS('Daily Log'!$B$2:$B$1000,C$1,'Daily Log'!$A$2:$A$1000,$A37)=0,"MISSING",""),""))</f>
        <v/>
      </c>
      <c r="D37">
        <f>IF(OR($A37="",D$1="",$B37&lt;&gt;"Yes"),"",IF(AND('Jobs'!$E$3="Active",N('Jobs'!$C$3)&gt;0,$A37&gt;='Jobs'!$C$3,OR(N('Jobs'!$D$3)=0,$A37&lt;='Jobs'!$D$3)),IF(COUNTIFS('Daily Log'!$B$2:$B$1000,D$1,'Daily Log'!$A$2:$A$1000,$A37)=0,"MISSING",""),""))</f>
        <v/>
      </c>
      <c r="E37">
        <f>IF(OR($A37="",E$1="",$B37&lt;&gt;"Yes"),"",IF(AND('Jobs'!$E$4="Active",N('Jobs'!$C$4)&gt;0,$A37&gt;='Jobs'!$C$4,OR(N('Jobs'!$D$4)=0,$A37&lt;='Jobs'!$D$4)),IF(COUNTIFS('Daily Log'!$B$2:$B$1000,E$1,'Daily Log'!$A$2:$A$1000,$A37)=0,"MISSING",""),""))</f>
        <v/>
      </c>
      <c r="F37">
        <f>IF(OR($A37="",F$1="",$B37&lt;&gt;"Yes"),"",IF(AND('Jobs'!$E$5="Active",N('Jobs'!$C$5)&gt;0,$A37&gt;='Jobs'!$C$5,OR(N('Jobs'!$D$5)=0,$A37&lt;='Jobs'!$D$5)),IF(COUNTIFS('Daily Log'!$B$2:$B$1000,F$1,'Daily Log'!$A$2:$A$1000,$A37)=0,"MISSING",""),""))</f>
        <v/>
      </c>
      <c r="G37">
        <f>IF(OR($A37="",G$1="",$B37&lt;&gt;"Yes"),"",IF(AND('Jobs'!$E$6="Active",N('Jobs'!$C$6)&gt;0,$A37&gt;='Jobs'!$C$6,OR(N('Jobs'!$D$6)=0,$A37&lt;='Jobs'!$D$6)),IF(COUNTIFS('Daily Log'!$B$2:$B$1000,G$1,'Daily Log'!$A$2:$A$1000,$A37)=0,"MISSING",""),""))</f>
        <v/>
      </c>
      <c r="H37">
        <f>IF(OR($A37="",H$1="",$B37&lt;&gt;"Yes"),"",IF(AND('Jobs'!$E$7="Active",N('Jobs'!$C$7)&gt;0,$A37&gt;='Jobs'!$C$7,OR(N('Jobs'!$D$7)=0,$A37&lt;='Jobs'!$D$7)),IF(COUNTIFS('Daily Log'!$B$2:$B$1000,H$1,'Daily Log'!$A$2:$A$1000,$A37)=0,"MISSING",""),""))</f>
        <v/>
      </c>
      <c r="I37">
        <f>IF(OR($A37="",I$1="",$B37&lt;&gt;"Yes"),"",IF(AND('Jobs'!$E$8="Active",N('Jobs'!$C$8)&gt;0,$A37&gt;='Jobs'!$C$8,OR(N('Jobs'!$D$8)=0,$A37&lt;='Jobs'!$D$8)),IF(COUNTIFS('Daily Log'!$B$2:$B$1000,I$1,'Daily Log'!$A$2:$A$1000,$A37)=0,"MISSING",""),""))</f>
        <v/>
      </c>
      <c r="J37">
        <f>IF(OR($A37="",J$1="",$B37&lt;&gt;"Yes"),"",IF(AND('Jobs'!$E$9="Active",N('Jobs'!$C$9)&gt;0,$A37&gt;='Jobs'!$C$9,OR(N('Jobs'!$D$9)=0,$A37&lt;='Jobs'!$D$9)),IF(COUNTIFS('Daily Log'!$B$2:$B$1000,J$1,'Daily Log'!$A$2:$A$1000,$A37)=0,"MISSING",""),""))</f>
        <v/>
      </c>
      <c r="K37">
        <f>IF(OR($A37="",K$1="",$B37&lt;&gt;"Yes"),"",IF(AND('Jobs'!$E$10="Active",N('Jobs'!$C$10)&gt;0,$A37&gt;='Jobs'!$C$10,OR(N('Jobs'!$D$10)=0,$A37&lt;='Jobs'!$D$10)),IF(COUNTIFS('Daily Log'!$B$2:$B$1000,K$1,'Daily Log'!$A$2:$A$1000,$A37)=0,"MISSING",""),""))</f>
        <v/>
      </c>
      <c r="L37">
        <f>IF(OR($A37="",L$1="",$B37&lt;&gt;"Yes"),"",IF(AND('Jobs'!$E$11="Active",N('Jobs'!$C$11)&gt;0,$A37&gt;='Jobs'!$C$11,OR(N('Jobs'!$D$11)=0,$A37&lt;='Jobs'!$D$11)),IF(COUNTIFS('Daily Log'!$B$2:$B$1000,L$1,'Daily Log'!$A$2:$A$1000,$A37)=0,"MISSING",""),""))</f>
        <v/>
      </c>
      <c r="M37">
        <f>IF(OR($A37="",M$1="",$B37&lt;&gt;"Yes"),"",IF(AND('Jobs'!$E$12="Active",N('Jobs'!$C$12)&gt;0,$A37&gt;='Jobs'!$C$12,OR(N('Jobs'!$D$12)=0,$A37&lt;='Jobs'!$D$12)),IF(COUNTIFS('Daily Log'!$B$2:$B$1000,M$1,'Daily Log'!$A$2:$A$1000,$A37)=0,"MISSING",""),""))</f>
        <v/>
      </c>
      <c r="N37">
        <f>IF(OR($A37="",N$1="",$B37&lt;&gt;"Yes"),"",IF(AND('Jobs'!$E$13="Active",N('Jobs'!$C$13)&gt;0,$A37&gt;='Jobs'!$C$13,OR(N('Jobs'!$D$13)=0,$A37&lt;='Jobs'!$D$13)),IF(COUNTIFS('Daily Log'!$B$2:$B$1000,N$1,'Daily Log'!$A$2:$A$1000,$A37)=0,"MISSING",""),""))</f>
        <v/>
      </c>
      <c r="O37">
        <f>IF(OR($A37="",O$1="",$B37&lt;&gt;"Yes"),"",IF(AND('Jobs'!$E$14="Active",N('Jobs'!$C$14)&gt;0,$A37&gt;='Jobs'!$C$14,OR(N('Jobs'!$D$14)=0,$A37&lt;='Jobs'!$D$14)),IF(COUNTIFS('Daily Log'!$B$2:$B$1000,O$1,'Daily Log'!$A$2:$A$1000,$A37)=0,"MISSING",""),""))</f>
        <v/>
      </c>
      <c r="P37">
        <f>IF(OR($A37="",P$1="",$B37&lt;&gt;"Yes"),"",IF(AND('Jobs'!$E$15="Active",N('Jobs'!$C$15)&gt;0,$A37&gt;='Jobs'!$C$15,OR(N('Jobs'!$D$15)=0,$A37&lt;='Jobs'!$D$15)),IF(COUNTIFS('Daily Log'!$B$2:$B$1000,P$1,'Daily Log'!$A$2:$A$1000,$A37)=0,"MISSING",""),""))</f>
        <v/>
      </c>
      <c r="Q37">
        <f>IF(OR($A37="",Q$1="",$B37&lt;&gt;"Yes"),"",IF(AND('Jobs'!$E$16="Active",N('Jobs'!$C$16)&gt;0,$A37&gt;='Jobs'!$C$16,OR(N('Jobs'!$D$16)=0,$A37&lt;='Jobs'!$D$16)),IF(COUNTIFS('Daily Log'!$B$2:$B$1000,Q$1,'Daily Log'!$A$2:$A$1000,$A37)=0,"MISSING",""),""))</f>
        <v/>
      </c>
      <c r="R37">
        <f>IF(OR($A37="",R$1="",$B37&lt;&gt;"Yes"),"",IF(AND('Jobs'!$E$17="Active",N('Jobs'!$C$17)&gt;0,$A37&gt;='Jobs'!$C$17,OR(N('Jobs'!$D$17)=0,$A37&lt;='Jobs'!$D$17)),IF(COUNTIFS('Daily Log'!$B$2:$B$1000,R$1,'Daily Log'!$A$2:$A$1000,$A37)=0,"MISSING",""),""))</f>
        <v/>
      </c>
      <c r="S37">
        <f>IF(OR($A37="",S$1="",$B37&lt;&gt;"Yes"),"",IF(AND('Jobs'!$E$18="Active",N('Jobs'!$C$18)&gt;0,$A37&gt;='Jobs'!$C$18,OR(N('Jobs'!$D$18)=0,$A37&lt;='Jobs'!$D$18)),IF(COUNTIFS('Daily Log'!$B$2:$B$1000,S$1,'Daily Log'!$A$2:$A$1000,$A37)=0,"MISSING",""),""))</f>
        <v/>
      </c>
      <c r="T37">
        <f>IF(OR($A37="",T$1="",$B37&lt;&gt;"Yes"),"",IF(AND('Jobs'!$E$19="Active",N('Jobs'!$C$19)&gt;0,$A37&gt;='Jobs'!$C$19,OR(N('Jobs'!$D$19)=0,$A37&lt;='Jobs'!$D$19)),IF(COUNTIFS('Daily Log'!$B$2:$B$1000,T$1,'Daily Log'!$A$2:$A$1000,$A37)=0,"MISSING",""),""))</f>
        <v/>
      </c>
      <c r="U37">
        <f>IF(OR($A37="",U$1="",$B37&lt;&gt;"Yes"),"",IF(AND('Jobs'!$E$20="Active",N('Jobs'!$C$20)&gt;0,$A37&gt;='Jobs'!$C$20,OR(N('Jobs'!$D$20)=0,$A37&lt;='Jobs'!$D$20)),IF(COUNTIFS('Daily Log'!$B$2:$B$1000,U$1,'Daily Log'!$A$2:$A$1000,$A37)=0,"MISSING",""),""))</f>
        <v/>
      </c>
      <c r="V37">
        <f>IF(OR($A37="",V$1="",$B37&lt;&gt;"Yes"),"",IF(AND('Jobs'!$E$21="Active",N('Jobs'!$C$21)&gt;0,$A37&gt;='Jobs'!$C$21,OR(N('Jobs'!$D$21)=0,$A37&lt;='Jobs'!$D$21)),IF(COUNTIFS('Daily Log'!$B$2:$B$1000,V$1,'Daily Log'!$A$2:$A$1000,$A37)=0,"MISSING",""),""))</f>
        <v/>
      </c>
    </row>
    <row r="38">
      <c r="A38" s="6">
        <f>IF(37&lt;=MIN(60,MAX(0,N('Settings'!$B$10))),TODAY()-37,"")</f>
        <v/>
      </c>
      <c r="B38">
        <f>IF(A38="","",IF(AND(INDEX('Settings'!$B$2:$B$8,WEEKDAY(A38,2))="Yes",COUNTIF('Settings'!$D$2:$D$60,A38)=0),"Yes","No"))</f>
        <v/>
      </c>
      <c r="C38">
        <f>IF(OR($A38="",C$1="",$B38&lt;&gt;"Yes"),"",IF(AND('Jobs'!$E$2="Active",N('Jobs'!$C$2)&gt;0,$A38&gt;='Jobs'!$C$2,OR(N('Jobs'!$D$2)=0,$A38&lt;='Jobs'!$D$2)),IF(COUNTIFS('Daily Log'!$B$2:$B$1000,C$1,'Daily Log'!$A$2:$A$1000,$A38)=0,"MISSING",""),""))</f>
        <v/>
      </c>
      <c r="D38">
        <f>IF(OR($A38="",D$1="",$B38&lt;&gt;"Yes"),"",IF(AND('Jobs'!$E$3="Active",N('Jobs'!$C$3)&gt;0,$A38&gt;='Jobs'!$C$3,OR(N('Jobs'!$D$3)=0,$A38&lt;='Jobs'!$D$3)),IF(COUNTIFS('Daily Log'!$B$2:$B$1000,D$1,'Daily Log'!$A$2:$A$1000,$A38)=0,"MISSING",""),""))</f>
        <v/>
      </c>
      <c r="E38">
        <f>IF(OR($A38="",E$1="",$B38&lt;&gt;"Yes"),"",IF(AND('Jobs'!$E$4="Active",N('Jobs'!$C$4)&gt;0,$A38&gt;='Jobs'!$C$4,OR(N('Jobs'!$D$4)=0,$A38&lt;='Jobs'!$D$4)),IF(COUNTIFS('Daily Log'!$B$2:$B$1000,E$1,'Daily Log'!$A$2:$A$1000,$A38)=0,"MISSING",""),""))</f>
        <v/>
      </c>
      <c r="F38">
        <f>IF(OR($A38="",F$1="",$B38&lt;&gt;"Yes"),"",IF(AND('Jobs'!$E$5="Active",N('Jobs'!$C$5)&gt;0,$A38&gt;='Jobs'!$C$5,OR(N('Jobs'!$D$5)=0,$A38&lt;='Jobs'!$D$5)),IF(COUNTIFS('Daily Log'!$B$2:$B$1000,F$1,'Daily Log'!$A$2:$A$1000,$A38)=0,"MISSING",""),""))</f>
        <v/>
      </c>
      <c r="G38">
        <f>IF(OR($A38="",G$1="",$B38&lt;&gt;"Yes"),"",IF(AND('Jobs'!$E$6="Active",N('Jobs'!$C$6)&gt;0,$A38&gt;='Jobs'!$C$6,OR(N('Jobs'!$D$6)=0,$A38&lt;='Jobs'!$D$6)),IF(COUNTIFS('Daily Log'!$B$2:$B$1000,G$1,'Daily Log'!$A$2:$A$1000,$A38)=0,"MISSING",""),""))</f>
        <v/>
      </c>
      <c r="H38">
        <f>IF(OR($A38="",H$1="",$B38&lt;&gt;"Yes"),"",IF(AND('Jobs'!$E$7="Active",N('Jobs'!$C$7)&gt;0,$A38&gt;='Jobs'!$C$7,OR(N('Jobs'!$D$7)=0,$A38&lt;='Jobs'!$D$7)),IF(COUNTIFS('Daily Log'!$B$2:$B$1000,H$1,'Daily Log'!$A$2:$A$1000,$A38)=0,"MISSING",""),""))</f>
        <v/>
      </c>
      <c r="I38">
        <f>IF(OR($A38="",I$1="",$B38&lt;&gt;"Yes"),"",IF(AND('Jobs'!$E$8="Active",N('Jobs'!$C$8)&gt;0,$A38&gt;='Jobs'!$C$8,OR(N('Jobs'!$D$8)=0,$A38&lt;='Jobs'!$D$8)),IF(COUNTIFS('Daily Log'!$B$2:$B$1000,I$1,'Daily Log'!$A$2:$A$1000,$A38)=0,"MISSING",""),""))</f>
        <v/>
      </c>
      <c r="J38">
        <f>IF(OR($A38="",J$1="",$B38&lt;&gt;"Yes"),"",IF(AND('Jobs'!$E$9="Active",N('Jobs'!$C$9)&gt;0,$A38&gt;='Jobs'!$C$9,OR(N('Jobs'!$D$9)=0,$A38&lt;='Jobs'!$D$9)),IF(COUNTIFS('Daily Log'!$B$2:$B$1000,J$1,'Daily Log'!$A$2:$A$1000,$A38)=0,"MISSING",""),""))</f>
        <v/>
      </c>
      <c r="K38">
        <f>IF(OR($A38="",K$1="",$B38&lt;&gt;"Yes"),"",IF(AND('Jobs'!$E$10="Active",N('Jobs'!$C$10)&gt;0,$A38&gt;='Jobs'!$C$10,OR(N('Jobs'!$D$10)=0,$A38&lt;='Jobs'!$D$10)),IF(COUNTIFS('Daily Log'!$B$2:$B$1000,K$1,'Daily Log'!$A$2:$A$1000,$A38)=0,"MISSING",""),""))</f>
        <v/>
      </c>
      <c r="L38">
        <f>IF(OR($A38="",L$1="",$B38&lt;&gt;"Yes"),"",IF(AND('Jobs'!$E$11="Active",N('Jobs'!$C$11)&gt;0,$A38&gt;='Jobs'!$C$11,OR(N('Jobs'!$D$11)=0,$A38&lt;='Jobs'!$D$11)),IF(COUNTIFS('Daily Log'!$B$2:$B$1000,L$1,'Daily Log'!$A$2:$A$1000,$A38)=0,"MISSING",""),""))</f>
        <v/>
      </c>
      <c r="M38">
        <f>IF(OR($A38="",M$1="",$B38&lt;&gt;"Yes"),"",IF(AND('Jobs'!$E$12="Active",N('Jobs'!$C$12)&gt;0,$A38&gt;='Jobs'!$C$12,OR(N('Jobs'!$D$12)=0,$A38&lt;='Jobs'!$D$12)),IF(COUNTIFS('Daily Log'!$B$2:$B$1000,M$1,'Daily Log'!$A$2:$A$1000,$A38)=0,"MISSING",""),""))</f>
        <v/>
      </c>
      <c r="N38">
        <f>IF(OR($A38="",N$1="",$B38&lt;&gt;"Yes"),"",IF(AND('Jobs'!$E$13="Active",N('Jobs'!$C$13)&gt;0,$A38&gt;='Jobs'!$C$13,OR(N('Jobs'!$D$13)=0,$A38&lt;='Jobs'!$D$13)),IF(COUNTIFS('Daily Log'!$B$2:$B$1000,N$1,'Daily Log'!$A$2:$A$1000,$A38)=0,"MISSING",""),""))</f>
        <v/>
      </c>
      <c r="O38">
        <f>IF(OR($A38="",O$1="",$B38&lt;&gt;"Yes"),"",IF(AND('Jobs'!$E$14="Active",N('Jobs'!$C$14)&gt;0,$A38&gt;='Jobs'!$C$14,OR(N('Jobs'!$D$14)=0,$A38&lt;='Jobs'!$D$14)),IF(COUNTIFS('Daily Log'!$B$2:$B$1000,O$1,'Daily Log'!$A$2:$A$1000,$A38)=0,"MISSING",""),""))</f>
        <v/>
      </c>
      <c r="P38">
        <f>IF(OR($A38="",P$1="",$B38&lt;&gt;"Yes"),"",IF(AND('Jobs'!$E$15="Active",N('Jobs'!$C$15)&gt;0,$A38&gt;='Jobs'!$C$15,OR(N('Jobs'!$D$15)=0,$A38&lt;='Jobs'!$D$15)),IF(COUNTIFS('Daily Log'!$B$2:$B$1000,P$1,'Daily Log'!$A$2:$A$1000,$A38)=0,"MISSING",""),""))</f>
        <v/>
      </c>
      <c r="Q38">
        <f>IF(OR($A38="",Q$1="",$B38&lt;&gt;"Yes"),"",IF(AND('Jobs'!$E$16="Active",N('Jobs'!$C$16)&gt;0,$A38&gt;='Jobs'!$C$16,OR(N('Jobs'!$D$16)=0,$A38&lt;='Jobs'!$D$16)),IF(COUNTIFS('Daily Log'!$B$2:$B$1000,Q$1,'Daily Log'!$A$2:$A$1000,$A38)=0,"MISSING",""),""))</f>
        <v/>
      </c>
      <c r="R38">
        <f>IF(OR($A38="",R$1="",$B38&lt;&gt;"Yes"),"",IF(AND('Jobs'!$E$17="Active",N('Jobs'!$C$17)&gt;0,$A38&gt;='Jobs'!$C$17,OR(N('Jobs'!$D$17)=0,$A38&lt;='Jobs'!$D$17)),IF(COUNTIFS('Daily Log'!$B$2:$B$1000,R$1,'Daily Log'!$A$2:$A$1000,$A38)=0,"MISSING",""),""))</f>
        <v/>
      </c>
      <c r="S38">
        <f>IF(OR($A38="",S$1="",$B38&lt;&gt;"Yes"),"",IF(AND('Jobs'!$E$18="Active",N('Jobs'!$C$18)&gt;0,$A38&gt;='Jobs'!$C$18,OR(N('Jobs'!$D$18)=0,$A38&lt;='Jobs'!$D$18)),IF(COUNTIFS('Daily Log'!$B$2:$B$1000,S$1,'Daily Log'!$A$2:$A$1000,$A38)=0,"MISSING",""),""))</f>
        <v/>
      </c>
      <c r="T38">
        <f>IF(OR($A38="",T$1="",$B38&lt;&gt;"Yes"),"",IF(AND('Jobs'!$E$19="Active",N('Jobs'!$C$19)&gt;0,$A38&gt;='Jobs'!$C$19,OR(N('Jobs'!$D$19)=0,$A38&lt;='Jobs'!$D$19)),IF(COUNTIFS('Daily Log'!$B$2:$B$1000,T$1,'Daily Log'!$A$2:$A$1000,$A38)=0,"MISSING",""),""))</f>
        <v/>
      </c>
      <c r="U38">
        <f>IF(OR($A38="",U$1="",$B38&lt;&gt;"Yes"),"",IF(AND('Jobs'!$E$20="Active",N('Jobs'!$C$20)&gt;0,$A38&gt;='Jobs'!$C$20,OR(N('Jobs'!$D$20)=0,$A38&lt;='Jobs'!$D$20)),IF(COUNTIFS('Daily Log'!$B$2:$B$1000,U$1,'Daily Log'!$A$2:$A$1000,$A38)=0,"MISSING",""),""))</f>
        <v/>
      </c>
      <c r="V38">
        <f>IF(OR($A38="",V$1="",$B38&lt;&gt;"Yes"),"",IF(AND('Jobs'!$E$21="Active",N('Jobs'!$C$21)&gt;0,$A38&gt;='Jobs'!$C$21,OR(N('Jobs'!$D$21)=0,$A38&lt;='Jobs'!$D$21)),IF(COUNTIFS('Daily Log'!$B$2:$B$1000,V$1,'Daily Log'!$A$2:$A$1000,$A38)=0,"MISSING",""),""))</f>
        <v/>
      </c>
    </row>
    <row r="39">
      <c r="A39" s="6">
        <f>IF(38&lt;=MIN(60,MAX(0,N('Settings'!$B$10))),TODAY()-38,"")</f>
        <v/>
      </c>
      <c r="B39">
        <f>IF(A39="","",IF(AND(INDEX('Settings'!$B$2:$B$8,WEEKDAY(A39,2))="Yes",COUNTIF('Settings'!$D$2:$D$60,A39)=0),"Yes","No"))</f>
        <v/>
      </c>
      <c r="C39">
        <f>IF(OR($A39="",C$1="",$B39&lt;&gt;"Yes"),"",IF(AND('Jobs'!$E$2="Active",N('Jobs'!$C$2)&gt;0,$A39&gt;='Jobs'!$C$2,OR(N('Jobs'!$D$2)=0,$A39&lt;='Jobs'!$D$2)),IF(COUNTIFS('Daily Log'!$B$2:$B$1000,C$1,'Daily Log'!$A$2:$A$1000,$A39)=0,"MISSING",""),""))</f>
        <v/>
      </c>
      <c r="D39">
        <f>IF(OR($A39="",D$1="",$B39&lt;&gt;"Yes"),"",IF(AND('Jobs'!$E$3="Active",N('Jobs'!$C$3)&gt;0,$A39&gt;='Jobs'!$C$3,OR(N('Jobs'!$D$3)=0,$A39&lt;='Jobs'!$D$3)),IF(COUNTIFS('Daily Log'!$B$2:$B$1000,D$1,'Daily Log'!$A$2:$A$1000,$A39)=0,"MISSING",""),""))</f>
        <v/>
      </c>
      <c r="E39">
        <f>IF(OR($A39="",E$1="",$B39&lt;&gt;"Yes"),"",IF(AND('Jobs'!$E$4="Active",N('Jobs'!$C$4)&gt;0,$A39&gt;='Jobs'!$C$4,OR(N('Jobs'!$D$4)=0,$A39&lt;='Jobs'!$D$4)),IF(COUNTIFS('Daily Log'!$B$2:$B$1000,E$1,'Daily Log'!$A$2:$A$1000,$A39)=0,"MISSING",""),""))</f>
        <v/>
      </c>
      <c r="F39">
        <f>IF(OR($A39="",F$1="",$B39&lt;&gt;"Yes"),"",IF(AND('Jobs'!$E$5="Active",N('Jobs'!$C$5)&gt;0,$A39&gt;='Jobs'!$C$5,OR(N('Jobs'!$D$5)=0,$A39&lt;='Jobs'!$D$5)),IF(COUNTIFS('Daily Log'!$B$2:$B$1000,F$1,'Daily Log'!$A$2:$A$1000,$A39)=0,"MISSING",""),""))</f>
        <v/>
      </c>
      <c r="G39">
        <f>IF(OR($A39="",G$1="",$B39&lt;&gt;"Yes"),"",IF(AND('Jobs'!$E$6="Active",N('Jobs'!$C$6)&gt;0,$A39&gt;='Jobs'!$C$6,OR(N('Jobs'!$D$6)=0,$A39&lt;='Jobs'!$D$6)),IF(COUNTIFS('Daily Log'!$B$2:$B$1000,G$1,'Daily Log'!$A$2:$A$1000,$A39)=0,"MISSING",""),""))</f>
        <v/>
      </c>
      <c r="H39">
        <f>IF(OR($A39="",H$1="",$B39&lt;&gt;"Yes"),"",IF(AND('Jobs'!$E$7="Active",N('Jobs'!$C$7)&gt;0,$A39&gt;='Jobs'!$C$7,OR(N('Jobs'!$D$7)=0,$A39&lt;='Jobs'!$D$7)),IF(COUNTIFS('Daily Log'!$B$2:$B$1000,H$1,'Daily Log'!$A$2:$A$1000,$A39)=0,"MISSING",""),""))</f>
        <v/>
      </c>
      <c r="I39">
        <f>IF(OR($A39="",I$1="",$B39&lt;&gt;"Yes"),"",IF(AND('Jobs'!$E$8="Active",N('Jobs'!$C$8)&gt;0,$A39&gt;='Jobs'!$C$8,OR(N('Jobs'!$D$8)=0,$A39&lt;='Jobs'!$D$8)),IF(COUNTIFS('Daily Log'!$B$2:$B$1000,I$1,'Daily Log'!$A$2:$A$1000,$A39)=0,"MISSING",""),""))</f>
        <v/>
      </c>
      <c r="J39">
        <f>IF(OR($A39="",J$1="",$B39&lt;&gt;"Yes"),"",IF(AND('Jobs'!$E$9="Active",N('Jobs'!$C$9)&gt;0,$A39&gt;='Jobs'!$C$9,OR(N('Jobs'!$D$9)=0,$A39&lt;='Jobs'!$D$9)),IF(COUNTIFS('Daily Log'!$B$2:$B$1000,J$1,'Daily Log'!$A$2:$A$1000,$A39)=0,"MISSING",""),""))</f>
        <v/>
      </c>
      <c r="K39">
        <f>IF(OR($A39="",K$1="",$B39&lt;&gt;"Yes"),"",IF(AND('Jobs'!$E$10="Active",N('Jobs'!$C$10)&gt;0,$A39&gt;='Jobs'!$C$10,OR(N('Jobs'!$D$10)=0,$A39&lt;='Jobs'!$D$10)),IF(COUNTIFS('Daily Log'!$B$2:$B$1000,K$1,'Daily Log'!$A$2:$A$1000,$A39)=0,"MISSING",""),""))</f>
        <v/>
      </c>
      <c r="L39">
        <f>IF(OR($A39="",L$1="",$B39&lt;&gt;"Yes"),"",IF(AND('Jobs'!$E$11="Active",N('Jobs'!$C$11)&gt;0,$A39&gt;='Jobs'!$C$11,OR(N('Jobs'!$D$11)=0,$A39&lt;='Jobs'!$D$11)),IF(COUNTIFS('Daily Log'!$B$2:$B$1000,L$1,'Daily Log'!$A$2:$A$1000,$A39)=0,"MISSING",""),""))</f>
        <v/>
      </c>
      <c r="M39">
        <f>IF(OR($A39="",M$1="",$B39&lt;&gt;"Yes"),"",IF(AND('Jobs'!$E$12="Active",N('Jobs'!$C$12)&gt;0,$A39&gt;='Jobs'!$C$12,OR(N('Jobs'!$D$12)=0,$A39&lt;='Jobs'!$D$12)),IF(COUNTIFS('Daily Log'!$B$2:$B$1000,M$1,'Daily Log'!$A$2:$A$1000,$A39)=0,"MISSING",""),""))</f>
        <v/>
      </c>
      <c r="N39">
        <f>IF(OR($A39="",N$1="",$B39&lt;&gt;"Yes"),"",IF(AND('Jobs'!$E$13="Active",N('Jobs'!$C$13)&gt;0,$A39&gt;='Jobs'!$C$13,OR(N('Jobs'!$D$13)=0,$A39&lt;='Jobs'!$D$13)),IF(COUNTIFS('Daily Log'!$B$2:$B$1000,N$1,'Daily Log'!$A$2:$A$1000,$A39)=0,"MISSING",""),""))</f>
        <v/>
      </c>
      <c r="O39">
        <f>IF(OR($A39="",O$1="",$B39&lt;&gt;"Yes"),"",IF(AND('Jobs'!$E$14="Active",N('Jobs'!$C$14)&gt;0,$A39&gt;='Jobs'!$C$14,OR(N('Jobs'!$D$14)=0,$A39&lt;='Jobs'!$D$14)),IF(COUNTIFS('Daily Log'!$B$2:$B$1000,O$1,'Daily Log'!$A$2:$A$1000,$A39)=0,"MISSING",""),""))</f>
        <v/>
      </c>
      <c r="P39">
        <f>IF(OR($A39="",P$1="",$B39&lt;&gt;"Yes"),"",IF(AND('Jobs'!$E$15="Active",N('Jobs'!$C$15)&gt;0,$A39&gt;='Jobs'!$C$15,OR(N('Jobs'!$D$15)=0,$A39&lt;='Jobs'!$D$15)),IF(COUNTIFS('Daily Log'!$B$2:$B$1000,P$1,'Daily Log'!$A$2:$A$1000,$A39)=0,"MISSING",""),""))</f>
        <v/>
      </c>
      <c r="Q39">
        <f>IF(OR($A39="",Q$1="",$B39&lt;&gt;"Yes"),"",IF(AND('Jobs'!$E$16="Active",N('Jobs'!$C$16)&gt;0,$A39&gt;='Jobs'!$C$16,OR(N('Jobs'!$D$16)=0,$A39&lt;='Jobs'!$D$16)),IF(COUNTIFS('Daily Log'!$B$2:$B$1000,Q$1,'Daily Log'!$A$2:$A$1000,$A39)=0,"MISSING",""),""))</f>
        <v/>
      </c>
      <c r="R39">
        <f>IF(OR($A39="",R$1="",$B39&lt;&gt;"Yes"),"",IF(AND('Jobs'!$E$17="Active",N('Jobs'!$C$17)&gt;0,$A39&gt;='Jobs'!$C$17,OR(N('Jobs'!$D$17)=0,$A39&lt;='Jobs'!$D$17)),IF(COUNTIFS('Daily Log'!$B$2:$B$1000,R$1,'Daily Log'!$A$2:$A$1000,$A39)=0,"MISSING",""),""))</f>
        <v/>
      </c>
      <c r="S39">
        <f>IF(OR($A39="",S$1="",$B39&lt;&gt;"Yes"),"",IF(AND('Jobs'!$E$18="Active",N('Jobs'!$C$18)&gt;0,$A39&gt;='Jobs'!$C$18,OR(N('Jobs'!$D$18)=0,$A39&lt;='Jobs'!$D$18)),IF(COUNTIFS('Daily Log'!$B$2:$B$1000,S$1,'Daily Log'!$A$2:$A$1000,$A39)=0,"MISSING",""),""))</f>
        <v/>
      </c>
      <c r="T39">
        <f>IF(OR($A39="",T$1="",$B39&lt;&gt;"Yes"),"",IF(AND('Jobs'!$E$19="Active",N('Jobs'!$C$19)&gt;0,$A39&gt;='Jobs'!$C$19,OR(N('Jobs'!$D$19)=0,$A39&lt;='Jobs'!$D$19)),IF(COUNTIFS('Daily Log'!$B$2:$B$1000,T$1,'Daily Log'!$A$2:$A$1000,$A39)=0,"MISSING",""),""))</f>
        <v/>
      </c>
      <c r="U39">
        <f>IF(OR($A39="",U$1="",$B39&lt;&gt;"Yes"),"",IF(AND('Jobs'!$E$20="Active",N('Jobs'!$C$20)&gt;0,$A39&gt;='Jobs'!$C$20,OR(N('Jobs'!$D$20)=0,$A39&lt;='Jobs'!$D$20)),IF(COUNTIFS('Daily Log'!$B$2:$B$1000,U$1,'Daily Log'!$A$2:$A$1000,$A39)=0,"MISSING",""),""))</f>
        <v/>
      </c>
      <c r="V39">
        <f>IF(OR($A39="",V$1="",$B39&lt;&gt;"Yes"),"",IF(AND('Jobs'!$E$21="Active",N('Jobs'!$C$21)&gt;0,$A39&gt;='Jobs'!$C$21,OR(N('Jobs'!$D$21)=0,$A39&lt;='Jobs'!$D$21)),IF(COUNTIFS('Daily Log'!$B$2:$B$1000,V$1,'Daily Log'!$A$2:$A$1000,$A39)=0,"MISSING",""),""))</f>
        <v/>
      </c>
    </row>
    <row r="40">
      <c r="A40" s="6">
        <f>IF(39&lt;=MIN(60,MAX(0,N('Settings'!$B$10))),TODAY()-39,"")</f>
        <v/>
      </c>
      <c r="B40">
        <f>IF(A40="","",IF(AND(INDEX('Settings'!$B$2:$B$8,WEEKDAY(A40,2))="Yes",COUNTIF('Settings'!$D$2:$D$60,A40)=0),"Yes","No"))</f>
        <v/>
      </c>
      <c r="C40">
        <f>IF(OR($A40="",C$1="",$B40&lt;&gt;"Yes"),"",IF(AND('Jobs'!$E$2="Active",N('Jobs'!$C$2)&gt;0,$A40&gt;='Jobs'!$C$2,OR(N('Jobs'!$D$2)=0,$A40&lt;='Jobs'!$D$2)),IF(COUNTIFS('Daily Log'!$B$2:$B$1000,C$1,'Daily Log'!$A$2:$A$1000,$A40)=0,"MISSING",""),""))</f>
        <v/>
      </c>
      <c r="D40">
        <f>IF(OR($A40="",D$1="",$B40&lt;&gt;"Yes"),"",IF(AND('Jobs'!$E$3="Active",N('Jobs'!$C$3)&gt;0,$A40&gt;='Jobs'!$C$3,OR(N('Jobs'!$D$3)=0,$A40&lt;='Jobs'!$D$3)),IF(COUNTIFS('Daily Log'!$B$2:$B$1000,D$1,'Daily Log'!$A$2:$A$1000,$A40)=0,"MISSING",""),""))</f>
        <v/>
      </c>
      <c r="E40">
        <f>IF(OR($A40="",E$1="",$B40&lt;&gt;"Yes"),"",IF(AND('Jobs'!$E$4="Active",N('Jobs'!$C$4)&gt;0,$A40&gt;='Jobs'!$C$4,OR(N('Jobs'!$D$4)=0,$A40&lt;='Jobs'!$D$4)),IF(COUNTIFS('Daily Log'!$B$2:$B$1000,E$1,'Daily Log'!$A$2:$A$1000,$A40)=0,"MISSING",""),""))</f>
        <v/>
      </c>
      <c r="F40">
        <f>IF(OR($A40="",F$1="",$B40&lt;&gt;"Yes"),"",IF(AND('Jobs'!$E$5="Active",N('Jobs'!$C$5)&gt;0,$A40&gt;='Jobs'!$C$5,OR(N('Jobs'!$D$5)=0,$A40&lt;='Jobs'!$D$5)),IF(COUNTIFS('Daily Log'!$B$2:$B$1000,F$1,'Daily Log'!$A$2:$A$1000,$A40)=0,"MISSING",""),""))</f>
        <v/>
      </c>
      <c r="G40">
        <f>IF(OR($A40="",G$1="",$B40&lt;&gt;"Yes"),"",IF(AND('Jobs'!$E$6="Active",N('Jobs'!$C$6)&gt;0,$A40&gt;='Jobs'!$C$6,OR(N('Jobs'!$D$6)=0,$A40&lt;='Jobs'!$D$6)),IF(COUNTIFS('Daily Log'!$B$2:$B$1000,G$1,'Daily Log'!$A$2:$A$1000,$A40)=0,"MISSING",""),""))</f>
        <v/>
      </c>
      <c r="H40">
        <f>IF(OR($A40="",H$1="",$B40&lt;&gt;"Yes"),"",IF(AND('Jobs'!$E$7="Active",N('Jobs'!$C$7)&gt;0,$A40&gt;='Jobs'!$C$7,OR(N('Jobs'!$D$7)=0,$A40&lt;='Jobs'!$D$7)),IF(COUNTIFS('Daily Log'!$B$2:$B$1000,H$1,'Daily Log'!$A$2:$A$1000,$A40)=0,"MISSING",""),""))</f>
        <v/>
      </c>
      <c r="I40">
        <f>IF(OR($A40="",I$1="",$B40&lt;&gt;"Yes"),"",IF(AND('Jobs'!$E$8="Active",N('Jobs'!$C$8)&gt;0,$A40&gt;='Jobs'!$C$8,OR(N('Jobs'!$D$8)=0,$A40&lt;='Jobs'!$D$8)),IF(COUNTIFS('Daily Log'!$B$2:$B$1000,I$1,'Daily Log'!$A$2:$A$1000,$A40)=0,"MISSING",""),""))</f>
        <v/>
      </c>
      <c r="J40">
        <f>IF(OR($A40="",J$1="",$B40&lt;&gt;"Yes"),"",IF(AND('Jobs'!$E$9="Active",N('Jobs'!$C$9)&gt;0,$A40&gt;='Jobs'!$C$9,OR(N('Jobs'!$D$9)=0,$A40&lt;='Jobs'!$D$9)),IF(COUNTIFS('Daily Log'!$B$2:$B$1000,J$1,'Daily Log'!$A$2:$A$1000,$A40)=0,"MISSING",""),""))</f>
        <v/>
      </c>
      <c r="K40">
        <f>IF(OR($A40="",K$1="",$B40&lt;&gt;"Yes"),"",IF(AND('Jobs'!$E$10="Active",N('Jobs'!$C$10)&gt;0,$A40&gt;='Jobs'!$C$10,OR(N('Jobs'!$D$10)=0,$A40&lt;='Jobs'!$D$10)),IF(COUNTIFS('Daily Log'!$B$2:$B$1000,K$1,'Daily Log'!$A$2:$A$1000,$A40)=0,"MISSING",""),""))</f>
        <v/>
      </c>
      <c r="L40">
        <f>IF(OR($A40="",L$1="",$B40&lt;&gt;"Yes"),"",IF(AND('Jobs'!$E$11="Active",N('Jobs'!$C$11)&gt;0,$A40&gt;='Jobs'!$C$11,OR(N('Jobs'!$D$11)=0,$A40&lt;='Jobs'!$D$11)),IF(COUNTIFS('Daily Log'!$B$2:$B$1000,L$1,'Daily Log'!$A$2:$A$1000,$A40)=0,"MISSING",""),""))</f>
        <v/>
      </c>
      <c r="M40">
        <f>IF(OR($A40="",M$1="",$B40&lt;&gt;"Yes"),"",IF(AND('Jobs'!$E$12="Active",N('Jobs'!$C$12)&gt;0,$A40&gt;='Jobs'!$C$12,OR(N('Jobs'!$D$12)=0,$A40&lt;='Jobs'!$D$12)),IF(COUNTIFS('Daily Log'!$B$2:$B$1000,M$1,'Daily Log'!$A$2:$A$1000,$A40)=0,"MISSING",""),""))</f>
        <v/>
      </c>
      <c r="N40">
        <f>IF(OR($A40="",N$1="",$B40&lt;&gt;"Yes"),"",IF(AND('Jobs'!$E$13="Active",N('Jobs'!$C$13)&gt;0,$A40&gt;='Jobs'!$C$13,OR(N('Jobs'!$D$13)=0,$A40&lt;='Jobs'!$D$13)),IF(COUNTIFS('Daily Log'!$B$2:$B$1000,N$1,'Daily Log'!$A$2:$A$1000,$A40)=0,"MISSING",""),""))</f>
        <v/>
      </c>
      <c r="O40">
        <f>IF(OR($A40="",O$1="",$B40&lt;&gt;"Yes"),"",IF(AND('Jobs'!$E$14="Active",N('Jobs'!$C$14)&gt;0,$A40&gt;='Jobs'!$C$14,OR(N('Jobs'!$D$14)=0,$A40&lt;='Jobs'!$D$14)),IF(COUNTIFS('Daily Log'!$B$2:$B$1000,O$1,'Daily Log'!$A$2:$A$1000,$A40)=0,"MISSING",""),""))</f>
        <v/>
      </c>
      <c r="P40">
        <f>IF(OR($A40="",P$1="",$B40&lt;&gt;"Yes"),"",IF(AND('Jobs'!$E$15="Active",N('Jobs'!$C$15)&gt;0,$A40&gt;='Jobs'!$C$15,OR(N('Jobs'!$D$15)=0,$A40&lt;='Jobs'!$D$15)),IF(COUNTIFS('Daily Log'!$B$2:$B$1000,P$1,'Daily Log'!$A$2:$A$1000,$A40)=0,"MISSING",""),""))</f>
        <v/>
      </c>
      <c r="Q40">
        <f>IF(OR($A40="",Q$1="",$B40&lt;&gt;"Yes"),"",IF(AND('Jobs'!$E$16="Active",N('Jobs'!$C$16)&gt;0,$A40&gt;='Jobs'!$C$16,OR(N('Jobs'!$D$16)=0,$A40&lt;='Jobs'!$D$16)),IF(COUNTIFS('Daily Log'!$B$2:$B$1000,Q$1,'Daily Log'!$A$2:$A$1000,$A40)=0,"MISSING",""),""))</f>
        <v/>
      </c>
      <c r="R40">
        <f>IF(OR($A40="",R$1="",$B40&lt;&gt;"Yes"),"",IF(AND('Jobs'!$E$17="Active",N('Jobs'!$C$17)&gt;0,$A40&gt;='Jobs'!$C$17,OR(N('Jobs'!$D$17)=0,$A40&lt;='Jobs'!$D$17)),IF(COUNTIFS('Daily Log'!$B$2:$B$1000,R$1,'Daily Log'!$A$2:$A$1000,$A40)=0,"MISSING",""),""))</f>
        <v/>
      </c>
      <c r="S40">
        <f>IF(OR($A40="",S$1="",$B40&lt;&gt;"Yes"),"",IF(AND('Jobs'!$E$18="Active",N('Jobs'!$C$18)&gt;0,$A40&gt;='Jobs'!$C$18,OR(N('Jobs'!$D$18)=0,$A40&lt;='Jobs'!$D$18)),IF(COUNTIFS('Daily Log'!$B$2:$B$1000,S$1,'Daily Log'!$A$2:$A$1000,$A40)=0,"MISSING",""),""))</f>
        <v/>
      </c>
      <c r="T40">
        <f>IF(OR($A40="",T$1="",$B40&lt;&gt;"Yes"),"",IF(AND('Jobs'!$E$19="Active",N('Jobs'!$C$19)&gt;0,$A40&gt;='Jobs'!$C$19,OR(N('Jobs'!$D$19)=0,$A40&lt;='Jobs'!$D$19)),IF(COUNTIFS('Daily Log'!$B$2:$B$1000,T$1,'Daily Log'!$A$2:$A$1000,$A40)=0,"MISSING",""),""))</f>
        <v/>
      </c>
      <c r="U40">
        <f>IF(OR($A40="",U$1="",$B40&lt;&gt;"Yes"),"",IF(AND('Jobs'!$E$20="Active",N('Jobs'!$C$20)&gt;0,$A40&gt;='Jobs'!$C$20,OR(N('Jobs'!$D$20)=0,$A40&lt;='Jobs'!$D$20)),IF(COUNTIFS('Daily Log'!$B$2:$B$1000,U$1,'Daily Log'!$A$2:$A$1000,$A40)=0,"MISSING",""),""))</f>
        <v/>
      </c>
      <c r="V40">
        <f>IF(OR($A40="",V$1="",$B40&lt;&gt;"Yes"),"",IF(AND('Jobs'!$E$21="Active",N('Jobs'!$C$21)&gt;0,$A40&gt;='Jobs'!$C$21,OR(N('Jobs'!$D$21)=0,$A40&lt;='Jobs'!$D$21)),IF(COUNTIFS('Daily Log'!$B$2:$B$1000,V$1,'Daily Log'!$A$2:$A$1000,$A40)=0,"MISSING",""),""))</f>
        <v/>
      </c>
    </row>
    <row r="41">
      <c r="A41" s="6">
        <f>IF(40&lt;=MIN(60,MAX(0,N('Settings'!$B$10))),TODAY()-40,"")</f>
        <v/>
      </c>
      <c r="B41">
        <f>IF(A41="","",IF(AND(INDEX('Settings'!$B$2:$B$8,WEEKDAY(A41,2))="Yes",COUNTIF('Settings'!$D$2:$D$60,A41)=0),"Yes","No"))</f>
        <v/>
      </c>
      <c r="C41">
        <f>IF(OR($A41="",C$1="",$B41&lt;&gt;"Yes"),"",IF(AND('Jobs'!$E$2="Active",N('Jobs'!$C$2)&gt;0,$A41&gt;='Jobs'!$C$2,OR(N('Jobs'!$D$2)=0,$A41&lt;='Jobs'!$D$2)),IF(COUNTIFS('Daily Log'!$B$2:$B$1000,C$1,'Daily Log'!$A$2:$A$1000,$A41)=0,"MISSING",""),""))</f>
        <v/>
      </c>
      <c r="D41">
        <f>IF(OR($A41="",D$1="",$B41&lt;&gt;"Yes"),"",IF(AND('Jobs'!$E$3="Active",N('Jobs'!$C$3)&gt;0,$A41&gt;='Jobs'!$C$3,OR(N('Jobs'!$D$3)=0,$A41&lt;='Jobs'!$D$3)),IF(COUNTIFS('Daily Log'!$B$2:$B$1000,D$1,'Daily Log'!$A$2:$A$1000,$A41)=0,"MISSING",""),""))</f>
        <v/>
      </c>
      <c r="E41">
        <f>IF(OR($A41="",E$1="",$B41&lt;&gt;"Yes"),"",IF(AND('Jobs'!$E$4="Active",N('Jobs'!$C$4)&gt;0,$A41&gt;='Jobs'!$C$4,OR(N('Jobs'!$D$4)=0,$A41&lt;='Jobs'!$D$4)),IF(COUNTIFS('Daily Log'!$B$2:$B$1000,E$1,'Daily Log'!$A$2:$A$1000,$A41)=0,"MISSING",""),""))</f>
        <v/>
      </c>
      <c r="F41">
        <f>IF(OR($A41="",F$1="",$B41&lt;&gt;"Yes"),"",IF(AND('Jobs'!$E$5="Active",N('Jobs'!$C$5)&gt;0,$A41&gt;='Jobs'!$C$5,OR(N('Jobs'!$D$5)=0,$A41&lt;='Jobs'!$D$5)),IF(COUNTIFS('Daily Log'!$B$2:$B$1000,F$1,'Daily Log'!$A$2:$A$1000,$A41)=0,"MISSING",""),""))</f>
        <v/>
      </c>
      <c r="G41">
        <f>IF(OR($A41="",G$1="",$B41&lt;&gt;"Yes"),"",IF(AND('Jobs'!$E$6="Active",N('Jobs'!$C$6)&gt;0,$A41&gt;='Jobs'!$C$6,OR(N('Jobs'!$D$6)=0,$A41&lt;='Jobs'!$D$6)),IF(COUNTIFS('Daily Log'!$B$2:$B$1000,G$1,'Daily Log'!$A$2:$A$1000,$A41)=0,"MISSING",""),""))</f>
        <v/>
      </c>
      <c r="H41">
        <f>IF(OR($A41="",H$1="",$B41&lt;&gt;"Yes"),"",IF(AND('Jobs'!$E$7="Active",N('Jobs'!$C$7)&gt;0,$A41&gt;='Jobs'!$C$7,OR(N('Jobs'!$D$7)=0,$A41&lt;='Jobs'!$D$7)),IF(COUNTIFS('Daily Log'!$B$2:$B$1000,H$1,'Daily Log'!$A$2:$A$1000,$A41)=0,"MISSING",""),""))</f>
        <v/>
      </c>
      <c r="I41">
        <f>IF(OR($A41="",I$1="",$B41&lt;&gt;"Yes"),"",IF(AND('Jobs'!$E$8="Active",N('Jobs'!$C$8)&gt;0,$A41&gt;='Jobs'!$C$8,OR(N('Jobs'!$D$8)=0,$A41&lt;='Jobs'!$D$8)),IF(COUNTIFS('Daily Log'!$B$2:$B$1000,I$1,'Daily Log'!$A$2:$A$1000,$A41)=0,"MISSING",""),""))</f>
        <v/>
      </c>
      <c r="J41">
        <f>IF(OR($A41="",J$1="",$B41&lt;&gt;"Yes"),"",IF(AND('Jobs'!$E$9="Active",N('Jobs'!$C$9)&gt;0,$A41&gt;='Jobs'!$C$9,OR(N('Jobs'!$D$9)=0,$A41&lt;='Jobs'!$D$9)),IF(COUNTIFS('Daily Log'!$B$2:$B$1000,J$1,'Daily Log'!$A$2:$A$1000,$A41)=0,"MISSING",""),""))</f>
        <v/>
      </c>
      <c r="K41">
        <f>IF(OR($A41="",K$1="",$B41&lt;&gt;"Yes"),"",IF(AND('Jobs'!$E$10="Active",N('Jobs'!$C$10)&gt;0,$A41&gt;='Jobs'!$C$10,OR(N('Jobs'!$D$10)=0,$A41&lt;='Jobs'!$D$10)),IF(COUNTIFS('Daily Log'!$B$2:$B$1000,K$1,'Daily Log'!$A$2:$A$1000,$A41)=0,"MISSING",""),""))</f>
        <v/>
      </c>
      <c r="L41">
        <f>IF(OR($A41="",L$1="",$B41&lt;&gt;"Yes"),"",IF(AND('Jobs'!$E$11="Active",N('Jobs'!$C$11)&gt;0,$A41&gt;='Jobs'!$C$11,OR(N('Jobs'!$D$11)=0,$A41&lt;='Jobs'!$D$11)),IF(COUNTIFS('Daily Log'!$B$2:$B$1000,L$1,'Daily Log'!$A$2:$A$1000,$A41)=0,"MISSING",""),""))</f>
        <v/>
      </c>
      <c r="M41">
        <f>IF(OR($A41="",M$1="",$B41&lt;&gt;"Yes"),"",IF(AND('Jobs'!$E$12="Active",N('Jobs'!$C$12)&gt;0,$A41&gt;='Jobs'!$C$12,OR(N('Jobs'!$D$12)=0,$A41&lt;='Jobs'!$D$12)),IF(COUNTIFS('Daily Log'!$B$2:$B$1000,M$1,'Daily Log'!$A$2:$A$1000,$A41)=0,"MISSING",""),""))</f>
        <v/>
      </c>
      <c r="N41">
        <f>IF(OR($A41="",N$1="",$B41&lt;&gt;"Yes"),"",IF(AND('Jobs'!$E$13="Active",N('Jobs'!$C$13)&gt;0,$A41&gt;='Jobs'!$C$13,OR(N('Jobs'!$D$13)=0,$A41&lt;='Jobs'!$D$13)),IF(COUNTIFS('Daily Log'!$B$2:$B$1000,N$1,'Daily Log'!$A$2:$A$1000,$A41)=0,"MISSING",""),""))</f>
        <v/>
      </c>
      <c r="O41">
        <f>IF(OR($A41="",O$1="",$B41&lt;&gt;"Yes"),"",IF(AND('Jobs'!$E$14="Active",N('Jobs'!$C$14)&gt;0,$A41&gt;='Jobs'!$C$14,OR(N('Jobs'!$D$14)=0,$A41&lt;='Jobs'!$D$14)),IF(COUNTIFS('Daily Log'!$B$2:$B$1000,O$1,'Daily Log'!$A$2:$A$1000,$A41)=0,"MISSING",""),""))</f>
        <v/>
      </c>
      <c r="P41">
        <f>IF(OR($A41="",P$1="",$B41&lt;&gt;"Yes"),"",IF(AND('Jobs'!$E$15="Active",N('Jobs'!$C$15)&gt;0,$A41&gt;='Jobs'!$C$15,OR(N('Jobs'!$D$15)=0,$A41&lt;='Jobs'!$D$15)),IF(COUNTIFS('Daily Log'!$B$2:$B$1000,P$1,'Daily Log'!$A$2:$A$1000,$A41)=0,"MISSING",""),""))</f>
        <v/>
      </c>
      <c r="Q41">
        <f>IF(OR($A41="",Q$1="",$B41&lt;&gt;"Yes"),"",IF(AND('Jobs'!$E$16="Active",N('Jobs'!$C$16)&gt;0,$A41&gt;='Jobs'!$C$16,OR(N('Jobs'!$D$16)=0,$A41&lt;='Jobs'!$D$16)),IF(COUNTIFS('Daily Log'!$B$2:$B$1000,Q$1,'Daily Log'!$A$2:$A$1000,$A41)=0,"MISSING",""),""))</f>
        <v/>
      </c>
      <c r="R41">
        <f>IF(OR($A41="",R$1="",$B41&lt;&gt;"Yes"),"",IF(AND('Jobs'!$E$17="Active",N('Jobs'!$C$17)&gt;0,$A41&gt;='Jobs'!$C$17,OR(N('Jobs'!$D$17)=0,$A41&lt;='Jobs'!$D$17)),IF(COUNTIFS('Daily Log'!$B$2:$B$1000,R$1,'Daily Log'!$A$2:$A$1000,$A41)=0,"MISSING",""),""))</f>
        <v/>
      </c>
      <c r="S41">
        <f>IF(OR($A41="",S$1="",$B41&lt;&gt;"Yes"),"",IF(AND('Jobs'!$E$18="Active",N('Jobs'!$C$18)&gt;0,$A41&gt;='Jobs'!$C$18,OR(N('Jobs'!$D$18)=0,$A41&lt;='Jobs'!$D$18)),IF(COUNTIFS('Daily Log'!$B$2:$B$1000,S$1,'Daily Log'!$A$2:$A$1000,$A41)=0,"MISSING",""),""))</f>
        <v/>
      </c>
      <c r="T41">
        <f>IF(OR($A41="",T$1="",$B41&lt;&gt;"Yes"),"",IF(AND('Jobs'!$E$19="Active",N('Jobs'!$C$19)&gt;0,$A41&gt;='Jobs'!$C$19,OR(N('Jobs'!$D$19)=0,$A41&lt;='Jobs'!$D$19)),IF(COUNTIFS('Daily Log'!$B$2:$B$1000,T$1,'Daily Log'!$A$2:$A$1000,$A41)=0,"MISSING",""),""))</f>
        <v/>
      </c>
      <c r="U41">
        <f>IF(OR($A41="",U$1="",$B41&lt;&gt;"Yes"),"",IF(AND('Jobs'!$E$20="Active",N('Jobs'!$C$20)&gt;0,$A41&gt;='Jobs'!$C$20,OR(N('Jobs'!$D$20)=0,$A41&lt;='Jobs'!$D$20)),IF(COUNTIFS('Daily Log'!$B$2:$B$1000,U$1,'Daily Log'!$A$2:$A$1000,$A41)=0,"MISSING",""),""))</f>
        <v/>
      </c>
      <c r="V41">
        <f>IF(OR($A41="",V$1="",$B41&lt;&gt;"Yes"),"",IF(AND('Jobs'!$E$21="Active",N('Jobs'!$C$21)&gt;0,$A41&gt;='Jobs'!$C$21,OR(N('Jobs'!$D$21)=0,$A41&lt;='Jobs'!$D$21)),IF(COUNTIFS('Daily Log'!$B$2:$B$1000,V$1,'Daily Log'!$A$2:$A$1000,$A41)=0,"MISSING",""),""))</f>
        <v/>
      </c>
    </row>
    <row r="42">
      <c r="A42" s="6">
        <f>IF(41&lt;=MIN(60,MAX(0,N('Settings'!$B$10))),TODAY()-41,"")</f>
        <v/>
      </c>
      <c r="B42">
        <f>IF(A42="","",IF(AND(INDEX('Settings'!$B$2:$B$8,WEEKDAY(A42,2))="Yes",COUNTIF('Settings'!$D$2:$D$60,A42)=0),"Yes","No"))</f>
        <v/>
      </c>
      <c r="C42">
        <f>IF(OR($A42="",C$1="",$B42&lt;&gt;"Yes"),"",IF(AND('Jobs'!$E$2="Active",N('Jobs'!$C$2)&gt;0,$A42&gt;='Jobs'!$C$2,OR(N('Jobs'!$D$2)=0,$A42&lt;='Jobs'!$D$2)),IF(COUNTIFS('Daily Log'!$B$2:$B$1000,C$1,'Daily Log'!$A$2:$A$1000,$A42)=0,"MISSING",""),""))</f>
        <v/>
      </c>
      <c r="D42">
        <f>IF(OR($A42="",D$1="",$B42&lt;&gt;"Yes"),"",IF(AND('Jobs'!$E$3="Active",N('Jobs'!$C$3)&gt;0,$A42&gt;='Jobs'!$C$3,OR(N('Jobs'!$D$3)=0,$A42&lt;='Jobs'!$D$3)),IF(COUNTIFS('Daily Log'!$B$2:$B$1000,D$1,'Daily Log'!$A$2:$A$1000,$A42)=0,"MISSING",""),""))</f>
        <v/>
      </c>
      <c r="E42">
        <f>IF(OR($A42="",E$1="",$B42&lt;&gt;"Yes"),"",IF(AND('Jobs'!$E$4="Active",N('Jobs'!$C$4)&gt;0,$A42&gt;='Jobs'!$C$4,OR(N('Jobs'!$D$4)=0,$A42&lt;='Jobs'!$D$4)),IF(COUNTIFS('Daily Log'!$B$2:$B$1000,E$1,'Daily Log'!$A$2:$A$1000,$A42)=0,"MISSING",""),""))</f>
        <v/>
      </c>
      <c r="F42">
        <f>IF(OR($A42="",F$1="",$B42&lt;&gt;"Yes"),"",IF(AND('Jobs'!$E$5="Active",N('Jobs'!$C$5)&gt;0,$A42&gt;='Jobs'!$C$5,OR(N('Jobs'!$D$5)=0,$A42&lt;='Jobs'!$D$5)),IF(COUNTIFS('Daily Log'!$B$2:$B$1000,F$1,'Daily Log'!$A$2:$A$1000,$A42)=0,"MISSING",""),""))</f>
        <v/>
      </c>
      <c r="G42">
        <f>IF(OR($A42="",G$1="",$B42&lt;&gt;"Yes"),"",IF(AND('Jobs'!$E$6="Active",N('Jobs'!$C$6)&gt;0,$A42&gt;='Jobs'!$C$6,OR(N('Jobs'!$D$6)=0,$A42&lt;='Jobs'!$D$6)),IF(COUNTIFS('Daily Log'!$B$2:$B$1000,G$1,'Daily Log'!$A$2:$A$1000,$A42)=0,"MISSING",""),""))</f>
        <v/>
      </c>
      <c r="H42">
        <f>IF(OR($A42="",H$1="",$B42&lt;&gt;"Yes"),"",IF(AND('Jobs'!$E$7="Active",N('Jobs'!$C$7)&gt;0,$A42&gt;='Jobs'!$C$7,OR(N('Jobs'!$D$7)=0,$A42&lt;='Jobs'!$D$7)),IF(COUNTIFS('Daily Log'!$B$2:$B$1000,H$1,'Daily Log'!$A$2:$A$1000,$A42)=0,"MISSING",""),""))</f>
        <v/>
      </c>
      <c r="I42">
        <f>IF(OR($A42="",I$1="",$B42&lt;&gt;"Yes"),"",IF(AND('Jobs'!$E$8="Active",N('Jobs'!$C$8)&gt;0,$A42&gt;='Jobs'!$C$8,OR(N('Jobs'!$D$8)=0,$A42&lt;='Jobs'!$D$8)),IF(COUNTIFS('Daily Log'!$B$2:$B$1000,I$1,'Daily Log'!$A$2:$A$1000,$A42)=0,"MISSING",""),""))</f>
        <v/>
      </c>
      <c r="J42">
        <f>IF(OR($A42="",J$1="",$B42&lt;&gt;"Yes"),"",IF(AND('Jobs'!$E$9="Active",N('Jobs'!$C$9)&gt;0,$A42&gt;='Jobs'!$C$9,OR(N('Jobs'!$D$9)=0,$A42&lt;='Jobs'!$D$9)),IF(COUNTIFS('Daily Log'!$B$2:$B$1000,J$1,'Daily Log'!$A$2:$A$1000,$A42)=0,"MISSING",""),""))</f>
        <v/>
      </c>
      <c r="K42">
        <f>IF(OR($A42="",K$1="",$B42&lt;&gt;"Yes"),"",IF(AND('Jobs'!$E$10="Active",N('Jobs'!$C$10)&gt;0,$A42&gt;='Jobs'!$C$10,OR(N('Jobs'!$D$10)=0,$A42&lt;='Jobs'!$D$10)),IF(COUNTIFS('Daily Log'!$B$2:$B$1000,K$1,'Daily Log'!$A$2:$A$1000,$A42)=0,"MISSING",""),""))</f>
        <v/>
      </c>
      <c r="L42">
        <f>IF(OR($A42="",L$1="",$B42&lt;&gt;"Yes"),"",IF(AND('Jobs'!$E$11="Active",N('Jobs'!$C$11)&gt;0,$A42&gt;='Jobs'!$C$11,OR(N('Jobs'!$D$11)=0,$A42&lt;='Jobs'!$D$11)),IF(COUNTIFS('Daily Log'!$B$2:$B$1000,L$1,'Daily Log'!$A$2:$A$1000,$A42)=0,"MISSING",""),""))</f>
        <v/>
      </c>
      <c r="M42">
        <f>IF(OR($A42="",M$1="",$B42&lt;&gt;"Yes"),"",IF(AND('Jobs'!$E$12="Active",N('Jobs'!$C$12)&gt;0,$A42&gt;='Jobs'!$C$12,OR(N('Jobs'!$D$12)=0,$A42&lt;='Jobs'!$D$12)),IF(COUNTIFS('Daily Log'!$B$2:$B$1000,M$1,'Daily Log'!$A$2:$A$1000,$A42)=0,"MISSING",""),""))</f>
        <v/>
      </c>
      <c r="N42">
        <f>IF(OR($A42="",N$1="",$B42&lt;&gt;"Yes"),"",IF(AND('Jobs'!$E$13="Active",N('Jobs'!$C$13)&gt;0,$A42&gt;='Jobs'!$C$13,OR(N('Jobs'!$D$13)=0,$A42&lt;='Jobs'!$D$13)),IF(COUNTIFS('Daily Log'!$B$2:$B$1000,N$1,'Daily Log'!$A$2:$A$1000,$A42)=0,"MISSING",""),""))</f>
        <v/>
      </c>
      <c r="O42">
        <f>IF(OR($A42="",O$1="",$B42&lt;&gt;"Yes"),"",IF(AND('Jobs'!$E$14="Active",N('Jobs'!$C$14)&gt;0,$A42&gt;='Jobs'!$C$14,OR(N('Jobs'!$D$14)=0,$A42&lt;='Jobs'!$D$14)),IF(COUNTIFS('Daily Log'!$B$2:$B$1000,O$1,'Daily Log'!$A$2:$A$1000,$A42)=0,"MISSING",""),""))</f>
        <v/>
      </c>
      <c r="P42">
        <f>IF(OR($A42="",P$1="",$B42&lt;&gt;"Yes"),"",IF(AND('Jobs'!$E$15="Active",N('Jobs'!$C$15)&gt;0,$A42&gt;='Jobs'!$C$15,OR(N('Jobs'!$D$15)=0,$A42&lt;='Jobs'!$D$15)),IF(COUNTIFS('Daily Log'!$B$2:$B$1000,P$1,'Daily Log'!$A$2:$A$1000,$A42)=0,"MISSING",""),""))</f>
        <v/>
      </c>
      <c r="Q42">
        <f>IF(OR($A42="",Q$1="",$B42&lt;&gt;"Yes"),"",IF(AND('Jobs'!$E$16="Active",N('Jobs'!$C$16)&gt;0,$A42&gt;='Jobs'!$C$16,OR(N('Jobs'!$D$16)=0,$A42&lt;='Jobs'!$D$16)),IF(COUNTIFS('Daily Log'!$B$2:$B$1000,Q$1,'Daily Log'!$A$2:$A$1000,$A42)=0,"MISSING",""),""))</f>
        <v/>
      </c>
      <c r="R42">
        <f>IF(OR($A42="",R$1="",$B42&lt;&gt;"Yes"),"",IF(AND('Jobs'!$E$17="Active",N('Jobs'!$C$17)&gt;0,$A42&gt;='Jobs'!$C$17,OR(N('Jobs'!$D$17)=0,$A42&lt;='Jobs'!$D$17)),IF(COUNTIFS('Daily Log'!$B$2:$B$1000,R$1,'Daily Log'!$A$2:$A$1000,$A42)=0,"MISSING",""),""))</f>
        <v/>
      </c>
      <c r="S42">
        <f>IF(OR($A42="",S$1="",$B42&lt;&gt;"Yes"),"",IF(AND('Jobs'!$E$18="Active",N('Jobs'!$C$18)&gt;0,$A42&gt;='Jobs'!$C$18,OR(N('Jobs'!$D$18)=0,$A42&lt;='Jobs'!$D$18)),IF(COUNTIFS('Daily Log'!$B$2:$B$1000,S$1,'Daily Log'!$A$2:$A$1000,$A42)=0,"MISSING",""),""))</f>
        <v/>
      </c>
      <c r="T42">
        <f>IF(OR($A42="",T$1="",$B42&lt;&gt;"Yes"),"",IF(AND('Jobs'!$E$19="Active",N('Jobs'!$C$19)&gt;0,$A42&gt;='Jobs'!$C$19,OR(N('Jobs'!$D$19)=0,$A42&lt;='Jobs'!$D$19)),IF(COUNTIFS('Daily Log'!$B$2:$B$1000,T$1,'Daily Log'!$A$2:$A$1000,$A42)=0,"MISSING",""),""))</f>
        <v/>
      </c>
      <c r="U42">
        <f>IF(OR($A42="",U$1="",$B42&lt;&gt;"Yes"),"",IF(AND('Jobs'!$E$20="Active",N('Jobs'!$C$20)&gt;0,$A42&gt;='Jobs'!$C$20,OR(N('Jobs'!$D$20)=0,$A42&lt;='Jobs'!$D$20)),IF(COUNTIFS('Daily Log'!$B$2:$B$1000,U$1,'Daily Log'!$A$2:$A$1000,$A42)=0,"MISSING",""),""))</f>
        <v/>
      </c>
      <c r="V42">
        <f>IF(OR($A42="",V$1="",$B42&lt;&gt;"Yes"),"",IF(AND('Jobs'!$E$21="Active",N('Jobs'!$C$21)&gt;0,$A42&gt;='Jobs'!$C$21,OR(N('Jobs'!$D$21)=0,$A42&lt;='Jobs'!$D$21)),IF(COUNTIFS('Daily Log'!$B$2:$B$1000,V$1,'Daily Log'!$A$2:$A$1000,$A42)=0,"MISSING",""),""))</f>
        <v/>
      </c>
    </row>
    <row r="43">
      <c r="A43" s="6">
        <f>IF(42&lt;=MIN(60,MAX(0,N('Settings'!$B$10))),TODAY()-42,"")</f>
        <v/>
      </c>
      <c r="B43">
        <f>IF(A43="","",IF(AND(INDEX('Settings'!$B$2:$B$8,WEEKDAY(A43,2))="Yes",COUNTIF('Settings'!$D$2:$D$60,A43)=0),"Yes","No"))</f>
        <v/>
      </c>
      <c r="C43">
        <f>IF(OR($A43="",C$1="",$B43&lt;&gt;"Yes"),"",IF(AND('Jobs'!$E$2="Active",N('Jobs'!$C$2)&gt;0,$A43&gt;='Jobs'!$C$2,OR(N('Jobs'!$D$2)=0,$A43&lt;='Jobs'!$D$2)),IF(COUNTIFS('Daily Log'!$B$2:$B$1000,C$1,'Daily Log'!$A$2:$A$1000,$A43)=0,"MISSING",""),""))</f>
        <v/>
      </c>
      <c r="D43">
        <f>IF(OR($A43="",D$1="",$B43&lt;&gt;"Yes"),"",IF(AND('Jobs'!$E$3="Active",N('Jobs'!$C$3)&gt;0,$A43&gt;='Jobs'!$C$3,OR(N('Jobs'!$D$3)=0,$A43&lt;='Jobs'!$D$3)),IF(COUNTIFS('Daily Log'!$B$2:$B$1000,D$1,'Daily Log'!$A$2:$A$1000,$A43)=0,"MISSING",""),""))</f>
        <v/>
      </c>
      <c r="E43">
        <f>IF(OR($A43="",E$1="",$B43&lt;&gt;"Yes"),"",IF(AND('Jobs'!$E$4="Active",N('Jobs'!$C$4)&gt;0,$A43&gt;='Jobs'!$C$4,OR(N('Jobs'!$D$4)=0,$A43&lt;='Jobs'!$D$4)),IF(COUNTIFS('Daily Log'!$B$2:$B$1000,E$1,'Daily Log'!$A$2:$A$1000,$A43)=0,"MISSING",""),""))</f>
        <v/>
      </c>
      <c r="F43">
        <f>IF(OR($A43="",F$1="",$B43&lt;&gt;"Yes"),"",IF(AND('Jobs'!$E$5="Active",N('Jobs'!$C$5)&gt;0,$A43&gt;='Jobs'!$C$5,OR(N('Jobs'!$D$5)=0,$A43&lt;='Jobs'!$D$5)),IF(COUNTIFS('Daily Log'!$B$2:$B$1000,F$1,'Daily Log'!$A$2:$A$1000,$A43)=0,"MISSING",""),""))</f>
        <v/>
      </c>
      <c r="G43">
        <f>IF(OR($A43="",G$1="",$B43&lt;&gt;"Yes"),"",IF(AND('Jobs'!$E$6="Active",N('Jobs'!$C$6)&gt;0,$A43&gt;='Jobs'!$C$6,OR(N('Jobs'!$D$6)=0,$A43&lt;='Jobs'!$D$6)),IF(COUNTIFS('Daily Log'!$B$2:$B$1000,G$1,'Daily Log'!$A$2:$A$1000,$A43)=0,"MISSING",""),""))</f>
        <v/>
      </c>
      <c r="H43">
        <f>IF(OR($A43="",H$1="",$B43&lt;&gt;"Yes"),"",IF(AND('Jobs'!$E$7="Active",N('Jobs'!$C$7)&gt;0,$A43&gt;='Jobs'!$C$7,OR(N('Jobs'!$D$7)=0,$A43&lt;='Jobs'!$D$7)),IF(COUNTIFS('Daily Log'!$B$2:$B$1000,H$1,'Daily Log'!$A$2:$A$1000,$A43)=0,"MISSING",""),""))</f>
        <v/>
      </c>
      <c r="I43">
        <f>IF(OR($A43="",I$1="",$B43&lt;&gt;"Yes"),"",IF(AND('Jobs'!$E$8="Active",N('Jobs'!$C$8)&gt;0,$A43&gt;='Jobs'!$C$8,OR(N('Jobs'!$D$8)=0,$A43&lt;='Jobs'!$D$8)),IF(COUNTIFS('Daily Log'!$B$2:$B$1000,I$1,'Daily Log'!$A$2:$A$1000,$A43)=0,"MISSING",""),""))</f>
        <v/>
      </c>
      <c r="J43">
        <f>IF(OR($A43="",J$1="",$B43&lt;&gt;"Yes"),"",IF(AND('Jobs'!$E$9="Active",N('Jobs'!$C$9)&gt;0,$A43&gt;='Jobs'!$C$9,OR(N('Jobs'!$D$9)=0,$A43&lt;='Jobs'!$D$9)),IF(COUNTIFS('Daily Log'!$B$2:$B$1000,J$1,'Daily Log'!$A$2:$A$1000,$A43)=0,"MISSING",""),""))</f>
        <v/>
      </c>
      <c r="K43">
        <f>IF(OR($A43="",K$1="",$B43&lt;&gt;"Yes"),"",IF(AND('Jobs'!$E$10="Active",N('Jobs'!$C$10)&gt;0,$A43&gt;='Jobs'!$C$10,OR(N('Jobs'!$D$10)=0,$A43&lt;='Jobs'!$D$10)),IF(COUNTIFS('Daily Log'!$B$2:$B$1000,K$1,'Daily Log'!$A$2:$A$1000,$A43)=0,"MISSING",""),""))</f>
        <v/>
      </c>
      <c r="L43">
        <f>IF(OR($A43="",L$1="",$B43&lt;&gt;"Yes"),"",IF(AND('Jobs'!$E$11="Active",N('Jobs'!$C$11)&gt;0,$A43&gt;='Jobs'!$C$11,OR(N('Jobs'!$D$11)=0,$A43&lt;='Jobs'!$D$11)),IF(COUNTIFS('Daily Log'!$B$2:$B$1000,L$1,'Daily Log'!$A$2:$A$1000,$A43)=0,"MISSING",""),""))</f>
        <v/>
      </c>
      <c r="M43">
        <f>IF(OR($A43="",M$1="",$B43&lt;&gt;"Yes"),"",IF(AND('Jobs'!$E$12="Active",N('Jobs'!$C$12)&gt;0,$A43&gt;='Jobs'!$C$12,OR(N('Jobs'!$D$12)=0,$A43&lt;='Jobs'!$D$12)),IF(COUNTIFS('Daily Log'!$B$2:$B$1000,M$1,'Daily Log'!$A$2:$A$1000,$A43)=0,"MISSING",""),""))</f>
        <v/>
      </c>
      <c r="N43">
        <f>IF(OR($A43="",N$1="",$B43&lt;&gt;"Yes"),"",IF(AND('Jobs'!$E$13="Active",N('Jobs'!$C$13)&gt;0,$A43&gt;='Jobs'!$C$13,OR(N('Jobs'!$D$13)=0,$A43&lt;='Jobs'!$D$13)),IF(COUNTIFS('Daily Log'!$B$2:$B$1000,N$1,'Daily Log'!$A$2:$A$1000,$A43)=0,"MISSING",""),""))</f>
        <v/>
      </c>
      <c r="O43">
        <f>IF(OR($A43="",O$1="",$B43&lt;&gt;"Yes"),"",IF(AND('Jobs'!$E$14="Active",N('Jobs'!$C$14)&gt;0,$A43&gt;='Jobs'!$C$14,OR(N('Jobs'!$D$14)=0,$A43&lt;='Jobs'!$D$14)),IF(COUNTIFS('Daily Log'!$B$2:$B$1000,O$1,'Daily Log'!$A$2:$A$1000,$A43)=0,"MISSING",""),""))</f>
        <v/>
      </c>
      <c r="P43">
        <f>IF(OR($A43="",P$1="",$B43&lt;&gt;"Yes"),"",IF(AND('Jobs'!$E$15="Active",N('Jobs'!$C$15)&gt;0,$A43&gt;='Jobs'!$C$15,OR(N('Jobs'!$D$15)=0,$A43&lt;='Jobs'!$D$15)),IF(COUNTIFS('Daily Log'!$B$2:$B$1000,P$1,'Daily Log'!$A$2:$A$1000,$A43)=0,"MISSING",""),""))</f>
        <v/>
      </c>
      <c r="Q43">
        <f>IF(OR($A43="",Q$1="",$B43&lt;&gt;"Yes"),"",IF(AND('Jobs'!$E$16="Active",N('Jobs'!$C$16)&gt;0,$A43&gt;='Jobs'!$C$16,OR(N('Jobs'!$D$16)=0,$A43&lt;='Jobs'!$D$16)),IF(COUNTIFS('Daily Log'!$B$2:$B$1000,Q$1,'Daily Log'!$A$2:$A$1000,$A43)=0,"MISSING",""),""))</f>
        <v/>
      </c>
      <c r="R43">
        <f>IF(OR($A43="",R$1="",$B43&lt;&gt;"Yes"),"",IF(AND('Jobs'!$E$17="Active",N('Jobs'!$C$17)&gt;0,$A43&gt;='Jobs'!$C$17,OR(N('Jobs'!$D$17)=0,$A43&lt;='Jobs'!$D$17)),IF(COUNTIFS('Daily Log'!$B$2:$B$1000,R$1,'Daily Log'!$A$2:$A$1000,$A43)=0,"MISSING",""),""))</f>
        <v/>
      </c>
      <c r="S43">
        <f>IF(OR($A43="",S$1="",$B43&lt;&gt;"Yes"),"",IF(AND('Jobs'!$E$18="Active",N('Jobs'!$C$18)&gt;0,$A43&gt;='Jobs'!$C$18,OR(N('Jobs'!$D$18)=0,$A43&lt;='Jobs'!$D$18)),IF(COUNTIFS('Daily Log'!$B$2:$B$1000,S$1,'Daily Log'!$A$2:$A$1000,$A43)=0,"MISSING",""),""))</f>
        <v/>
      </c>
      <c r="T43">
        <f>IF(OR($A43="",T$1="",$B43&lt;&gt;"Yes"),"",IF(AND('Jobs'!$E$19="Active",N('Jobs'!$C$19)&gt;0,$A43&gt;='Jobs'!$C$19,OR(N('Jobs'!$D$19)=0,$A43&lt;='Jobs'!$D$19)),IF(COUNTIFS('Daily Log'!$B$2:$B$1000,T$1,'Daily Log'!$A$2:$A$1000,$A43)=0,"MISSING",""),""))</f>
        <v/>
      </c>
      <c r="U43">
        <f>IF(OR($A43="",U$1="",$B43&lt;&gt;"Yes"),"",IF(AND('Jobs'!$E$20="Active",N('Jobs'!$C$20)&gt;0,$A43&gt;='Jobs'!$C$20,OR(N('Jobs'!$D$20)=0,$A43&lt;='Jobs'!$D$20)),IF(COUNTIFS('Daily Log'!$B$2:$B$1000,U$1,'Daily Log'!$A$2:$A$1000,$A43)=0,"MISSING",""),""))</f>
        <v/>
      </c>
      <c r="V43">
        <f>IF(OR($A43="",V$1="",$B43&lt;&gt;"Yes"),"",IF(AND('Jobs'!$E$21="Active",N('Jobs'!$C$21)&gt;0,$A43&gt;='Jobs'!$C$21,OR(N('Jobs'!$D$21)=0,$A43&lt;='Jobs'!$D$21)),IF(COUNTIFS('Daily Log'!$B$2:$B$1000,V$1,'Daily Log'!$A$2:$A$1000,$A43)=0,"MISSING",""),""))</f>
        <v/>
      </c>
    </row>
    <row r="44">
      <c r="A44" s="6">
        <f>IF(43&lt;=MIN(60,MAX(0,N('Settings'!$B$10))),TODAY()-43,"")</f>
        <v/>
      </c>
      <c r="B44">
        <f>IF(A44="","",IF(AND(INDEX('Settings'!$B$2:$B$8,WEEKDAY(A44,2))="Yes",COUNTIF('Settings'!$D$2:$D$60,A44)=0),"Yes","No"))</f>
        <v/>
      </c>
      <c r="C44">
        <f>IF(OR($A44="",C$1="",$B44&lt;&gt;"Yes"),"",IF(AND('Jobs'!$E$2="Active",N('Jobs'!$C$2)&gt;0,$A44&gt;='Jobs'!$C$2,OR(N('Jobs'!$D$2)=0,$A44&lt;='Jobs'!$D$2)),IF(COUNTIFS('Daily Log'!$B$2:$B$1000,C$1,'Daily Log'!$A$2:$A$1000,$A44)=0,"MISSING",""),""))</f>
        <v/>
      </c>
      <c r="D44">
        <f>IF(OR($A44="",D$1="",$B44&lt;&gt;"Yes"),"",IF(AND('Jobs'!$E$3="Active",N('Jobs'!$C$3)&gt;0,$A44&gt;='Jobs'!$C$3,OR(N('Jobs'!$D$3)=0,$A44&lt;='Jobs'!$D$3)),IF(COUNTIFS('Daily Log'!$B$2:$B$1000,D$1,'Daily Log'!$A$2:$A$1000,$A44)=0,"MISSING",""),""))</f>
        <v/>
      </c>
      <c r="E44">
        <f>IF(OR($A44="",E$1="",$B44&lt;&gt;"Yes"),"",IF(AND('Jobs'!$E$4="Active",N('Jobs'!$C$4)&gt;0,$A44&gt;='Jobs'!$C$4,OR(N('Jobs'!$D$4)=0,$A44&lt;='Jobs'!$D$4)),IF(COUNTIFS('Daily Log'!$B$2:$B$1000,E$1,'Daily Log'!$A$2:$A$1000,$A44)=0,"MISSING",""),""))</f>
        <v/>
      </c>
      <c r="F44">
        <f>IF(OR($A44="",F$1="",$B44&lt;&gt;"Yes"),"",IF(AND('Jobs'!$E$5="Active",N('Jobs'!$C$5)&gt;0,$A44&gt;='Jobs'!$C$5,OR(N('Jobs'!$D$5)=0,$A44&lt;='Jobs'!$D$5)),IF(COUNTIFS('Daily Log'!$B$2:$B$1000,F$1,'Daily Log'!$A$2:$A$1000,$A44)=0,"MISSING",""),""))</f>
        <v/>
      </c>
      <c r="G44">
        <f>IF(OR($A44="",G$1="",$B44&lt;&gt;"Yes"),"",IF(AND('Jobs'!$E$6="Active",N('Jobs'!$C$6)&gt;0,$A44&gt;='Jobs'!$C$6,OR(N('Jobs'!$D$6)=0,$A44&lt;='Jobs'!$D$6)),IF(COUNTIFS('Daily Log'!$B$2:$B$1000,G$1,'Daily Log'!$A$2:$A$1000,$A44)=0,"MISSING",""),""))</f>
        <v/>
      </c>
      <c r="H44">
        <f>IF(OR($A44="",H$1="",$B44&lt;&gt;"Yes"),"",IF(AND('Jobs'!$E$7="Active",N('Jobs'!$C$7)&gt;0,$A44&gt;='Jobs'!$C$7,OR(N('Jobs'!$D$7)=0,$A44&lt;='Jobs'!$D$7)),IF(COUNTIFS('Daily Log'!$B$2:$B$1000,H$1,'Daily Log'!$A$2:$A$1000,$A44)=0,"MISSING",""),""))</f>
        <v/>
      </c>
      <c r="I44">
        <f>IF(OR($A44="",I$1="",$B44&lt;&gt;"Yes"),"",IF(AND('Jobs'!$E$8="Active",N('Jobs'!$C$8)&gt;0,$A44&gt;='Jobs'!$C$8,OR(N('Jobs'!$D$8)=0,$A44&lt;='Jobs'!$D$8)),IF(COUNTIFS('Daily Log'!$B$2:$B$1000,I$1,'Daily Log'!$A$2:$A$1000,$A44)=0,"MISSING",""),""))</f>
        <v/>
      </c>
      <c r="J44">
        <f>IF(OR($A44="",J$1="",$B44&lt;&gt;"Yes"),"",IF(AND('Jobs'!$E$9="Active",N('Jobs'!$C$9)&gt;0,$A44&gt;='Jobs'!$C$9,OR(N('Jobs'!$D$9)=0,$A44&lt;='Jobs'!$D$9)),IF(COUNTIFS('Daily Log'!$B$2:$B$1000,J$1,'Daily Log'!$A$2:$A$1000,$A44)=0,"MISSING",""),""))</f>
        <v/>
      </c>
      <c r="K44">
        <f>IF(OR($A44="",K$1="",$B44&lt;&gt;"Yes"),"",IF(AND('Jobs'!$E$10="Active",N('Jobs'!$C$10)&gt;0,$A44&gt;='Jobs'!$C$10,OR(N('Jobs'!$D$10)=0,$A44&lt;='Jobs'!$D$10)),IF(COUNTIFS('Daily Log'!$B$2:$B$1000,K$1,'Daily Log'!$A$2:$A$1000,$A44)=0,"MISSING",""),""))</f>
        <v/>
      </c>
      <c r="L44">
        <f>IF(OR($A44="",L$1="",$B44&lt;&gt;"Yes"),"",IF(AND('Jobs'!$E$11="Active",N('Jobs'!$C$11)&gt;0,$A44&gt;='Jobs'!$C$11,OR(N('Jobs'!$D$11)=0,$A44&lt;='Jobs'!$D$11)),IF(COUNTIFS('Daily Log'!$B$2:$B$1000,L$1,'Daily Log'!$A$2:$A$1000,$A44)=0,"MISSING",""),""))</f>
        <v/>
      </c>
      <c r="M44">
        <f>IF(OR($A44="",M$1="",$B44&lt;&gt;"Yes"),"",IF(AND('Jobs'!$E$12="Active",N('Jobs'!$C$12)&gt;0,$A44&gt;='Jobs'!$C$12,OR(N('Jobs'!$D$12)=0,$A44&lt;='Jobs'!$D$12)),IF(COUNTIFS('Daily Log'!$B$2:$B$1000,M$1,'Daily Log'!$A$2:$A$1000,$A44)=0,"MISSING",""),""))</f>
        <v/>
      </c>
      <c r="N44">
        <f>IF(OR($A44="",N$1="",$B44&lt;&gt;"Yes"),"",IF(AND('Jobs'!$E$13="Active",N('Jobs'!$C$13)&gt;0,$A44&gt;='Jobs'!$C$13,OR(N('Jobs'!$D$13)=0,$A44&lt;='Jobs'!$D$13)),IF(COUNTIFS('Daily Log'!$B$2:$B$1000,N$1,'Daily Log'!$A$2:$A$1000,$A44)=0,"MISSING",""),""))</f>
        <v/>
      </c>
      <c r="O44">
        <f>IF(OR($A44="",O$1="",$B44&lt;&gt;"Yes"),"",IF(AND('Jobs'!$E$14="Active",N('Jobs'!$C$14)&gt;0,$A44&gt;='Jobs'!$C$14,OR(N('Jobs'!$D$14)=0,$A44&lt;='Jobs'!$D$14)),IF(COUNTIFS('Daily Log'!$B$2:$B$1000,O$1,'Daily Log'!$A$2:$A$1000,$A44)=0,"MISSING",""),""))</f>
        <v/>
      </c>
      <c r="P44">
        <f>IF(OR($A44="",P$1="",$B44&lt;&gt;"Yes"),"",IF(AND('Jobs'!$E$15="Active",N('Jobs'!$C$15)&gt;0,$A44&gt;='Jobs'!$C$15,OR(N('Jobs'!$D$15)=0,$A44&lt;='Jobs'!$D$15)),IF(COUNTIFS('Daily Log'!$B$2:$B$1000,P$1,'Daily Log'!$A$2:$A$1000,$A44)=0,"MISSING",""),""))</f>
        <v/>
      </c>
      <c r="Q44">
        <f>IF(OR($A44="",Q$1="",$B44&lt;&gt;"Yes"),"",IF(AND('Jobs'!$E$16="Active",N('Jobs'!$C$16)&gt;0,$A44&gt;='Jobs'!$C$16,OR(N('Jobs'!$D$16)=0,$A44&lt;='Jobs'!$D$16)),IF(COUNTIFS('Daily Log'!$B$2:$B$1000,Q$1,'Daily Log'!$A$2:$A$1000,$A44)=0,"MISSING",""),""))</f>
        <v/>
      </c>
      <c r="R44">
        <f>IF(OR($A44="",R$1="",$B44&lt;&gt;"Yes"),"",IF(AND('Jobs'!$E$17="Active",N('Jobs'!$C$17)&gt;0,$A44&gt;='Jobs'!$C$17,OR(N('Jobs'!$D$17)=0,$A44&lt;='Jobs'!$D$17)),IF(COUNTIFS('Daily Log'!$B$2:$B$1000,R$1,'Daily Log'!$A$2:$A$1000,$A44)=0,"MISSING",""),""))</f>
        <v/>
      </c>
      <c r="S44">
        <f>IF(OR($A44="",S$1="",$B44&lt;&gt;"Yes"),"",IF(AND('Jobs'!$E$18="Active",N('Jobs'!$C$18)&gt;0,$A44&gt;='Jobs'!$C$18,OR(N('Jobs'!$D$18)=0,$A44&lt;='Jobs'!$D$18)),IF(COUNTIFS('Daily Log'!$B$2:$B$1000,S$1,'Daily Log'!$A$2:$A$1000,$A44)=0,"MISSING",""),""))</f>
        <v/>
      </c>
      <c r="T44">
        <f>IF(OR($A44="",T$1="",$B44&lt;&gt;"Yes"),"",IF(AND('Jobs'!$E$19="Active",N('Jobs'!$C$19)&gt;0,$A44&gt;='Jobs'!$C$19,OR(N('Jobs'!$D$19)=0,$A44&lt;='Jobs'!$D$19)),IF(COUNTIFS('Daily Log'!$B$2:$B$1000,T$1,'Daily Log'!$A$2:$A$1000,$A44)=0,"MISSING",""),""))</f>
        <v/>
      </c>
      <c r="U44">
        <f>IF(OR($A44="",U$1="",$B44&lt;&gt;"Yes"),"",IF(AND('Jobs'!$E$20="Active",N('Jobs'!$C$20)&gt;0,$A44&gt;='Jobs'!$C$20,OR(N('Jobs'!$D$20)=0,$A44&lt;='Jobs'!$D$20)),IF(COUNTIFS('Daily Log'!$B$2:$B$1000,U$1,'Daily Log'!$A$2:$A$1000,$A44)=0,"MISSING",""),""))</f>
        <v/>
      </c>
      <c r="V44">
        <f>IF(OR($A44="",V$1="",$B44&lt;&gt;"Yes"),"",IF(AND('Jobs'!$E$21="Active",N('Jobs'!$C$21)&gt;0,$A44&gt;='Jobs'!$C$21,OR(N('Jobs'!$D$21)=0,$A44&lt;='Jobs'!$D$21)),IF(COUNTIFS('Daily Log'!$B$2:$B$1000,V$1,'Daily Log'!$A$2:$A$1000,$A44)=0,"MISSING",""),""))</f>
        <v/>
      </c>
    </row>
    <row r="45">
      <c r="A45" s="6">
        <f>IF(44&lt;=MIN(60,MAX(0,N('Settings'!$B$10))),TODAY()-44,"")</f>
        <v/>
      </c>
      <c r="B45">
        <f>IF(A45="","",IF(AND(INDEX('Settings'!$B$2:$B$8,WEEKDAY(A45,2))="Yes",COUNTIF('Settings'!$D$2:$D$60,A45)=0),"Yes","No"))</f>
        <v/>
      </c>
      <c r="C45">
        <f>IF(OR($A45="",C$1="",$B45&lt;&gt;"Yes"),"",IF(AND('Jobs'!$E$2="Active",N('Jobs'!$C$2)&gt;0,$A45&gt;='Jobs'!$C$2,OR(N('Jobs'!$D$2)=0,$A45&lt;='Jobs'!$D$2)),IF(COUNTIFS('Daily Log'!$B$2:$B$1000,C$1,'Daily Log'!$A$2:$A$1000,$A45)=0,"MISSING",""),""))</f>
        <v/>
      </c>
      <c r="D45">
        <f>IF(OR($A45="",D$1="",$B45&lt;&gt;"Yes"),"",IF(AND('Jobs'!$E$3="Active",N('Jobs'!$C$3)&gt;0,$A45&gt;='Jobs'!$C$3,OR(N('Jobs'!$D$3)=0,$A45&lt;='Jobs'!$D$3)),IF(COUNTIFS('Daily Log'!$B$2:$B$1000,D$1,'Daily Log'!$A$2:$A$1000,$A45)=0,"MISSING",""),""))</f>
        <v/>
      </c>
      <c r="E45">
        <f>IF(OR($A45="",E$1="",$B45&lt;&gt;"Yes"),"",IF(AND('Jobs'!$E$4="Active",N('Jobs'!$C$4)&gt;0,$A45&gt;='Jobs'!$C$4,OR(N('Jobs'!$D$4)=0,$A45&lt;='Jobs'!$D$4)),IF(COUNTIFS('Daily Log'!$B$2:$B$1000,E$1,'Daily Log'!$A$2:$A$1000,$A45)=0,"MISSING",""),""))</f>
        <v/>
      </c>
      <c r="F45">
        <f>IF(OR($A45="",F$1="",$B45&lt;&gt;"Yes"),"",IF(AND('Jobs'!$E$5="Active",N('Jobs'!$C$5)&gt;0,$A45&gt;='Jobs'!$C$5,OR(N('Jobs'!$D$5)=0,$A45&lt;='Jobs'!$D$5)),IF(COUNTIFS('Daily Log'!$B$2:$B$1000,F$1,'Daily Log'!$A$2:$A$1000,$A45)=0,"MISSING",""),""))</f>
        <v/>
      </c>
      <c r="G45">
        <f>IF(OR($A45="",G$1="",$B45&lt;&gt;"Yes"),"",IF(AND('Jobs'!$E$6="Active",N('Jobs'!$C$6)&gt;0,$A45&gt;='Jobs'!$C$6,OR(N('Jobs'!$D$6)=0,$A45&lt;='Jobs'!$D$6)),IF(COUNTIFS('Daily Log'!$B$2:$B$1000,G$1,'Daily Log'!$A$2:$A$1000,$A45)=0,"MISSING",""),""))</f>
        <v/>
      </c>
      <c r="H45">
        <f>IF(OR($A45="",H$1="",$B45&lt;&gt;"Yes"),"",IF(AND('Jobs'!$E$7="Active",N('Jobs'!$C$7)&gt;0,$A45&gt;='Jobs'!$C$7,OR(N('Jobs'!$D$7)=0,$A45&lt;='Jobs'!$D$7)),IF(COUNTIFS('Daily Log'!$B$2:$B$1000,H$1,'Daily Log'!$A$2:$A$1000,$A45)=0,"MISSING",""),""))</f>
        <v/>
      </c>
      <c r="I45">
        <f>IF(OR($A45="",I$1="",$B45&lt;&gt;"Yes"),"",IF(AND('Jobs'!$E$8="Active",N('Jobs'!$C$8)&gt;0,$A45&gt;='Jobs'!$C$8,OR(N('Jobs'!$D$8)=0,$A45&lt;='Jobs'!$D$8)),IF(COUNTIFS('Daily Log'!$B$2:$B$1000,I$1,'Daily Log'!$A$2:$A$1000,$A45)=0,"MISSING",""),""))</f>
        <v/>
      </c>
      <c r="J45">
        <f>IF(OR($A45="",J$1="",$B45&lt;&gt;"Yes"),"",IF(AND('Jobs'!$E$9="Active",N('Jobs'!$C$9)&gt;0,$A45&gt;='Jobs'!$C$9,OR(N('Jobs'!$D$9)=0,$A45&lt;='Jobs'!$D$9)),IF(COUNTIFS('Daily Log'!$B$2:$B$1000,J$1,'Daily Log'!$A$2:$A$1000,$A45)=0,"MISSING",""),""))</f>
        <v/>
      </c>
      <c r="K45">
        <f>IF(OR($A45="",K$1="",$B45&lt;&gt;"Yes"),"",IF(AND('Jobs'!$E$10="Active",N('Jobs'!$C$10)&gt;0,$A45&gt;='Jobs'!$C$10,OR(N('Jobs'!$D$10)=0,$A45&lt;='Jobs'!$D$10)),IF(COUNTIFS('Daily Log'!$B$2:$B$1000,K$1,'Daily Log'!$A$2:$A$1000,$A45)=0,"MISSING",""),""))</f>
        <v/>
      </c>
      <c r="L45">
        <f>IF(OR($A45="",L$1="",$B45&lt;&gt;"Yes"),"",IF(AND('Jobs'!$E$11="Active",N('Jobs'!$C$11)&gt;0,$A45&gt;='Jobs'!$C$11,OR(N('Jobs'!$D$11)=0,$A45&lt;='Jobs'!$D$11)),IF(COUNTIFS('Daily Log'!$B$2:$B$1000,L$1,'Daily Log'!$A$2:$A$1000,$A45)=0,"MISSING",""),""))</f>
        <v/>
      </c>
      <c r="M45">
        <f>IF(OR($A45="",M$1="",$B45&lt;&gt;"Yes"),"",IF(AND('Jobs'!$E$12="Active",N('Jobs'!$C$12)&gt;0,$A45&gt;='Jobs'!$C$12,OR(N('Jobs'!$D$12)=0,$A45&lt;='Jobs'!$D$12)),IF(COUNTIFS('Daily Log'!$B$2:$B$1000,M$1,'Daily Log'!$A$2:$A$1000,$A45)=0,"MISSING",""),""))</f>
        <v/>
      </c>
      <c r="N45">
        <f>IF(OR($A45="",N$1="",$B45&lt;&gt;"Yes"),"",IF(AND('Jobs'!$E$13="Active",N('Jobs'!$C$13)&gt;0,$A45&gt;='Jobs'!$C$13,OR(N('Jobs'!$D$13)=0,$A45&lt;='Jobs'!$D$13)),IF(COUNTIFS('Daily Log'!$B$2:$B$1000,N$1,'Daily Log'!$A$2:$A$1000,$A45)=0,"MISSING",""),""))</f>
        <v/>
      </c>
      <c r="O45">
        <f>IF(OR($A45="",O$1="",$B45&lt;&gt;"Yes"),"",IF(AND('Jobs'!$E$14="Active",N('Jobs'!$C$14)&gt;0,$A45&gt;='Jobs'!$C$14,OR(N('Jobs'!$D$14)=0,$A45&lt;='Jobs'!$D$14)),IF(COUNTIFS('Daily Log'!$B$2:$B$1000,O$1,'Daily Log'!$A$2:$A$1000,$A45)=0,"MISSING",""),""))</f>
        <v/>
      </c>
      <c r="P45">
        <f>IF(OR($A45="",P$1="",$B45&lt;&gt;"Yes"),"",IF(AND('Jobs'!$E$15="Active",N('Jobs'!$C$15)&gt;0,$A45&gt;='Jobs'!$C$15,OR(N('Jobs'!$D$15)=0,$A45&lt;='Jobs'!$D$15)),IF(COUNTIFS('Daily Log'!$B$2:$B$1000,P$1,'Daily Log'!$A$2:$A$1000,$A45)=0,"MISSING",""),""))</f>
        <v/>
      </c>
      <c r="Q45">
        <f>IF(OR($A45="",Q$1="",$B45&lt;&gt;"Yes"),"",IF(AND('Jobs'!$E$16="Active",N('Jobs'!$C$16)&gt;0,$A45&gt;='Jobs'!$C$16,OR(N('Jobs'!$D$16)=0,$A45&lt;='Jobs'!$D$16)),IF(COUNTIFS('Daily Log'!$B$2:$B$1000,Q$1,'Daily Log'!$A$2:$A$1000,$A45)=0,"MISSING",""),""))</f>
        <v/>
      </c>
      <c r="R45">
        <f>IF(OR($A45="",R$1="",$B45&lt;&gt;"Yes"),"",IF(AND('Jobs'!$E$17="Active",N('Jobs'!$C$17)&gt;0,$A45&gt;='Jobs'!$C$17,OR(N('Jobs'!$D$17)=0,$A45&lt;='Jobs'!$D$17)),IF(COUNTIFS('Daily Log'!$B$2:$B$1000,R$1,'Daily Log'!$A$2:$A$1000,$A45)=0,"MISSING",""),""))</f>
        <v/>
      </c>
      <c r="S45">
        <f>IF(OR($A45="",S$1="",$B45&lt;&gt;"Yes"),"",IF(AND('Jobs'!$E$18="Active",N('Jobs'!$C$18)&gt;0,$A45&gt;='Jobs'!$C$18,OR(N('Jobs'!$D$18)=0,$A45&lt;='Jobs'!$D$18)),IF(COUNTIFS('Daily Log'!$B$2:$B$1000,S$1,'Daily Log'!$A$2:$A$1000,$A45)=0,"MISSING",""),""))</f>
        <v/>
      </c>
      <c r="T45">
        <f>IF(OR($A45="",T$1="",$B45&lt;&gt;"Yes"),"",IF(AND('Jobs'!$E$19="Active",N('Jobs'!$C$19)&gt;0,$A45&gt;='Jobs'!$C$19,OR(N('Jobs'!$D$19)=0,$A45&lt;='Jobs'!$D$19)),IF(COUNTIFS('Daily Log'!$B$2:$B$1000,T$1,'Daily Log'!$A$2:$A$1000,$A45)=0,"MISSING",""),""))</f>
        <v/>
      </c>
      <c r="U45">
        <f>IF(OR($A45="",U$1="",$B45&lt;&gt;"Yes"),"",IF(AND('Jobs'!$E$20="Active",N('Jobs'!$C$20)&gt;0,$A45&gt;='Jobs'!$C$20,OR(N('Jobs'!$D$20)=0,$A45&lt;='Jobs'!$D$20)),IF(COUNTIFS('Daily Log'!$B$2:$B$1000,U$1,'Daily Log'!$A$2:$A$1000,$A45)=0,"MISSING",""),""))</f>
        <v/>
      </c>
      <c r="V45">
        <f>IF(OR($A45="",V$1="",$B45&lt;&gt;"Yes"),"",IF(AND('Jobs'!$E$21="Active",N('Jobs'!$C$21)&gt;0,$A45&gt;='Jobs'!$C$21,OR(N('Jobs'!$D$21)=0,$A45&lt;='Jobs'!$D$21)),IF(COUNTIFS('Daily Log'!$B$2:$B$1000,V$1,'Daily Log'!$A$2:$A$1000,$A45)=0,"MISSING",""),""))</f>
        <v/>
      </c>
    </row>
    <row r="46">
      <c r="A46" s="6">
        <f>IF(45&lt;=MIN(60,MAX(0,N('Settings'!$B$10))),TODAY()-45,"")</f>
        <v/>
      </c>
      <c r="B46">
        <f>IF(A46="","",IF(AND(INDEX('Settings'!$B$2:$B$8,WEEKDAY(A46,2))="Yes",COUNTIF('Settings'!$D$2:$D$60,A46)=0),"Yes","No"))</f>
        <v/>
      </c>
      <c r="C46">
        <f>IF(OR($A46="",C$1="",$B46&lt;&gt;"Yes"),"",IF(AND('Jobs'!$E$2="Active",N('Jobs'!$C$2)&gt;0,$A46&gt;='Jobs'!$C$2,OR(N('Jobs'!$D$2)=0,$A46&lt;='Jobs'!$D$2)),IF(COUNTIFS('Daily Log'!$B$2:$B$1000,C$1,'Daily Log'!$A$2:$A$1000,$A46)=0,"MISSING",""),""))</f>
        <v/>
      </c>
      <c r="D46">
        <f>IF(OR($A46="",D$1="",$B46&lt;&gt;"Yes"),"",IF(AND('Jobs'!$E$3="Active",N('Jobs'!$C$3)&gt;0,$A46&gt;='Jobs'!$C$3,OR(N('Jobs'!$D$3)=0,$A46&lt;='Jobs'!$D$3)),IF(COUNTIFS('Daily Log'!$B$2:$B$1000,D$1,'Daily Log'!$A$2:$A$1000,$A46)=0,"MISSING",""),""))</f>
        <v/>
      </c>
      <c r="E46">
        <f>IF(OR($A46="",E$1="",$B46&lt;&gt;"Yes"),"",IF(AND('Jobs'!$E$4="Active",N('Jobs'!$C$4)&gt;0,$A46&gt;='Jobs'!$C$4,OR(N('Jobs'!$D$4)=0,$A46&lt;='Jobs'!$D$4)),IF(COUNTIFS('Daily Log'!$B$2:$B$1000,E$1,'Daily Log'!$A$2:$A$1000,$A46)=0,"MISSING",""),""))</f>
        <v/>
      </c>
      <c r="F46">
        <f>IF(OR($A46="",F$1="",$B46&lt;&gt;"Yes"),"",IF(AND('Jobs'!$E$5="Active",N('Jobs'!$C$5)&gt;0,$A46&gt;='Jobs'!$C$5,OR(N('Jobs'!$D$5)=0,$A46&lt;='Jobs'!$D$5)),IF(COUNTIFS('Daily Log'!$B$2:$B$1000,F$1,'Daily Log'!$A$2:$A$1000,$A46)=0,"MISSING",""),""))</f>
        <v/>
      </c>
      <c r="G46">
        <f>IF(OR($A46="",G$1="",$B46&lt;&gt;"Yes"),"",IF(AND('Jobs'!$E$6="Active",N('Jobs'!$C$6)&gt;0,$A46&gt;='Jobs'!$C$6,OR(N('Jobs'!$D$6)=0,$A46&lt;='Jobs'!$D$6)),IF(COUNTIFS('Daily Log'!$B$2:$B$1000,G$1,'Daily Log'!$A$2:$A$1000,$A46)=0,"MISSING",""),""))</f>
        <v/>
      </c>
      <c r="H46">
        <f>IF(OR($A46="",H$1="",$B46&lt;&gt;"Yes"),"",IF(AND('Jobs'!$E$7="Active",N('Jobs'!$C$7)&gt;0,$A46&gt;='Jobs'!$C$7,OR(N('Jobs'!$D$7)=0,$A46&lt;='Jobs'!$D$7)),IF(COUNTIFS('Daily Log'!$B$2:$B$1000,H$1,'Daily Log'!$A$2:$A$1000,$A46)=0,"MISSING",""),""))</f>
        <v/>
      </c>
      <c r="I46">
        <f>IF(OR($A46="",I$1="",$B46&lt;&gt;"Yes"),"",IF(AND('Jobs'!$E$8="Active",N('Jobs'!$C$8)&gt;0,$A46&gt;='Jobs'!$C$8,OR(N('Jobs'!$D$8)=0,$A46&lt;='Jobs'!$D$8)),IF(COUNTIFS('Daily Log'!$B$2:$B$1000,I$1,'Daily Log'!$A$2:$A$1000,$A46)=0,"MISSING",""),""))</f>
        <v/>
      </c>
      <c r="J46">
        <f>IF(OR($A46="",J$1="",$B46&lt;&gt;"Yes"),"",IF(AND('Jobs'!$E$9="Active",N('Jobs'!$C$9)&gt;0,$A46&gt;='Jobs'!$C$9,OR(N('Jobs'!$D$9)=0,$A46&lt;='Jobs'!$D$9)),IF(COUNTIFS('Daily Log'!$B$2:$B$1000,J$1,'Daily Log'!$A$2:$A$1000,$A46)=0,"MISSING",""),""))</f>
        <v/>
      </c>
      <c r="K46">
        <f>IF(OR($A46="",K$1="",$B46&lt;&gt;"Yes"),"",IF(AND('Jobs'!$E$10="Active",N('Jobs'!$C$10)&gt;0,$A46&gt;='Jobs'!$C$10,OR(N('Jobs'!$D$10)=0,$A46&lt;='Jobs'!$D$10)),IF(COUNTIFS('Daily Log'!$B$2:$B$1000,K$1,'Daily Log'!$A$2:$A$1000,$A46)=0,"MISSING",""),""))</f>
        <v/>
      </c>
      <c r="L46">
        <f>IF(OR($A46="",L$1="",$B46&lt;&gt;"Yes"),"",IF(AND('Jobs'!$E$11="Active",N('Jobs'!$C$11)&gt;0,$A46&gt;='Jobs'!$C$11,OR(N('Jobs'!$D$11)=0,$A46&lt;='Jobs'!$D$11)),IF(COUNTIFS('Daily Log'!$B$2:$B$1000,L$1,'Daily Log'!$A$2:$A$1000,$A46)=0,"MISSING",""),""))</f>
        <v/>
      </c>
      <c r="M46">
        <f>IF(OR($A46="",M$1="",$B46&lt;&gt;"Yes"),"",IF(AND('Jobs'!$E$12="Active",N('Jobs'!$C$12)&gt;0,$A46&gt;='Jobs'!$C$12,OR(N('Jobs'!$D$12)=0,$A46&lt;='Jobs'!$D$12)),IF(COUNTIFS('Daily Log'!$B$2:$B$1000,M$1,'Daily Log'!$A$2:$A$1000,$A46)=0,"MISSING",""),""))</f>
        <v/>
      </c>
      <c r="N46">
        <f>IF(OR($A46="",N$1="",$B46&lt;&gt;"Yes"),"",IF(AND('Jobs'!$E$13="Active",N('Jobs'!$C$13)&gt;0,$A46&gt;='Jobs'!$C$13,OR(N('Jobs'!$D$13)=0,$A46&lt;='Jobs'!$D$13)),IF(COUNTIFS('Daily Log'!$B$2:$B$1000,N$1,'Daily Log'!$A$2:$A$1000,$A46)=0,"MISSING",""),""))</f>
        <v/>
      </c>
      <c r="O46">
        <f>IF(OR($A46="",O$1="",$B46&lt;&gt;"Yes"),"",IF(AND('Jobs'!$E$14="Active",N('Jobs'!$C$14)&gt;0,$A46&gt;='Jobs'!$C$14,OR(N('Jobs'!$D$14)=0,$A46&lt;='Jobs'!$D$14)),IF(COUNTIFS('Daily Log'!$B$2:$B$1000,O$1,'Daily Log'!$A$2:$A$1000,$A46)=0,"MISSING",""),""))</f>
        <v/>
      </c>
      <c r="P46">
        <f>IF(OR($A46="",P$1="",$B46&lt;&gt;"Yes"),"",IF(AND('Jobs'!$E$15="Active",N('Jobs'!$C$15)&gt;0,$A46&gt;='Jobs'!$C$15,OR(N('Jobs'!$D$15)=0,$A46&lt;='Jobs'!$D$15)),IF(COUNTIFS('Daily Log'!$B$2:$B$1000,P$1,'Daily Log'!$A$2:$A$1000,$A46)=0,"MISSING",""),""))</f>
        <v/>
      </c>
      <c r="Q46">
        <f>IF(OR($A46="",Q$1="",$B46&lt;&gt;"Yes"),"",IF(AND('Jobs'!$E$16="Active",N('Jobs'!$C$16)&gt;0,$A46&gt;='Jobs'!$C$16,OR(N('Jobs'!$D$16)=0,$A46&lt;='Jobs'!$D$16)),IF(COUNTIFS('Daily Log'!$B$2:$B$1000,Q$1,'Daily Log'!$A$2:$A$1000,$A46)=0,"MISSING",""),""))</f>
        <v/>
      </c>
      <c r="R46">
        <f>IF(OR($A46="",R$1="",$B46&lt;&gt;"Yes"),"",IF(AND('Jobs'!$E$17="Active",N('Jobs'!$C$17)&gt;0,$A46&gt;='Jobs'!$C$17,OR(N('Jobs'!$D$17)=0,$A46&lt;='Jobs'!$D$17)),IF(COUNTIFS('Daily Log'!$B$2:$B$1000,R$1,'Daily Log'!$A$2:$A$1000,$A46)=0,"MISSING",""),""))</f>
        <v/>
      </c>
      <c r="S46">
        <f>IF(OR($A46="",S$1="",$B46&lt;&gt;"Yes"),"",IF(AND('Jobs'!$E$18="Active",N('Jobs'!$C$18)&gt;0,$A46&gt;='Jobs'!$C$18,OR(N('Jobs'!$D$18)=0,$A46&lt;='Jobs'!$D$18)),IF(COUNTIFS('Daily Log'!$B$2:$B$1000,S$1,'Daily Log'!$A$2:$A$1000,$A46)=0,"MISSING",""),""))</f>
        <v/>
      </c>
      <c r="T46">
        <f>IF(OR($A46="",T$1="",$B46&lt;&gt;"Yes"),"",IF(AND('Jobs'!$E$19="Active",N('Jobs'!$C$19)&gt;0,$A46&gt;='Jobs'!$C$19,OR(N('Jobs'!$D$19)=0,$A46&lt;='Jobs'!$D$19)),IF(COUNTIFS('Daily Log'!$B$2:$B$1000,T$1,'Daily Log'!$A$2:$A$1000,$A46)=0,"MISSING",""),""))</f>
        <v/>
      </c>
      <c r="U46">
        <f>IF(OR($A46="",U$1="",$B46&lt;&gt;"Yes"),"",IF(AND('Jobs'!$E$20="Active",N('Jobs'!$C$20)&gt;0,$A46&gt;='Jobs'!$C$20,OR(N('Jobs'!$D$20)=0,$A46&lt;='Jobs'!$D$20)),IF(COUNTIFS('Daily Log'!$B$2:$B$1000,U$1,'Daily Log'!$A$2:$A$1000,$A46)=0,"MISSING",""),""))</f>
        <v/>
      </c>
      <c r="V46">
        <f>IF(OR($A46="",V$1="",$B46&lt;&gt;"Yes"),"",IF(AND('Jobs'!$E$21="Active",N('Jobs'!$C$21)&gt;0,$A46&gt;='Jobs'!$C$21,OR(N('Jobs'!$D$21)=0,$A46&lt;='Jobs'!$D$21)),IF(COUNTIFS('Daily Log'!$B$2:$B$1000,V$1,'Daily Log'!$A$2:$A$1000,$A46)=0,"MISSING",""),""))</f>
        <v/>
      </c>
    </row>
    <row r="47">
      <c r="A47" s="6">
        <f>IF(46&lt;=MIN(60,MAX(0,N('Settings'!$B$10))),TODAY()-46,"")</f>
        <v/>
      </c>
      <c r="B47">
        <f>IF(A47="","",IF(AND(INDEX('Settings'!$B$2:$B$8,WEEKDAY(A47,2))="Yes",COUNTIF('Settings'!$D$2:$D$60,A47)=0),"Yes","No"))</f>
        <v/>
      </c>
      <c r="C47">
        <f>IF(OR($A47="",C$1="",$B47&lt;&gt;"Yes"),"",IF(AND('Jobs'!$E$2="Active",N('Jobs'!$C$2)&gt;0,$A47&gt;='Jobs'!$C$2,OR(N('Jobs'!$D$2)=0,$A47&lt;='Jobs'!$D$2)),IF(COUNTIFS('Daily Log'!$B$2:$B$1000,C$1,'Daily Log'!$A$2:$A$1000,$A47)=0,"MISSING",""),""))</f>
        <v/>
      </c>
      <c r="D47">
        <f>IF(OR($A47="",D$1="",$B47&lt;&gt;"Yes"),"",IF(AND('Jobs'!$E$3="Active",N('Jobs'!$C$3)&gt;0,$A47&gt;='Jobs'!$C$3,OR(N('Jobs'!$D$3)=0,$A47&lt;='Jobs'!$D$3)),IF(COUNTIFS('Daily Log'!$B$2:$B$1000,D$1,'Daily Log'!$A$2:$A$1000,$A47)=0,"MISSING",""),""))</f>
        <v/>
      </c>
      <c r="E47">
        <f>IF(OR($A47="",E$1="",$B47&lt;&gt;"Yes"),"",IF(AND('Jobs'!$E$4="Active",N('Jobs'!$C$4)&gt;0,$A47&gt;='Jobs'!$C$4,OR(N('Jobs'!$D$4)=0,$A47&lt;='Jobs'!$D$4)),IF(COUNTIFS('Daily Log'!$B$2:$B$1000,E$1,'Daily Log'!$A$2:$A$1000,$A47)=0,"MISSING",""),""))</f>
        <v/>
      </c>
      <c r="F47">
        <f>IF(OR($A47="",F$1="",$B47&lt;&gt;"Yes"),"",IF(AND('Jobs'!$E$5="Active",N('Jobs'!$C$5)&gt;0,$A47&gt;='Jobs'!$C$5,OR(N('Jobs'!$D$5)=0,$A47&lt;='Jobs'!$D$5)),IF(COUNTIFS('Daily Log'!$B$2:$B$1000,F$1,'Daily Log'!$A$2:$A$1000,$A47)=0,"MISSING",""),""))</f>
        <v/>
      </c>
      <c r="G47">
        <f>IF(OR($A47="",G$1="",$B47&lt;&gt;"Yes"),"",IF(AND('Jobs'!$E$6="Active",N('Jobs'!$C$6)&gt;0,$A47&gt;='Jobs'!$C$6,OR(N('Jobs'!$D$6)=0,$A47&lt;='Jobs'!$D$6)),IF(COUNTIFS('Daily Log'!$B$2:$B$1000,G$1,'Daily Log'!$A$2:$A$1000,$A47)=0,"MISSING",""),""))</f>
        <v/>
      </c>
      <c r="H47">
        <f>IF(OR($A47="",H$1="",$B47&lt;&gt;"Yes"),"",IF(AND('Jobs'!$E$7="Active",N('Jobs'!$C$7)&gt;0,$A47&gt;='Jobs'!$C$7,OR(N('Jobs'!$D$7)=0,$A47&lt;='Jobs'!$D$7)),IF(COUNTIFS('Daily Log'!$B$2:$B$1000,H$1,'Daily Log'!$A$2:$A$1000,$A47)=0,"MISSING",""),""))</f>
        <v/>
      </c>
      <c r="I47">
        <f>IF(OR($A47="",I$1="",$B47&lt;&gt;"Yes"),"",IF(AND('Jobs'!$E$8="Active",N('Jobs'!$C$8)&gt;0,$A47&gt;='Jobs'!$C$8,OR(N('Jobs'!$D$8)=0,$A47&lt;='Jobs'!$D$8)),IF(COUNTIFS('Daily Log'!$B$2:$B$1000,I$1,'Daily Log'!$A$2:$A$1000,$A47)=0,"MISSING",""),""))</f>
        <v/>
      </c>
      <c r="J47">
        <f>IF(OR($A47="",J$1="",$B47&lt;&gt;"Yes"),"",IF(AND('Jobs'!$E$9="Active",N('Jobs'!$C$9)&gt;0,$A47&gt;='Jobs'!$C$9,OR(N('Jobs'!$D$9)=0,$A47&lt;='Jobs'!$D$9)),IF(COUNTIFS('Daily Log'!$B$2:$B$1000,J$1,'Daily Log'!$A$2:$A$1000,$A47)=0,"MISSING",""),""))</f>
        <v/>
      </c>
      <c r="K47">
        <f>IF(OR($A47="",K$1="",$B47&lt;&gt;"Yes"),"",IF(AND('Jobs'!$E$10="Active",N('Jobs'!$C$10)&gt;0,$A47&gt;='Jobs'!$C$10,OR(N('Jobs'!$D$10)=0,$A47&lt;='Jobs'!$D$10)),IF(COUNTIFS('Daily Log'!$B$2:$B$1000,K$1,'Daily Log'!$A$2:$A$1000,$A47)=0,"MISSING",""),""))</f>
        <v/>
      </c>
      <c r="L47">
        <f>IF(OR($A47="",L$1="",$B47&lt;&gt;"Yes"),"",IF(AND('Jobs'!$E$11="Active",N('Jobs'!$C$11)&gt;0,$A47&gt;='Jobs'!$C$11,OR(N('Jobs'!$D$11)=0,$A47&lt;='Jobs'!$D$11)),IF(COUNTIFS('Daily Log'!$B$2:$B$1000,L$1,'Daily Log'!$A$2:$A$1000,$A47)=0,"MISSING",""),""))</f>
        <v/>
      </c>
      <c r="M47">
        <f>IF(OR($A47="",M$1="",$B47&lt;&gt;"Yes"),"",IF(AND('Jobs'!$E$12="Active",N('Jobs'!$C$12)&gt;0,$A47&gt;='Jobs'!$C$12,OR(N('Jobs'!$D$12)=0,$A47&lt;='Jobs'!$D$12)),IF(COUNTIFS('Daily Log'!$B$2:$B$1000,M$1,'Daily Log'!$A$2:$A$1000,$A47)=0,"MISSING",""),""))</f>
        <v/>
      </c>
      <c r="N47">
        <f>IF(OR($A47="",N$1="",$B47&lt;&gt;"Yes"),"",IF(AND('Jobs'!$E$13="Active",N('Jobs'!$C$13)&gt;0,$A47&gt;='Jobs'!$C$13,OR(N('Jobs'!$D$13)=0,$A47&lt;='Jobs'!$D$13)),IF(COUNTIFS('Daily Log'!$B$2:$B$1000,N$1,'Daily Log'!$A$2:$A$1000,$A47)=0,"MISSING",""),""))</f>
        <v/>
      </c>
      <c r="O47">
        <f>IF(OR($A47="",O$1="",$B47&lt;&gt;"Yes"),"",IF(AND('Jobs'!$E$14="Active",N('Jobs'!$C$14)&gt;0,$A47&gt;='Jobs'!$C$14,OR(N('Jobs'!$D$14)=0,$A47&lt;='Jobs'!$D$14)),IF(COUNTIFS('Daily Log'!$B$2:$B$1000,O$1,'Daily Log'!$A$2:$A$1000,$A47)=0,"MISSING",""),""))</f>
        <v/>
      </c>
      <c r="P47">
        <f>IF(OR($A47="",P$1="",$B47&lt;&gt;"Yes"),"",IF(AND('Jobs'!$E$15="Active",N('Jobs'!$C$15)&gt;0,$A47&gt;='Jobs'!$C$15,OR(N('Jobs'!$D$15)=0,$A47&lt;='Jobs'!$D$15)),IF(COUNTIFS('Daily Log'!$B$2:$B$1000,P$1,'Daily Log'!$A$2:$A$1000,$A47)=0,"MISSING",""),""))</f>
        <v/>
      </c>
      <c r="Q47">
        <f>IF(OR($A47="",Q$1="",$B47&lt;&gt;"Yes"),"",IF(AND('Jobs'!$E$16="Active",N('Jobs'!$C$16)&gt;0,$A47&gt;='Jobs'!$C$16,OR(N('Jobs'!$D$16)=0,$A47&lt;='Jobs'!$D$16)),IF(COUNTIFS('Daily Log'!$B$2:$B$1000,Q$1,'Daily Log'!$A$2:$A$1000,$A47)=0,"MISSING",""),""))</f>
        <v/>
      </c>
      <c r="R47">
        <f>IF(OR($A47="",R$1="",$B47&lt;&gt;"Yes"),"",IF(AND('Jobs'!$E$17="Active",N('Jobs'!$C$17)&gt;0,$A47&gt;='Jobs'!$C$17,OR(N('Jobs'!$D$17)=0,$A47&lt;='Jobs'!$D$17)),IF(COUNTIFS('Daily Log'!$B$2:$B$1000,R$1,'Daily Log'!$A$2:$A$1000,$A47)=0,"MISSING",""),""))</f>
        <v/>
      </c>
      <c r="S47">
        <f>IF(OR($A47="",S$1="",$B47&lt;&gt;"Yes"),"",IF(AND('Jobs'!$E$18="Active",N('Jobs'!$C$18)&gt;0,$A47&gt;='Jobs'!$C$18,OR(N('Jobs'!$D$18)=0,$A47&lt;='Jobs'!$D$18)),IF(COUNTIFS('Daily Log'!$B$2:$B$1000,S$1,'Daily Log'!$A$2:$A$1000,$A47)=0,"MISSING",""),""))</f>
        <v/>
      </c>
      <c r="T47">
        <f>IF(OR($A47="",T$1="",$B47&lt;&gt;"Yes"),"",IF(AND('Jobs'!$E$19="Active",N('Jobs'!$C$19)&gt;0,$A47&gt;='Jobs'!$C$19,OR(N('Jobs'!$D$19)=0,$A47&lt;='Jobs'!$D$19)),IF(COUNTIFS('Daily Log'!$B$2:$B$1000,T$1,'Daily Log'!$A$2:$A$1000,$A47)=0,"MISSING",""),""))</f>
        <v/>
      </c>
      <c r="U47">
        <f>IF(OR($A47="",U$1="",$B47&lt;&gt;"Yes"),"",IF(AND('Jobs'!$E$20="Active",N('Jobs'!$C$20)&gt;0,$A47&gt;='Jobs'!$C$20,OR(N('Jobs'!$D$20)=0,$A47&lt;='Jobs'!$D$20)),IF(COUNTIFS('Daily Log'!$B$2:$B$1000,U$1,'Daily Log'!$A$2:$A$1000,$A47)=0,"MISSING",""),""))</f>
        <v/>
      </c>
      <c r="V47">
        <f>IF(OR($A47="",V$1="",$B47&lt;&gt;"Yes"),"",IF(AND('Jobs'!$E$21="Active",N('Jobs'!$C$21)&gt;0,$A47&gt;='Jobs'!$C$21,OR(N('Jobs'!$D$21)=0,$A47&lt;='Jobs'!$D$21)),IF(COUNTIFS('Daily Log'!$B$2:$B$1000,V$1,'Daily Log'!$A$2:$A$1000,$A47)=0,"MISSING",""),""))</f>
        <v/>
      </c>
    </row>
    <row r="48">
      <c r="A48" s="6">
        <f>IF(47&lt;=MIN(60,MAX(0,N('Settings'!$B$10))),TODAY()-47,"")</f>
        <v/>
      </c>
      <c r="B48">
        <f>IF(A48="","",IF(AND(INDEX('Settings'!$B$2:$B$8,WEEKDAY(A48,2))="Yes",COUNTIF('Settings'!$D$2:$D$60,A48)=0),"Yes","No"))</f>
        <v/>
      </c>
      <c r="C48">
        <f>IF(OR($A48="",C$1="",$B48&lt;&gt;"Yes"),"",IF(AND('Jobs'!$E$2="Active",N('Jobs'!$C$2)&gt;0,$A48&gt;='Jobs'!$C$2,OR(N('Jobs'!$D$2)=0,$A48&lt;='Jobs'!$D$2)),IF(COUNTIFS('Daily Log'!$B$2:$B$1000,C$1,'Daily Log'!$A$2:$A$1000,$A48)=0,"MISSING",""),""))</f>
        <v/>
      </c>
      <c r="D48">
        <f>IF(OR($A48="",D$1="",$B48&lt;&gt;"Yes"),"",IF(AND('Jobs'!$E$3="Active",N('Jobs'!$C$3)&gt;0,$A48&gt;='Jobs'!$C$3,OR(N('Jobs'!$D$3)=0,$A48&lt;='Jobs'!$D$3)),IF(COUNTIFS('Daily Log'!$B$2:$B$1000,D$1,'Daily Log'!$A$2:$A$1000,$A48)=0,"MISSING",""),""))</f>
        <v/>
      </c>
      <c r="E48">
        <f>IF(OR($A48="",E$1="",$B48&lt;&gt;"Yes"),"",IF(AND('Jobs'!$E$4="Active",N('Jobs'!$C$4)&gt;0,$A48&gt;='Jobs'!$C$4,OR(N('Jobs'!$D$4)=0,$A48&lt;='Jobs'!$D$4)),IF(COUNTIFS('Daily Log'!$B$2:$B$1000,E$1,'Daily Log'!$A$2:$A$1000,$A48)=0,"MISSING",""),""))</f>
        <v/>
      </c>
      <c r="F48">
        <f>IF(OR($A48="",F$1="",$B48&lt;&gt;"Yes"),"",IF(AND('Jobs'!$E$5="Active",N('Jobs'!$C$5)&gt;0,$A48&gt;='Jobs'!$C$5,OR(N('Jobs'!$D$5)=0,$A48&lt;='Jobs'!$D$5)),IF(COUNTIFS('Daily Log'!$B$2:$B$1000,F$1,'Daily Log'!$A$2:$A$1000,$A48)=0,"MISSING",""),""))</f>
        <v/>
      </c>
      <c r="G48">
        <f>IF(OR($A48="",G$1="",$B48&lt;&gt;"Yes"),"",IF(AND('Jobs'!$E$6="Active",N('Jobs'!$C$6)&gt;0,$A48&gt;='Jobs'!$C$6,OR(N('Jobs'!$D$6)=0,$A48&lt;='Jobs'!$D$6)),IF(COUNTIFS('Daily Log'!$B$2:$B$1000,G$1,'Daily Log'!$A$2:$A$1000,$A48)=0,"MISSING",""),""))</f>
        <v/>
      </c>
      <c r="H48">
        <f>IF(OR($A48="",H$1="",$B48&lt;&gt;"Yes"),"",IF(AND('Jobs'!$E$7="Active",N('Jobs'!$C$7)&gt;0,$A48&gt;='Jobs'!$C$7,OR(N('Jobs'!$D$7)=0,$A48&lt;='Jobs'!$D$7)),IF(COUNTIFS('Daily Log'!$B$2:$B$1000,H$1,'Daily Log'!$A$2:$A$1000,$A48)=0,"MISSING",""),""))</f>
        <v/>
      </c>
      <c r="I48">
        <f>IF(OR($A48="",I$1="",$B48&lt;&gt;"Yes"),"",IF(AND('Jobs'!$E$8="Active",N('Jobs'!$C$8)&gt;0,$A48&gt;='Jobs'!$C$8,OR(N('Jobs'!$D$8)=0,$A48&lt;='Jobs'!$D$8)),IF(COUNTIFS('Daily Log'!$B$2:$B$1000,I$1,'Daily Log'!$A$2:$A$1000,$A48)=0,"MISSING",""),""))</f>
        <v/>
      </c>
      <c r="J48">
        <f>IF(OR($A48="",J$1="",$B48&lt;&gt;"Yes"),"",IF(AND('Jobs'!$E$9="Active",N('Jobs'!$C$9)&gt;0,$A48&gt;='Jobs'!$C$9,OR(N('Jobs'!$D$9)=0,$A48&lt;='Jobs'!$D$9)),IF(COUNTIFS('Daily Log'!$B$2:$B$1000,J$1,'Daily Log'!$A$2:$A$1000,$A48)=0,"MISSING",""),""))</f>
        <v/>
      </c>
      <c r="K48">
        <f>IF(OR($A48="",K$1="",$B48&lt;&gt;"Yes"),"",IF(AND('Jobs'!$E$10="Active",N('Jobs'!$C$10)&gt;0,$A48&gt;='Jobs'!$C$10,OR(N('Jobs'!$D$10)=0,$A48&lt;='Jobs'!$D$10)),IF(COUNTIFS('Daily Log'!$B$2:$B$1000,K$1,'Daily Log'!$A$2:$A$1000,$A48)=0,"MISSING",""),""))</f>
        <v/>
      </c>
      <c r="L48">
        <f>IF(OR($A48="",L$1="",$B48&lt;&gt;"Yes"),"",IF(AND('Jobs'!$E$11="Active",N('Jobs'!$C$11)&gt;0,$A48&gt;='Jobs'!$C$11,OR(N('Jobs'!$D$11)=0,$A48&lt;='Jobs'!$D$11)),IF(COUNTIFS('Daily Log'!$B$2:$B$1000,L$1,'Daily Log'!$A$2:$A$1000,$A48)=0,"MISSING",""),""))</f>
        <v/>
      </c>
      <c r="M48">
        <f>IF(OR($A48="",M$1="",$B48&lt;&gt;"Yes"),"",IF(AND('Jobs'!$E$12="Active",N('Jobs'!$C$12)&gt;0,$A48&gt;='Jobs'!$C$12,OR(N('Jobs'!$D$12)=0,$A48&lt;='Jobs'!$D$12)),IF(COUNTIFS('Daily Log'!$B$2:$B$1000,M$1,'Daily Log'!$A$2:$A$1000,$A48)=0,"MISSING",""),""))</f>
        <v/>
      </c>
      <c r="N48">
        <f>IF(OR($A48="",N$1="",$B48&lt;&gt;"Yes"),"",IF(AND('Jobs'!$E$13="Active",N('Jobs'!$C$13)&gt;0,$A48&gt;='Jobs'!$C$13,OR(N('Jobs'!$D$13)=0,$A48&lt;='Jobs'!$D$13)),IF(COUNTIFS('Daily Log'!$B$2:$B$1000,N$1,'Daily Log'!$A$2:$A$1000,$A48)=0,"MISSING",""),""))</f>
        <v/>
      </c>
      <c r="O48">
        <f>IF(OR($A48="",O$1="",$B48&lt;&gt;"Yes"),"",IF(AND('Jobs'!$E$14="Active",N('Jobs'!$C$14)&gt;0,$A48&gt;='Jobs'!$C$14,OR(N('Jobs'!$D$14)=0,$A48&lt;='Jobs'!$D$14)),IF(COUNTIFS('Daily Log'!$B$2:$B$1000,O$1,'Daily Log'!$A$2:$A$1000,$A48)=0,"MISSING",""),""))</f>
        <v/>
      </c>
      <c r="P48">
        <f>IF(OR($A48="",P$1="",$B48&lt;&gt;"Yes"),"",IF(AND('Jobs'!$E$15="Active",N('Jobs'!$C$15)&gt;0,$A48&gt;='Jobs'!$C$15,OR(N('Jobs'!$D$15)=0,$A48&lt;='Jobs'!$D$15)),IF(COUNTIFS('Daily Log'!$B$2:$B$1000,P$1,'Daily Log'!$A$2:$A$1000,$A48)=0,"MISSING",""),""))</f>
        <v/>
      </c>
      <c r="Q48">
        <f>IF(OR($A48="",Q$1="",$B48&lt;&gt;"Yes"),"",IF(AND('Jobs'!$E$16="Active",N('Jobs'!$C$16)&gt;0,$A48&gt;='Jobs'!$C$16,OR(N('Jobs'!$D$16)=0,$A48&lt;='Jobs'!$D$16)),IF(COUNTIFS('Daily Log'!$B$2:$B$1000,Q$1,'Daily Log'!$A$2:$A$1000,$A48)=0,"MISSING",""),""))</f>
        <v/>
      </c>
      <c r="R48">
        <f>IF(OR($A48="",R$1="",$B48&lt;&gt;"Yes"),"",IF(AND('Jobs'!$E$17="Active",N('Jobs'!$C$17)&gt;0,$A48&gt;='Jobs'!$C$17,OR(N('Jobs'!$D$17)=0,$A48&lt;='Jobs'!$D$17)),IF(COUNTIFS('Daily Log'!$B$2:$B$1000,R$1,'Daily Log'!$A$2:$A$1000,$A48)=0,"MISSING",""),""))</f>
        <v/>
      </c>
      <c r="S48">
        <f>IF(OR($A48="",S$1="",$B48&lt;&gt;"Yes"),"",IF(AND('Jobs'!$E$18="Active",N('Jobs'!$C$18)&gt;0,$A48&gt;='Jobs'!$C$18,OR(N('Jobs'!$D$18)=0,$A48&lt;='Jobs'!$D$18)),IF(COUNTIFS('Daily Log'!$B$2:$B$1000,S$1,'Daily Log'!$A$2:$A$1000,$A48)=0,"MISSING",""),""))</f>
        <v/>
      </c>
      <c r="T48">
        <f>IF(OR($A48="",T$1="",$B48&lt;&gt;"Yes"),"",IF(AND('Jobs'!$E$19="Active",N('Jobs'!$C$19)&gt;0,$A48&gt;='Jobs'!$C$19,OR(N('Jobs'!$D$19)=0,$A48&lt;='Jobs'!$D$19)),IF(COUNTIFS('Daily Log'!$B$2:$B$1000,T$1,'Daily Log'!$A$2:$A$1000,$A48)=0,"MISSING",""),""))</f>
        <v/>
      </c>
      <c r="U48">
        <f>IF(OR($A48="",U$1="",$B48&lt;&gt;"Yes"),"",IF(AND('Jobs'!$E$20="Active",N('Jobs'!$C$20)&gt;0,$A48&gt;='Jobs'!$C$20,OR(N('Jobs'!$D$20)=0,$A48&lt;='Jobs'!$D$20)),IF(COUNTIFS('Daily Log'!$B$2:$B$1000,U$1,'Daily Log'!$A$2:$A$1000,$A48)=0,"MISSING",""),""))</f>
        <v/>
      </c>
      <c r="V48">
        <f>IF(OR($A48="",V$1="",$B48&lt;&gt;"Yes"),"",IF(AND('Jobs'!$E$21="Active",N('Jobs'!$C$21)&gt;0,$A48&gt;='Jobs'!$C$21,OR(N('Jobs'!$D$21)=0,$A48&lt;='Jobs'!$D$21)),IF(COUNTIFS('Daily Log'!$B$2:$B$1000,V$1,'Daily Log'!$A$2:$A$1000,$A48)=0,"MISSING",""),""))</f>
        <v/>
      </c>
    </row>
    <row r="49">
      <c r="A49" s="6">
        <f>IF(48&lt;=MIN(60,MAX(0,N('Settings'!$B$10))),TODAY()-48,"")</f>
        <v/>
      </c>
      <c r="B49">
        <f>IF(A49="","",IF(AND(INDEX('Settings'!$B$2:$B$8,WEEKDAY(A49,2))="Yes",COUNTIF('Settings'!$D$2:$D$60,A49)=0),"Yes","No"))</f>
        <v/>
      </c>
      <c r="C49">
        <f>IF(OR($A49="",C$1="",$B49&lt;&gt;"Yes"),"",IF(AND('Jobs'!$E$2="Active",N('Jobs'!$C$2)&gt;0,$A49&gt;='Jobs'!$C$2,OR(N('Jobs'!$D$2)=0,$A49&lt;='Jobs'!$D$2)),IF(COUNTIFS('Daily Log'!$B$2:$B$1000,C$1,'Daily Log'!$A$2:$A$1000,$A49)=0,"MISSING",""),""))</f>
        <v/>
      </c>
      <c r="D49">
        <f>IF(OR($A49="",D$1="",$B49&lt;&gt;"Yes"),"",IF(AND('Jobs'!$E$3="Active",N('Jobs'!$C$3)&gt;0,$A49&gt;='Jobs'!$C$3,OR(N('Jobs'!$D$3)=0,$A49&lt;='Jobs'!$D$3)),IF(COUNTIFS('Daily Log'!$B$2:$B$1000,D$1,'Daily Log'!$A$2:$A$1000,$A49)=0,"MISSING",""),""))</f>
        <v/>
      </c>
      <c r="E49">
        <f>IF(OR($A49="",E$1="",$B49&lt;&gt;"Yes"),"",IF(AND('Jobs'!$E$4="Active",N('Jobs'!$C$4)&gt;0,$A49&gt;='Jobs'!$C$4,OR(N('Jobs'!$D$4)=0,$A49&lt;='Jobs'!$D$4)),IF(COUNTIFS('Daily Log'!$B$2:$B$1000,E$1,'Daily Log'!$A$2:$A$1000,$A49)=0,"MISSING",""),""))</f>
        <v/>
      </c>
      <c r="F49">
        <f>IF(OR($A49="",F$1="",$B49&lt;&gt;"Yes"),"",IF(AND('Jobs'!$E$5="Active",N('Jobs'!$C$5)&gt;0,$A49&gt;='Jobs'!$C$5,OR(N('Jobs'!$D$5)=0,$A49&lt;='Jobs'!$D$5)),IF(COUNTIFS('Daily Log'!$B$2:$B$1000,F$1,'Daily Log'!$A$2:$A$1000,$A49)=0,"MISSING",""),""))</f>
        <v/>
      </c>
      <c r="G49">
        <f>IF(OR($A49="",G$1="",$B49&lt;&gt;"Yes"),"",IF(AND('Jobs'!$E$6="Active",N('Jobs'!$C$6)&gt;0,$A49&gt;='Jobs'!$C$6,OR(N('Jobs'!$D$6)=0,$A49&lt;='Jobs'!$D$6)),IF(COUNTIFS('Daily Log'!$B$2:$B$1000,G$1,'Daily Log'!$A$2:$A$1000,$A49)=0,"MISSING",""),""))</f>
        <v/>
      </c>
      <c r="H49">
        <f>IF(OR($A49="",H$1="",$B49&lt;&gt;"Yes"),"",IF(AND('Jobs'!$E$7="Active",N('Jobs'!$C$7)&gt;0,$A49&gt;='Jobs'!$C$7,OR(N('Jobs'!$D$7)=0,$A49&lt;='Jobs'!$D$7)),IF(COUNTIFS('Daily Log'!$B$2:$B$1000,H$1,'Daily Log'!$A$2:$A$1000,$A49)=0,"MISSING",""),""))</f>
        <v/>
      </c>
      <c r="I49">
        <f>IF(OR($A49="",I$1="",$B49&lt;&gt;"Yes"),"",IF(AND('Jobs'!$E$8="Active",N('Jobs'!$C$8)&gt;0,$A49&gt;='Jobs'!$C$8,OR(N('Jobs'!$D$8)=0,$A49&lt;='Jobs'!$D$8)),IF(COUNTIFS('Daily Log'!$B$2:$B$1000,I$1,'Daily Log'!$A$2:$A$1000,$A49)=0,"MISSING",""),""))</f>
        <v/>
      </c>
      <c r="J49">
        <f>IF(OR($A49="",J$1="",$B49&lt;&gt;"Yes"),"",IF(AND('Jobs'!$E$9="Active",N('Jobs'!$C$9)&gt;0,$A49&gt;='Jobs'!$C$9,OR(N('Jobs'!$D$9)=0,$A49&lt;='Jobs'!$D$9)),IF(COUNTIFS('Daily Log'!$B$2:$B$1000,J$1,'Daily Log'!$A$2:$A$1000,$A49)=0,"MISSING",""),""))</f>
        <v/>
      </c>
      <c r="K49">
        <f>IF(OR($A49="",K$1="",$B49&lt;&gt;"Yes"),"",IF(AND('Jobs'!$E$10="Active",N('Jobs'!$C$10)&gt;0,$A49&gt;='Jobs'!$C$10,OR(N('Jobs'!$D$10)=0,$A49&lt;='Jobs'!$D$10)),IF(COUNTIFS('Daily Log'!$B$2:$B$1000,K$1,'Daily Log'!$A$2:$A$1000,$A49)=0,"MISSING",""),""))</f>
        <v/>
      </c>
      <c r="L49">
        <f>IF(OR($A49="",L$1="",$B49&lt;&gt;"Yes"),"",IF(AND('Jobs'!$E$11="Active",N('Jobs'!$C$11)&gt;0,$A49&gt;='Jobs'!$C$11,OR(N('Jobs'!$D$11)=0,$A49&lt;='Jobs'!$D$11)),IF(COUNTIFS('Daily Log'!$B$2:$B$1000,L$1,'Daily Log'!$A$2:$A$1000,$A49)=0,"MISSING",""),""))</f>
        <v/>
      </c>
      <c r="M49">
        <f>IF(OR($A49="",M$1="",$B49&lt;&gt;"Yes"),"",IF(AND('Jobs'!$E$12="Active",N('Jobs'!$C$12)&gt;0,$A49&gt;='Jobs'!$C$12,OR(N('Jobs'!$D$12)=0,$A49&lt;='Jobs'!$D$12)),IF(COUNTIFS('Daily Log'!$B$2:$B$1000,M$1,'Daily Log'!$A$2:$A$1000,$A49)=0,"MISSING",""),""))</f>
        <v/>
      </c>
      <c r="N49">
        <f>IF(OR($A49="",N$1="",$B49&lt;&gt;"Yes"),"",IF(AND('Jobs'!$E$13="Active",N('Jobs'!$C$13)&gt;0,$A49&gt;='Jobs'!$C$13,OR(N('Jobs'!$D$13)=0,$A49&lt;='Jobs'!$D$13)),IF(COUNTIFS('Daily Log'!$B$2:$B$1000,N$1,'Daily Log'!$A$2:$A$1000,$A49)=0,"MISSING",""),""))</f>
        <v/>
      </c>
      <c r="O49">
        <f>IF(OR($A49="",O$1="",$B49&lt;&gt;"Yes"),"",IF(AND('Jobs'!$E$14="Active",N('Jobs'!$C$14)&gt;0,$A49&gt;='Jobs'!$C$14,OR(N('Jobs'!$D$14)=0,$A49&lt;='Jobs'!$D$14)),IF(COUNTIFS('Daily Log'!$B$2:$B$1000,O$1,'Daily Log'!$A$2:$A$1000,$A49)=0,"MISSING",""),""))</f>
        <v/>
      </c>
      <c r="P49">
        <f>IF(OR($A49="",P$1="",$B49&lt;&gt;"Yes"),"",IF(AND('Jobs'!$E$15="Active",N('Jobs'!$C$15)&gt;0,$A49&gt;='Jobs'!$C$15,OR(N('Jobs'!$D$15)=0,$A49&lt;='Jobs'!$D$15)),IF(COUNTIFS('Daily Log'!$B$2:$B$1000,P$1,'Daily Log'!$A$2:$A$1000,$A49)=0,"MISSING",""),""))</f>
        <v/>
      </c>
      <c r="Q49">
        <f>IF(OR($A49="",Q$1="",$B49&lt;&gt;"Yes"),"",IF(AND('Jobs'!$E$16="Active",N('Jobs'!$C$16)&gt;0,$A49&gt;='Jobs'!$C$16,OR(N('Jobs'!$D$16)=0,$A49&lt;='Jobs'!$D$16)),IF(COUNTIFS('Daily Log'!$B$2:$B$1000,Q$1,'Daily Log'!$A$2:$A$1000,$A49)=0,"MISSING",""),""))</f>
        <v/>
      </c>
      <c r="R49">
        <f>IF(OR($A49="",R$1="",$B49&lt;&gt;"Yes"),"",IF(AND('Jobs'!$E$17="Active",N('Jobs'!$C$17)&gt;0,$A49&gt;='Jobs'!$C$17,OR(N('Jobs'!$D$17)=0,$A49&lt;='Jobs'!$D$17)),IF(COUNTIFS('Daily Log'!$B$2:$B$1000,R$1,'Daily Log'!$A$2:$A$1000,$A49)=0,"MISSING",""),""))</f>
        <v/>
      </c>
      <c r="S49">
        <f>IF(OR($A49="",S$1="",$B49&lt;&gt;"Yes"),"",IF(AND('Jobs'!$E$18="Active",N('Jobs'!$C$18)&gt;0,$A49&gt;='Jobs'!$C$18,OR(N('Jobs'!$D$18)=0,$A49&lt;='Jobs'!$D$18)),IF(COUNTIFS('Daily Log'!$B$2:$B$1000,S$1,'Daily Log'!$A$2:$A$1000,$A49)=0,"MISSING",""),""))</f>
        <v/>
      </c>
      <c r="T49">
        <f>IF(OR($A49="",T$1="",$B49&lt;&gt;"Yes"),"",IF(AND('Jobs'!$E$19="Active",N('Jobs'!$C$19)&gt;0,$A49&gt;='Jobs'!$C$19,OR(N('Jobs'!$D$19)=0,$A49&lt;='Jobs'!$D$19)),IF(COUNTIFS('Daily Log'!$B$2:$B$1000,T$1,'Daily Log'!$A$2:$A$1000,$A49)=0,"MISSING",""),""))</f>
        <v/>
      </c>
      <c r="U49">
        <f>IF(OR($A49="",U$1="",$B49&lt;&gt;"Yes"),"",IF(AND('Jobs'!$E$20="Active",N('Jobs'!$C$20)&gt;0,$A49&gt;='Jobs'!$C$20,OR(N('Jobs'!$D$20)=0,$A49&lt;='Jobs'!$D$20)),IF(COUNTIFS('Daily Log'!$B$2:$B$1000,U$1,'Daily Log'!$A$2:$A$1000,$A49)=0,"MISSING",""),""))</f>
        <v/>
      </c>
      <c r="V49">
        <f>IF(OR($A49="",V$1="",$B49&lt;&gt;"Yes"),"",IF(AND('Jobs'!$E$21="Active",N('Jobs'!$C$21)&gt;0,$A49&gt;='Jobs'!$C$21,OR(N('Jobs'!$D$21)=0,$A49&lt;='Jobs'!$D$21)),IF(COUNTIFS('Daily Log'!$B$2:$B$1000,V$1,'Daily Log'!$A$2:$A$1000,$A49)=0,"MISSING",""),""))</f>
        <v/>
      </c>
    </row>
    <row r="50">
      <c r="A50" s="6">
        <f>IF(49&lt;=MIN(60,MAX(0,N('Settings'!$B$10))),TODAY()-49,"")</f>
        <v/>
      </c>
      <c r="B50">
        <f>IF(A50="","",IF(AND(INDEX('Settings'!$B$2:$B$8,WEEKDAY(A50,2))="Yes",COUNTIF('Settings'!$D$2:$D$60,A50)=0),"Yes","No"))</f>
        <v/>
      </c>
      <c r="C50">
        <f>IF(OR($A50="",C$1="",$B50&lt;&gt;"Yes"),"",IF(AND('Jobs'!$E$2="Active",N('Jobs'!$C$2)&gt;0,$A50&gt;='Jobs'!$C$2,OR(N('Jobs'!$D$2)=0,$A50&lt;='Jobs'!$D$2)),IF(COUNTIFS('Daily Log'!$B$2:$B$1000,C$1,'Daily Log'!$A$2:$A$1000,$A50)=0,"MISSING",""),""))</f>
        <v/>
      </c>
      <c r="D50">
        <f>IF(OR($A50="",D$1="",$B50&lt;&gt;"Yes"),"",IF(AND('Jobs'!$E$3="Active",N('Jobs'!$C$3)&gt;0,$A50&gt;='Jobs'!$C$3,OR(N('Jobs'!$D$3)=0,$A50&lt;='Jobs'!$D$3)),IF(COUNTIFS('Daily Log'!$B$2:$B$1000,D$1,'Daily Log'!$A$2:$A$1000,$A50)=0,"MISSING",""),""))</f>
        <v/>
      </c>
      <c r="E50">
        <f>IF(OR($A50="",E$1="",$B50&lt;&gt;"Yes"),"",IF(AND('Jobs'!$E$4="Active",N('Jobs'!$C$4)&gt;0,$A50&gt;='Jobs'!$C$4,OR(N('Jobs'!$D$4)=0,$A50&lt;='Jobs'!$D$4)),IF(COUNTIFS('Daily Log'!$B$2:$B$1000,E$1,'Daily Log'!$A$2:$A$1000,$A50)=0,"MISSING",""),""))</f>
        <v/>
      </c>
      <c r="F50">
        <f>IF(OR($A50="",F$1="",$B50&lt;&gt;"Yes"),"",IF(AND('Jobs'!$E$5="Active",N('Jobs'!$C$5)&gt;0,$A50&gt;='Jobs'!$C$5,OR(N('Jobs'!$D$5)=0,$A50&lt;='Jobs'!$D$5)),IF(COUNTIFS('Daily Log'!$B$2:$B$1000,F$1,'Daily Log'!$A$2:$A$1000,$A50)=0,"MISSING",""),""))</f>
        <v/>
      </c>
      <c r="G50">
        <f>IF(OR($A50="",G$1="",$B50&lt;&gt;"Yes"),"",IF(AND('Jobs'!$E$6="Active",N('Jobs'!$C$6)&gt;0,$A50&gt;='Jobs'!$C$6,OR(N('Jobs'!$D$6)=0,$A50&lt;='Jobs'!$D$6)),IF(COUNTIFS('Daily Log'!$B$2:$B$1000,G$1,'Daily Log'!$A$2:$A$1000,$A50)=0,"MISSING",""),""))</f>
        <v/>
      </c>
      <c r="H50">
        <f>IF(OR($A50="",H$1="",$B50&lt;&gt;"Yes"),"",IF(AND('Jobs'!$E$7="Active",N('Jobs'!$C$7)&gt;0,$A50&gt;='Jobs'!$C$7,OR(N('Jobs'!$D$7)=0,$A50&lt;='Jobs'!$D$7)),IF(COUNTIFS('Daily Log'!$B$2:$B$1000,H$1,'Daily Log'!$A$2:$A$1000,$A50)=0,"MISSING",""),""))</f>
        <v/>
      </c>
      <c r="I50">
        <f>IF(OR($A50="",I$1="",$B50&lt;&gt;"Yes"),"",IF(AND('Jobs'!$E$8="Active",N('Jobs'!$C$8)&gt;0,$A50&gt;='Jobs'!$C$8,OR(N('Jobs'!$D$8)=0,$A50&lt;='Jobs'!$D$8)),IF(COUNTIFS('Daily Log'!$B$2:$B$1000,I$1,'Daily Log'!$A$2:$A$1000,$A50)=0,"MISSING",""),""))</f>
        <v/>
      </c>
      <c r="J50">
        <f>IF(OR($A50="",J$1="",$B50&lt;&gt;"Yes"),"",IF(AND('Jobs'!$E$9="Active",N('Jobs'!$C$9)&gt;0,$A50&gt;='Jobs'!$C$9,OR(N('Jobs'!$D$9)=0,$A50&lt;='Jobs'!$D$9)),IF(COUNTIFS('Daily Log'!$B$2:$B$1000,J$1,'Daily Log'!$A$2:$A$1000,$A50)=0,"MISSING",""),""))</f>
        <v/>
      </c>
      <c r="K50">
        <f>IF(OR($A50="",K$1="",$B50&lt;&gt;"Yes"),"",IF(AND('Jobs'!$E$10="Active",N('Jobs'!$C$10)&gt;0,$A50&gt;='Jobs'!$C$10,OR(N('Jobs'!$D$10)=0,$A50&lt;='Jobs'!$D$10)),IF(COUNTIFS('Daily Log'!$B$2:$B$1000,K$1,'Daily Log'!$A$2:$A$1000,$A50)=0,"MISSING",""),""))</f>
        <v/>
      </c>
      <c r="L50">
        <f>IF(OR($A50="",L$1="",$B50&lt;&gt;"Yes"),"",IF(AND('Jobs'!$E$11="Active",N('Jobs'!$C$11)&gt;0,$A50&gt;='Jobs'!$C$11,OR(N('Jobs'!$D$11)=0,$A50&lt;='Jobs'!$D$11)),IF(COUNTIFS('Daily Log'!$B$2:$B$1000,L$1,'Daily Log'!$A$2:$A$1000,$A50)=0,"MISSING",""),""))</f>
        <v/>
      </c>
      <c r="M50">
        <f>IF(OR($A50="",M$1="",$B50&lt;&gt;"Yes"),"",IF(AND('Jobs'!$E$12="Active",N('Jobs'!$C$12)&gt;0,$A50&gt;='Jobs'!$C$12,OR(N('Jobs'!$D$12)=0,$A50&lt;='Jobs'!$D$12)),IF(COUNTIFS('Daily Log'!$B$2:$B$1000,M$1,'Daily Log'!$A$2:$A$1000,$A50)=0,"MISSING",""),""))</f>
        <v/>
      </c>
      <c r="N50">
        <f>IF(OR($A50="",N$1="",$B50&lt;&gt;"Yes"),"",IF(AND('Jobs'!$E$13="Active",N('Jobs'!$C$13)&gt;0,$A50&gt;='Jobs'!$C$13,OR(N('Jobs'!$D$13)=0,$A50&lt;='Jobs'!$D$13)),IF(COUNTIFS('Daily Log'!$B$2:$B$1000,N$1,'Daily Log'!$A$2:$A$1000,$A50)=0,"MISSING",""),""))</f>
        <v/>
      </c>
      <c r="O50">
        <f>IF(OR($A50="",O$1="",$B50&lt;&gt;"Yes"),"",IF(AND('Jobs'!$E$14="Active",N('Jobs'!$C$14)&gt;0,$A50&gt;='Jobs'!$C$14,OR(N('Jobs'!$D$14)=0,$A50&lt;='Jobs'!$D$14)),IF(COUNTIFS('Daily Log'!$B$2:$B$1000,O$1,'Daily Log'!$A$2:$A$1000,$A50)=0,"MISSING",""),""))</f>
        <v/>
      </c>
      <c r="P50">
        <f>IF(OR($A50="",P$1="",$B50&lt;&gt;"Yes"),"",IF(AND('Jobs'!$E$15="Active",N('Jobs'!$C$15)&gt;0,$A50&gt;='Jobs'!$C$15,OR(N('Jobs'!$D$15)=0,$A50&lt;='Jobs'!$D$15)),IF(COUNTIFS('Daily Log'!$B$2:$B$1000,P$1,'Daily Log'!$A$2:$A$1000,$A50)=0,"MISSING",""),""))</f>
        <v/>
      </c>
      <c r="Q50">
        <f>IF(OR($A50="",Q$1="",$B50&lt;&gt;"Yes"),"",IF(AND('Jobs'!$E$16="Active",N('Jobs'!$C$16)&gt;0,$A50&gt;='Jobs'!$C$16,OR(N('Jobs'!$D$16)=0,$A50&lt;='Jobs'!$D$16)),IF(COUNTIFS('Daily Log'!$B$2:$B$1000,Q$1,'Daily Log'!$A$2:$A$1000,$A50)=0,"MISSING",""),""))</f>
        <v/>
      </c>
      <c r="R50">
        <f>IF(OR($A50="",R$1="",$B50&lt;&gt;"Yes"),"",IF(AND('Jobs'!$E$17="Active",N('Jobs'!$C$17)&gt;0,$A50&gt;='Jobs'!$C$17,OR(N('Jobs'!$D$17)=0,$A50&lt;='Jobs'!$D$17)),IF(COUNTIFS('Daily Log'!$B$2:$B$1000,R$1,'Daily Log'!$A$2:$A$1000,$A50)=0,"MISSING",""),""))</f>
        <v/>
      </c>
      <c r="S50">
        <f>IF(OR($A50="",S$1="",$B50&lt;&gt;"Yes"),"",IF(AND('Jobs'!$E$18="Active",N('Jobs'!$C$18)&gt;0,$A50&gt;='Jobs'!$C$18,OR(N('Jobs'!$D$18)=0,$A50&lt;='Jobs'!$D$18)),IF(COUNTIFS('Daily Log'!$B$2:$B$1000,S$1,'Daily Log'!$A$2:$A$1000,$A50)=0,"MISSING",""),""))</f>
        <v/>
      </c>
      <c r="T50">
        <f>IF(OR($A50="",T$1="",$B50&lt;&gt;"Yes"),"",IF(AND('Jobs'!$E$19="Active",N('Jobs'!$C$19)&gt;0,$A50&gt;='Jobs'!$C$19,OR(N('Jobs'!$D$19)=0,$A50&lt;='Jobs'!$D$19)),IF(COUNTIFS('Daily Log'!$B$2:$B$1000,T$1,'Daily Log'!$A$2:$A$1000,$A50)=0,"MISSING",""),""))</f>
        <v/>
      </c>
      <c r="U50">
        <f>IF(OR($A50="",U$1="",$B50&lt;&gt;"Yes"),"",IF(AND('Jobs'!$E$20="Active",N('Jobs'!$C$20)&gt;0,$A50&gt;='Jobs'!$C$20,OR(N('Jobs'!$D$20)=0,$A50&lt;='Jobs'!$D$20)),IF(COUNTIFS('Daily Log'!$B$2:$B$1000,U$1,'Daily Log'!$A$2:$A$1000,$A50)=0,"MISSING",""),""))</f>
        <v/>
      </c>
      <c r="V50">
        <f>IF(OR($A50="",V$1="",$B50&lt;&gt;"Yes"),"",IF(AND('Jobs'!$E$21="Active",N('Jobs'!$C$21)&gt;0,$A50&gt;='Jobs'!$C$21,OR(N('Jobs'!$D$21)=0,$A50&lt;='Jobs'!$D$21)),IF(COUNTIFS('Daily Log'!$B$2:$B$1000,V$1,'Daily Log'!$A$2:$A$1000,$A50)=0,"MISSING",""),""))</f>
        <v/>
      </c>
    </row>
    <row r="51">
      <c r="A51" s="6">
        <f>IF(50&lt;=MIN(60,MAX(0,N('Settings'!$B$10))),TODAY()-50,"")</f>
        <v/>
      </c>
      <c r="B51">
        <f>IF(A51="","",IF(AND(INDEX('Settings'!$B$2:$B$8,WEEKDAY(A51,2))="Yes",COUNTIF('Settings'!$D$2:$D$60,A51)=0),"Yes","No"))</f>
        <v/>
      </c>
      <c r="C51">
        <f>IF(OR($A51="",C$1="",$B51&lt;&gt;"Yes"),"",IF(AND('Jobs'!$E$2="Active",N('Jobs'!$C$2)&gt;0,$A51&gt;='Jobs'!$C$2,OR(N('Jobs'!$D$2)=0,$A51&lt;='Jobs'!$D$2)),IF(COUNTIFS('Daily Log'!$B$2:$B$1000,C$1,'Daily Log'!$A$2:$A$1000,$A51)=0,"MISSING",""),""))</f>
        <v/>
      </c>
      <c r="D51">
        <f>IF(OR($A51="",D$1="",$B51&lt;&gt;"Yes"),"",IF(AND('Jobs'!$E$3="Active",N('Jobs'!$C$3)&gt;0,$A51&gt;='Jobs'!$C$3,OR(N('Jobs'!$D$3)=0,$A51&lt;='Jobs'!$D$3)),IF(COUNTIFS('Daily Log'!$B$2:$B$1000,D$1,'Daily Log'!$A$2:$A$1000,$A51)=0,"MISSING",""),""))</f>
        <v/>
      </c>
      <c r="E51">
        <f>IF(OR($A51="",E$1="",$B51&lt;&gt;"Yes"),"",IF(AND('Jobs'!$E$4="Active",N('Jobs'!$C$4)&gt;0,$A51&gt;='Jobs'!$C$4,OR(N('Jobs'!$D$4)=0,$A51&lt;='Jobs'!$D$4)),IF(COUNTIFS('Daily Log'!$B$2:$B$1000,E$1,'Daily Log'!$A$2:$A$1000,$A51)=0,"MISSING",""),""))</f>
        <v/>
      </c>
      <c r="F51">
        <f>IF(OR($A51="",F$1="",$B51&lt;&gt;"Yes"),"",IF(AND('Jobs'!$E$5="Active",N('Jobs'!$C$5)&gt;0,$A51&gt;='Jobs'!$C$5,OR(N('Jobs'!$D$5)=0,$A51&lt;='Jobs'!$D$5)),IF(COUNTIFS('Daily Log'!$B$2:$B$1000,F$1,'Daily Log'!$A$2:$A$1000,$A51)=0,"MISSING",""),""))</f>
        <v/>
      </c>
      <c r="G51">
        <f>IF(OR($A51="",G$1="",$B51&lt;&gt;"Yes"),"",IF(AND('Jobs'!$E$6="Active",N('Jobs'!$C$6)&gt;0,$A51&gt;='Jobs'!$C$6,OR(N('Jobs'!$D$6)=0,$A51&lt;='Jobs'!$D$6)),IF(COUNTIFS('Daily Log'!$B$2:$B$1000,G$1,'Daily Log'!$A$2:$A$1000,$A51)=0,"MISSING",""),""))</f>
        <v/>
      </c>
      <c r="H51">
        <f>IF(OR($A51="",H$1="",$B51&lt;&gt;"Yes"),"",IF(AND('Jobs'!$E$7="Active",N('Jobs'!$C$7)&gt;0,$A51&gt;='Jobs'!$C$7,OR(N('Jobs'!$D$7)=0,$A51&lt;='Jobs'!$D$7)),IF(COUNTIFS('Daily Log'!$B$2:$B$1000,H$1,'Daily Log'!$A$2:$A$1000,$A51)=0,"MISSING",""),""))</f>
        <v/>
      </c>
      <c r="I51">
        <f>IF(OR($A51="",I$1="",$B51&lt;&gt;"Yes"),"",IF(AND('Jobs'!$E$8="Active",N('Jobs'!$C$8)&gt;0,$A51&gt;='Jobs'!$C$8,OR(N('Jobs'!$D$8)=0,$A51&lt;='Jobs'!$D$8)),IF(COUNTIFS('Daily Log'!$B$2:$B$1000,I$1,'Daily Log'!$A$2:$A$1000,$A51)=0,"MISSING",""),""))</f>
        <v/>
      </c>
      <c r="J51">
        <f>IF(OR($A51="",J$1="",$B51&lt;&gt;"Yes"),"",IF(AND('Jobs'!$E$9="Active",N('Jobs'!$C$9)&gt;0,$A51&gt;='Jobs'!$C$9,OR(N('Jobs'!$D$9)=0,$A51&lt;='Jobs'!$D$9)),IF(COUNTIFS('Daily Log'!$B$2:$B$1000,J$1,'Daily Log'!$A$2:$A$1000,$A51)=0,"MISSING",""),""))</f>
        <v/>
      </c>
      <c r="K51">
        <f>IF(OR($A51="",K$1="",$B51&lt;&gt;"Yes"),"",IF(AND('Jobs'!$E$10="Active",N('Jobs'!$C$10)&gt;0,$A51&gt;='Jobs'!$C$10,OR(N('Jobs'!$D$10)=0,$A51&lt;='Jobs'!$D$10)),IF(COUNTIFS('Daily Log'!$B$2:$B$1000,K$1,'Daily Log'!$A$2:$A$1000,$A51)=0,"MISSING",""),""))</f>
        <v/>
      </c>
      <c r="L51">
        <f>IF(OR($A51="",L$1="",$B51&lt;&gt;"Yes"),"",IF(AND('Jobs'!$E$11="Active",N('Jobs'!$C$11)&gt;0,$A51&gt;='Jobs'!$C$11,OR(N('Jobs'!$D$11)=0,$A51&lt;='Jobs'!$D$11)),IF(COUNTIFS('Daily Log'!$B$2:$B$1000,L$1,'Daily Log'!$A$2:$A$1000,$A51)=0,"MISSING",""),""))</f>
        <v/>
      </c>
      <c r="M51">
        <f>IF(OR($A51="",M$1="",$B51&lt;&gt;"Yes"),"",IF(AND('Jobs'!$E$12="Active",N('Jobs'!$C$12)&gt;0,$A51&gt;='Jobs'!$C$12,OR(N('Jobs'!$D$12)=0,$A51&lt;='Jobs'!$D$12)),IF(COUNTIFS('Daily Log'!$B$2:$B$1000,M$1,'Daily Log'!$A$2:$A$1000,$A51)=0,"MISSING",""),""))</f>
        <v/>
      </c>
      <c r="N51">
        <f>IF(OR($A51="",N$1="",$B51&lt;&gt;"Yes"),"",IF(AND('Jobs'!$E$13="Active",N('Jobs'!$C$13)&gt;0,$A51&gt;='Jobs'!$C$13,OR(N('Jobs'!$D$13)=0,$A51&lt;='Jobs'!$D$13)),IF(COUNTIFS('Daily Log'!$B$2:$B$1000,N$1,'Daily Log'!$A$2:$A$1000,$A51)=0,"MISSING",""),""))</f>
        <v/>
      </c>
      <c r="O51">
        <f>IF(OR($A51="",O$1="",$B51&lt;&gt;"Yes"),"",IF(AND('Jobs'!$E$14="Active",N('Jobs'!$C$14)&gt;0,$A51&gt;='Jobs'!$C$14,OR(N('Jobs'!$D$14)=0,$A51&lt;='Jobs'!$D$14)),IF(COUNTIFS('Daily Log'!$B$2:$B$1000,O$1,'Daily Log'!$A$2:$A$1000,$A51)=0,"MISSING",""),""))</f>
        <v/>
      </c>
      <c r="P51">
        <f>IF(OR($A51="",P$1="",$B51&lt;&gt;"Yes"),"",IF(AND('Jobs'!$E$15="Active",N('Jobs'!$C$15)&gt;0,$A51&gt;='Jobs'!$C$15,OR(N('Jobs'!$D$15)=0,$A51&lt;='Jobs'!$D$15)),IF(COUNTIFS('Daily Log'!$B$2:$B$1000,P$1,'Daily Log'!$A$2:$A$1000,$A51)=0,"MISSING",""),""))</f>
        <v/>
      </c>
      <c r="Q51">
        <f>IF(OR($A51="",Q$1="",$B51&lt;&gt;"Yes"),"",IF(AND('Jobs'!$E$16="Active",N('Jobs'!$C$16)&gt;0,$A51&gt;='Jobs'!$C$16,OR(N('Jobs'!$D$16)=0,$A51&lt;='Jobs'!$D$16)),IF(COUNTIFS('Daily Log'!$B$2:$B$1000,Q$1,'Daily Log'!$A$2:$A$1000,$A51)=0,"MISSING",""),""))</f>
        <v/>
      </c>
      <c r="R51">
        <f>IF(OR($A51="",R$1="",$B51&lt;&gt;"Yes"),"",IF(AND('Jobs'!$E$17="Active",N('Jobs'!$C$17)&gt;0,$A51&gt;='Jobs'!$C$17,OR(N('Jobs'!$D$17)=0,$A51&lt;='Jobs'!$D$17)),IF(COUNTIFS('Daily Log'!$B$2:$B$1000,R$1,'Daily Log'!$A$2:$A$1000,$A51)=0,"MISSING",""),""))</f>
        <v/>
      </c>
      <c r="S51">
        <f>IF(OR($A51="",S$1="",$B51&lt;&gt;"Yes"),"",IF(AND('Jobs'!$E$18="Active",N('Jobs'!$C$18)&gt;0,$A51&gt;='Jobs'!$C$18,OR(N('Jobs'!$D$18)=0,$A51&lt;='Jobs'!$D$18)),IF(COUNTIFS('Daily Log'!$B$2:$B$1000,S$1,'Daily Log'!$A$2:$A$1000,$A51)=0,"MISSING",""),""))</f>
        <v/>
      </c>
      <c r="T51">
        <f>IF(OR($A51="",T$1="",$B51&lt;&gt;"Yes"),"",IF(AND('Jobs'!$E$19="Active",N('Jobs'!$C$19)&gt;0,$A51&gt;='Jobs'!$C$19,OR(N('Jobs'!$D$19)=0,$A51&lt;='Jobs'!$D$19)),IF(COUNTIFS('Daily Log'!$B$2:$B$1000,T$1,'Daily Log'!$A$2:$A$1000,$A51)=0,"MISSING",""),""))</f>
        <v/>
      </c>
      <c r="U51">
        <f>IF(OR($A51="",U$1="",$B51&lt;&gt;"Yes"),"",IF(AND('Jobs'!$E$20="Active",N('Jobs'!$C$20)&gt;0,$A51&gt;='Jobs'!$C$20,OR(N('Jobs'!$D$20)=0,$A51&lt;='Jobs'!$D$20)),IF(COUNTIFS('Daily Log'!$B$2:$B$1000,U$1,'Daily Log'!$A$2:$A$1000,$A51)=0,"MISSING",""),""))</f>
        <v/>
      </c>
      <c r="V51">
        <f>IF(OR($A51="",V$1="",$B51&lt;&gt;"Yes"),"",IF(AND('Jobs'!$E$21="Active",N('Jobs'!$C$21)&gt;0,$A51&gt;='Jobs'!$C$21,OR(N('Jobs'!$D$21)=0,$A51&lt;='Jobs'!$D$21)),IF(COUNTIFS('Daily Log'!$B$2:$B$1000,V$1,'Daily Log'!$A$2:$A$1000,$A51)=0,"MISSING",""),""))</f>
        <v/>
      </c>
    </row>
    <row r="52">
      <c r="A52" s="6">
        <f>IF(51&lt;=MIN(60,MAX(0,N('Settings'!$B$10))),TODAY()-51,"")</f>
        <v/>
      </c>
      <c r="B52">
        <f>IF(A52="","",IF(AND(INDEX('Settings'!$B$2:$B$8,WEEKDAY(A52,2))="Yes",COUNTIF('Settings'!$D$2:$D$60,A52)=0),"Yes","No"))</f>
        <v/>
      </c>
      <c r="C52">
        <f>IF(OR($A52="",C$1="",$B52&lt;&gt;"Yes"),"",IF(AND('Jobs'!$E$2="Active",N('Jobs'!$C$2)&gt;0,$A52&gt;='Jobs'!$C$2,OR(N('Jobs'!$D$2)=0,$A52&lt;='Jobs'!$D$2)),IF(COUNTIFS('Daily Log'!$B$2:$B$1000,C$1,'Daily Log'!$A$2:$A$1000,$A52)=0,"MISSING",""),""))</f>
        <v/>
      </c>
      <c r="D52">
        <f>IF(OR($A52="",D$1="",$B52&lt;&gt;"Yes"),"",IF(AND('Jobs'!$E$3="Active",N('Jobs'!$C$3)&gt;0,$A52&gt;='Jobs'!$C$3,OR(N('Jobs'!$D$3)=0,$A52&lt;='Jobs'!$D$3)),IF(COUNTIFS('Daily Log'!$B$2:$B$1000,D$1,'Daily Log'!$A$2:$A$1000,$A52)=0,"MISSING",""),""))</f>
        <v/>
      </c>
      <c r="E52">
        <f>IF(OR($A52="",E$1="",$B52&lt;&gt;"Yes"),"",IF(AND('Jobs'!$E$4="Active",N('Jobs'!$C$4)&gt;0,$A52&gt;='Jobs'!$C$4,OR(N('Jobs'!$D$4)=0,$A52&lt;='Jobs'!$D$4)),IF(COUNTIFS('Daily Log'!$B$2:$B$1000,E$1,'Daily Log'!$A$2:$A$1000,$A52)=0,"MISSING",""),""))</f>
        <v/>
      </c>
      <c r="F52">
        <f>IF(OR($A52="",F$1="",$B52&lt;&gt;"Yes"),"",IF(AND('Jobs'!$E$5="Active",N('Jobs'!$C$5)&gt;0,$A52&gt;='Jobs'!$C$5,OR(N('Jobs'!$D$5)=0,$A52&lt;='Jobs'!$D$5)),IF(COUNTIFS('Daily Log'!$B$2:$B$1000,F$1,'Daily Log'!$A$2:$A$1000,$A52)=0,"MISSING",""),""))</f>
        <v/>
      </c>
      <c r="G52">
        <f>IF(OR($A52="",G$1="",$B52&lt;&gt;"Yes"),"",IF(AND('Jobs'!$E$6="Active",N('Jobs'!$C$6)&gt;0,$A52&gt;='Jobs'!$C$6,OR(N('Jobs'!$D$6)=0,$A52&lt;='Jobs'!$D$6)),IF(COUNTIFS('Daily Log'!$B$2:$B$1000,G$1,'Daily Log'!$A$2:$A$1000,$A52)=0,"MISSING",""),""))</f>
        <v/>
      </c>
      <c r="H52">
        <f>IF(OR($A52="",H$1="",$B52&lt;&gt;"Yes"),"",IF(AND('Jobs'!$E$7="Active",N('Jobs'!$C$7)&gt;0,$A52&gt;='Jobs'!$C$7,OR(N('Jobs'!$D$7)=0,$A52&lt;='Jobs'!$D$7)),IF(COUNTIFS('Daily Log'!$B$2:$B$1000,H$1,'Daily Log'!$A$2:$A$1000,$A52)=0,"MISSING",""),""))</f>
        <v/>
      </c>
      <c r="I52">
        <f>IF(OR($A52="",I$1="",$B52&lt;&gt;"Yes"),"",IF(AND('Jobs'!$E$8="Active",N('Jobs'!$C$8)&gt;0,$A52&gt;='Jobs'!$C$8,OR(N('Jobs'!$D$8)=0,$A52&lt;='Jobs'!$D$8)),IF(COUNTIFS('Daily Log'!$B$2:$B$1000,I$1,'Daily Log'!$A$2:$A$1000,$A52)=0,"MISSING",""),""))</f>
        <v/>
      </c>
      <c r="J52">
        <f>IF(OR($A52="",J$1="",$B52&lt;&gt;"Yes"),"",IF(AND('Jobs'!$E$9="Active",N('Jobs'!$C$9)&gt;0,$A52&gt;='Jobs'!$C$9,OR(N('Jobs'!$D$9)=0,$A52&lt;='Jobs'!$D$9)),IF(COUNTIFS('Daily Log'!$B$2:$B$1000,J$1,'Daily Log'!$A$2:$A$1000,$A52)=0,"MISSING",""),""))</f>
        <v/>
      </c>
      <c r="K52">
        <f>IF(OR($A52="",K$1="",$B52&lt;&gt;"Yes"),"",IF(AND('Jobs'!$E$10="Active",N('Jobs'!$C$10)&gt;0,$A52&gt;='Jobs'!$C$10,OR(N('Jobs'!$D$10)=0,$A52&lt;='Jobs'!$D$10)),IF(COUNTIFS('Daily Log'!$B$2:$B$1000,K$1,'Daily Log'!$A$2:$A$1000,$A52)=0,"MISSING",""),""))</f>
        <v/>
      </c>
      <c r="L52">
        <f>IF(OR($A52="",L$1="",$B52&lt;&gt;"Yes"),"",IF(AND('Jobs'!$E$11="Active",N('Jobs'!$C$11)&gt;0,$A52&gt;='Jobs'!$C$11,OR(N('Jobs'!$D$11)=0,$A52&lt;='Jobs'!$D$11)),IF(COUNTIFS('Daily Log'!$B$2:$B$1000,L$1,'Daily Log'!$A$2:$A$1000,$A52)=0,"MISSING",""),""))</f>
        <v/>
      </c>
      <c r="M52">
        <f>IF(OR($A52="",M$1="",$B52&lt;&gt;"Yes"),"",IF(AND('Jobs'!$E$12="Active",N('Jobs'!$C$12)&gt;0,$A52&gt;='Jobs'!$C$12,OR(N('Jobs'!$D$12)=0,$A52&lt;='Jobs'!$D$12)),IF(COUNTIFS('Daily Log'!$B$2:$B$1000,M$1,'Daily Log'!$A$2:$A$1000,$A52)=0,"MISSING",""),""))</f>
        <v/>
      </c>
      <c r="N52">
        <f>IF(OR($A52="",N$1="",$B52&lt;&gt;"Yes"),"",IF(AND('Jobs'!$E$13="Active",N('Jobs'!$C$13)&gt;0,$A52&gt;='Jobs'!$C$13,OR(N('Jobs'!$D$13)=0,$A52&lt;='Jobs'!$D$13)),IF(COUNTIFS('Daily Log'!$B$2:$B$1000,N$1,'Daily Log'!$A$2:$A$1000,$A52)=0,"MISSING",""),""))</f>
        <v/>
      </c>
      <c r="O52">
        <f>IF(OR($A52="",O$1="",$B52&lt;&gt;"Yes"),"",IF(AND('Jobs'!$E$14="Active",N('Jobs'!$C$14)&gt;0,$A52&gt;='Jobs'!$C$14,OR(N('Jobs'!$D$14)=0,$A52&lt;='Jobs'!$D$14)),IF(COUNTIFS('Daily Log'!$B$2:$B$1000,O$1,'Daily Log'!$A$2:$A$1000,$A52)=0,"MISSING",""),""))</f>
        <v/>
      </c>
      <c r="P52">
        <f>IF(OR($A52="",P$1="",$B52&lt;&gt;"Yes"),"",IF(AND('Jobs'!$E$15="Active",N('Jobs'!$C$15)&gt;0,$A52&gt;='Jobs'!$C$15,OR(N('Jobs'!$D$15)=0,$A52&lt;='Jobs'!$D$15)),IF(COUNTIFS('Daily Log'!$B$2:$B$1000,P$1,'Daily Log'!$A$2:$A$1000,$A52)=0,"MISSING",""),""))</f>
        <v/>
      </c>
      <c r="Q52">
        <f>IF(OR($A52="",Q$1="",$B52&lt;&gt;"Yes"),"",IF(AND('Jobs'!$E$16="Active",N('Jobs'!$C$16)&gt;0,$A52&gt;='Jobs'!$C$16,OR(N('Jobs'!$D$16)=0,$A52&lt;='Jobs'!$D$16)),IF(COUNTIFS('Daily Log'!$B$2:$B$1000,Q$1,'Daily Log'!$A$2:$A$1000,$A52)=0,"MISSING",""),""))</f>
        <v/>
      </c>
      <c r="R52">
        <f>IF(OR($A52="",R$1="",$B52&lt;&gt;"Yes"),"",IF(AND('Jobs'!$E$17="Active",N('Jobs'!$C$17)&gt;0,$A52&gt;='Jobs'!$C$17,OR(N('Jobs'!$D$17)=0,$A52&lt;='Jobs'!$D$17)),IF(COUNTIFS('Daily Log'!$B$2:$B$1000,R$1,'Daily Log'!$A$2:$A$1000,$A52)=0,"MISSING",""),""))</f>
        <v/>
      </c>
      <c r="S52">
        <f>IF(OR($A52="",S$1="",$B52&lt;&gt;"Yes"),"",IF(AND('Jobs'!$E$18="Active",N('Jobs'!$C$18)&gt;0,$A52&gt;='Jobs'!$C$18,OR(N('Jobs'!$D$18)=0,$A52&lt;='Jobs'!$D$18)),IF(COUNTIFS('Daily Log'!$B$2:$B$1000,S$1,'Daily Log'!$A$2:$A$1000,$A52)=0,"MISSING",""),""))</f>
        <v/>
      </c>
      <c r="T52">
        <f>IF(OR($A52="",T$1="",$B52&lt;&gt;"Yes"),"",IF(AND('Jobs'!$E$19="Active",N('Jobs'!$C$19)&gt;0,$A52&gt;='Jobs'!$C$19,OR(N('Jobs'!$D$19)=0,$A52&lt;='Jobs'!$D$19)),IF(COUNTIFS('Daily Log'!$B$2:$B$1000,T$1,'Daily Log'!$A$2:$A$1000,$A52)=0,"MISSING",""),""))</f>
        <v/>
      </c>
      <c r="U52">
        <f>IF(OR($A52="",U$1="",$B52&lt;&gt;"Yes"),"",IF(AND('Jobs'!$E$20="Active",N('Jobs'!$C$20)&gt;0,$A52&gt;='Jobs'!$C$20,OR(N('Jobs'!$D$20)=0,$A52&lt;='Jobs'!$D$20)),IF(COUNTIFS('Daily Log'!$B$2:$B$1000,U$1,'Daily Log'!$A$2:$A$1000,$A52)=0,"MISSING",""),""))</f>
        <v/>
      </c>
      <c r="V52">
        <f>IF(OR($A52="",V$1="",$B52&lt;&gt;"Yes"),"",IF(AND('Jobs'!$E$21="Active",N('Jobs'!$C$21)&gt;0,$A52&gt;='Jobs'!$C$21,OR(N('Jobs'!$D$21)=0,$A52&lt;='Jobs'!$D$21)),IF(COUNTIFS('Daily Log'!$B$2:$B$1000,V$1,'Daily Log'!$A$2:$A$1000,$A52)=0,"MISSING",""),""))</f>
        <v/>
      </c>
    </row>
    <row r="53">
      <c r="A53" s="6">
        <f>IF(52&lt;=MIN(60,MAX(0,N('Settings'!$B$10))),TODAY()-52,"")</f>
        <v/>
      </c>
      <c r="B53">
        <f>IF(A53="","",IF(AND(INDEX('Settings'!$B$2:$B$8,WEEKDAY(A53,2))="Yes",COUNTIF('Settings'!$D$2:$D$60,A53)=0),"Yes","No"))</f>
        <v/>
      </c>
      <c r="C53">
        <f>IF(OR($A53="",C$1="",$B53&lt;&gt;"Yes"),"",IF(AND('Jobs'!$E$2="Active",N('Jobs'!$C$2)&gt;0,$A53&gt;='Jobs'!$C$2,OR(N('Jobs'!$D$2)=0,$A53&lt;='Jobs'!$D$2)),IF(COUNTIFS('Daily Log'!$B$2:$B$1000,C$1,'Daily Log'!$A$2:$A$1000,$A53)=0,"MISSING",""),""))</f>
        <v/>
      </c>
      <c r="D53">
        <f>IF(OR($A53="",D$1="",$B53&lt;&gt;"Yes"),"",IF(AND('Jobs'!$E$3="Active",N('Jobs'!$C$3)&gt;0,$A53&gt;='Jobs'!$C$3,OR(N('Jobs'!$D$3)=0,$A53&lt;='Jobs'!$D$3)),IF(COUNTIFS('Daily Log'!$B$2:$B$1000,D$1,'Daily Log'!$A$2:$A$1000,$A53)=0,"MISSING",""),""))</f>
        <v/>
      </c>
      <c r="E53">
        <f>IF(OR($A53="",E$1="",$B53&lt;&gt;"Yes"),"",IF(AND('Jobs'!$E$4="Active",N('Jobs'!$C$4)&gt;0,$A53&gt;='Jobs'!$C$4,OR(N('Jobs'!$D$4)=0,$A53&lt;='Jobs'!$D$4)),IF(COUNTIFS('Daily Log'!$B$2:$B$1000,E$1,'Daily Log'!$A$2:$A$1000,$A53)=0,"MISSING",""),""))</f>
        <v/>
      </c>
      <c r="F53">
        <f>IF(OR($A53="",F$1="",$B53&lt;&gt;"Yes"),"",IF(AND('Jobs'!$E$5="Active",N('Jobs'!$C$5)&gt;0,$A53&gt;='Jobs'!$C$5,OR(N('Jobs'!$D$5)=0,$A53&lt;='Jobs'!$D$5)),IF(COUNTIFS('Daily Log'!$B$2:$B$1000,F$1,'Daily Log'!$A$2:$A$1000,$A53)=0,"MISSING",""),""))</f>
        <v/>
      </c>
      <c r="G53">
        <f>IF(OR($A53="",G$1="",$B53&lt;&gt;"Yes"),"",IF(AND('Jobs'!$E$6="Active",N('Jobs'!$C$6)&gt;0,$A53&gt;='Jobs'!$C$6,OR(N('Jobs'!$D$6)=0,$A53&lt;='Jobs'!$D$6)),IF(COUNTIFS('Daily Log'!$B$2:$B$1000,G$1,'Daily Log'!$A$2:$A$1000,$A53)=0,"MISSING",""),""))</f>
        <v/>
      </c>
      <c r="H53">
        <f>IF(OR($A53="",H$1="",$B53&lt;&gt;"Yes"),"",IF(AND('Jobs'!$E$7="Active",N('Jobs'!$C$7)&gt;0,$A53&gt;='Jobs'!$C$7,OR(N('Jobs'!$D$7)=0,$A53&lt;='Jobs'!$D$7)),IF(COUNTIFS('Daily Log'!$B$2:$B$1000,H$1,'Daily Log'!$A$2:$A$1000,$A53)=0,"MISSING",""),""))</f>
        <v/>
      </c>
      <c r="I53">
        <f>IF(OR($A53="",I$1="",$B53&lt;&gt;"Yes"),"",IF(AND('Jobs'!$E$8="Active",N('Jobs'!$C$8)&gt;0,$A53&gt;='Jobs'!$C$8,OR(N('Jobs'!$D$8)=0,$A53&lt;='Jobs'!$D$8)),IF(COUNTIFS('Daily Log'!$B$2:$B$1000,I$1,'Daily Log'!$A$2:$A$1000,$A53)=0,"MISSING",""),""))</f>
        <v/>
      </c>
      <c r="J53">
        <f>IF(OR($A53="",J$1="",$B53&lt;&gt;"Yes"),"",IF(AND('Jobs'!$E$9="Active",N('Jobs'!$C$9)&gt;0,$A53&gt;='Jobs'!$C$9,OR(N('Jobs'!$D$9)=0,$A53&lt;='Jobs'!$D$9)),IF(COUNTIFS('Daily Log'!$B$2:$B$1000,J$1,'Daily Log'!$A$2:$A$1000,$A53)=0,"MISSING",""),""))</f>
        <v/>
      </c>
      <c r="K53">
        <f>IF(OR($A53="",K$1="",$B53&lt;&gt;"Yes"),"",IF(AND('Jobs'!$E$10="Active",N('Jobs'!$C$10)&gt;0,$A53&gt;='Jobs'!$C$10,OR(N('Jobs'!$D$10)=0,$A53&lt;='Jobs'!$D$10)),IF(COUNTIFS('Daily Log'!$B$2:$B$1000,K$1,'Daily Log'!$A$2:$A$1000,$A53)=0,"MISSING",""),""))</f>
        <v/>
      </c>
      <c r="L53">
        <f>IF(OR($A53="",L$1="",$B53&lt;&gt;"Yes"),"",IF(AND('Jobs'!$E$11="Active",N('Jobs'!$C$11)&gt;0,$A53&gt;='Jobs'!$C$11,OR(N('Jobs'!$D$11)=0,$A53&lt;='Jobs'!$D$11)),IF(COUNTIFS('Daily Log'!$B$2:$B$1000,L$1,'Daily Log'!$A$2:$A$1000,$A53)=0,"MISSING",""),""))</f>
        <v/>
      </c>
      <c r="M53">
        <f>IF(OR($A53="",M$1="",$B53&lt;&gt;"Yes"),"",IF(AND('Jobs'!$E$12="Active",N('Jobs'!$C$12)&gt;0,$A53&gt;='Jobs'!$C$12,OR(N('Jobs'!$D$12)=0,$A53&lt;='Jobs'!$D$12)),IF(COUNTIFS('Daily Log'!$B$2:$B$1000,M$1,'Daily Log'!$A$2:$A$1000,$A53)=0,"MISSING",""),""))</f>
        <v/>
      </c>
      <c r="N53">
        <f>IF(OR($A53="",N$1="",$B53&lt;&gt;"Yes"),"",IF(AND('Jobs'!$E$13="Active",N('Jobs'!$C$13)&gt;0,$A53&gt;='Jobs'!$C$13,OR(N('Jobs'!$D$13)=0,$A53&lt;='Jobs'!$D$13)),IF(COUNTIFS('Daily Log'!$B$2:$B$1000,N$1,'Daily Log'!$A$2:$A$1000,$A53)=0,"MISSING",""),""))</f>
        <v/>
      </c>
      <c r="O53">
        <f>IF(OR($A53="",O$1="",$B53&lt;&gt;"Yes"),"",IF(AND('Jobs'!$E$14="Active",N('Jobs'!$C$14)&gt;0,$A53&gt;='Jobs'!$C$14,OR(N('Jobs'!$D$14)=0,$A53&lt;='Jobs'!$D$14)),IF(COUNTIFS('Daily Log'!$B$2:$B$1000,O$1,'Daily Log'!$A$2:$A$1000,$A53)=0,"MISSING",""),""))</f>
        <v/>
      </c>
      <c r="P53">
        <f>IF(OR($A53="",P$1="",$B53&lt;&gt;"Yes"),"",IF(AND('Jobs'!$E$15="Active",N('Jobs'!$C$15)&gt;0,$A53&gt;='Jobs'!$C$15,OR(N('Jobs'!$D$15)=0,$A53&lt;='Jobs'!$D$15)),IF(COUNTIFS('Daily Log'!$B$2:$B$1000,P$1,'Daily Log'!$A$2:$A$1000,$A53)=0,"MISSING",""),""))</f>
        <v/>
      </c>
      <c r="Q53">
        <f>IF(OR($A53="",Q$1="",$B53&lt;&gt;"Yes"),"",IF(AND('Jobs'!$E$16="Active",N('Jobs'!$C$16)&gt;0,$A53&gt;='Jobs'!$C$16,OR(N('Jobs'!$D$16)=0,$A53&lt;='Jobs'!$D$16)),IF(COUNTIFS('Daily Log'!$B$2:$B$1000,Q$1,'Daily Log'!$A$2:$A$1000,$A53)=0,"MISSING",""),""))</f>
        <v/>
      </c>
      <c r="R53">
        <f>IF(OR($A53="",R$1="",$B53&lt;&gt;"Yes"),"",IF(AND('Jobs'!$E$17="Active",N('Jobs'!$C$17)&gt;0,$A53&gt;='Jobs'!$C$17,OR(N('Jobs'!$D$17)=0,$A53&lt;='Jobs'!$D$17)),IF(COUNTIFS('Daily Log'!$B$2:$B$1000,R$1,'Daily Log'!$A$2:$A$1000,$A53)=0,"MISSING",""),""))</f>
        <v/>
      </c>
      <c r="S53">
        <f>IF(OR($A53="",S$1="",$B53&lt;&gt;"Yes"),"",IF(AND('Jobs'!$E$18="Active",N('Jobs'!$C$18)&gt;0,$A53&gt;='Jobs'!$C$18,OR(N('Jobs'!$D$18)=0,$A53&lt;='Jobs'!$D$18)),IF(COUNTIFS('Daily Log'!$B$2:$B$1000,S$1,'Daily Log'!$A$2:$A$1000,$A53)=0,"MISSING",""),""))</f>
        <v/>
      </c>
      <c r="T53">
        <f>IF(OR($A53="",T$1="",$B53&lt;&gt;"Yes"),"",IF(AND('Jobs'!$E$19="Active",N('Jobs'!$C$19)&gt;0,$A53&gt;='Jobs'!$C$19,OR(N('Jobs'!$D$19)=0,$A53&lt;='Jobs'!$D$19)),IF(COUNTIFS('Daily Log'!$B$2:$B$1000,T$1,'Daily Log'!$A$2:$A$1000,$A53)=0,"MISSING",""),""))</f>
        <v/>
      </c>
      <c r="U53">
        <f>IF(OR($A53="",U$1="",$B53&lt;&gt;"Yes"),"",IF(AND('Jobs'!$E$20="Active",N('Jobs'!$C$20)&gt;0,$A53&gt;='Jobs'!$C$20,OR(N('Jobs'!$D$20)=0,$A53&lt;='Jobs'!$D$20)),IF(COUNTIFS('Daily Log'!$B$2:$B$1000,U$1,'Daily Log'!$A$2:$A$1000,$A53)=0,"MISSING",""),""))</f>
        <v/>
      </c>
      <c r="V53">
        <f>IF(OR($A53="",V$1="",$B53&lt;&gt;"Yes"),"",IF(AND('Jobs'!$E$21="Active",N('Jobs'!$C$21)&gt;0,$A53&gt;='Jobs'!$C$21,OR(N('Jobs'!$D$21)=0,$A53&lt;='Jobs'!$D$21)),IF(COUNTIFS('Daily Log'!$B$2:$B$1000,V$1,'Daily Log'!$A$2:$A$1000,$A53)=0,"MISSING",""),""))</f>
        <v/>
      </c>
    </row>
    <row r="54">
      <c r="A54" s="6">
        <f>IF(53&lt;=MIN(60,MAX(0,N('Settings'!$B$10))),TODAY()-53,"")</f>
        <v/>
      </c>
      <c r="B54">
        <f>IF(A54="","",IF(AND(INDEX('Settings'!$B$2:$B$8,WEEKDAY(A54,2))="Yes",COUNTIF('Settings'!$D$2:$D$60,A54)=0),"Yes","No"))</f>
        <v/>
      </c>
      <c r="C54">
        <f>IF(OR($A54="",C$1="",$B54&lt;&gt;"Yes"),"",IF(AND('Jobs'!$E$2="Active",N('Jobs'!$C$2)&gt;0,$A54&gt;='Jobs'!$C$2,OR(N('Jobs'!$D$2)=0,$A54&lt;='Jobs'!$D$2)),IF(COUNTIFS('Daily Log'!$B$2:$B$1000,C$1,'Daily Log'!$A$2:$A$1000,$A54)=0,"MISSING",""),""))</f>
        <v/>
      </c>
      <c r="D54">
        <f>IF(OR($A54="",D$1="",$B54&lt;&gt;"Yes"),"",IF(AND('Jobs'!$E$3="Active",N('Jobs'!$C$3)&gt;0,$A54&gt;='Jobs'!$C$3,OR(N('Jobs'!$D$3)=0,$A54&lt;='Jobs'!$D$3)),IF(COUNTIFS('Daily Log'!$B$2:$B$1000,D$1,'Daily Log'!$A$2:$A$1000,$A54)=0,"MISSING",""),""))</f>
        <v/>
      </c>
      <c r="E54">
        <f>IF(OR($A54="",E$1="",$B54&lt;&gt;"Yes"),"",IF(AND('Jobs'!$E$4="Active",N('Jobs'!$C$4)&gt;0,$A54&gt;='Jobs'!$C$4,OR(N('Jobs'!$D$4)=0,$A54&lt;='Jobs'!$D$4)),IF(COUNTIFS('Daily Log'!$B$2:$B$1000,E$1,'Daily Log'!$A$2:$A$1000,$A54)=0,"MISSING",""),""))</f>
        <v/>
      </c>
      <c r="F54">
        <f>IF(OR($A54="",F$1="",$B54&lt;&gt;"Yes"),"",IF(AND('Jobs'!$E$5="Active",N('Jobs'!$C$5)&gt;0,$A54&gt;='Jobs'!$C$5,OR(N('Jobs'!$D$5)=0,$A54&lt;='Jobs'!$D$5)),IF(COUNTIFS('Daily Log'!$B$2:$B$1000,F$1,'Daily Log'!$A$2:$A$1000,$A54)=0,"MISSING",""),""))</f>
        <v/>
      </c>
      <c r="G54">
        <f>IF(OR($A54="",G$1="",$B54&lt;&gt;"Yes"),"",IF(AND('Jobs'!$E$6="Active",N('Jobs'!$C$6)&gt;0,$A54&gt;='Jobs'!$C$6,OR(N('Jobs'!$D$6)=0,$A54&lt;='Jobs'!$D$6)),IF(COUNTIFS('Daily Log'!$B$2:$B$1000,G$1,'Daily Log'!$A$2:$A$1000,$A54)=0,"MISSING",""),""))</f>
        <v/>
      </c>
      <c r="H54">
        <f>IF(OR($A54="",H$1="",$B54&lt;&gt;"Yes"),"",IF(AND('Jobs'!$E$7="Active",N('Jobs'!$C$7)&gt;0,$A54&gt;='Jobs'!$C$7,OR(N('Jobs'!$D$7)=0,$A54&lt;='Jobs'!$D$7)),IF(COUNTIFS('Daily Log'!$B$2:$B$1000,H$1,'Daily Log'!$A$2:$A$1000,$A54)=0,"MISSING",""),""))</f>
        <v/>
      </c>
      <c r="I54">
        <f>IF(OR($A54="",I$1="",$B54&lt;&gt;"Yes"),"",IF(AND('Jobs'!$E$8="Active",N('Jobs'!$C$8)&gt;0,$A54&gt;='Jobs'!$C$8,OR(N('Jobs'!$D$8)=0,$A54&lt;='Jobs'!$D$8)),IF(COUNTIFS('Daily Log'!$B$2:$B$1000,I$1,'Daily Log'!$A$2:$A$1000,$A54)=0,"MISSING",""),""))</f>
        <v/>
      </c>
      <c r="J54">
        <f>IF(OR($A54="",J$1="",$B54&lt;&gt;"Yes"),"",IF(AND('Jobs'!$E$9="Active",N('Jobs'!$C$9)&gt;0,$A54&gt;='Jobs'!$C$9,OR(N('Jobs'!$D$9)=0,$A54&lt;='Jobs'!$D$9)),IF(COUNTIFS('Daily Log'!$B$2:$B$1000,J$1,'Daily Log'!$A$2:$A$1000,$A54)=0,"MISSING",""),""))</f>
        <v/>
      </c>
      <c r="K54">
        <f>IF(OR($A54="",K$1="",$B54&lt;&gt;"Yes"),"",IF(AND('Jobs'!$E$10="Active",N('Jobs'!$C$10)&gt;0,$A54&gt;='Jobs'!$C$10,OR(N('Jobs'!$D$10)=0,$A54&lt;='Jobs'!$D$10)),IF(COUNTIFS('Daily Log'!$B$2:$B$1000,K$1,'Daily Log'!$A$2:$A$1000,$A54)=0,"MISSING",""),""))</f>
        <v/>
      </c>
      <c r="L54">
        <f>IF(OR($A54="",L$1="",$B54&lt;&gt;"Yes"),"",IF(AND('Jobs'!$E$11="Active",N('Jobs'!$C$11)&gt;0,$A54&gt;='Jobs'!$C$11,OR(N('Jobs'!$D$11)=0,$A54&lt;='Jobs'!$D$11)),IF(COUNTIFS('Daily Log'!$B$2:$B$1000,L$1,'Daily Log'!$A$2:$A$1000,$A54)=0,"MISSING",""),""))</f>
        <v/>
      </c>
      <c r="M54">
        <f>IF(OR($A54="",M$1="",$B54&lt;&gt;"Yes"),"",IF(AND('Jobs'!$E$12="Active",N('Jobs'!$C$12)&gt;0,$A54&gt;='Jobs'!$C$12,OR(N('Jobs'!$D$12)=0,$A54&lt;='Jobs'!$D$12)),IF(COUNTIFS('Daily Log'!$B$2:$B$1000,M$1,'Daily Log'!$A$2:$A$1000,$A54)=0,"MISSING",""),""))</f>
        <v/>
      </c>
      <c r="N54">
        <f>IF(OR($A54="",N$1="",$B54&lt;&gt;"Yes"),"",IF(AND('Jobs'!$E$13="Active",N('Jobs'!$C$13)&gt;0,$A54&gt;='Jobs'!$C$13,OR(N('Jobs'!$D$13)=0,$A54&lt;='Jobs'!$D$13)),IF(COUNTIFS('Daily Log'!$B$2:$B$1000,N$1,'Daily Log'!$A$2:$A$1000,$A54)=0,"MISSING",""),""))</f>
        <v/>
      </c>
      <c r="O54">
        <f>IF(OR($A54="",O$1="",$B54&lt;&gt;"Yes"),"",IF(AND('Jobs'!$E$14="Active",N('Jobs'!$C$14)&gt;0,$A54&gt;='Jobs'!$C$14,OR(N('Jobs'!$D$14)=0,$A54&lt;='Jobs'!$D$14)),IF(COUNTIFS('Daily Log'!$B$2:$B$1000,O$1,'Daily Log'!$A$2:$A$1000,$A54)=0,"MISSING",""),""))</f>
        <v/>
      </c>
      <c r="P54">
        <f>IF(OR($A54="",P$1="",$B54&lt;&gt;"Yes"),"",IF(AND('Jobs'!$E$15="Active",N('Jobs'!$C$15)&gt;0,$A54&gt;='Jobs'!$C$15,OR(N('Jobs'!$D$15)=0,$A54&lt;='Jobs'!$D$15)),IF(COUNTIFS('Daily Log'!$B$2:$B$1000,P$1,'Daily Log'!$A$2:$A$1000,$A54)=0,"MISSING",""),""))</f>
        <v/>
      </c>
      <c r="Q54">
        <f>IF(OR($A54="",Q$1="",$B54&lt;&gt;"Yes"),"",IF(AND('Jobs'!$E$16="Active",N('Jobs'!$C$16)&gt;0,$A54&gt;='Jobs'!$C$16,OR(N('Jobs'!$D$16)=0,$A54&lt;='Jobs'!$D$16)),IF(COUNTIFS('Daily Log'!$B$2:$B$1000,Q$1,'Daily Log'!$A$2:$A$1000,$A54)=0,"MISSING",""),""))</f>
        <v/>
      </c>
      <c r="R54">
        <f>IF(OR($A54="",R$1="",$B54&lt;&gt;"Yes"),"",IF(AND('Jobs'!$E$17="Active",N('Jobs'!$C$17)&gt;0,$A54&gt;='Jobs'!$C$17,OR(N('Jobs'!$D$17)=0,$A54&lt;='Jobs'!$D$17)),IF(COUNTIFS('Daily Log'!$B$2:$B$1000,R$1,'Daily Log'!$A$2:$A$1000,$A54)=0,"MISSING",""),""))</f>
        <v/>
      </c>
      <c r="S54">
        <f>IF(OR($A54="",S$1="",$B54&lt;&gt;"Yes"),"",IF(AND('Jobs'!$E$18="Active",N('Jobs'!$C$18)&gt;0,$A54&gt;='Jobs'!$C$18,OR(N('Jobs'!$D$18)=0,$A54&lt;='Jobs'!$D$18)),IF(COUNTIFS('Daily Log'!$B$2:$B$1000,S$1,'Daily Log'!$A$2:$A$1000,$A54)=0,"MISSING",""),""))</f>
        <v/>
      </c>
      <c r="T54">
        <f>IF(OR($A54="",T$1="",$B54&lt;&gt;"Yes"),"",IF(AND('Jobs'!$E$19="Active",N('Jobs'!$C$19)&gt;0,$A54&gt;='Jobs'!$C$19,OR(N('Jobs'!$D$19)=0,$A54&lt;='Jobs'!$D$19)),IF(COUNTIFS('Daily Log'!$B$2:$B$1000,T$1,'Daily Log'!$A$2:$A$1000,$A54)=0,"MISSING",""),""))</f>
        <v/>
      </c>
      <c r="U54">
        <f>IF(OR($A54="",U$1="",$B54&lt;&gt;"Yes"),"",IF(AND('Jobs'!$E$20="Active",N('Jobs'!$C$20)&gt;0,$A54&gt;='Jobs'!$C$20,OR(N('Jobs'!$D$20)=0,$A54&lt;='Jobs'!$D$20)),IF(COUNTIFS('Daily Log'!$B$2:$B$1000,U$1,'Daily Log'!$A$2:$A$1000,$A54)=0,"MISSING",""),""))</f>
        <v/>
      </c>
      <c r="V54">
        <f>IF(OR($A54="",V$1="",$B54&lt;&gt;"Yes"),"",IF(AND('Jobs'!$E$21="Active",N('Jobs'!$C$21)&gt;0,$A54&gt;='Jobs'!$C$21,OR(N('Jobs'!$D$21)=0,$A54&lt;='Jobs'!$D$21)),IF(COUNTIFS('Daily Log'!$B$2:$B$1000,V$1,'Daily Log'!$A$2:$A$1000,$A54)=0,"MISSING",""),""))</f>
        <v/>
      </c>
    </row>
    <row r="55">
      <c r="A55" s="6">
        <f>IF(54&lt;=MIN(60,MAX(0,N('Settings'!$B$10))),TODAY()-54,"")</f>
        <v/>
      </c>
      <c r="B55">
        <f>IF(A55="","",IF(AND(INDEX('Settings'!$B$2:$B$8,WEEKDAY(A55,2))="Yes",COUNTIF('Settings'!$D$2:$D$60,A55)=0),"Yes","No"))</f>
        <v/>
      </c>
      <c r="C55">
        <f>IF(OR($A55="",C$1="",$B55&lt;&gt;"Yes"),"",IF(AND('Jobs'!$E$2="Active",N('Jobs'!$C$2)&gt;0,$A55&gt;='Jobs'!$C$2,OR(N('Jobs'!$D$2)=0,$A55&lt;='Jobs'!$D$2)),IF(COUNTIFS('Daily Log'!$B$2:$B$1000,C$1,'Daily Log'!$A$2:$A$1000,$A55)=0,"MISSING",""),""))</f>
        <v/>
      </c>
      <c r="D55">
        <f>IF(OR($A55="",D$1="",$B55&lt;&gt;"Yes"),"",IF(AND('Jobs'!$E$3="Active",N('Jobs'!$C$3)&gt;0,$A55&gt;='Jobs'!$C$3,OR(N('Jobs'!$D$3)=0,$A55&lt;='Jobs'!$D$3)),IF(COUNTIFS('Daily Log'!$B$2:$B$1000,D$1,'Daily Log'!$A$2:$A$1000,$A55)=0,"MISSING",""),""))</f>
        <v/>
      </c>
      <c r="E55">
        <f>IF(OR($A55="",E$1="",$B55&lt;&gt;"Yes"),"",IF(AND('Jobs'!$E$4="Active",N('Jobs'!$C$4)&gt;0,$A55&gt;='Jobs'!$C$4,OR(N('Jobs'!$D$4)=0,$A55&lt;='Jobs'!$D$4)),IF(COUNTIFS('Daily Log'!$B$2:$B$1000,E$1,'Daily Log'!$A$2:$A$1000,$A55)=0,"MISSING",""),""))</f>
        <v/>
      </c>
      <c r="F55">
        <f>IF(OR($A55="",F$1="",$B55&lt;&gt;"Yes"),"",IF(AND('Jobs'!$E$5="Active",N('Jobs'!$C$5)&gt;0,$A55&gt;='Jobs'!$C$5,OR(N('Jobs'!$D$5)=0,$A55&lt;='Jobs'!$D$5)),IF(COUNTIFS('Daily Log'!$B$2:$B$1000,F$1,'Daily Log'!$A$2:$A$1000,$A55)=0,"MISSING",""),""))</f>
        <v/>
      </c>
      <c r="G55">
        <f>IF(OR($A55="",G$1="",$B55&lt;&gt;"Yes"),"",IF(AND('Jobs'!$E$6="Active",N('Jobs'!$C$6)&gt;0,$A55&gt;='Jobs'!$C$6,OR(N('Jobs'!$D$6)=0,$A55&lt;='Jobs'!$D$6)),IF(COUNTIFS('Daily Log'!$B$2:$B$1000,G$1,'Daily Log'!$A$2:$A$1000,$A55)=0,"MISSING",""),""))</f>
        <v/>
      </c>
      <c r="H55">
        <f>IF(OR($A55="",H$1="",$B55&lt;&gt;"Yes"),"",IF(AND('Jobs'!$E$7="Active",N('Jobs'!$C$7)&gt;0,$A55&gt;='Jobs'!$C$7,OR(N('Jobs'!$D$7)=0,$A55&lt;='Jobs'!$D$7)),IF(COUNTIFS('Daily Log'!$B$2:$B$1000,H$1,'Daily Log'!$A$2:$A$1000,$A55)=0,"MISSING",""),""))</f>
        <v/>
      </c>
      <c r="I55">
        <f>IF(OR($A55="",I$1="",$B55&lt;&gt;"Yes"),"",IF(AND('Jobs'!$E$8="Active",N('Jobs'!$C$8)&gt;0,$A55&gt;='Jobs'!$C$8,OR(N('Jobs'!$D$8)=0,$A55&lt;='Jobs'!$D$8)),IF(COUNTIFS('Daily Log'!$B$2:$B$1000,I$1,'Daily Log'!$A$2:$A$1000,$A55)=0,"MISSING",""),""))</f>
        <v/>
      </c>
      <c r="J55">
        <f>IF(OR($A55="",J$1="",$B55&lt;&gt;"Yes"),"",IF(AND('Jobs'!$E$9="Active",N('Jobs'!$C$9)&gt;0,$A55&gt;='Jobs'!$C$9,OR(N('Jobs'!$D$9)=0,$A55&lt;='Jobs'!$D$9)),IF(COUNTIFS('Daily Log'!$B$2:$B$1000,J$1,'Daily Log'!$A$2:$A$1000,$A55)=0,"MISSING",""),""))</f>
        <v/>
      </c>
      <c r="K55">
        <f>IF(OR($A55="",K$1="",$B55&lt;&gt;"Yes"),"",IF(AND('Jobs'!$E$10="Active",N('Jobs'!$C$10)&gt;0,$A55&gt;='Jobs'!$C$10,OR(N('Jobs'!$D$10)=0,$A55&lt;='Jobs'!$D$10)),IF(COUNTIFS('Daily Log'!$B$2:$B$1000,K$1,'Daily Log'!$A$2:$A$1000,$A55)=0,"MISSING",""),""))</f>
        <v/>
      </c>
      <c r="L55">
        <f>IF(OR($A55="",L$1="",$B55&lt;&gt;"Yes"),"",IF(AND('Jobs'!$E$11="Active",N('Jobs'!$C$11)&gt;0,$A55&gt;='Jobs'!$C$11,OR(N('Jobs'!$D$11)=0,$A55&lt;='Jobs'!$D$11)),IF(COUNTIFS('Daily Log'!$B$2:$B$1000,L$1,'Daily Log'!$A$2:$A$1000,$A55)=0,"MISSING",""),""))</f>
        <v/>
      </c>
      <c r="M55">
        <f>IF(OR($A55="",M$1="",$B55&lt;&gt;"Yes"),"",IF(AND('Jobs'!$E$12="Active",N('Jobs'!$C$12)&gt;0,$A55&gt;='Jobs'!$C$12,OR(N('Jobs'!$D$12)=0,$A55&lt;='Jobs'!$D$12)),IF(COUNTIFS('Daily Log'!$B$2:$B$1000,M$1,'Daily Log'!$A$2:$A$1000,$A55)=0,"MISSING",""),""))</f>
        <v/>
      </c>
      <c r="N55">
        <f>IF(OR($A55="",N$1="",$B55&lt;&gt;"Yes"),"",IF(AND('Jobs'!$E$13="Active",N('Jobs'!$C$13)&gt;0,$A55&gt;='Jobs'!$C$13,OR(N('Jobs'!$D$13)=0,$A55&lt;='Jobs'!$D$13)),IF(COUNTIFS('Daily Log'!$B$2:$B$1000,N$1,'Daily Log'!$A$2:$A$1000,$A55)=0,"MISSING",""),""))</f>
        <v/>
      </c>
      <c r="O55">
        <f>IF(OR($A55="",O$1="",$B55&lt;&gt;"Yes"),"",IF(AND('Jobs'!$E$14="Active",N('Jobs'!$C$14)&gt;0,$A55&gt;='Jobs'!$C$14,OR(N('Jobs'!$D$14)=0,$A55&lt;='Jobs'!$D$14)),IF(COUNTIFS('Daily Log'!$B$2:$B$1000,O$1,'Daily Log'!$A$2:$A$1000,$A55)=0,"MISSING",""),""))</f>
        <v/>
      </c>
      <c r="P55">
        <f>IF(OR($A55="",P$1="",$B55&lt;&gt;"Yes"),"",IF(AND('Jobs'!$E$15="Active",N('Jobs'!$C$15)&gt;0,$A55&gt;='Jobs'!$C$15,OR(N('Jobs'!$D$15)=0,$A55&lt;='Jobs'!$D$15)),IF(COUNTIFS('Daily Log'!$B$2:$B$1000,P$1,'Daily Log'!$A$2:$A$1000,$A55)=0,"MISSING",""),""))</f>
        <v/>
      </c>
      <c r="Q55">
        <f>IF(OR($A55="",Q$1="",$B55&lt;&gt;"Yes"),"",IF(AND('Jobs'!$E$16="Active",N('Jobs'!$C$16)&gt;0,$A55&gt;='Jobs'!$C$16,OR(N('Jobs'!$D$16)=0,$A55&lt;='Jobs'!$D$16)),IF(COUNTIFS('Daily Log'!$B$2:$B$1000,Q$1,'Daily Log'!$A$2:$A$1000,$A55)=0,"MISSING",""),""))</f>
        <v/>
      </c>
      <c r="R55">
        <f>IF(OR($A55="",R$1="",$B55&lt;&gt;"Yes"),"",IF(AND('Jobs'!$E$17="Active",N('Jobs'!$C$17)&gt;0,$A55&gt;='Jobs'!$C$17,OR(N('Jobs'!$D$17)=0,$A55&lt;='Jobs'!$D$17)),IF(COUNTIFS('Daily Log'!$B$2:$B$1000,R$1,'Daily Log'!$A$2:$A$1000,$A55)=0,"MISSING",""),""))</f>
        <v/>
      </c>
      <c r="S55">
        <f>IF(OR($A55="",S$1="",$B55&lt;&gt;"Yes"),"",IF(AND('Jobs'!$E$18="Active",N('Jobs'!$C$18)&gt;0,$A55&gt;='Jobs'!$C$18,OR(N('Jobs'!$D$18)=0,$A55&lt;='Jobs'!$D$18)),IF(COUNTIFS('Daily Log'!$B$2:$B$1000,S$1,'Daily Log'!$A$2:$A$1000,$A55)=0,"MISSING",""),""))</f>
        <v/>
      </c>
      <c r="T55">
        <f>IF(OR($A55="",T$1="",$B55&lt;&gt;"Yes"),"",IF(AND('Jobs'!$E$19="Active",N('Jobs'!$C$19)&gt;0,$A55&gt;='Jobs'!$C$19,OR(N('Jobs'!$D$19)=0,$A55&lt;='Jobs'!$D$19)),IF(COUNTIFS('Daily Log'!$B$2:$B$1000,T$1,'Daily Log'!$A$2:$A$1000,$A55)=0,"MISSING",""),""))</f>
        <v/>
      </c>
      <c r="U55">
        <f>IF(OR($A55="",U$1="",$B55&lt;&gt;"Yes"),"",IF(AND('Jobs'!$E$20="Active",N('Jobs'!$C$20)&gt;0,$A55&gt;='Jobs'!$C$20,OR(N('Jobs'!$D$20)=0,$A55&lt;='Jobs'!$D$20)),IF(COUNTIFS('Daily Log'!$B$2:$B$1000,U$1,'Daily Log'!$A$2:$A$1000,$A55)=0,"MISSING",""),""))</f>
        <v/>
      </c>
      <c r="V55">
        <f>IF(OR($A55="",V$1="",$B55&lt;&gt;"Yes"),"",IF(AND('Jobs'!$E$21="Active",N('Jobs'!$C$21)&gt;0,$A55&gt;='Jobs'!$C$21,OR(N('Jobs'!$D$21)=0,$A55&lt;='Jobs'!$D$21)),IF(COUNTIFS('Daily Log'!$B$2:$B$1000,V$1,'Daily Log'!$A$2:$A$1000,$A55)=0,"MISSING",""),""))</f>
        <v/>
      </c>
    </row>
    <row r="56">
      <c r="A56" s="6">
        <f>IF(55&lt;=MIN(60,MAX(0,N('Settings'!$B$10))),TODAY()-55,"")</f>
        <v/>
      </c>
      <c r="B56">
        <f>IF(A56="","",IF(AND(INDEX('Settings'!$B$2:$B$8,WEEKDAY(A56,2))="Yes",COUNTIF('Settings'!$D$2:$D$60,A56)=0),"Yes","No"))</f>
        <v/>
      </c>
      <c r="C56">
        <f>IF(OR($A56="",C$1="",$B56&lt;&gt;"Yes"),"",IF(AND('Jobs'!$E$2="Active",N('Jobs'!$C$2)&gt;0,$A56&gt;='Jobs'!$C$2,OR(N('Jobs'!$D$2)=0,$A56&lt;='Jobs'!$D$2)),IF(COUNTIFS('Daily Log'!$B$2:$B$1000,C$1,'Daily Log'!$A$2:$A$1000,$A56)=0,"MISSING",""),""))</f>
        <v/>
      </c>
      <c r="D56">
        <f>IF(OR($A56="",D$1="",$B56&lt;&gt;"Yes"),"",IF(AND('Jobs'!$E$3="Active",N('Jobs'!$C$3)&gt;0,$A56&gt;='Jobs'!$C$3,OR(N('Jobs'!$D$3)=0,$A56&lt;='Jobs'!$D$3)),IF(COUNTIFS('Daily Log'!$B$2:$B$1000,D$1,'Daily Log'!$A$2:$A$1000,$A56)=0,"MISSING",""),""))</f>
        <v/>
      </c>
      <c r="E56">
        <f>IF(OR($A56="",E$1="",$B56&lt;&gt;"Yes"),"",IF(AND('Jobs'!$E$4="Active",N('Jobs'!$C$4)&gt;0,$A56&gt;='Jobs'!$C$4,OR(N('Jobs'!$D$4)=0,$A56&lt;='Jobs'!$D$4)),IF(COUNTIFS('Daily Log'!$B$2:$B$1000,E$1,'Daily Log'!$A$2:$A$1000,$A56)=0,"MISSING",""),""))</f>
        <v/>
      </c>
      <c r="F56">
        <f>IF(OR($A56="",F$1="",$B56&lt;&gt;"Yes"),"",IF(AND('Jobs'!$E$5="Active",N('Jobs'!$C$5)&gt;0,$A56&gt;='Jobs'!$C$5,OR(N('Jobs'!$D$5)=0,$A56&lt;='Jobs'!$D$5)),IF(COUNTIFS('Daily Log'!$B$2:$B$1000,F$1,'Daily Log'!$A$2:$A$1000,$A56)=0,"MISSING",""),""))</f>
        <v/>
      </c>
      <c r="G56">
        <f>IF(OR($A56="",G$1="",$B56&lt;&gt;"Yes"),"",IF(AND('Jobs'!$E$6="Active",N('Jobs'!$C$6)&gt;0,$A56&gt;='Jobs'!$C$6,OR(N('Jobs'!$D$6)=0,$A56&lt;='Jobs'!$D$6)),IF(COUNTIFS('Daily Log'!$B$2:$B$1000,G$1,'Daily Log'!$A$2:$A$1000,$A56)=0,"MISSING",""),""))</f>
        <v/>
      </c>
      <c r="H56">
        <f>IF(OR($A56="",H$1="",$B56&lt;&gt;"Yes"),"",IF(AND('Jobs'!$E$7="Active",N('Jobs'!$C$7)&gt;0,$A56&gt;='Jobs'!$C$7,OR(N('Jobs'!$D$7)=0,$A56&lt;='Jobs'!$D$7)),IF(COUNTIFS('Daily Log'!$B$2:$B$1000,H$1,'Daily Log'!$A$2:$A$1000,$A56)=0,"MISSING",""),""))</f>
        <v/>
      </c>
      <c r="I56">
        <f>IF(OR($A56="",I$1="",$B56&lt;&gt;"Yes"),"",IF(AND('Jobs'!$E$8="Active",N('Jobs'!$C$8)&gt;0,$A56&gt;='Jobs'!$C$8,OR(N('Jobs'!$D$8)=0,$A56&lt;='Jobs'!$D$8)),IF(COUNTIFS('Daily Log'!$B$2:$B$1000,I$1,'Daily Log'!$A$2:$A$1000,$A56)=0,"MISSING",""),""))</f>
        <v/>
      </c>
      <c r="J56">
        <f>IF(OR($A56="",J$1="",$B56&lt;&gt;"Yes"),"",IF(AND('Jobs'!$E$9="Active",N('Jobs'!$C$9)&gt;0,$A56&gt;='Jobs'!$C$9,OR(N('Jobs'!$D$9)=0,$A56&lt;='Jobs'!$D$9)),IF(COUNTIFS('Daily Log'!$B$2:$B$1000,J$1,'Daily Log'!$A$2:$A$1000,$A56)=0,"MISSING",""),""))</f>
        <v/>
      </c>
      <c r="K56">
        <f>IF(OR($A56="",K$1="",$B56&lt;&gt;"Yes"),"",IF(AND('Jobs'!$E$10="Active",N('Jobs'!$C$10)&gt;0,$A56&gt;='Jobs'!$C$10,OR(N('Jobs'!$D$10)=0,$A56&lt;='Jobs'!$D$10)),IF(COUNTIFS('Daily Log'!$B$2:$B$1000,K$1,'Daily Log'!$A$2:$A$1000,$A56)=0,"MISSING",""),""))</f>
        <v/>
      </c>
      <c r="L56">
        <f>IF(OR($A56="",L$1="",$B56&lt;&gt;"Yes"),"",IF(AND('Jobs'!$E$11="Active",N('Jobs'!$C$11)&gt;0,$A56&gt;='Jobs'!$C$11,OR(N('Jobs'!$D$11)=0,$A56&lt;='Jobs'!$D$11)),IF(COUNTIFS('Daily Log'!$B$2:$B$1000,L$1,'Daily Log'!$A$2:$A$1000,$A56)=0,"MISSING",""),""))</f>
        <v/>
      </c>
      <c r="M56">
        <f>IF(OR($A56="",M$1="",$B56&lt;&gt;"Yes"),"",IF(AND('Jobs'!$E$12="Active",N('Jobs'!$C$12)&gt;0,$A56&gt;='Jobs'!$C$12,OR(N('Jobs'!$D$12)=0,$A56&lt;='Jobs'!$D$12)),IF(COUNTIFS('Daily Log'!$B$2:$B$1000,M$1,'Daily Log'!$A$2:$A$1000,$A56)=0,"MISSING",""),""))</f>
        <v/>
      </c>
      <c r="N56">
        <f>IF(OR($A56="",N$1="",$B56&lt;&gt;"Yes"),"",IF(AND('Jobs'!$E$13="Active",N('Jobs'!$C$13)&gt;0,$A56&gt;='Jobs'!$C$13,OR(N('Jobs'!$D$13)=0,$A56&lt;='Jobs'!$D$13)),IF(COUNTIFS('Daily Log'!$B$2:$B$1000,N$1,'Daily Log'!$A$2:$A$1000,$A56)=0,"MISSING",""),""))</f>
        <v/>
      </c>
      <c r="O56">
        <f>IF(OR($A56="",O$1="",$B56&lt;&gt;"Yes"),"",IF(AND('Jobs'!$E$14="Active",N('Jobs'!$C$14)&gt;0,$A56&gt;='Jobs'!$C$14,OR(N('Jobs'!$D$14)=0,$A56&lt;='Jobs'!$D$14)),IF(COUNTIFS('Daily Log'!$B$2:$B$1000,O$1,'Daily Log'!$A$2:$A$1000,$A56)=0,"MISSING",""),""))</f>
        <v/>
      </c>
      <c r="P56">
        <f>IF(OR($A56="",P$1="",$B56&lt;&gt;"Yes"),"",IF(AND('Jobs'!$E$15="Active",N('Jobs'!$C$15)&gt;0,$A56&gt;='Jobs'!$C$15,OR(N('Jobs'!$D$15)=0,$A56&lt;='Jobs'!$D$15)),IF(COUNTIFS('Daily Log'!$B$2:$B$1000,P$1,'Daily Log'!$A$2:$A$1000,$A56)=0,"MISSING",""),""))</f>
        <v/>
      </c>
      <c r="Q56">
        <f>IF(OR($A56="",Q$1="",$B56&lt;&gt;"Yes"),"",IF(AND('Jobs'!$E$16="Active",N('Jobs'!$C$16)&gt;0,$A56&gt;='Jobs'!$C$16,OR(N('Jobs'!$D$16)=0,$A56&lt;='Jobs'!$D$16)),IF(COUNTIFS('Daily Log'!$B$2:$B$1000,Q$1,'Daily Log'!$A$2:$A$1000,$A56)=0,"MISSING",""),""))</f>
        <v/>
      </c>
      <c r="R56">
        <f>IF(OR($A56="",R$1="",$B56&lt;&gt;"Yes"),"",IF(AND('Jobs'!$E$17="Active",N('Jobs'!$C$17)&gt;0,$A56&gt;='Jobs'!$C$17,OR(N('Jobs'!$D$17)=0,$A56&lt;='Jobs'!$D$17)),IF(COUNTIFS('Daily Log'!$B$2:$B$1000,R$1,'Daily Log'!$A$2:$A$1000,$A56)=0,"MISSING",""),""))</f>
        <v/>
      </c>
      <c r="S56">
        <f>IF(OR($A56="",S$1="",$B56&lt;&gt;"Yes"),"",IF(AND('Jobs'!$E$18="Active",N('Jobs'!$C$18)&gt;0,$A56&gt;='Jobs'!$C$18,OR(N('Jobs'!$D$18)=0,$A56&lt;='Jobs'!$D$18)),IF(COUNTIFS('Daily Log'!$B$2:$B$1000,S$1,'Daily Log'!$A$2:$A$1000,$A56)=0,"MISSING",""),""))</f>
        <v/>
      </c>
      <c r="T56">
        <f>IF(OR($A56="",T$1="",$B56&lt;&gt;"Yes"),"",IF(AND('Jobs'!$E$19="Active",N('Jobs'!$C$19)&gt;0,$A56&gt;='Jobs'!$C$19,OR(N('Jobs'!$D$19)=0,$A56&lt;='Jobs'!$D$19)),IF(COUNTIFS('Daily Log'!$B$2:$B$1000,T$1,'Daily Log'!$A$2:$A$1000,$A56)=0,"MISSING",""),""))</f>
        <v/>
      </c>
      <c r="U56">
        <f>IF(OR($A56="",U$1="",$B56&lt;&gt;"Yes"),"",IF(AND('Jobs'!$E$20="Active",N('Jobs'!$C$20)&gt;0,$A56&gt;='Jobs'!$C$20,OR(N('Jobs'!$D$20)=0,$A56&lt;='Jobs'!$D$20)),IF(COUNTIFS('Daily Log'!$B$2:$B$1000,U$1,'Daily Log'!$A$2:$A$1000,$A56)=0,"MISSING",""),""))</f>
        <v/>
      </c>
      <c r="V56">
        <f>IF(OR($A56="",V$1="",$B56&lt;&gt;"Yes"),"",IF(AND('Jobs'!$E$21="Active",N('Jobs'!$C$21)&gt;0,$A56&gt;='Jobs'!$C$21,OR(N('Jobs'!$D$21)=0,$A56&lt;='Jobs'!$D$21)),IF(COUNTIFS('Daily Log'!$B$2:$B$1000,V$1,'Daily Log'!$A$2:$A$1000,$A56)=0,"MISSING",""),""))</f>
        <v/>
      </c>
    </row>
    <row r="57">
      <c r="A57" s="6">
        <f>IF(56&lt;=MIN(60,MAX(0,N('Settings'!$B$10))),TODAY()-56,"")</f>
        <v/>
      </c>
      <c r="B57">
        <f>IF(A57="","",IF(AND(INDEX('Settings'!$B$2:$B$8,WEEKDAY(A57,2))="Yes",COUNTIF('Settings'!$D$2:$D$60,A57)=0),"Yes","No"))</f>
        <v/>
      </c>
      <c r="C57">
        <f>IF(OR($A57="",C$1="",$B57&lt;&gt;"Yes"),"",IF(AND('Jobs'!$E$2="Active",N('Jobs'!$C$2)&gt;0,$A57&gt;='Jobs'!$C$2,OR(N('Jobs'!$D$2)=0,$A57&lt;='Jobs'!$D$2)),IF(COUNTIFS('Daily Log'!$B$2:$B$1000,C$1,'Daily Log'!$A$2:$A$1000,$A57)=0,"MISSING",""),""))</f>
        <v/>
      </c>
      <c r="D57">
        <f>IF(OR($A57="",D$1="",$B57&lt;&gt;"Yes"),"",IF(AND('Jobs'!$E$3="Active",N('Jobs'!$C$3)&gt;0,$A57&gt;='Jobs'!$C$3,OR(N('Jobs'!$D$3)=0,$A57&lt;='Jobs'!$D$3)),IF(COUNTIFS('Daily Log'!$B$2:$B$1000,D$1,'Daily Log'!$A$2:$A$1000,$A57)=0,"MISSING",""),""))</f>
        <v/>
      </c>
      <c r="E57">
        <f>IF(OR($A57="",E$1="",$B57&lt;&gt;"Yes"),"",IF(AND('Jobs'!$E$4="Active",N('Jobs'!$C$4)&gt;0,$A57&gt;='Jobs'!$C$4,OR(N('Jobs'!$D$4)=0,$A57&lt;='Jobs'!$D$4)),IF(COUNTIFS('Daily Log'!$B$2:$B$1000,E$1,'Daily Log'!$A$2:$A$1000,$A57)=0,"MISSING",""),""))</f>
        <v/>
      </c>
      <c r="F57">
        <f>IF(OR($A57="",F$1="",$B57&lt;&gt;"Yes"),"",IF(AND('Jobs'!$E$5="Active",N('Jobs'!$C$5)&gt;0,$A57&gt;='Jobs'!$C$5,OR(N('Jobs'!$D$5)=0,$A57&lt;='Jobs'!$D$5)),IF(COUNTIFS('Daily Log'!$B$2:$B$1000,F$1,'Daily Log'!$A$2:$A$1000,$A57)=0,"MISSING",""),""))</f>
        <v/>
      </c>
      <c r="G57">
        <f>IF(OR($A57="",G$1="",$B57&lt;&gt;"Yes"),"",IF(AND('Jobs'!$E$6="Active",N('Jobs'!$C$6)&gt;0,$A57&gt;='Jobs'!$C$6,OR(N('Jobs'!$D$6)=0,$A57&lt;='Jobs'!$D$6)),IF(COUNTIFS('Daily Log'!$B$2:$B$1000,G$1,'Daily Log'!$A$2:$A$1000,$A57)=0,"MISSING",""),""))</f>
        <v/>
      </c>
      <c r="H57">
        <f>IF(OR($A57="",H$1="",$B57&lt;&gt;"Yes"),"",IF(AND('Jobs'!$E$7="Active",N('Jobs'!$C$7)&gt;0,$A57&gt;='Jobs'!$C$7,OR(N('Jobs'!$D$7)=0,$A57&lt;='Jobs'!$D$7)),IF(COUNTIFS('Daily Log'!$B$2:$B$1000,H$1,'Daily Log'!$A$2:$A$1000,$A57)=0,"MISSING",""),""))</f>
        <v/>
      </c>
      <c r="I57">
        <f>IF(OR($A57="",I$1="",$B57&lt;&gt;"Yes"),"",IF(AND('Jobs'!$E$8="Active",N('Jobs'!$C$8)&gt;0,$A57&gt;='Jobs'!$C$8,OR(N('Jobs'!$D$8)=0,$A57&lt;='Jobs'!$D$8)),IF(COUNTIFS('Daily Log'!$B$2:$B$1000,I$1,'Daily Log'!$A$2:$A$1000,$A57)=0,"MISSING",""),""))</f>
        <v/>
      </c>
      <c r="J57">
        <f>IF(OR($A57="",J$1="",$B57&lt;&gt;"Yes"),"",IF(AND('Jobs'!$E$9="Active",N('Jobs'!$C$9)&gt;0,$A57&gt;='Jobs'!$C$9,OR(N('Jobs'!$D$9)=0,$A57&lt;='Jobs'!$D$9)),IF(COUNTIFS('Daily Log'!$B$2:$B$1000,J$1,'Daily Log'!$A$2:$A$1000,$A57)=0,"MISSING",""),""))</f>
        <v/>
      </c>
      <c r="K57">
        <f>IF(OR($A57="",K$1="",$B57&lt;&gt;"Yes"),"",IF(AND('Jobs'!$E$10="Active",N('Jobs'!$C$10)&gt;0,$A57&gt;='Jobs'!$C$10,OR(N('Jobs'!$D$10)=0,$A57&lt;='Jobs'!$D$10)),IF(COUNTIFS('Daily Log'!$B$2:$B$1000,K$1,'Daily Log'!$A$2:$A$1000,$A57)=0,"MISSING",""),""))</f>
        <v/>
      </c>
      <c r="L57">
        <f>IF(OR($A57="",L$1="",$B57&lt;&gt;"Yes"),"",IF(AND('Jobs'!$E$11="Active",N('Jobs'!$C$11)&gt;0,$A57&gt;='Jobs'!$C$11,OR(N('Jobs'!$D$11)=0,$A57&lt;='Jobs'!$D$11)),IF(COUNTIFS('Daily Log'!$B$2:$B$1000,L$1,'Daily Log'!$A$2:$A$1000,$A57)=0,"MISSING",""),""))</f>
        <v/>
      </c>
      <c r="M57">
        <f>IF(OR($A57="",M$1="",$B57&lt;&gt;"Yes"),"",IF(AND('Jobs'!$E$12="Active",N('Jobs'!$C$12)&gt;0,$A57&gt;='Jobs'!$C$12,OR(N('Jobs'!$D$12)=0,$A57&lt;='Jobs'!$D$12)),IF(COUNTIFS('Daily Log'!$B$2:$B$1000,M$1,'Daily Log'!$A$2:$A$1000,$A57)=0,"MISSING",""),""))</f>
        <v/>
      </c>
      <c r="N57">
        <f>IF(OR($A57="",N$1="",$B57&lt;&gt;"Yes"),"",IF(AND('Jobs'!$E$13="Active",N('Jobs'!$C$13)&gt;0,$A57&gt;='Jobs'!$C$13,OR(N('Jobs'!$D$13)=0,$A57&lt;='Jobs'!$D$13)),IF(COUNTIFS('Daily Log'!$B$2:$B$1000,N$1,'Daily Log'!$A$2:$A$1000,$A57)=0,"MISSING",""),""))</f>
        <v/>
      </c>
      <c r="O57">
        <f>IF(OR($A57="",O$1="",$B57&lt;&gt;"Yes"),"",IF(AND('Jobs'!$E$14="Active",N('Jobs'!$C$14)&gt;0,$A57&gt;='Jobs'!$C$14,OR(N('Jobs'!$D$14)=0,$A57&lt;='Jobs'!$D$14)),IF(COUNTIFS('Daily Log'!$B$2:$B$1000,O$1,'Daily Log'!$A$2:$A$1000,$A57)=0,"MISSING",""),""))</f>
        <v/>
      </c>
      <c r="P57">
        <f>IF(OR($A57="",P$1="",$B57&lt;&gt;"Yes"),"",IF(AND('Jobs'!$E$15="Active",N('Jobs'!$C$15)&gt;0,$A57&gt;='Jobs'!$C$15,OR(N('Jobs'!$D$15)=0,$A57&lt;='Jobs'!$D$15)),IF(COUNTIFS('Daily Log'!$B$2:$B$1000,P$1,'Daily Log'!$A$2:$A$1000,$A57)=0,"MISSING",""),""))</f>
        <v/>
      </c>
      <c r="Q57">
        <f>IF(OR($A57="",Q$1="",$B57&lt;&gt;"Yes"),"",IF(AND('Jobs'!$E$16="Active",N('Jobs'!$C$16)&gt;0,$A57&gt;='Jobs'!$C$16,OR(N('Jobs'!$D$16)=0,$A57&lt;='Jobs'!$D$16)),IF(COUNTIFS('Daily Log'!$B$2:$B$1000,Q$1,'Daily Log'!$A$2:$A$1000,$A57)=0,"MISSING",""),""))</f>
        <v/>
      </c>
      <c r="R57">
        <f>IF(OR($A57="",R$1="",$B57&lt;&gt;"Yes"),"",IF(AND('Jobs'!$E$17="Active",N('Jobs'!$C$17)&gt;0,$A57&gt;='Jobs'!$C$17,OR(N('Jobs'!$D$17)=0,$A57&lt;='Jobs'!$D$17)),IF(COUNTIFS('Daily Log'!$B$2:$B$1000,R$1,'Daily Log'!$A$2:$A$1000,$A57)=0,"MISSING",""),""))</f>
        <v/>
      </c>
      <c r="S57">
        <f>IF(OR($A57="",S$1="",$B57&lt;&gt;"Yes"),"",IF(AND('Jobs'!$E$18="Active",N('Jobs'!$C$18)&gt;0,$A57&gt;='Jobs'!$C$18,OR(N('Jobs'!$D$18)=0,$A57&lt;='Jobs'!$D$18)),IF(COUNTIFS('Daily Log'!$B$2:$B$1000,S$1,'Daily Log'!$A$2:$A$1000,$A57)=0,"MISSING",""),""))</f>
        <v/>
      </c>
      <c r="T57">
        <f>IF(OR($A57="",T$1="",$B57&lt;&gt;"Yes"),"",IF(AND('Jobs'!$E$19="Active",N('Jobs'!$C$19)&gt;0,$A57&gt;='Jobs'!$C$19,OR(N('Jobs'!$D$19)=0,$A57&lt;='Jobs'!$D$19)),IF(COUNTIFS('Daily Log'!$B$2:$B$1000,T$1,'Daily Log'!$A$2:$A$1000,$A57)=0,"MISSING",""),""))</f>
        <v/>
      </c>
      <c r="U57">
        <f>IF(OR($A57="",U$1="",$B57&lt;&gt;"Yes"),"",IF(AND('Jobs'!$E$20="Active",N('Jobs'!$C$20)&gt;0,$A57&gt;='Jobs'!$C$20,OR(N('Jobs'!$D$20)=0,$A57&lt;='Jobs'!$D$20)),IF(COUNTIFS('Daily Log'!$B$2:$B$1000,U$1,'Daily Log'!$A$2:$A$1000,$A57)=0,"MISSING",""),""))</f>
        <v/>
      </c>
      <c r="V57">
        <f>IF(OR($A57="",V$1="",$B57&lt;&gt;"Yes"),"",IF(AND('Jobs'!$E$21="Active",N('Jobs'!$C$21)&gt;0,$A57&gt;='Jobs'!$C$21,OR(N('Jobs'!$D$21)=0,$A57&lt;='Jobs'!$D$21)),IF(COUNTIFS('Daily Log'!$B$2:$B$1000,V$1,'Daily Log'!$A$2:$A$1000,$A57)=0,"MISSING",""),""))</f>
        <v/>
      </c>
    </row>
    <row r="58">
      <c r="A58" s="6">
        <f>IF(57&lt;=MIN(60,MAX(0,N('Settings'!$B$10))),TODAY()-57,"")</f>
        <v/>
      </c>
      <c r="B58">
        <f>IF(A58="","",IF(AND(INDEX('Settings'!$B$2:$B$8,WEEKDAY(A58,2))="Yes",COUNTIF('Settings'!$D$2:$D$60,A58)=0),"Yes","No"))</f>
        <v/>
      </c>
      <c r="C58">
        <f>IF(OR($A58="",C$1="",$B58&lt;&gt;"Yes"),"",IF(AND('Jobs'!$E$2="Active",N('Jobs'!$C$2)&gt;0,$A58&gt;='Jobs'!$C$2,OR(N('Jobs'!$D$2)=0,$A58&lt;='Jobs'!$D$2)),IF(COUNTIFS('Daily Log'!$B$2:$B$1000,C$1,'Daily Log'!$A$2:$A$1000,$A58)=0,"MISSING",""),""))</f>
        <v/>
      </c>
      <c r="D58">
        <f>IF(OR($A58="",D$1="",$B58&lt;&gt;"Yes"),"",IF(AND('Jobs'!$E$3="Active",N('Jobs'!$C$3)&gt;0,$A58&gt;='Jobs'!$C$3,OR(N('Jobs'!$D$3)=0,$A58&lt;='Jobs'!$D$3)),IF(COUNTIFS('Daily Log'!$B$2:$B$1000,D$1,'Daily Log'!$A$2:$A$1000,$A58)=0,"MISSING",""),""))</f>
        <v/>
      </c>
      <c r="E58">
        <f>IF(OR($A58="",E$1="",$B58&lt;&gt;"Yes"),"",IF(AND('Jobs'!$E$4="Active",N('Jobs'!$C$4)&gt;0,$A58&gt;='Jobs'!$C$4,OR(N('Jobs'!$D$4)=0,$A58&lt;='Jobs'!$D$4)),IF(COUNTIFS('Daily Log'!$B$2:$B$1000,E$1,'Daily Log'!$A$2:$A$1000,$A58)=0,"MISSING",""),""))</f>
        <v/>
      </c>
      <c r="F58">
        <f>IF(OR($A58="",F$1="",$B58&lt;&gt;"Yes"),"",IF(AND('Jobs'!$E$5="Active",N('Jobs'!$C$5)&gt;0,$A58&gt;='Jobs'!$C$5,OR(N('Jobs'!$D$5)=0,$A58&lt;='Jobs'!$D$5)),IF(COUNTIFS('Daily Log'!$B$2:$B$1000,F$1,'Daily Log'!$A$2:$A$1000,$A58)=0,"MISSING",""),""))</f>
        <v/>
      </c>
      <c r="G58">
        <f>IF(OR($A58="",G$1="",$B58&lt;&gt;"Yes"),"",IF(AND('Jobs'!$E$6="Active",N('Jobs'!$C$6)&gt;0,$A58&gt;='Jobs'!$C$6,OR(N('Jobs'!$D$6)=0,$A58&lt;='Jobs'!$D$6)),IF(COUNTIFS('Daily Log'!$B$2:$B$1000,G$1,'Daily Log'!$A$2:$A$1000,$A58)=0,"MISSING",""),""))</f>
        <v/>
      </c>
      <c r="H58">
        <f>IF(OR($A58="",H$1="",$B58&lt;&gt;"Yes"),"",IF(AND('Jobs'!$E$7="Active",N('Jobs'!$C$7)&gt;0,$A58&gt;='Jobs'!$C$7,OR(N('Jobs'!$D$7)=0,$A58&lt;='Jobs'!$D$7)),IF(COUNTIFS('Daily Log'!$B$2:$B$1000,H$1,'Daily Log'!$A$2:$A$1000,$A58)=0,"MISSING",""),""))</f>
        <v/>
      </c>
      <c r="I58">
        <f>IF(OR($A58="",I$1="",$B58&lt;&gt;"Yes"),"",IF(AND('Jobs'!$E$8="Active",N('Jobs'!$C$8)&gt;0,$A58&gt;='Jobs'!$C$8,OR(N('Jobs'!$D$8)=0,$A58&lt;='Jobs'!$D$8)),IF(COUNTIFS('Daily Log'!$B$2:$B$1000,I$1,'Daily Log'!$A$2:$A$1000,$A58)=0,"MISSING",""),""))</f>
        <v/>
      </c>
      <c r="J58">
        <f>IF(OR($A58="",J$1="",$B58&lt;&gt;"Yes"),"",IF(AND('Jobs'!$E$9="Active",N('Jobs'!$C$9)&gt;0,$A58&gt;='Jobs'!$C$9,OR(N('Jobs'!$D$9)=0,$A58&lt;='Jobs'!$D$9)),IF(COUNTIFS('Daily Log'!$B$2:$B$1000,J$1,'Daily Log'!$A$2:$A$1000,$A58)=0,"MISSING",""),""))</f>
        <v/>
      </c>
      <c r="K58">
        <f>IF(OR($A58="",K$1="",$B58&lt;&gt;"Yes"),"",IF(AND('Jobs'!$E$10="Active",N('Jobs'!$C$10)&gt;0,$A58&gt;='Jobs'!$C$10,OR(N('Jobs'!$D$10)=0,$A58&lt;='Jobs'!$D$10)),IF(COUNTIFS('Daily Log'!$B$2:$B$1000,K$1,'Daily Log'!$A$2:$A$1000,$A58)=0,"MISSING",""),""))</f>
        <v/>
      </c>
      <c r="L58">
        <f>IF(OR($A58="",L$1="",$B58&lt;&gt;"Yes"),"",IF(AND('Jobs'!$E$11="Active",N('Jobs'!$C$11)&gt;0,$A58&gt;='Jobs'!$C$11,OR(N('Jobs'!$D$11)=0,$A58&lt;='Jobs'!$D$11)),IF(COUNTIFS('Daily Log'!$B$2:$B$1000,L$1,'Daily Log'!$A$2:$A$1000,$A58)=0,"MISSING",""),""))</f>
        <v/>
      </c>
      <c r="M58">
        <f>IF(OR($A58="",M$1="",$B58&lt;&gt;"Yes"),"",IF(AND('Jobs'!$E$12="Active",N('Jobs'!$C$12)&gt;0,$A58&gt;='Jobs'!$C$12,OR(N('Jobs'!$D$12)=0,$A58&lt;='Jobs'!$D$12)),IF(COUNTIFS('Daily Log'!$B$2:$B$1000,M$1,'Daily Log'!$A$2:$A$1000,$A58)=0,"MISSING",""),""))</f>
        <v/>
      </c>
      <c r="N58">
        <f>IF(OR($A58="",N$1="",$B58&lt;&gt;"Yes"),"",IF(AND('Jobs'!$E$13="Active",N('Jobs'!$C$13)&gt;0,$A58&gt;='Jobs'!$C$13,OR(N('Jobs'!$D$13)=0,$A58&lt;='Jobs'!$D$13)),IF(COUNTIFS('Daily Log'!$B$2:$B$1000,N$1,'Daily Log'!$A$2:$A$1000,$A58)=0,"MISSING",""),""))</f>
        <v/>
      </c>
      <c r="O58">
        <f>IF(OR($A58="",O$1="",$B58&lt;&gt;"Yes"),"",IF(AND('Jobs'!$E$14="Active",N('Jobs'!$C$14)&gt;0,$A58&gt;='Jobs'!$C$14,OR(N('Jobs'!$D$14)=0,$A58&lt;='Jobs'!$D$14)),IF(COUNTIFS('Daily Log'!$B$2:$B$1000,O$1,'Daily Log'!$A$2:$A$1000,$A58)=0,"MISSING",""),""))</f>
        <v/>
      </c>
      <c r="P58">
        <f>IF(OR($A58="",P$1="",$B58&lt;&gt;"Yes"),"",IF(AND('Jobs'!$E$15="Active",N('Jobs'!$C$15)&gt;0,$A58&gt;='Jobs'!$C$15,OR(N('Jobs'!$D$15)=0,$A58&lt;='Jobs'!$D$15)),IF(COUNTIFS('Daily Log'!$B$2:$B$1000,P$1,'Daily Log'!$A$2:$A$1000,$A58)=0,"MISSING",""),""))</f>
        <v/>
      </c>
      <c r="Q58">
        <f>IF(OR($A58="",Q$1="",$B58&lt;&gt;"Yes"),"",IF(AND('Jobs'!$E$16="Active",N('Jobs'!$C$16)&gt;0,$A58&gt;='Jobs'!$C$16,OR(N('Jobs'!$D$16)=0,$A58&lt;='Jobs'!$D$16)),IF(COUNTIFS('Daily Log'!$B$2:$B$1000,Q$1,'Daily Log'!$A$2:$A$1000,$A58)=0,"MISSING",""),""))</f>
        <v/>
      </c>
      <c r="R58">
        <f>IF(OR($A58="",R$1="",$B58&lt;&gt;"Yes"),"",IF(AND('Jobs'!$E$17="Active",N('Jobs'!$C$17)&gt;0,$A58&gt;='Jobs'!$C$17,OR(N('Jobs'!$D$17)=0,$A58&lt;='Jobs'!$D$17)),IF(COUNTIFS('Daily Log'!$B$2:$B$1000,R$1,'Daily Log'!$A$2:$A$1000,$A58)=0,"MISSING",""),""))</f>
        <v/>
      </c>
      <c r="S58">
        <f>IF(OR($A58="",S$1="",$B58&lt;&gt;"Yes"),"",IF(AND('Jobs'!$E$18="Active",N('Jobs'!$C$18)&gt;0,$A58&gt;='Jobs'!$C$18,OR(N('Jobs'!$D$18)=0,$A58&lt;='Jobs'!$D$18)),IF(COUNTIFS('Daily Log'!$B$2:$B$1000,S$1,'Daily Log'!$A$2:$A$1000,$A58)=0,"MISSING",""),""))</f>
        <v/>
      </c>
      <c r="T58">
        <f>IF(OR($A58="",T$1="",$B58&lt;&gt;"Yes"),"",IF(AND('Jobs'!$E$19="Active",N('Jobs'!$C$19)&gt;0,$A58&gt;='Jobs'!$C$19,OR(N('Jobs'!$D$19)=0,$A58&lt;='Jobs'!$D$19)),IF(COUNTIFS('Daily Log'!$B$2:$B$1000,T$1,'Daily Log'!$A$2:$A$1000,$A58)=0,"MISSING",""),""))</f>
        <v/>
      </c>
      <c r="U58">
        <f>IF(OR($A58="",U$1="",$B58&lt;&gt;"Yes"),"",IF(AND('Jobs'!$E$20="Active",N('Jobs'!$C$20)&gt;0,$A58&gt;='Jobs'!$C$20,OR(N('Jobs'!$D$20)=0,$A58&lt;='Jobs'!$D$20)),IF(COUNTIFS('Daily Log'!$B$2:$B$1000,U$1,'Daily Log'!$A$2:$A$1000,$A58)=0,"MISSING",""),""))</f>
        <v/>
      </c>
      <c r="V58">
        <f>IF(OR($A58="",V$1="",$B58&lt;&gt;"Yes"),"",IF(AND('Jobs'!$E$21="Active",N('Jobs'!$C$21)&gt;0,$A58&gt;='Jobs'!$C$21,OR(N('Jobs'!$D$21)=0,$A58&lt;='Jobs'!$D$21)),IF(COUNTIFS('Daily Log'!$B$2:$B$1000,V$1,'Daily Log'!$A$2:$A$1000,$A58)=0,"MISSING",""),""))</f>
        <v/>
      </c>
    </row>
    <row r="59">
      <c r="A59" s="6">
        <f>IF(58&lt;=MIN(60,MAX(0,N('Settings'!$B$10))),TODAY()-58,"")</f>
        <v/>
      </c>
      <c r="B59">
        <f>IF(A59="","",IF(AND(INDEX('Settings'!$B$2:$B$8,WEEKDAY(A59,2))="Yes",COUNTIF('Settings'!$D$2:$D$60,A59)=0),"Yes","No"))</f>
        <v/>
      </c>
      <c r="C59">
        <f>IF(OR($A59="",C$1="",$B59&lt;&gt;"Yes"),"",IF(AND('Jobs'!$E$2="Active",N('Jobs'!$C$2)&gt;0,$A59&gt;='Jobs'!$C$2,OR(N('Jobs'!$D$2)=0,$A59&lt;='Jobs'!$D$2)),IF(COUNTIFS('Daily Log'!$B$2:$B$1000,C$1,'Daily Log'!$A$2:$A$1000,$A59)=0,"MISSING",""),""))</f>
        <v/>
      </c>
      <c r="D59">
        <f>IF(OR($A59="",D$1="",$B59&lt;&gt;"Yes"),"",IF(AND('Jobs'!$E$3="Active",N('Jobs'!$C$3)&gt;0,$A59&gt;='Jobs'!$C$3,OR(N('Jobs'!$D$3)=0,$A59&lt;='Jobs'!$D$3)),IF(COUNTIFS('Daily Log'!$B$2:$B$1000,D$1,'Daily Log'!$A$2:$A$1000,$A59)=0,"MISSING",""),""))</f>
        <v/>
      </c>
      <c r="E59">
        <f>IF(OR($A59="",E$1="",$B59&lt;&gt;"Yes"),"",IF(AND('Jobs'!$E$4="Active",N('Jobs'!$C$4)&gt;0,$A59&gt;='Jobs'!$C$4,OR(N('Jobs'!$D$4)=0,$A59&lt;='Jobs'!$D$4)),IF(COUNTIFS('Daily Log'!$B$2:$B$1000,E$1,'Daily Log'!$A$2:$A$1000,$A59)=0,"MISSING",""),""))</f>
        <v/>
      </c>
      <c r="F59">
        <f>IF(OR($A59="",F$1="",$B59&lt;&gt;"Yes"),"",IF(AND('Jobs'!$E$5="Active",N('Jobs'!$C$5)&gt;0,$A59&gt;='Jobs'!$C$5,OR(N('Jobs'!$D$5)=0,$A59&lt;='Jobs'!$D$5)),IF(COUNTIFS('Daily Log'!$B$2:$B$1000,F$1,'Daily Log'!$A$2:$A$1000,$A59)=0,"MISSING",""),""))</f>
        <v/>
      </c>
      <c r="G59">
        <f>IF(OR($A59="",G$1="",$B59&lt;&gt;"Yes"),"",IF(AND('Jobs'!$E$6="Active",N('Jobs'!$C$6)&gt;0,$A59&gt;='Jobs'!$C$6,OR(N('Jobs'!$D$6)=0,$A59&lt;='Jobs'!$D$6)),IF(COUNTIFS('Daily Log'!$B$2:$B$1000,G$1,'Daily Log'!$A$2:$A$1000,$A59)=0,"MISSING",""),""))</f>
        <v/>
      </c>
      <c r="H59">
        <f>IF(OR($A59="",H$1="",$B59&lt;&gt;"Yes"),"",IF(AND('Jobs'!$E$7="Active",N('Jobs'!$C$7)&gt;0,$A59&gt;='Jobs'!$C$7,OR(N('Jobs'!$D$7)=0,$A59&lt;='Jobs'!$D$7)),IF(COUNTIFS('Daily Log'!$B$2:$B$1000,H$1,'Daily Log'!$A$2:$A$1000,$A59)=0,"MISSING",""),""))</f>
        <v/>
      </c>
      <c r="I59">
        <f>IF(OR($A59="",I$1="",$B59&lt;&gt;"Yes"),"",IF(AND('Jobs'!$E$8="Active",N('Jobs'!$C$8)&gt;0,$A59&gt;='Jobs'!$C$8,OR(N('Jobs'!$D$8)=0,$A59&lt;='Jobs'!$D$8)),IF(COUNTIFS('Daily Log'!$B$2:$B$1000,I$1,'Daily Log'!$A$2:$A$1000,$A59)=0,"MISSING",""),""))</f>
        <v/>
      </c>
      <c r="J59">
        <f>IF(OR($A59="",J$1="",$B59&lt;&gt;"Yes"),"",IF(AND('Jobs'!$E$9="Active",N('Jobs'!$C$9)&gt;0,$A59&gt;='Jobs'!$C$9,OR(N('Jobs'!$D$9)=0,$A59&lt;='Jobs'!$D$9)),IF(COUNTIFS('Daily Log'!$B$2:$B$1000,J$1,'Daily Log'!$A$2:$A$1000,$A59)=0,"MISSING",""),""))</f>
        <v/>
      </c>
      <c r="K59">
        <f>IF(OR($A59="",K$1="",$B59&lt;&gt;"Yes"),"",IF(AND('Jobs'!$E$10="Active",N('Jobs'!$C$10)&gt;0,$A59&gt;='Jobs'!$C$10,OR(N('Jobs'!$D$10)=0,$A59&lt;='Jobs'!$D$10)),IF(COUNTIFS('Daily Log'!$B$2:$B$1000,K$1,'Daily Log'!$A$2:$A$1000,$A59)=0,"MISSING",""),""))</f>
        <v/>
      </c>
      <c r="L59">
        <f>IF(OR($A59="",L$1="",$B59&lt;&gt;"Yes"),"",IF(AND('Jobs'!$E$11="Active",N('Jobs'!$C$11)&gt;0,$A59&gt;='Jobs'!$C$11,OR(N('Jobs'!$D$11)=0,$A59&lt;='Jobs'!$D$11)),IF(COUNTIFS('Daily Log'!$B$2:$B$1000,L$1,'Daily Log'!$A$2:$A$1000,$A59)=0,"MISSING",""),""))</f>
        <v/>
      </c>
      <c r="M59">
        <f>IF(OR($A59="",M$1="",$B59&lt;&gt;"Yes"),"",IF(AND('Jobs'!$E$12="Active",N('Jobs'!$C$12)&gt;0,$A59&gt;='Jobs'!$C$12,OR(N('Jobs'!$D$12)=0,$A59&lt;='Jobs'!$D$12)),IF(COUNTIFS('Daily Log'!$B$2:$B$1000,M$1,'Daily Log'!$A$2:$A$1000,$A59)=0,"MISSING",""),""))</f>
        <v/>
      </c>
      <c r="N59">
        <f>IF(OR($A59="",N$1="",$B59&lt;&gt;"Yes"),"",IF(AND('Jobs'!$E$13="Active",N('Jobs'!$C$13)&gt;0,$A59&gt;='Jobs'!$C$13,OR(N('Jobs'!$D$13)=0,$A59&lt;='Jobs'!$D$13)),IF(COUNTIFS('Daily Log'!$B$2:$B$1000,N$1,'Daily Log'!$A$2:$A$1000,$A59)=0,"MISSING",""),""))</f>
        <v/>
      </c>
      <c r="O59">
        <f>IF(OR($A59="",O$1="",$B59&lt;&gt;"Yes"),"",IF(AND('Jobs'!$E$14="Active",N('Jobs'!$C$14)&gt;0,$A59&gt;='Jobs'!$C$14,OR(N('Jobs'!$D$14)=0,$A59&lt;='Jobs'!$D$14)),IF(COUNTIFS('Daily Log'!$B$2:$B$1000,O$1,'Daily Log'!$A$2:$A$1000,$A59)=0,"MISSING",""),""))</f>
        <v/>
      </c>
      <c r="P59">
        <f>IF(OR($A59="",P$1="",$B59&lt;&gt;"Yes"),"",IF(AND('Jobs'!$E$15="Active",N('Jobs'!$C$15)&gt;0,$A59&gt;='Jobs'!$C$15,OR(N('Jobs'!$D$15)=0,$A59&lt;='Jobs'!$D$15)),IF(COUNTIFS('Daily Log'!$B$2:$B$1000,P$1,'Daily Log'!$A$2:$A$1000,$A59)=0,"MISSING",""),""))</f>
        <v/>
      </c>
      <c r="Q59">
        <f>IF(OR($A59="",Q$1="",$B59&lt;&gt;"Yes"),"",IF(AND('Jobs'!$E$16="Active",N('Jobs'!$C$16)&gt;0,$A59&gt;='Jobs'!$C$16,OR(N('Jobs'!$D$16)=0,$A59&lt;='Jobs'!$D$16)),IF(COUNTIFS('Daily Log'!$B$2:$B$1000,Q$1,'Daily Log'!$A$2:$A$1000,$A59)=0,"MISSING",""),""))</f>
        <v/>
      </c>
      <c r="R59">
        <f>IF(OR($A59="",R$1="",$B59&lt;&gt;"Yes"),"",IF(AND('Jobs'!$E$17="Active",N('Jobs'!$C$17)&gt;0,$A59&gt;='Jobs'!$C$17,OR(N('Jobs'!$D$17)=0,$A59&lt;='Jobs'!$D$17)),IF(COUNTIFS('Daily Log'!$B$2:$B$1000,R$1,'Daily Log'!$A$2:$A$1000,$A59)=0,"MISSING",""),""))</f>
        <v/>
      </c>
      <c r="S59">
        <f>IF(OR($A59="",S$1="",$B59&lt;&gt;"Yes"),"",IF(AND('Jobs'!$E$18="Active",N('Jobs'!$C$18)&gt;0,$A59&gt;='Jobs'!$C$18,OR(N('Jobs'!$D$18)=0,$A59&lt;='Jobs'!$D$18)),IF(COUNTIFS('Daily Log'!$B$2:$B$1000,S$1,'Daily Log'!$A$2:$A$1000,$A59)=0,"MISSING",""),""))</f>
        <v/>
      </c>
      <c r="T59">
        <f>IF(OR($A59="",T$1="",$B59&lt;&gt;"Yes"),"",IF(AND('Jobs'!$E$19="Active",N('Jobs'!$C$19)&gt;0,$A59&gt;='Jobs'!$C$19,OR(N('Jobs'!$D$19)=0,$A59&lt;='Jobs'!$D$19)),IF(COUNTIFS('Daily Log'!$B$2:$B$1000,T$1,'Daily Log'!$A$2:$A$1000,$A59)=0,"MISSING",""),""))</f>
        <v/>
      </c>
      <c r="U59">
        <f>IF(OR($A59="",U$1="",$B59&lt;&gt;"Yes"),"",IF(AND('Jobs'!$E$20="Active",N('Jobs'!$C$20)&gt;0,$A59&gt;='Jobs'!$C$20,OR(N('Jobs'!$D$20)=0,$A59&lt;='Jobs'!$D$20)),IF(COUNTIFS('Daily Log'!$B$2:$B$1000,U$1,'Daily Log'!$A$2:$A$1000,$A59)=0,"MISSING",""),""))</f>
        <v/>
      </c>
      <c r="V59">
        <f>IF(OR($A59="",V$1="",$B59&lt;&gt;"Yes"),"",IF(AND('Jobs'!$E$21="Active",N('Jobs'!$C$21)&gt;0,$A59&gt;='Jobs'!$C$21,OR(N('Jobs'!$D$21)=0,$A59&lt;='Jobs'!$D$21)),IF(COUNTIFS('Daily Log'!$B$2:$B$1000,V$1,'Daily Log'!$A$2:$A$1000,$A59)=0,"MISSING",""),""))</f>
        <v/>
      </c>
    </row>
    <row r="60">
      <c r="A60" s="6">
        <f>IF(59&lt;=MIN(60,MAX(0,N('Settings'!$B$10))),TODAY()-59,"")</f>
        <v/>
      </c>
      <c r="B60">
        <f>IF(A60="","",IF(AND(INDEX('Settings'!$B$2:$B$8,WEEKDAY(A60,2))="Yes",COUNTIF('Settings'!$D$2:$D$60,A60)=0),"Yes","No"))</f>
        <v/>
      </c>
      <c r="C60">
        <f>IF(OR($A60="",C$1="",$B60&lt;&gt;"Yes"),"",IF(AND('Jobs'!$E$2="Active",N('Jobs'!$C$2)&gt;0,$A60&gt;='Jobs'!$C$2,OR(N('Jobs'!$D$2)=0,$A60&lt;='Jobs'!$D$2)),IF(COUNTIFS('Daily Log'!$B$2:$B$1000,C$1,'Daily Log'!$A$2:$A$1000,$A60)=0,"MISSING",""),""))</f>
        <v/>
      </c>
      <c r="D60">
        <f>IF(OR($A60="",D$1="",$B60&lt;&gt;"Yes"),"",IF(AND('Jobs'!$E$3="Active",N('Jobs'!$C$3)&gt;0,$A60&gt;='Jobs'!$C$3,OR(N('Jobs'!$D$3)=0,$A60&lt;='Jobs'!$D$3)),IF(COUNTIFS('Daily Log'!$B$2:$B$1000,D$1,'Daily Log'!$A$2:$A$1000,$A60)=0,"MISSING",""),""))</f>
        <v/>
      </c>
      <c r="E60">
        <f>IF(OR($A60="",E$1="",$B60&lt;&gt;"Yes"),"",IF(AND('Jobs'!$E$4="Active",N('Jobs'!$C$4)&gt;0,$A60&gt;='Jobs'!$C$4,OR(N('Jobs'!$D$4)=0,$A60&lt;='Jobs'!$D$4)),IF(COUNTIFS('Daily Log'!$B$2:$B$1000,E$1,'Daily Log'!$A$2:$A$1000,$A60)=0,"MISSING",""),""))</f>
        <v/>
      </c>
      <c r="F60">
        <f>IF(OR($A60="",F$1="",$B60&lt;&gt;"Yes"),"",IF(AND('Jobs'!$E$5="Active",N('Jobs'!$C$5)&gt;0,$A60&gt;='Jobs'!$C$5,OR(N('Jobs'!$D$5)=0,$A60&lt;='Jobs'!$D$5)),IF(COUNTIFS('Daily Log'!$B$2:$B$1000,F$1,'Daily Log'!$A$2:$A$1000,$A60)=0,"MISSING",""),""))</f>
        <v/>
      </c>
      <c r="G60">
        <f>IF(OR($A60="",G$1="",$B60&lt;&gt;"Yes"),"",IF(AND('Jobs'!$E$6="Active",N('Jobs'!$C$6)&gt;0,$A60&gt;='Jobs'!$C$6,OR(N('Jobs'!$D$6)=0,$A60&lt;='Jobs'!$D$6)),IF(COUNTIFS('Daily Log'!$B$2:$B$1000,G$1,'Daily Log'!$A$2:$A$1000,$A60)=0,"MISSING",""),""))</f>
        <v/>
      </c>
      <c r="H60">
        <f>IF(OR($A60="",H$1="",$B60&lt;&gt;"Yes"),"",IF(AND('Jobs'!$E$7="Active",N('Jobs'!$C$7)&gt;0,$A60&gt;='Jobs'!$C$7,OR(N('Jobs'!$D$7)=0,$A60&lt;='Jobs'!$D$7)),IF(COUNTIFS('Daily Log'!$B$2:$B$1000,H$1,'Daily Log'!$A$2:$A$1000,$A60)=0,"MISSING",""),""))</f>
        <v/>
      </c>
      <c r="I60">
        <f>IF(OR($A60="",I$1="",$B60&lt;&gt;"Yes"),"",IF(AND('Jobs'!$E$8="Active",N('Jobs'!$C$8)&gt;0,$A60&gt;='Jobs'!$C$8,OR(N('Jobs'!$D$8)=0,$A60&lt;='Jobs'!$D$8)),IF(COUNTIFS('Daily Log'!$B$2:$B$1000,I$1,'Daily Log'!$A$2:$A$1000,$A60)=0,"MISSING",""),""))</f>
        <v/>
      </c>
      <c r="J60">
        <f>IF(OR($A60="",J$1="",$B60&lt;&gt;"Yes"),"",IF(AND('Jobs'!$E$9="Active",N('Jobs'!$C$9)&gt;0,$A60&gt;='Jobs'!$C$9,OR(N('Jobs'!$D$9)=0,$A60&lt;='Jobs'!$D$9)),IF(COUNTIFS('Daily Log'!$B$2:$B$1000,J$1,'Daily Log'!$A$2:$A$1000,$A60)=0,"MISSING",""),""))</f>
        <v/>
      </c>
      <c r="K60">
        <f>IF(OR($A60="",K$1="",$B60&lt;&gt;"Yes"),"",IF(AND('Jobs'!$E$10="Active",N('Jobs'!$C$10)&gt;0,$A60&gt;='Jobs'!$C$10,OR(N('Jobs'!$D$10)=0,$A60&lt;='Jobs'!$D$10)),IF(COUNTIFS('Daily Log'!$B$2:$B$1000,K$1,'Daily Log'!$A$2:$A$1000,$A60)=0,"MISSING",""),""))</f>
        <v/>
      </c>
      <c r="L60">
        <f>IF(OR($A60="",L$1="",$B60&lt;&gt;"Yes"),"",IF(AND('Jobs'!$E$11="Active",N('Jobs'!$C$11)&gt;0,$A60&gt;='Jobs'!$C$11,OR(N('Jobs'!$D$11)=0,$A60&lt;='Jobs'!$D$11)),IF(COUNTIFS('Daily Log'!$B$2:$B$1000,L$1,'Daily Log'!$A$2:$A$1000,$A60)=0,"MISSING",""),""))</f>
        <v/>
      </c>
      <c r="M60">
        <f>IF(OR($A60="",M$1="",$B60&lt;&gt;"Yes"),"",IF(AND('Jobs'!$E$12="Active",N('Jobs'!$C$12)&gt;0,$A60&gt;='Jobs'!$C$12,OR(N('Jobs'!$D$12)=0,$A60&lt;='Jobs'!$D$12)),IF(COUNTIFS('Daily Log'!$B$2:$B$1000,M$1,'Daily Log'!$A$2:$A$1000,$A60)=0,"MISSING",""),""))</f>
        <v/>
      </c>
      <c r="N60">
        <f>IF(OR($A60="",N$1="",$B60&lt;&gt;"Yes"),"",IF(AND('Jobs'!$E$13="Active",N('Jobs'!$C$13)&gt;0,$A60&gt;='Jobs'!$C$13,OR(N('Jobs'!$D$13)=0,$A60&lt;='Jobs'!$D$13)),IF(COUNTIFS('Daily Log'!$B$2:$B$1000,N$1,'Daily Log'!$A$2:$A$1000,$A60)=0,"MISSING",""),""))</f>
        <v/>
      </c>
      <c r="O60">
        <f>IF(OR($A60="",O$1="",$B60&lt;&gt;"Yes"),"",IF(AND('Jobs'!$E$14="Active",N('Jobs'!$C$14)&gt;0,$A60&gt;='Jobs'!$C$14,OR(N('Jobs'!$D$14)=0,$A60&lt;='Jobs'!$D$14)),IF(COUNTIFS('Daily Log'!$B$2:$B$1000,O$1,'Daily Log'!$A$2:$A$1000,$A60)=0,"MISSING",""),""))</f>
        <v/>
      </c>
      <c r="P60">
        <f>IF(OR($A60="",P$1="",$B60&lt;&gt;"Yes"),"",IF(AND('Jobs'!$E$15="Active",N('Jobs'!$C$15)&gt;0,$A60&gt;='Jobs'!$C$15,OR(N('Jobs'!$D$15)=0,$A60&lt;='Jobs'!$D$15)),IF(COUNTIFS('Daily Log'!$B$2:$B$1000,P$1,'Daily Log'!$A$2:$A$1000,$A60)=0,"MISSING",""),""))</f>
        <v/>
      </c>
      <c r="Q60">
        <f>IF(OR($A60="",Q$1="",$B60&lt;&gt;"Yes"),"",IF(AND('Jobs'!$E$16="Active",N('Jobs'!$C$16)&gt;0,$A60&gt;='Jobs'!$C$16,OR(N('Jobs'!$D$16)=0,$A60&lt;='Jobs'!$D$16)),IF(COUNTIFS('Daily Log'!$B$2:$B$1000,Q$1,'Daily Log'!$A$2:$A$1000,$A60)=0,"MISSING",""),""))</f>
        <v/>
      </c>
      <c r="R60">
        <f>IF(OR($A60="",R$1="",$B60&lt;&gt;"Yes"),"",IF(AND('Jobs'!$E$17="Active",N('Jobs'!$C$17)&gt;0,$A60&gt;='Jobs'!$C$17,OR(N('Jobs'!$D$17)=0,$A60&lt;='Jobs'!$D$17)),IF(COUNTIFS('Daily Log'!$B$2:$B$1000,R$1,'Daily Log'!$A$2:$A$1000,$A60)=0,"MISSING",""),""))</f>
        <v/>
      </c>
      <c r="S60">
        <f>IF(OR($A60="",S$1="",$B60&lt;&gt;"Yes"),"",IF(AND('Jobs'!$E$18="Active",N('Jobs'!$C$18)&gt;0,$A60&gt;='Jobs'!$C$18,OR(N('Jobs'!$D$18)=0,$A60&lt;='Jobs'!$D$18)),IF(COUNTIFS('Daily Log'!$B$2:$B$1000,S$1,'Daily Log'!$A$2:$A$1000,$A60)=0,"MISSING",""),""))</f>
        <v/>
      </c>
      <c r="T60">
        <f>IF(OR($A60="",T$1="",$B60&lt;&gt;"Yes"),"",IF(AND('Jobs'!$E$19="Active",N('Jobs'!$C$19)&gt;0,$A60&gt;='Jobs'!$C$19,OR(N('Jobs'!$D$19)=0,$A60&lt;='Jobs'!$D$19)),IF(COUNTIFS('Daily Log'!$B$2:$B$1000,T$1,'Daily Log'!$A$2:$A$1000,$A60)=0,"MISSING",""),""))</f>
        <v/>
      </c>
      <c r="U60">
        <f>IF(OR($A60="",U$1="",$B60&lt;&gt;"Yes"),"",IF(AND('Jobs'!$E$20="Active",N('Jobs'!$C$20)&gt;0,$A60&gt;='Jobs'!$C$20,OR(N('Jobs'!$D$20)=0,$A60&lt;='Jobs'!$D$20)),IF(COUNTIFS('Daily Log'!$B$2:$B$1000,U$1,'Daily Log'!$A$2:$A$1000,$A60)=0,"MISSING",""),""))</f>
        <v/>
      </c>
      <c r="V60">
        <f>IF(OR($A60="",V$1="",$B60&lt;&gt;"Yes"),"",IF(AND('Jobs'!$E$21="Active",N('Jobs'!$C$21)&gt;0,$A60&gt;='Jobs'!$C$21,OR(N('Jobs'!$D$21)=0,$A60&lt;='Jobs'!$D$21)),IF(COUNTIFS('Daily Log'!$B$2:$B$1000,V$1,'Daily Log'!$A$2:$A$1000,$A60)=0,"MISSING",""),""))</f>
        <v/>
      </c>
    </row>
    <row r="61">
      <c r="A61" s="6">
        <f>IF(60&lt;=MIN(60,MAX(0,N('Settings'!$B$10))),TODAY()-60,"")</f>
        <v/>
      </c>
      <c r="B61">
        <f>IF(A61="","",IF(AND(INDEX('Settings'!$B$2:$B$8,WEEKDAY(A61,2))="Yes",COUNTIF('Settings'!$D$2:$D$60,A61)=0),"Yes","No"))</f>
        <v/>
      </c>
      <c r="C61">
        <f>IF(OR($A61="",C$1="",$B61&lt;&gt;"Yes"),"",IF(AND('Jobs'!$E$2="Active",N('Jobs'!$C$2)&gt;0,$A61&gt;='Jobs'!$C$2,OR(N('Jobs'!$D$2)=0,$A61&lt;='Jobs'!$D$2)),IF(COUNTIFS('Daily Log'!$B$2:$B$1000,C$1,'Daily Log'!$A$2:$A$1000,$A61)=0,"MISSING",""),""))</f>
        <v/>
      </c>
      <c r="D61">
        <f>IF(OR($A61="",D$1="",$B61&lt;&gt;"Yes"),"",IF(AND('Jobs'!$E$3="Active",N('Jobs'!$C$3)&gt;0,$A61&gt;='Jobs'!$C$3,OR(N('Jobs'!$D$3)=0,$A61&lt;='Jobs'!$D$3)),IF(COUNTIFS('Daily Log'!$B$2:$B$1000,D$1,'Daily Log'!$A$2:$A$1000,$A61)=0,"MISSING",""),""))</f>
        <v/>
      </c>
      <c r="E61">
        <f>IF(OR($A61="",E$1="",$B61&lt;&gt;"Yes"),"",IF(AND('Jobs'!$E$4="Active",N('Jobs'!$C$4)&gt;0,$A61&gt;='Jobs'!$C$4,OR(N('Jobs'!$D$4)=0,$A61&lt;='Jobs'!$D$4)),IF(COUNTIFS('Daily Log'!$B$2:$B$1000,E$1,'Daily Log'!$A$2:$A$1000,$A61)=0,"MISSING",""),""))</f>
        <v/>
      </c>
      <c r="F61">
        <f>IF(OR($A61="",F$1="",$B61&lt;&gt;"Yes"),"",IF(AND('Jobs'!$E$5="Active",N('Jobs'!$C$5)&gt;0,$A61&gt;='Jobs'!$C$5,OR(N('Jobs'!$D$5)=0,$A61&lt;='Jobs'!$D$5)),IF(COUNTIFS('Daily Log'!$B$2:$B$1000,F$1,'Daily Log'!$A$2:$A$1000,$A61)=0,"MISSING",""),""))</f>
        <v/>
      </c>
      <c r="G61">
        <f>IF(OR($A61="",G$1="",$B61&lt;&gt;"Yes"),"",IF(AND('Jobs'!$E$6="Active",N('Jobs'!$C$6)&gt;0,$A61&gt;='Jobs'!$C$6,OR(N('Jobs'!$D$6)=0,$A61&lt;='Jobs'!$D$6)),IF(COUNTIFS('Daily Log'!$B$2:$B$1000,G$1,'Daily Log'!$A$2:$A$1000,$A61)=0,"MISSING",""),""))</f>
        <v/>
      </c>
      <c r="H61">
        <f>IF(OR($A61="",H$1="",$B61&lt;&gt;"Yes"),"",IF(AND('Jobs'!$E$7="Active",N('Jobs'!$C$7)&gt;0,$A61&gt;='Jobs'!$C$7,OR(N('Jobs'!$D$7)=0,$A61&lt;='Jobs'!$D$7)),IF(COUNTIFS('Daily Log'!$B$2:$B$1000,H$1,'Daily Log'!$A$2:$A$1000,$A61)=0,"MISSING",""),""))</f>
        <v/>
      </c>
      <c r="I61">
        <f>IF(OR($A61="",I$1="",$B61&lt;&gt;"Yes"),"",IF(AND('Jobs'!$E$8="Active",N('Jobs'!$C$8)&gt;0,$A61&gt;='Jobs'!$C$8,OR(N('Jobs'!$D$8)=0,$A61&lt;='Jobs'!$D$8)),IF(COUNTIFS('Daily Log'!$B$2:$B$1000,I$1,'Daily Log'!$A$2:$A$1000,$A61)=0,"MISSING",""),""))</f>
        <v/>
      </c>
      <c r="J61">
        <f>IF(OR($A61="",J$1="",$B61&lt;&gt;"Yes"),"",IF(AND('Jobs'!$E$9="Active",N('Jobs'!$C$9)&gt;0,$A61&gt;='Jobs'!$C$9,OR(N('Jobs'!$D$9)=0,$A61&lt;='Jobs'!$D$9)),IF(COUNTIFS('Daily Log'!$B$2:$B$1000,J$1,'Daily Log'!$A$2:$A$1000,$A61)=0,"MISSING",""),""))</f>
        <v/>
      </c>
      <c r="K61">
        <f>IF(OR($A61="",K$1="",$B61&lt;&gt;"Yes"),"",IF(AND('Jobs'!$E$10="Active",N('Jobs'!$C$10)&gt;0,$A61&gt;='Jobs'!$C$10,OR(N('Jobs'!$D$10)=0,$A61&lt;='Jobs'!$D$10)),IF(COUNTIFS('Daily Log'!$B$2:$B$1000,K$1,'Daily Log'!$A$2:$A$1000,$A61)=0,"MISSING",""),""))</f>
        <v/>
      </c>
      <c r="L61">
        <f>IF(OR($A61="",L$1="",$B61&lt;&gt;"Yes"),"",IF(AND('Jobs'!$E$11="Active",N('Jobs'!$C$11)&gt;0,$A61&gt;='Jobs'!$C$11,OR(N('Jobs'!$D$11)=0,$A61&lt;='Jobs'!$D$11)),IF(COUNTIFS('Daily Log'!$B$2:$B$1000,L$1,'Daily Log'!$A$2:$A$1000,$A61)=0,"MISSING",""),""))</f>
        <v/>
      </c>
      <c r="M61">
        <f>IF(OR($A61="",M$1="",$B61&lt;&gt;"Yes"),"",IF(AND('Jobs'!$E$12="Active",N('Jobs'!$C$12)&gt;0,$A61&gt;='Jobs'!$C$12,OR(N('Jobs'!$D$12)=0,$A61&lt;='Jobs'!$D$12)),IF(COUNTIFS('Daily Log'!$B$2:$B$1000,M$1,'Daily Log'!$A$2:$A$1000,$A61)=0,"MISSING",""),""))</f>
        <v/>
      </c>
      <c r="N61">
        <f>IF(OR($A61="",N$1="",$B61&lt;&gt;"Yes"),"",IF(AND('Jobs'!$E$13="Active",N('Jobs'!$C$13)&gt;0,$A61&gt;='Jobs'!$C$13,OR(N('Jobs'!$D$13)=0,$A61&lt;='Jobs'!$D$13)),IF(COUNTIFS('Daily Log'!$B$2:$B$1000,N$1,'Daily Log'!$A$2:$A$1000,$A61)=0,"MISSING",""),""))</f>
        <v/>
      </c>
      <c r="O61">
        <f>IF(OR($A61="",O$1="",$B61&lt;&gt;"Yes"),"",IF(AND('Jobs'!$E$14="Active",N('Jobs'!$C$14)&gt;0,$A61&gt;='Jobs'!$C$14,OR(N('Jobs'!$D$14)=0,$A61&lt;='Jobs'!$D$14)),IF(COUNTIFS('Daily Log'!$B$2:$B$1000,O$1,'Daily Log'!$A$2:$A$1000,$A61)=0,"MISSING",""),""))</f>
        <v/>
      </c>
      <c r="P61">
        <f>IF(OR($A61="",P$1="",$B61&lt;&gt;"Yes"),"",IF(AND('Jobs'!$E$15="Active",N('Jobs'!$C$15)&gt;0,$A61&gt;='Jobs'!$C$15,OR(N('Jobs'!$D$15)=0,$A61&lt;='Jobs'!$D$15)),IF(COUNTIFS('Daily Log'!$B$2:$B$1000,P$1,'Daily Log'!$A$2:$A$1000,$A61)=0,"MISSING",""),""))</f>
        <v/>
      </c>
      <c r="Q61">
        <f>IF(OR($A61="",Q$1="",$B61&lt;&gt;"Yes"),"",IF(AND('Jobs'!$E$16="Active",N('Jobs'!$C$16)&gt;0,$A61&gt;='Jobs'!$C$16,OR(N('Jobs'!$D$16)=0,$A61&lt;='Jobs'!$D$16)),IF(COUNTIFS('Daily Log'!$B$2:$B$1000,Q$1,'Daily Log'!$A$2:$A$1000,$A61)=0,"MISSING",""),""))</f>
        <v/>
      </c>
      <c r="R61">
        <f>IF(OR($A61="",R$1="",$B61&lt;&gt;"Yes"),"",IF(AND('Jobs'!$E$17="Active",N('Jobs'!$C$17)&gt;0,$A61&gt;='Jobs'!$C$17,OR(N('Jobs'!$D$17)=0,$A61&lt;='Jobs'!$D$17)),IF(COUNTIFS('Daily Log'!$B$2:$B$1000,R$1,'Daily Log'!$A$2:$A$1000,$A61)=0,"MISSING",""),""))</f>
        <v/>
      </c>
      <c r="S61">
        <f>IF(OR($A61="",S$1="",$B61&lt;&gt;"Yes"),"",IF(AND('Jobs'!$E$18="Active",N('Jobs'!$C$18)&gt;0,$A61&gt;='Jobs'!$C$18,OR(N('Jobs'!$D$18)=0,$A61&lt;='Jobs'!$D$18)),IF(COUNTIFS('Daily Log'!$B$2:$B$1000,S$1,'Daily Log'!$A$2:$A$1000,$A61)=0,"MISSING",""),""))</f>
        <v/>
      </c>
      <c r="T61">
        <f>IF(OR($A61="",T$1="",$B61&lt;&gt;"Yes"),"",IF(AND('Jobs'!$E$19="Active",N('Jobs'!$C$19)&gt;0,$A61&gt;='Jobs'!$C$19,OR(N('Jobs'!$D$19)=0,$A61&lt;='Jobs'!$D$19)),IF(COUNTIFS('Daily Log'!$B$2:$B$1000,T$1,'Daily Log'!$A$2:$A$1000,$A61)=0,"MISSING",""),""))</f>
        <v/>
      </c>
      <c r="U61">
        <f>IF(OR($A61="",U$1="",$B61&lt;&gt;"Yes"),"",IF(AND('Jobs'!$E$20="Active",N('Jobs'!$C$20)&gt;0,$A61&gt;='Jobs'!$C$20,OR(N('Jobs'!$D$20)=0,$A61&lt;='Jobs'!$D$20)),IF(COUNTIFS('Daily Log'!$B$2:$B$1000,U$1,'Daily Log'!$A$2:$A$1000,$A61)=0,"MISSING",""),""))</f>
        <v/>
      </c>
      <c r="V61">
        <f>IF(OR($A61="",V$1="",$B61&lt;&gt;"Yes"),"",IF(AND('Jobs'!$E$21="Active",N('Jobs'!$C$21)&gt;0,$A61&gt;='Jobs'!$C$21,OR(N('Jobs'!$D$21)=0,$A61&lt;='Jobs'!$D$21)),IF(COUNTIFS('Daily Log'!$B$2:$B$1000,V$1,'Daily Log'!$A$2:$A$1000,$A61)=0,"MISSING",""),""))</f>
        <v/>
      </c>
    </row>
  </sheetData>
  <conditionalFormatting sqref="C2:V61">
    <cfRule type="expression" priority="1" dxfId="0">
      <formula>C2="MISSING"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70" customWidth="1" min="1" max="1"/>
    <col width="12" customWidth="1" min="2" max="2"/>
    <col width="30" customWidth="1" min="4" max="4"/>
  </cols>
  <sheetData>
    <row r="1">
      <c r="A1" s="1" t="inlineStr">
        <is>
          <t>Settings</t>
        </is>
      </c>
      <c r="B1" s="4" t="inlineStr">
        <is>
          <t>Workday? (Yes / No)</t>
        </is>
      </c>
      <c r="D1" s="4" t="inlineStr">
        <is>
          <t>Days off not to flag (holidays, shutdowns)</t>
        </is>
      </c>
    </row>
    <row r="2">
      <c r="A2" t="inlineStr">
        <is>
          <t>Monday</t>
        </is>
      </c>
      <c r="B2" s="9" t="inlineStr">
        <is>
          <t>Yes</t>
        </is>
      </c>
      <c r="D2" s="10" t="n"/>
    </row>
    <row r="3">
      <c r="A3" t="inlineStr">
        <is>
          <t>Tuesday</t>
        </is>
      </c>
      <c r="B3" s="9" t="inlineStr">
        <is>
          <t>Yes</t>
        </is>
      </c>
      <c r="D3" s="10" t="n"/>
    </row>
    <row r="4">
      <c r="A4" t="inlineStr">
        <is>
          <t>Wednesday</t>
        </is>
      </c>
      <c r="B4" s="9" t="inlineStr">
        <is>
          <t>Yes</t>
        </is>
      </c>
      <c r="D4" s="10" t="n"/>
    </row>
    <row r="5">
      <c r="A5" t="inlineStr">
        <is>
          <t>Thursday</t>
        </is>
      </c>
      <c r="B5" s="9" t="inlineStr">
        <is>
          <t>Yes</t>
        </is>
      </c>
      <c r="D5" s="10" t="n"/>
    </row>
    <row r="6">
      <c r="A6" t="inlineStr">
        <is>
          <t>Friday</t>
        </is>
      </c>
      <c r="B6" s="9" t="inlineStr">
        <is>
          <t>Yes</t>
        </is>
      </c>
      <c r="D6" s="10" t="n"/>
    </row>
    <row r="7">
      <c r="A7" t="inlineStr">
        <is>
          <t>Saturday</t>
        </is>
      </c>
      <c r="B7" s="9" t="inlineStr">
        <is>
          <t>No</t>
        </is>
      </c>
      <c r="D7" s="10" t="n"/>
    </row>
    <row r="8">
      <c r="A8" t="inlineStr">
        <is>
          <t>Sunday</t>
        </is>
      </c>
      <c r="B8" s="9" t="inlineStr">
        <is>
          <t>No</t>
        </is>
      </c>
      <c r="D8" s="10" t="n"/>
    </row>
    <row r="9">
      <c r="D9" s="10" t="n"/>
    </row>
    <row r="10">
      <c r="A10" t="inlineStr">
        <is>
          <t>Lookback: check this many days back for missing logs (max 60)</t>
        </is>
      </c>
      <c r="B10" s="11" t="n">
        <v>14</v>
      </c>
      <c r="D10" s="10" t="n"/>
    </row>
    <row r="11">
      <c r="A11" t="inlineStr">
        <is>
          <t>Flag a log written more than this many days after the work day</t>
        </is>
      </c>
      <c r="B11" s="11" t="n">
        <v>1</v>
      </c>
      <c r="D11" s="10" t="n"/>
    </row>
    <row r="12">
      <c r="D12" s="10" t="n"/>
    </row>
    <row r="13">
      <c r="A13" t="inlineStr">
        <is>
          <t>Edit the yellow cells. These are your own settings, not a rule.</t>
        </is>
      </c>
      <c r="D13" s="10" t="n"/>
    </row>
    <row r="14">
      <c r="D14" s="10" t="n"/>
    </row>
    <row r="15">
      <c r="D15" s="10" t="n"/>
    </row>
    <row r="16">
      <c r="D16" s="10" t="n"/>
    </row>
    <row r="17">
      <c r="D17" s="10" t="n"/>
    </row>
    <row r="18">
      <c r="D18" s="10" t="n"/>
    </row>
    <row r="19">
      <c r="D19" s="10" t="n"/>
    </row>
    <row r="20">
      <c r="D20" s="10" t="n"/>
    </row>
    <row r="21">
      <c r="D21" s="10" t="n"/>
    </row>
    <row r="22">
      <c r="D22" s="10" t="n"/>
    </row>
    <row r="23">
      <c r="D23" s="10" t="n"/>
    </row>
    <row r="24">
      <c r="D24" s="10" t="n"/>
    </row>
    <row r="25">
      <c r="D25" s="10" t="n"/>
    </row>
    <row r="26">
      <c r="D26" s="10" t="n"/>
    </row>
    <row r="27">
      <c r="D27" s="10" t="n"/>
    </row>
    <row r="28">
      <c r="D28" s="10" t="n"/>
    </row>
    <row r="29">
      <c r="D29" s="10" t="n"/>
    </row>
    <row r="30">
      <c r="D30" s="10" t="n"/>
    </row>
    <row r="31">
      <c r="D31" s="10" t="n"/>
    </row>
    <row r="32">
      <c r="D32" s="10" t="n"/>
    </row>
    <row r="33">
      <c r="D33" s="10" t="n"/>
    </row>
    <row r="34">
      <c r="D34" s="10" t="n"/>
    </row>
    <row r="35">
      <c r="D35" s="10" t="n"/>
    </row>
    <row r="36">
      <c r="D36" s="10" t="n"/>
    </row>
    <row r="37">
      <c r="D37" s="10" t="n"/>
    </row>
    <row r="38">
      <c r="D38" s="10" t="n"/>
    </row>
    <row r="39">
      <c r="D39" s="10" t="n"/>
    </row>
    <row r="40">
      <c r="D40" s="10" t="n"/>
    </row>
    <row r="41">
      <c r="D41" s="10" t="n"/>
    </row>
    <row r="42">
      <c r="D42" s="10" t="n"/>
    </row>
    <row r="43">
      <c r="D43" s="10" t="n"/>
    </row>
    <row r="44">
      <c r="D44" s="10" t="n"/>
    </row>
    <row r="45">
      <c r="D45" s="10" t="n"/>
    </row>
    <row r="46">
      <c r="D46" s="10" t="n"/>
    </row>
    <row r="47">
      <c r="D47" s="10" t="n"/>
    </row>
    <row r="48">
      <c r="D48" s="10" t="n"/>
    </row>
    <row r="49">
      <c r="D49" s="10" t="n"/>
    </row>
    <row r="50">
      <c r="D50" s="10" t="n"/>
    </row>
    <row r="51">
      <c r="D51" s="10" t="n"/>
    </row>
    <row r="52">
      <c r="D52" s="10" t="n"/>
    </row>
    <row r="53">
      <c r="D53" s="10" t="n"/>
    </row>
    <row r="54">
      <c r="D54" s="10" t="n"/>
    </row>
    <row r="55">
      <c r="D55" s="10" t="n"/>
    </row>
    <row r="56">
      <c r="D56" s="10" t="n"/>
    </row>
    <row r="57">
      <c r="D57" s="10" t="n"/>
    </row>
    <row r="58">
      <c r="D58" s="10" t="n"/>
    </row>
    <row r="59">
      <c r="D59" s="10" t="n"/>
    </row>
    <row r="60">
      <c r="D60" s="10" t="n"/>
    </row>
  </sheetData>
  <dataValidations count="1">
    <dataValidation sqref="B2:B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2026-10-26T21:43:13Z</dcterms:created>
  <dcterms:modified xmlns:dcterms="http://purl.org/dc/terms/" xmlns:xsi="http://www.w3.org/2001/XMLSchema-instance" xsi:type="dcterms:W3CDTF">2026-10-26T21:43:13Z</dcterms:modified>
</cp:coreProperties>
</file>