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Punch List"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24506B"/>
      </patternFill>
    </fill>
    <fill>
      <patternFill patternType="solid">
        <fgColor rgb="00FFF3CD"/>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4" fillId="2" borderId="1" applyAlignment="1" pivotButton="0" quotePrefix="0" xfId="0">
      <alignment horizontal="center" vertical="center" wrapText="1"/>
    </xf>
    <xf numFmtId="0" fontId="0" fillId="3" borderId="1" pivotButton="0" quotePrefix="0" xfId="0"/>
    <xf numFmtId="0" fontId="0" fillId="3" borderId="1" applyAlignment="1" pivotButton="0" quotePrefix="0" xfId="0">
      <alignment wrapText="1"/>
    </xf>
    <xf numFmtId="164" fontId="0" fillId="3"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xf numFmtId="0" fontId="3" fillId="0" borderId="0" applyAlignment="1" pivotButton="0" quotePrefix="0" xfId="0">
      <alignment wrapText="1"/>
    </xf>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TapeAndFloat drywall punch list (free Excel workbook)</t>
        </is>
      </c>
    </row>
    <row r="2">
      <c r="A2" s="2" t="inlineStr"/>
    </row>
    <row r="3">
      <c r="A3" s="2" t="inlineStr">
        <is>
          <t>A punch list is the list of small items still to fix before the drywall scope is closed out: nail pops, cracks, tape seams, corner bead, texture and patches.</t>
        </is>
      </c>
    </row>
    <row r="4">
      <c r="A4" s="2" t="inlineStr">
        <is>
          <t>This workbook keeps it as a log with one row per punch item. Yellow cells are for you to type in. White cells are formulas: they calculate on their own.</t>
        </is>
      </c>
    </row>
    <row r="5">
      <c r="A5" s="2" t="inlineStr">
        <is>
          <t>The sheet is not locked, so you can change anything. Rows that start with EXAMPLE are sample data, not real jobs. Delete them (or type over them) before you use the sheet.</t>
        </is>
      </c>
    </row>
    <row r="6">
      <c r="A6" s="2" t="inlineStr"/>
    </row>
    <row r="7">
      <c r="A7" s="2" t="inlineStr">
        <is>
          <t>1. Punch List sheet: one row per item. Do not lump "touch-ups in unit 3" into one row; each nail pop area, crack or ding gets its own row.</t>
        </is>
      </c>
    </row>
    <row r="8">
      <c r="A8" s="2" t="inlineStr">
        <is>
          <t xml:space="preserve">   Type the item #, the job, the area or room, the exact spot, a short description, who found it and the date found.</t>
        </is>
      </c>
    </row>
    <row r="9">
      <c r="A9" s="2" t="inlineStr">
        <is>
          <t>2. Pick the issue type from the list (Nail pop, Crack, Tape seam, Corner bead, Texture, Patch, Damage by others, Other).</t>
        </is>
      </c>
    </row>
    <row r="10">
      <c r="A10" s="2" t="inlineStr">
        <is>
          <t xml:space="preserve">   Use Damage by others when another trade damaged finished drywall; that repair is usually extra work, so write it on a change order and type the CO #.</t>
        </is>
      </c>
    </row>
    <row r="11">
      <c r="A11" s="2" t="inlineStr">
        <is>
          <t>3. Type the crew assigned and the due date. Pick the status from the list: Open, In progress, Done or Verified by GC.</t>
        </is>
      </c>
    </row>
    <row r="12">
      <c r="A12" s="2" t="inlineStr">
        <is>
          <t>4. When the item is fixed, type the date done and mark it Done. When the GC or super checks it, type their name in GC sign-off and mark it Verified by GC.</t>
        </is>
      </c>
    </row>
    <row r="13">
      <c r="A13" s="2" t="inlineStr">
        <is>
          <t xml:space="preserve">   Paste a photo link (Google Drive, Dropbox or your photo app) in Photo link so anyone can find the photo later.</t>
        </is>
      </c>
    </row>
    <row r="14">
      <c r="A14" s="2" t="inlineStr">
        <is>
          <t>5. Days open counts from the date found to today (TODAY()), or to the date done once the item is Done or Verified.</t>
        </is>
      </c>
    </row>
    <row r="15">
      <c r="A15" s="2" t="inlineStr">
        <is>
          <t xml:space="preserve">   Days until due counts from today to the due date. A negative number means the item is over due. It goes blank once the item is Done or Verified.</t>
        </is>
      </c>
    </row>
    <row r="16">
      <c r="A16" s="2" t="inlineStr">
        <is>
          <t>6. The Check column flags NO JOB, NO DATE FOUND, NO CREW ASSIGNED, PAST DUE - NOT DONE, DONE - NO GC SIGN-OFF,</t>
        </is>
      </c>
    </row>
    <row r="17">
      <c r="A17" s="2" t="inlineStr">
        <is>
          <t xml:space="preserve">   DAMAGE BY OTHERS - NO CO # (an item typed Damage by others, or marked Y in Back-charge / extra, with no CO #) and OPEN OVER 7 DAYS.</t>
        </is>
      </c>
    </row>
    <row r="18">
      <c r="A18" s="2" t="inlineStr">
        <is>
          <t xml:space="preserve">   Past-due rows and damage-by-others rows with no CO # turn red; other flagged rows turn orange.</t>
        </is>
      </c>
    </row>
    <row r="19">
      <c r="A19" s="2" t="inlineStr">
        <is>
          <t>7. Under the table: a summary of open items, items by status, past due, done but not signed off by the GC, damage by others with no CO #,</t>
        </is>
      </c>
    </row>
    <row r="20">
      <c r="A20" s="2" t="inlineStr">
        <is>
          <t xml:space="preserve">   items open over 7 days, and a small By job table: type up to 8 job names in the yellow cells and it counts each job's items.</t>
        </is>
      </c>
    </row>
    <row r="21">
      <c r="A21" s="2" t="inlineStr">
        <is>
          <t xml:space="preserve">   Check it every afternoon before you send tomorrow's punch items to the crew, and before you send the GC your final invoice.</t>
        </is>
      </c>
    </row>
    <row r="22">
      <c r="A22" s="2" t="inlineStr"/>
    </row>
    <row r="23">
      <c r="A23" s="2" t="inlineStr">
        <is>
          <t>How-to guide, a bilingual text format for punch items and the CSV version: https://tapeandfloat.com/templates/drywall-punch-list-template.html</t>
        </is>
      </c>
    </row>
    <row r="24">
      <c r="A24" s="2" t="inlineStr">
        <is>
          <t>Spanish version: TapeAndFloat_Lista_de_Pendientes_Drywall.xlsx (https://tapeandfloat.com/es/plantillas/plantilla-lista-de-pendientes-drywall.html)</t>
        </is>
      </c>
    </row>
    <row r="25">
      <c r="A25" s="2" t="inlineStr"/>
    </row>
    <row r="26">
      <c r="A26" s="2" t="inlineStr">
        <is>
          <t>Walk the punch list with the GC or super so you both agree on the same list. TapeAndFloat is an AI office assistant that reads the texts and emails</t>
        </is>
      </c>
    </row>
    <row r="27">
      <c r="A27" s="2" t="inlineStr">
        <is>
          <t>you forward and keeps jobs, crews and money straight in a Google Sheet. Free 60-day pilot: https://tapeandfloat.com/office-assistant.html   Questions: james@tapeandfloat.com</t>
        </is>
      </c>
    </row>
    <row r="28">
      <c r="A28" s="2" t="inlineStr"/>
    </row>
    <row r="29">
      <c r="A29" s="2" t="inlineStr">
        <is>
          <t>Free to use and share. No warranty; general information, not legal, contract, tax or accounting advice. Check your contract for closeout and back-charge terms.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T8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16" customWidth="1" min="3" max="3"/>
    <col width="24" customWidth="1" min="4" max="4"/>
    <col width="16" customWidth="1" min="5" max="5"/>
    <col width="32" customWidth="1" min="6" max="6"/>
    <col width="18" customWidth="1" min="7" max="7"/>
    <col width="12" customWidth="1" min="8" max="8"/>
    <col width="18" customWidth="1" min="9" max="9"/>
    <col width="12" customWidth="1" min="10" max="10"/>
    <col width="15" customWidth="1" min="11" max="11"/>
    <col width="12" customWidth="1" min="12" max="12"/>
    <col width="18" customWidth="1" min="13" max="13"/>
    <col width="11" customWidth="1" min="14" max="14"/>
    <col width="12" customWidth="1" min="15" max="15"/>
    <col width="22" customWidth="1" min="16" max="16"/>
    <col width="9" customWidth="1" min="17" max="17"/>
    <col width="12" customWidth="1" min="18" max="18"/>
    <col width="40" customWidth="1" min="19" max="19"/>
    <col width="30" customWidth="1" min="20" max="20"/>
  </cols>
  <sheetData>
    <row r="1">
      <c r="A1" s="1" t="inlineStr">
        <is>
          <t>Drywall punch list</t>
        </is>
      </c>
    </row>
    <row r="2">
      <c r="A2" t="inlineStr">
        <is>
          <t>Yellow = you type. White = formulas. EXAMPLE rows are sample data: delete them before you use the sheet.</t>
        </is>
      </c>
    </row>
    <row r="3">
      <c r="A3" s="3" t="inlineStr">
        <is>
          <t>Today (days open and days until due count from this date):</t>
        </is>
      </c>
      <c r="F3" s="4">
        <f>TODAY()</f>
        <v/>
      </c>
    </row>
    <row r="5" ht="46" customHeight="1">
      <c r="A5" s="5" t="inlineStr">
        <is>
          <t>Item #</t>
        </is>
      </c>
      <c r="B5" s="5" t="inlineStr">
        <is>
          <t>Job</t>
        </is>
      </c>
      <c r="C5" s="5" t="inlineStr">
        <is>
          <t>Area / room</t>
        </is>
      </c>
      <c r="D5" s="5" t="inlineStr">
        <is>
          <t>Exact spot</t>
        </is>
      </c>
      <c r="E5" s="5" t="inlineStr">
        <is>
          <t>Issue type</t>
        </is>
      </c>
      <c r="F5" s="5" t="inlineStr">
        <is>
          <t>Description</t>
        </is>
      </c>
      <c r="G5" s="5" t="inlineStr">
        <is>
          <t>Found by</t>
        </is>
      </c>
      <c r="H5" s="5" t="inlineStr">
        <is>
          <t>Date found</t>
        </is>
      </c>
      <c r="I5" s="5" t="inlineStr">
        <is>
          <t>Assigned crew</t>
        </is>
      </c>
      <c r="J5" s="5" t="inlineStr">
        <is>
          <t>Due date</t>
        </is>
      </c>
      <c r="K5" s="5" t="inlineStr">
        <is>
          <t>Status</t>
        </is>
      </c>
      <c r="L5" s="5" t="inlineStr">
        <is>
          <t>Date done</t>
        </is>
      </c>
      <c r="M5" s="5" t="inlineStr">
        <is>
          <t>GC sign-off (name)</t>
        </is>
      </c>
      <c r="N5" s="5" t="inlineStr">
        <is>
          <t>Back-charge / extra? (Y/N)</t>
        </is>
      </c>
      <c r="O5" s="5" t="inlineStr">
        <is>
          <t>CO # (change order)</t>
        </is>
      </c>
      <c r="P5" s="5" t="inlineStr">
        <is>
          <t>Photo link</t>
        </is>
      </c>
      <c r="Q5" s="5" t="inlineStr">
        <is>
          <t>Days open</t>
        </is>
      </c>
      <c r="R5" s="5" t="inlineStr">
        <is>
          <t>Days until due (minus = over due)</t>
        </is>
      </c>
      <c r="S5" s="5" t="inlineStr">
        <is>
          <t>Check</t>
        </is>
      </c>
      <c r="T5" s="5" t="inlineStr">
        <is>
          <t>Notes</t>
        </is>
      </c>
    </row>
    <row r="6">
      <c r="A6" s="6" t="inlineStr">
        <is>
          <t>EX-1</t>
        </is>
      </c>
      <c r="B6" s="7" t="inlineStr">
        <is>
          <t>EXAMPLE Lot 7 (delete this row)</t>
        </is>
      </c>
      <c r="C6" s="6" t="inlineStr">
        <is>
          <t>Master bedroom</t>
        </is>
      </c>
      <c r="D6" s="6" t="inlineStr">
        <is>
          <t>North wall, left of window</t>
        </is>
      </c>
      <c r="E6" s="6" t="inlineStr">
        <is>
          <t>Nail pop</t>
        </is>
      </c>
      <c r="F6" s="7" t="inlineStr">
        <is>
          <t>3 nail pops in a row: reset, mud, touch up</t>
        </is>
      </c>
      <c r="G6" s="6" t="inlineStr">
        <is>
          <t>GC super (sample)</t>
        </is>
      </c>
      <c r="H6" s="8">
        <f>TODAY()-10</f>
        <v/>
      </c>
      <c r="I6" s="6" t="inlineStr">
        <is>
          <t>Crew 2 (Luis)</t>
        </is>
      </c>
      <c r="J6" s="8">
        <f>TODAY()-3</f>
        <v/>
      </c>
      <c r="K6" s="6" t="inlineStr">
        <is>
          <t>Open</t>
        </is>
      </c>
      <c r="L6" s="8" t="n"/>
      <c r="M6" s="6" t="n"/>
      <c r="N6" s="6" t="inlineStr">
        <is>
          <t>N</t>
        </is>
      </c>
      <c r="O6" s="6" t="n"/>
      <c r="P6" s="6" t="inlineStr">
        <is>
          <t>[photo link]</t>
        </is>
      </c>
      <c r="Q6" s="9">
        <f>IF(NOT(OR($B6&lt;&gt;"",$C6&lt;&gt;"",$D6&lt;&gt;"",$E6&lt;&gt;"",$F6&lt;&gt;"",$H6&lt;&gt;"",$I6&lt;&gt;"",$J6&lt;&gt;"")),"",IF(ISNUMBER(H6),IF(AND(OR(UPPER($K6)=UPPER("Done"),UPPER($K6)=UPPER("Verified by GC")),ISNUMBER(L6)),L6-H6,TODAY()-H6),""))</f>
        <v/>
      </c>
      <c r="R6" s="9">
        <f>IF(NOT(OR($B6&lt;&gt;"",$C6&lt;&gt;"",$D6&lt;&gt;"",$E6&lt;&gt;"",$F6&lt;&gt;"",$H6&lt;&gt;"",$I6&lt;&gt;"",$J6&lt;&gt;"")),"",IF(AND(ISNUMBER(J6),NOT(OR(UPPER($K6)=UPPER("Done"),UPPER($K6)=UPPER("Verified by GC")))),J6-TODAY(),""))</f>
        <v/>
      </c>
      <c r="S6" s="10">
        <f>IF(NOT(OR($B6&lt;&gt;"",$C6&lt;&gt;"",$D6&lt;&gt;"",$E6&lt;&gt;"",$F6&lt;&gt;"",$H6&lt;&gt;"",$I6&lt;&gt;"",$J6&lt;&gt;"")),"",IF(IF(B6="","NO JOB; ","")&amp;IF(NOT(ISNUMBER(H6)),"NO DATE FOUND; ","")&amp;IF(I6="","NO CREW ASSIGNED; ","")&amp;IF(AND(ISNUMBER(J6),J6&lt;TODAY(),NOT(OR(UPPER($K6)=UPPER("Done"),UPPER($K6)=UPPER("Verified by GC")))),"PAST DUE - NOT DONE; ","")&amp;IF(AND(OR(UPPER($K6)=UPPER("Done"),UPPER($K6)=UPPER("Verified by GC")),M6=""),"DONE - NO GC SIGN-OFF; ","")&amp;IF(AND(OR(UPPER(E6)=UPPER("Damage by others"),UPPER(N6)=UPPER("Y")),O6=""),"DAMAGE BY OTHERS - NO CO #; ","")&amp;IF(AND(ISNUMBER(H6),NOT(OR(UPPER($K6)=UPPER("Done"),UPPER($K6)=UPPER("Verified by GC"))),TODAY()-H6&gt;7),"OPEN OVER 7 DAYS; ","")="","",LEFT(IF(B6="","NO JOB; ","")&amp;IF(NOT(ISNUMBER(H6)),"NO DATE FOUND; ","")&amp;IF(I6="","NO CREW ASSIGNED; ","")&amp;IF(AND(ISNUMBER(J6),J6&lt;TODAY(),NOT(OR(UPPER($K6)=UPPER("Done"),UPPER($K6)=UPPER("Verified by GC")))),"PAST DUE - NOT DONE; ","")&amp;IF(AND(OR(UPPER($K6)=UPPER("Done"),UPPER($K6)=UPPER("Verified by GC")),M6=""),"DONE - NO GC SIGN-OFF; ","")&amp;IF(AND(OR(UPPER(E6)=UPPER("Damage by others"),UPPER(N6)=UPPER("Y")),O6=""),"DAMAGE BY OTHERS - NO CO #; ","")&amp;IF(AND(ISNUMBER(H6),NOT(OR(UPPER($K6)=UPPER("Done"),UPPER($K6)=UPPER("Verified by GC"))),TODAY()-H6&gt;7),"OPEN OVER 7 DAYS; ",""),LEN(IF(B6="","NO JOB; ","")&amp;IF(NOT(ISNUMBER(H6)),"NO DATE FOUND; ","")&amp;IF(I6="","NO CREW ASSIGNED; ","")&amp;IF(AND(ISNUMBER(J6),J6&lt;TODAY(),NOT(OR(UPPER($K6)=UPPER("Done"),UPPER($K6)=UPPER("Verified by GC")))),"PAST DUE - NOT DONE; ","")&amp;IF(AND(OR(UPPER($K6)=UPPER("Done"),UPPER($K6)=UPPER("Verified by GC")),M6=""),"DONE - NO GC SIGN-OFF; ","")&amp;IF(AND(OR(UPPER(E6)=UPPER("Damage by others"),UPPER(N6)=UPPER("Y")),O6=""),"DAMAGE BY OTHERS - NO CO #; ","")&amp;IF(AND(ISNUMBER(H6),NOT(OR(UPPER($K6)=UPPER("Done"),UPPER($K6)=UPPER("Verified by GC"))),TODAY()-H6&gt;7),"OPEN OVER 7 DAYS; ",""))-2)))</f>
        <v/>
      </c>
      <c r="T6" s="7" t="inlineStr">
        <is>
          <t>Sample: past due and open over 7 days</t>
        </is>
      </c>
    </row>
    <row r="7">
      <c r="A7" s="6" t="inlineStr">
        <is>
          <t>EX-2</t>
        </is>
      </c>
      <c r="B7" s="7" t="inlineStr">
        <is>
          <t>EXAMPLE Lot 7 (delete this row)</t>
        </is>
      </c>
      <c r="C7" s="6" t="inlineStr">
        <is>
          <t>Hallway</t>
        </is>
      </c>
      <c r="D7" s="6" t="inlineStr">
        <is>
          <t>Ceiling, above the attic access</t>
        </is>
      </c>
      <c r="E7" s="6" t="inlineStr">
        <is>
          <t>Crack</t>
        </is>
      </c>
      <c r="F7" s="7" t="inlineStr">
        <is>
          <t>Hairline crack along the tape</t>
        </is>
      </c>
      <c r="G7" s="6" t="inlineStr">
        <is>
          <t>GC super (sample)</t>
        </is>
      </c>
      <c r="H7" s="8">
        <f>TODAY()-2</f>
        <v/>
      </c>
      <c r="I7" s="6" t="inlineStr">
        <is>
          <t>Crew 3 (Ana)</t>
        </is>
      </c>
      <c r="J7" s="8">
        <f>TODAY()+2</f>
        <v/>
      </c>
      <c r="K7" s="6" t="inlineStr">
        <is>
          <t>In progress</t>
        </is>
      </c>
      <c r="L7" s="8" t="n"/>
      <c r="M7" s="6" t="n"/>
      <c r="N7" s="6" t="inlineStr">
        <is>
          <t>N</t>
        </is>
      </c>
      <c r="O7" s="6" t="n"/>
      <c r="P7" s="6" t="inlineStr">
        <is>
          <t>[photo link]</t>
        </is>
      </c>
      <c r="Q7" s="9">
        <f>IF(NOT(OR($B7&lt;&gt;"",$C7&lt;&gt;"",$D7&lt;&gt;"",$E7&lt;&gt;"",$F7&lt;&gt;"",$H7&lt;&gt;"",$I7&lt;&gt;"",$J7&lt;&gt;"")),"",IF(ISNUMBER(H7),IF(AND(OR(UPPER($K7)=UPPER("Done"),UPPER($K7)=UPPER("Verified by GC")),ISNUMBER(L7)),L7-H7,TODAY()-H7),""))</f>
        <v/>
      </c>
      <c r="R7" s="9">
        <f>IF(NOT(OR($B7&lt;&gt;"",$C7&lt;&gt;"",$D7&lt;&gt;"",$E7&lt;&gt;"",$F7&lt;&gt;"",$H7&lt;&gt;"",$I7&lt;&gt;"",$J7&lt;&gt;"")),"",IF(AND(ISNUMBER(J7),NOT(OR(UPPER($K7)=UPPER("Done"),UPPER($K7)=UPPER("Verified by GC")))),J7-TODAY(),""))</f>
        <v/>
      </c>
      <c r="S7" s="10">
        <f>IF(NOT(OR($B7&lt;&gt;"",$C7&lt;&gt;"",$D7&lt;&gt;"",$E7&lt;&gt;"",$F7&lt;&gt;"",$H7&lt;&gt;"",$I7&lt;&gt;"",$J7&lt;&gt;"")),"",IF(IF(B7="","NO JOB; ","")&amp;IF(NOT(ISNUMBER(H7)),"NO DATE FOUND; ","")&amp;IF(I7="","NO CREW ASSIGNED; ","")&amp;IF(AND(ISNUMBER(J7),J7&lt;TODAY(),NOT(OR(UPPER($K7)=UPPER("Done"),UPPER($K7)=UPPER("Verified by GC")))),"PAST DUE - NOT DONE; ","")&amp;IF(AND(OR(UPPER($K7)=UPPER("Done"),UPPER($K7)=UPPER("Verified by GC")),M7=""),"DONE - NO GC SIGN-OFF; ","")&amp;IF(AND(OR(UPPER(E7)=UPPER("Damage by others"),UPPER(N7)=UPPER("Y")),O7=""),"DAMAGE BY OTHERS - NO CO #; ","")&amp;IF(AND(ISNUMBER(H7),NOT(OR(UPPER($K7)=UPPER("Done"),UPPER($K7)=UPPER("Verified by GC"))),TODAY()-H7&gt;7),"OPEN OVER 7 DAYS; ","")="","",LEFT(IF(B7="","NO JOB; ","")&amp;IF(NOT(ISNUMBER(H7)),"NO DATE FOUND; ","")&amp;IF(I7="","NO CREW ASSIGNED; ","")&amp;IF(AND(ISNUMBER(J7),J7&lt;TODAY(),NOT(OR(UPPER($K7)=UPPER("Done"),UPPER($K7)=UPPER("Verified by GC")))),"PAST DUE - NOT DONE; ","")&amp;IF(AND(OR(UPPER($K7)=UPPER("Done"),UPPER($K7)=UPPER("Verified by GC")),M7=""),"DONE - NO GC SIGN-OFF; ","")&amp;IF(AND(OR(UPPER(E7)=UPPER("Damage by others"),UPPER(N7)=UPPER("Y")),O7=""),"DAMAGE BY OTHERS - NO CO #; ","")&amp;IF(AND(ISNUMBER(H7),NOT(OR(UPPER($K7)=UPPER("Done"),UPPER($K7)=UPPER("Verified by GC"))),TODAY()-H7&gt;7),"OPEN OVER 7 DAYS; ",""),LEN(IF(B7="","NO JOB; ","")&amp;IF(NOT(ISNUMBER(H7)),"NO DATE FOUND; ","")&amp;IF(I7="","NO CREW ASSIGNED; ","")&amp;IF(AND(ISNUMBER(J7),J7&lt;TODAY(),NOT(OR(UPPER($K7)=UPPER("Done"),UPPER($K7)=UPPER("Verified by GC")))),"PAST DUE - NOT DONE; ","")&amp;IF(AND(OR(UPPER($K7)=UPPER("Done"),UPPER($K7)=UPPER("Verified by GC")),M7=""),"DONE - NO GC SIGN-OFF; ","")&amp;IF(AND(OR(UPPER(E7)=UPPER("Damage by others"),UPPER(N7)=UPPER("Y")),O7=""),"DAMAGE BY OTHERS - NO CO #; ","")&amp;IF(AND(ISNUMBER(H7),NOT(OR(UPPER($K7)=UPPER("Done"),UPPER($K7)=UPPER("Verified by GC"))),TODAY()-H7&gt;7),"OPEN OVER 7 DAYS; ",""))-2)))</f>
        <v/>
      </c>
      <c r="T7" s="7" t="inlineStr">
        <is>
          <t>Sample: no flag</t>
        </is>
      </c>
    </row>
    <row r="8">
      <c r="A8" s="6" t="inlineStr">
        <is>
          <t>EX-3</t>
        </is>
      </c>
      <c r="B8" s="7" t="inlineStr">
        <is>
          <t>EXAMPLE Lot 7 (delete this row)</t>
        </is>
      </c>
      <c r="C8" s="6" t="inlineStr">
        <is>
          <t>Kitchen</t>
        </is>
      </c>
      <c r="D8" s="6" t="inlineStr">
        <is>
          <t>Wall behind the range</t>
        </is>
      </c>
      <c r="E8" s="6" t="inlineStr">
        <is>
          <t>Damage by others</t>
        </is>
      </c>
      <c r="F8" s="7" t="inlineStr">
        <is>
          <t>Plumber cut a hole after finish</t>
        </is>
      </c>
      <c r="G8" s="6" t="inlineStr">
        <is>
          <t>Crew 3 (Ana)</t>
        </is>
      </c>
      <c r="H8" s="8">
        <f>TODAY()-1</f>
        <v/>
      </c>
      <c r="I8" s="6" t="inlineStr">
        <is>
          <t>Crew 3 (Ana)</t>
        </is>
      </c>
      <c r="J8" s="8">
        <f>TODAY()+3</f>
        <v/>
      </c>
      <c r="K8" s="6" t="inlineStr">
        <is>
          <t>Open</t>
        </is>
      </c>
      <c r="L8" s="8" t="n"/>
      <c r="M8" s="6" t="n"/>
      <c r="N8" s="6" t="inlineStr">
        <is>
          <t>Y</t>
        </is>
      </c>
      <c r="O8" s="6" t="n"/>
      <c r="P8" s="6" t="inlineStr">
        <is>
          <t>[photo link]</t>
        </is>
      </c>
      <c r="Q8" s="9">
        <f>IF(NOT(OR($B8&lt;&gt;"",$C8&lt;&gt;"",$D8&lt;&gt;"",$E8&lt;&gt;"",$F8&lt;&gt;"",$H8&lt;&gt;"",$I8&lt;&gt;"",$J8&lt;&gt;"")),"",IF(ISNUMBER(H8),IF(AND(OR(UPPER($K8)=UPPER("Done"),UPPER($K8)=UPPER("Verified by GC")),ISNUMBER(L8)),L8-H8,TODAY()-H8),""))</f>
        <v/>
      </c>
      <c r="R8" s="9">
        <f>IF(NOT(OR($B8&lt;&gt;"",$C8&lt;&gt;"",$D8&lt;&gt;"",$E8&lt;&gt;"",$F8&lt;&gt;"",$H8&lt;&gt;"",$I8&lt;&gt;"",$J8&lt;&gt;"")),"",IF(AND(ISNUMBER(J8),NOT(OR(UPPER($K8)=UPPER("Done"),UPPER($K8)=UPPER("Verified by GC")))),J8-TODAY(),""))</f>
        <v/>
      </c>
      <c r="S8" s="10">
        <f>IF(NOT(OR($B8&lt;&gt;"",$C8&lt;&gt;"",$D8&lt;&gt;"",$E8&lt;&gt;"",$F8&lt;&gt;"",$H8&lt;&gt;"",$I8&lt;&gt;"",$J8&lt;&gt;"")),"",IF(IF(B8="","NO JOB; ","")&amp;IF(NOT(ISNUMBER(H8)),"NO DATE FOUND; ","")&amp;IF(I8="","NO CREW ASSIGNED; ","")&amp;IF(AND(ISNUMBER(J8),J8&lt;TODAY(),NOT(OR(UPPER($K8)=UPPER("Done"),UPPER($K8)=UPPER("Verified by GC")))),"PAST DUE - NOT DONE; ","")&amp;IF(AND(OR(UPPER($K8)=UPPER("Done"),UPPER($K8)=UPPER("Verified by GC")),M8=""),"DONE - NO GC SIGN-OFF; ","")&amp;IF(AND(OR(UPPER(E8)=UPPER("Damage by others"),UPPER(N8)=UPPER("Y")),O8=""),"DAMAGE BY OTHERS - NO CO #; ","")&amp;IF(AND(ISNUMBER(H8),NOT(OR(UPPER($K8)=UPPER("Done"),UPPER($K8)=UPPER("Verified by GC"))),TODAY()-H8&gt;7),"OPEN OVER 7 DAYS; ","")="","",LEFT(IF(B8="","NO JOB; ","")&amp;IF(NOT(ISNUMBER(H8)),"NO DATE FOUND; ","")&amp;IF(I8="","NO CREW ASSIGNED; ","")&amp;IF(AND(ISNUMBER(J8),J8&lt;TODAY(),NOT(OR(UPPER($K8)=UPPER("Done"),UPPER($K8)=UPPER("Verified by GC")))),"PAST DUE - NOT DONE; ","")&amp;IF(AND(OR(UPPER($K8)=UPPER("Done"),UPPER($K8)=UPPER("Verified by GC")),M8=""),"DONE - NO GC SIGN-OFF; ","")&amp;IF(AND(OR(UPPER(E8)=UPPER("Damage by others"),UPPER(N8)=UPPER("Y")),O8=""),"DAMAGE BY OTHERS - NO CO #; ","")&amp;IF(AND(ISNUMBER(H8),NOT(OR(UPPER($K8)=UPPER("Done"),UPPER($K8)=UPPER("Verified by GC"))),TODAY()-H8&gt;7),"OPEN OVER 7 DAYS; ",""),LEN(IF(B8="","NO JOB; ","")&amp;IF(NOT(ISNUMBER(H8)),"NO DATE FOUND; ","")&amp;IF(I8="","NO CREW ASSIGNED; ","")&amp;IF(AND(ISNUMBER(J8),J8&lt;TODAY(),NOT(OR(UPPER($K8)=UPPER("Done"),UPPER($K8)=UPPER("Verified by GC")))),"PAST DUE - NOT DONE; ","")&amp;IF(AND(OR(UPPER($K8)=UPPER("Done"),UPPER($K8)=UPPER("Verified by GC")),M8=""),"DONE - NO GC SIGN-OFF; ","")&amp;IF(AND(OR(UPPER(E8)=UPPER("Damage by others"),UPPER(N8)=UPPER("Y")),O8=""),"DAMAGE BY OTHERS - NO CO #; ","")&amp;IF(AND(ISNUMBER(H8),NOT(OR(UPPER($K8)=UPPER("Done"),UPPER($K8)=UPPER("Verified by GC"))),TODAY()-H8&gt;7),"OPEN OVER 7 DAYS; ",""))-2)))</f>
        <v/>
      </c>
      <c r="T8" s="7" t="inlineStr">
        <is>
          <t>Sample: extra work, no change order yet</t>
        </is>
      </c>
    </row>
    <row r="9">
      <c r="A9" s="6" t="inlineStr">
        <is>
          <t>EX-4</t>
        </is>
      </c>
      <c r="B9" s="7" t="inlineStr">
        <is>
          <t>EXAMPLE Lot 14 (delete this row)</t>
        </is>
      </c>
      <c r="C9" s="6" t="inlineStr">
        <is>
          <t>Garage</t>
        </is>
      </c>
      <c r="D9" s="6" t="inlineStr">
        <is>
          <t>Outside corner by the door</t>
        </is>
      </c>
      <c r="E9" s="6" t="inlineStr">
        <is>
          <t>Corner bead</t>
        </is>
      </c>
      <c r="F9" s="7" t="inlineStr">
        <is>
          <t>Dented corner bead</t>
        </is>
      </c>
      <c r="G9" s="6" t="inlineStr">
        <is>
          <t>GC super (sample)</t>
        </is>
      </c>
      <c r="H9" s="8">
        <f>TODAY()-5</f>
        <v/>
      </c>
      <c r="I9" s="6" t="inlineStr">
        <is>
          <t>Crew 1 (Marco)</t>
        </is>
      </c>
      <c r="J9" s="8">
        <f>TODAY()-1</f>
        <v/>
      </c>
      <c r="K9" s="6" t="inlineStr">
        <is>
          <t>Done</t>
        </is>
      </c>
      <c r="L9" s="8">
        <f>TODAY()-1</f>
        <v/>
      </c>
      <c r="M9" s="6" t="n"/>
      <c r="N9" s="6" t="inlineStr">
        <is>
          <t>N</t>
        </is>
      </c>
      <c r="O9" s="6" t="n"/>
      <c r="P9" s="6" t="inlineStr">
        <is>
          <t>[photo link]</t>
        </is>
      </c>
      <c r="Q9" s="9">
        <f>IF(NOT(OR($B9&lt;&gt;"",$C9&lt;&gt;"",$D9&lt;&gt;"",$E9&lt;&gt;"",$F9&lt;&gt;"",$H9&lt;&gt;"",$I9&lt;&gt;"",$J9&lt;&gt;"")),"",IF(ISNUMBER(H9),IF(AND(OR(UPPER($K9)=UPPER("Done"),UPPER($K9)=UPPER("Verified by GC")),ISNUMBER(L9)),L9-H9,TODAY()-H9),""))</f>
        <v/>
      </c>
      <c r="R9" s="9">
        <f>IF(NOT(OR($B9&lt;&gt;"",$C9&lt;&gt;"",$D9&lt;&gt;"",$E9&lt;&gt;"",$F9&lt;&gt;"",$H9&lt;&gt;"",$I9&lt;&gt;"",$J9&lt;&gt;"")),"",IF(AND(ISNUMBER(J9),NOT(OR(UPPER($K9)=UPPER("Done"),UPPER($K9)=UPPER("Verified by GC")))),J9-TODAY(),""))</f>
        <v/>
      </c>
      <c r="S9" s="10">
        <f>IF(NOT(OR($B9&lt;&gt;"",$C9&lt;&gt;"",$D9&lt;&gt;"",$E9&lt;&gt;"",$F9&lt;&gt;"",$H9&lt;&gt;"",$I9&lt;&gt;"",$J9&lt;&gt;"")),"",IF(IF(B9="","NO JOB; ","")&amp;IF(NOT(ISNUMBER(H9)),"NO DATE FOUND; ","")&amp;IF(I9="","NO CREW ASSIGNED; ","")&amp;IF(AND(ISNUMBER(J9),J9&lt;TODAY(),NOT(OR(UPPER($K9)=UPPER("Done"),UPPER($K9)=UPPER("Verified by GC")))),"PAST DUE - NOT DONE; ","")&amp;IF(AND(OR(UPPER($K9)=UPPER("Done"),UPPER($K9)=UPPER("Verified by GC")),M9=""),"DONE - NO GC SIGN-OFF; ","")&amp;IF(AND(OR(UPPER(E9)=UPPER("Damage by others"),UPPER(N9)=UPPER("Y")),O9=""),"DAMAGE BY OTHERS - NO CO #; ","")&amp;IF(AND(ISNUMBER(H9),NOT(OR(UPPER($K9)=UPPER("Done"),UPPER($K9)=UPPER("Verified by GC"))),TODAY()-H9&gt;7),"OPEN OVER 7 DAYS; ","")="","",LEFT(IF(B9="","NO JOB; ","")&amp;IF(NOT(ISNUMBER(H9)),"NO DATE FOUND; ","")&amp;IF(I9="","NO CREW ASSIGNED; ","")&amp;IF(AND(ISNUMBER(J9),J9&lt;TODAY(),NOT(OR(UPPER($K9)=UPPER("Done"),UPPER($K9)=UPPER("Verified by GC")))),"PAST DUE - NOT DONE; ","")&amp;IF(AND(OR(UPPER($K9)=UPPER("Done"),UPPER($K9)=UPPER("Verified by GC")),M9=""),"DONE - NO GC SIGN-OFF; ","")&amp;IF(AND(OR(UPPER(E9)=UPPER("Damage by others"),UPPER(N9)=UPPER("Y")),O9=""),"DAMAGE BY OTHERS - NO CO #; ","")&amp;IF(AND(ISNUMBER(H9),NOT(OR(UPPER($K9)=UPPER("Done"),UPPER($K9)=UPPER("Verified by GC"))),TODAY()-H9&gt;7),"OPEN OVER 7 DAYS; ",""),LEN(IF(B9="","NO JOB; ","")&amp;IF(NOT(ISNUMBER(H9)),"NO DATE FOUND; ","")&amp;IF(I9="","NO CREW ASSIGNED; ","")&amp;IF(AND(ISNUMBER(J9),J9&lt;TODAY(),NOT(OR(UPPER($K9)=UPPER("Done"),UPPER($K9)=UPPER("Verified by GC")))),"PAST DUE - NOT DONE; ","")&amp;IF(AND(OR(UPPER($K9)=UPPER("Done"),UPPER($K9)=UPPER("Verified by GC")),M9=""),"DONE - NO GC SIGN-OFF; ","")&amp;IF(AND(OR(UPPER(E9)=UPPER("Damage by others"),UPPER(N9)=UPPER("Y")),O9=""),"DAMAGE BY OTHERS - NO CO #; ","")&amp;IF(AND(ISNUMBER(H9),NOT(OR(UPPER($K9)=UPPER("Done"),UPPER($K9)=UPPER("Verified by GC"))),TODAY()-H9&gt;7),"OPEN OVER 7 DAYS; ",""))-2)))</f>
        <v/>
      </c>
      <c r="T9" s="7" t="inlineStr">
        <is>
          <t>Sample: done, GC has not checked it</t>
        </is>
      </c>
    </row>
    <row r="10">
      <c r="A10" s="6" t="inlineStr">
        <is>
          <t>EX-5</t>
        </is>
      </c>
      <c r="B10" s="7" t="inlineStr">
        <is>
          <t>EXAMPLE Lot 14 (delete this row)</t>
        </is>
      </c>
      <c r="C10" s="6" t="inlineStr">
        <is>
          <t>Bedroom 2</t>
        </is>
      </c>
      <c r="D10" s="6" t="inlineStr">
        <is>
          <t>Closet wall</t>
        </is>
      </c>
      <c r="E10" s="6" t="inlineStr">
        <is>
          <t>Texture</t>
        </is>
      </c>
      <c r="F10" s="7" t="inlineStr">
        <is>
          <t>Texture does not match, blend it in</t>
        </is>
      </c>
      <c r="G10" s="6" t="inlineStr">
        <is>
          <t>GC super (sample)</t>
        </is>
      </c>
      <c r="H10" s="8">
        <f>TODAY()-6</f>
        <v/>
      </c>
      <c r="I10" s="6" t="inlineStr">
        <is>
          <t>Crew 1 (Marco)</t>
        </is>
      </c>
      <c r="J10" s="8">
        <f>TODAY()-2</f>
        <v/>
      </c>
      <c r="K10" s="6" t="inlineStr">
        <is>
          <t>Verified by GC</t>
        </is>
      </c>
      <c r="L10" s="8">
        <f>TODAY()-3</f>
        <v/>
      </c>
      <c r="M10" s="6" t="inlineStr">
        <is>
          <t>[GC super]</t>
        </is>
      </c>
      <c r="N10" s="6" t="inlineStr">
        <is>
          <t>N</t>
        </is>
      </c>
      <c r="O10" s="6" t="n"/>
      <c r="P10" s="6" t="inlineStr">
        <is>
          <t>[photo link]</t>
        </is>
      </c>
      <c r="Q10" s="9">
        <f>IF(NOT(OR($B10&lt;&gt;"",$C10&lt;&gt;"",$D10&lt;&gt;"",$E10&lt;&gt;"",$F10&lt;&gt;"",$H10&lt;&gt;"",$I10&lt;&gt;"",$J10&lt;&gt;"")),"",IF(ISNUMBER(H10),IF(AND(OR(UPPER($K10)=UPPER("Done"),UPPER($K10)=UPPER("Verified by GC")),ISNUMBER(L10)),L10-H10,TODAY()-H10),""))</f>
        <v/>
      </c>
      <c r="R10" s="9">
        <f>IF(NOT(OR($B10&lt;&gt;"",$C10&lt;&gt;"",$D10&lt;&gt;"",$E10&lt;&gt;"",$F10&lt;&gt;"",$H10&lt;&gt;"",$I10&lt;&gt;"",$J10&lt;&gt;"")),"",IF(AND(ISNUMBER(J10),NOT(OR(UPPER($K10)=UPPER("Done"),UPPER($K10)=UPPER("Verified by GC")))),J10-TODAY(),""))</f>
        <v/>
      </c>
      <c r="S10" s="10">
        <f>IF(NOT(OR($B10&lt;&gt;"",$C10&lt;&gt;"",$D10&lt;&gt;"",$E10&lt;&gt;"",$F10&lt;&gt;"",$H10&lt;&gt;"",$I10&lt;&gt;"",$J10&lt;&gt;"")),"",IF(IF(B10="","NO JOB; ","")&amp;IF(NOT(ISNUMBER(H10)),"NO DATE FOUND; ","")&amp;IF(I10="","NO CREW ASSIGNED; ","")&amp;IF(AND(ISNUMBER(J10),J10&lt;TODAY(),NOT(OR(UPPER($K10)=UPPER("Done"),UPPER($K10)=UPPER("Verified by GC")))),"PAST DUE - NOT DONE; ","")&amp;IF(AND(OR(UPPER($K10)=UPPER("Done"),UPPER($K10)=UPPER("Verified by GC")),M10=""),"DONE - NO GC SIGN-OFF; ","")&amp;IF(AND(OR(UPPER(E10)=UPPER("Damage by others"),UPPER(N10)=UPPER("Y")),O10=""),"DAMAGE BY OTHERS - NO CO #; ","")&amp;IF(AND(ISNUMBER(H10),NOT(OR(UPPER($K10)=UPPER("Done"),UPPER($K10)=UPPER("Verified by GC"))),TODAY()-H10&gt;7),"OPEN OVER 7 DAYS; ","")="","",LEFT(IF(B10="","NO JOB; ","")&amp;IF(NOT(ISNUMBER(H10)),"NO DATE FOUND; ","")&amp;IF(I10="","NO CREW ASSIGNED; ","")&amp;IF(AND(ISNUMBER(J10),J10&lt;TODAY(),NOT(OR(UPPER($K10)=UPPER("Done"),UPPER($K10)=UPPER("Verified by GC")))),"PAST DUE - NOT DONE; ","")&amp;IF(AND(OR(UPPER($K10)=UPPER("Done"),UPPER($K10)=UPPER("Verified by GC")),M10=""),"DONE - NO GC SIGN-OFF; ","")&amp;IF(AND(OR(UPPER(E10)=UPPER("Damage by others"),UPPER(N10)=UPPER("Y")),O10=""),"DAMAGE BY OTHERS - NO CO #; ","")&amp;IF(AND(ISNUMBER(H10),NOT(OR(UPPER($K10)=UPPER("Done"),UPPER($K10)=UPPER("Verified by GC"))),TODAY()-H10&gt;7),"OPEN OVER 7 DAYS; ",""),LEN(IF(B10="","NO JOB; ","")&amp;IF(NOT(ISNUMBER(H10)),"NO DATE FOUND; ","")&amp;IF(I10="","NO CREW ASSIGNED; ","")&amp;IF(AND(ISNUMBER(J10),J10&lt;TODAY(),NOT(OR(UPPER($K10)=UPPER("Done"),UPPER($K10)=UPPER("Verified by GC")))),"PAST DUE - NOT DONE; ","")&amp;IF(AND(OR(UPPER($K10)=UPPER("Done"),UPPER($K10)=UPPER("Verified by GC")),M10=""),"DONE - NO GC SIGN-OFF; ","")&amp;IF(AND(OR(UPPER(E10)=UPPER("Damage by others"),UPPER(N10)=UPPER("Y")),O10=""),"DAMAGE BY OTHERS - NO CO #; ","")&amp;IF(AND(ISNUMBER(H10),NOT(OR(UPPER($K10)=UPPER("Done"),UPPER($K10)=UPPER("Verified by GC"))),TODAY()-H10&gt;7),"OPEN OVER 7 DAYS; ",""))-2)))</f>
        <v/>
      </c>
      <c r="T10" s="7" t="inlineStr">
        <is>
          <t>Sample: closed out, no flag</t>
        </is>
      </c>
    </row>
    <row r="11">
      <c r="A11" s="6" t="inlineStr">
        <is>
          <t>EX-6</t>
        </is>
      </c>
      <c r="B11" s="7" t="inlineStr">
        <is>
          <t>EXAMPLE Lot 14 (delete this row)</t>
        </is>
      </c>
      <c r="C11" s="6" t="inlineStr">
        <is>
          <t>Living room</t>
        </is>
      </c>
      <c r="D11" s="6" t="inlineStr">
        <is>
          <t>Wall by the TV outlet</t>
        </is>
      </c>
      <c r="E11" s="6" t="inlineStr">
        <is>
          <t>Patch</t>
        </is>
      </c>
      <c r="F11" s="7" t="inlineStr">
        <is>
          <t>Patch around the new outlet box</t>
        </is>
      </c>
      <c r="G11" s="6" t="inlineStr">
        <is>
          <t>GC super (sample)</t>
        </is>
      </c>
      <c r="H11" s="8">
        <f>TODAY()-1</f>
        <v/>
      </c>
      <c r="I11" s="6" t="n"/>
      <c r="J11" s="8">
        <f>TODAY()+4</f>
        <v/>
      </c>
      <c r="K11" s="6" t="inlineStr">
        <is>
          <t>Open</t>
        </is>
      </c>
      <c r="L11" s="8" t="n"/>
      <c r="M11" s="6" t="n"/>
      <c r="N11" s="6" t="inlineStr">
        <is>
          <t>N</t>
        </is>
      </c>
      <c r="O11" s="6" t="n"/>
      <c r="P11" s="6" t="inlineStr">
        <is>
          <t>[photo link]</t>
        </is>
      </c>
      <c r="Q11" s="9">
        <f>IF(NOT(OR($B11&lt;&gt;"",$C11&lt;&gt;"",$D11&lt;&gt;"",$E11&lt;&gt;"",$F11&lt;&gt;"",$H11&lt;&gt;"",$I11&lt;&gt;"",$J11&lt;&gt;"")),"",IF(ISNUMBER(H11),IF(AND(OR(UPPER($K11)=UPPER("Done"),UPPER($K11)=UPPER("Verified by GC")),ISNUMBER(L11)),L11-H11,TODAY()-H11),""))</f>
        <v/>
      </c>
      <c r="R11" s="9">
        <f>IF(NOT(OR($B11&lt;&gt;"",$C11&lt;&gt;"",$D11&lt;&gt;"",$E11&lt;&gt;"",$F11&lt;&gt;"",$H11&lt;&gt;"",$I11&lt;&gt;"",$J11&lt;&gt;"")),"",IF(AND(ISNUMBER(J11),NOT(OR(UPPER($K11)=UPPER("Done"),UPPER($K11)=UPPER("Verified by GC")))),J11-TODAY(),""))</f>
        <v/>
      </c>
      <c r="S11" s="10">
        <f>IF(NOT(OR($B11&lt;&gt;"",$C11&lt;&gt;"",$D11&lt;&gt;"",$E11&lt;&gt;"",$F11&lt;&gt;"",$H11&lt;&gt;"",$I11&lt;&gt;"",$J11&lt;&gt;"")),"",IF(IF(B11="","NO JOB; ","")&amp;IF(NOT(ISNUMBER(H11)),"NO DATE FOUND; ","")&amp;IF(I11="","NO CREW ASSIGNED; ","")&amp;IF(AND(ISNUMBER(J11),J11&lt;TODAY(),NOT(OR(UPPER($K11)=UPPER("Done"),UPPER($K11)=UPPER("Verified by GC")))),"PAST DUE - NOT DONE; ","")&amp;IF(AND(OR(UPPER($K11)=UPPER("Done"),UPPER($K11)=UPPER("Verified by GC")),M11=""),"DONE - NO GC SIGN-OFF; ","")&amp;IF(AND(OR(UPPER(E11)=UPPER("Damage by others"),UPPER(N11)=UPPER("Y")),O11=""),"DAMAGE BY OTHERS - NO CO #; ","")&amp;IF(AND(ISNUMBER(H11),NOT(OR(UPPER($K11)=UPPER("Done"),UPPER($K11)=UPPER("Verified by GC"))),TODAY()-H11&gt;7),"OPEN OVER 7 DAYS; ","")="","",LEFT(IF(B11="","NO JOB; ","")&amp;IF(NOT(ISNUMBER(H11)),"NO DATE FOUND; ","")&amp;IF(I11="","NO CREW ASSIGNED; ","")&amp;IF(AND(ISNUMBER(J11),J11&lt;TODAY(),NOT(OR(UPPER($K11)=UPPER("Done"),UPPER($K11)=UPPER("Verified by GC")))),"PAST DUE - NOT DONE; ","")&amp;IF(AND(OR(UPPER($K11)=UPPER("Done"),UPPER($K11)=UPPER("Verified by GC")),M11=""),"DONE - NO GC SIGN-OFF; ","")&amp;IF(AND(OR(UPPER(E11)=UPPER("Damage by others"),UPPER(N11)=UPPER("Y")),O11=""),"DAMAGE BY OTHERS - NO CO #; ","")&amp;IF(AND(ISNUMBER(H11),NOT(OR(UPPER($K11)=UPPER("Done"),UPPER($K11)=UPPER("Verified by GC"))),TODAY()-H11&gt;7),"OPEN OVER 7 DAYS; ",""),LEN(IF(B11="","NO JOB; ","")&amp;IF(NOT(ISNUMBER(H11)),"NO DATE FOUND; ","")&amp;IF(I11="","NO CREW ASSIGNED; ","")&amp;IF(AND(ISNUMBER(J11),J11&lt;TODAY(),NOT(OR(UPPER($K11)=UPPER("Done"),UPPER($K11)=UPPER("Verified by GC")))),"PAST DUE - NOT DONE; ","")&amp;IF(AND(OR(UPPER($K11)=UPPER("Done"),UPPER($K11)=UPPER("Verified by GC")),M11=""),"DONE - NO GC SIGN-OFF; ","")&amp;IF(AND(OR(UPPER(E11)=UPPER("Damage by others"),UPPER(N11)=UPPER("Y")),O11=""),"DAMAGE BY OTHERS - NO CO #; ","")&amp;IF(AND(ISNUMBER(H11),NOT(OR(UPPER($K11)=UPPER("Done"),UPPER($K11)=UPPER("Verified by GC"))),TODAY()-H11&gt;7),"OPEN OVER 7 DAYS; ",""))-2)))</f>
        <v/>
      </c>
      <c r="T11" s="7" t="inlineStr">
        <is>
          <t>Sample: no crew assigned yet</t>
        </is>
      </c>
    </row>
    <row r="12">
      <c r="A12" s="6" t="n"/>
      <c r="B12" s="7" t="n"/>
      <c r="C12" s="6" t="n"/>
      <c r="D12" s="6" t="n"/>
      <c r="E12" s="6" t="n"/>
      <c r="F12" s="7" t="n"/>
      <c r="G12" s="6" t="n"/>
      <c r="H12" s="8" t="n"/>
      <c r="I12" s="6" t="n"/>
      <c r="J12" s="8" t="n"/>
      <c r="K12" s="6" t="n"/>
      <c r="L12" s="8" t="n"/>
      <c r="M12" s="6" t="n"/>
      <c r="N12" s="6" t="n"/>
      <c r="O12" s="6" t="n"/>
      <c r="P12" s="6" t="n"/>
      <c r="Q12" s="9">
        <f>IF(NOT(OR($B12&lt;&gt;"",$C12&lt;&gt;"",$D12&lt;&gt;"",$E12&lt;&gt;"",$F12&lt;&gt;"",$H12&lt;&gt;"",$I12&lt;&gt;"",$J12&lt;&gt;"")),"",IF(ISNUMBER(H12),IF(AND(OR(UPPER($K12)=UPPER("Done"),UPPER($K12)=UPPER("Verified by GC")),ISNUMBER(L12)),L12-H12,TODAY()-H12),""))</f>
        <v/>
      </c>
      <c r="R12" s="9">
        <f>IF(NOT(OR($B12&lt;&gt;"",$C12&lt;&gt;"",$D12&lt;&gt;"",$E12&lt;&gt;"",$F12&lt;&gt;"",$H12&lt;&gt;"",$I12&lt;&gt;"",$J12&lt;&gt;"")),"",IF(AND(ISNUMBER(J12),NOT(OR(UPPER($K12)=UPPER("Done"),UPPER($K12)=UPPER("Verified by GC")))),J12-TODAY(),""))</f>
        <v/>
      </c>
      <c r="S12" s="10">
        <f>IF(NOT(OR($B12&lt;&gt;"",$C12&lt;&gt;"",$D12&lt;&gt;"",$E12&lt;&gt;"",$F12&lt;&gt;"",$H12&lt;&gt;"",$I12&lt;&gt;"",$J12&lt;&gt;"")),"",IF(IF(B12="","NO JOB; ","")&amp;IF(NOT(ISNUMBER(H12)),"NO DATE FOUND; ","")&amp;IF(I12="","NO CREW ASSIGNED; ","")&amp;IF(AND(ISNUMBER(J12),J12&lt;TODAY(),NOT(OR(UPPER($K12)=UPPER("Done"),UPPER($K12)=UPPER("Verified by GC")))),"PAST DUE - NOT DONE; ","")&amp;IF(AND(OR(UPPER($K12)=UPPER("Done"),UPPER($K12)=UPPER("Verified by GC")),M12=""),"DONE - NO GC SIGN-OFF; ","")&amp;IF(AND(OR(UPPER(E12)=UPPER("Damage by others"),UPPER(N12)=UPPER("Y")),O12=""),"DAMAGE BY OTHERS - NO CO #; ","")&amp;IF(AND(ISNUMBER(H12),NOT(OR(UPPER($K12)=UPPER("Done"),UPPER($K12)=UPPER("Verified by GC"))),TODAY()-H12&gt;7),"OPEN OVER 7 DAYS; ","")="","",LEFT(IF(B12="","NO JOB; ","")&amp;IF(NOT(ISNUMBER(H12)),"NO DATE FOUND; ","")&amp;IF(I12="","NO CREW ASSIGNED; ","")&amp;IF(AND(ISNUMBER(J12),J12&lt;TODAY(),NOT(OR(UPPER($K12)=UPPER("Done"),UPPER($K12)=UPPER("Verified by GC")))),"PAST DUE - NOT DONE; ","")&amp;IF(AND(OR(UPPER($K12)=UPPER("Done"),UPPER($K12)=UPPER("Verified by GC")),M12=""),"DONE - NO GC SIGN-OFF; ","")&amp;IF(AND(OR(UPPER(E12)=UPPER("Damage by others"),UPPER(N12)=UPPER("Y")),O12=""),"DAMAGE BY OTHERS - NO CO #; ","")&amp;IF(AND(ISNUMBER(H12),NOT(OR(UPPER($K12)=UPPER("Done"),UPPER($K12)=UPPER("Verified by GC"))),TODAY()-H12&gt;7),"OPEN OVER 7 DAYS; ",""),LEN(IF(B12="","NO JOB; ","")&amp;IF(NOT(ISNUMBER(H12)),"NO DATE FOUND; ","")&amp;IF(I12="","NO CREW ASSIGNED; ","")&amp;IF(AND(ISNUMBER(J12),J12&lt;TODAY(),NOT(OR(UPPER($K12)=UPPER("Done"),UPPER($K12)=UPPER("Verified by GC")))),"PAST DUE - NOT DONE; ","")&amp;IF(AND(OR(UPPER($K12)=UPPER("Done"),UPPER($K12)=UPPER("Verified by GC")),M12=""),"DONE - NO GC SIGN-OFF; ","")&amp;IF(AND(OR(UPPER(E12)=UPPER("Damage by others"),UPPER(N12)=UPPER("Y")),O12=""),"DAMAGE BY OTHERS - NO CO #; ","")&amp;IF(AND(ISNUMBER(H12),NOT(OR(UPPER($K12)=UPPER("Done"),UPPER($K12)=UPPER("Verified by GC"))),TODAY()-H12&gt;7),"OPEN OVER 7 DAYS; ",""))-2)))</f>
        <v/>
      </c>
      <c r="T12" s="7" t="n"/>
    </row>
    <row r="13">
      <c r="A13" s="6" t="n"/>
      <c r="B13" s="7" t="n"/>
      <c r="C13" s="6" t="n"/>
      <c r="D13" s="6" t="n"/>
      <c r="E13" s="6" t="n"/>
      <c r="F13" s="7" t="n"/>
      <c r="G13" s="6" t="n"/>
      <c r="H13" s="8" t="n"/>
      <c r="I13" s="6" t="n"/>
      <c r="J13" s="8" t="n"/>
      <c r="K13" s="6" t="n"/>
      <c r="L13" s="8" t="n"/>
      <c r="M13" s="6" t="n"/>
      <c r="N13" s="6" t="n"/>
      <c r="O13" s="6" t="n"/>
      <c r="P13" s="6" t="n"/>
      <c r="Q13" s="9">
        <f>IF(NOT(OR($B13&lt;&gt;"",$C13&lt;&gt;"",$D13&lt;&gt;"",$E13&lt;&gt;"",$F13&lt;&gt;"",$H13&lt;&gt;"",$I13&lt;&gt;"",$J13&lt;&gt;"")),"",IF(ISNUMBER(H13),IF(AND(OR(UPPER($K13)=UPPER("Done"),UPPER($K13)=UPPER("Verified by GC")),ISNUMBER(L13)),L13-H13,TODAY()-H13),""))</f>
        <v/>
      </c>
      <c r="R13" s="9">
        <f>IF(NOT(OR($B13&lt;&gt;"",$C13&lt;&gt;"",$D13&lt;&gt;"",$E13&lt;&gt;"",$F13&lt;&gt;"",$H13&lt;&gt;"",$I13&lt;&gt;"",$J13&lt;&gt;"")),"",IF(AND(ISNUMBER(J13),NOT(OR(UPPER($K13)=UPPER("Done"),UPPER($K13)=UPPER("Verified by GC")))),J13-TODAY(),""))</f>
        <v/>
      </c>
      <c r="S13" s="10">
        <f>IF(NOT(OR($B13&lt;&gt;"",$C13&lt;&gt;"",$D13&lt;&gt;"",$E13&lt;&gt;"",$F13&lt;&gt;"",$H13&lt;&gt;"",$I13&lt;&gt;"",$J13&lt;&gt;"")),"",IF(IF(B13="","NO JOB; ","")&amp;IF(NOT(ISNUMBER(H13)),"NO DATE FOUND; ","")&amp;IF(I13="","NO CREW ASSIGNED; ","")&amp;IF(AND(ISNUMBER(J13),J13&lt;TODAY(),NOT(OR(UPPER($K13)=UPPER("Done"),UPPER($K13)=UPPER("Verified by GC")))),"PAST DUE - NOT DONE; ","")&amp;IF(AND(OR(UPPER($K13)=UPPER("Done"),UPPER($K13)=UPPER("Verified by GC")),M13=""),"DONE - NO GC SIGN-OFF; ","")&amp;IF(AND(OR(UPPER(E13)=UPPER("Damage by others"),UPPER(N13)=UPPER("Y")),O13=""),"DAMAGE BY OTHERS - NO CO #; ","")&amp;IF(AND(ISNUMBER(H13),NOT(OR(UPPER($K13)=UPPER("Done"),UPPER($K13)=UPPER("Verified by GC"))),TODAY()-H13&gt;7),"OPEN OVER 7 DAYS; ","")="","",LEFT(IF(B13="","NO JOB; ","")&amp;IF(NOT(ISNUMBER(H13)),"NO DATE FOUND; ","")&amp;IF(I13="","NO CREW ASSIGNED; ","")&amp;IF(AND(ISNUMBER(J13),J13&lt;TODAY(),NOT(OR(UPPER($K13)=UPPER("Done"),UPPER($K13)=UPPER("Verified by GC")))),"PAST DUE - NOT DONE; ","")&amp;IF(AND(OR(UPPER($K13)=UPPER("Done"),UPPER($K13)=UPPER("Verified by GC")),M13=""),"DONE - NO GC SIGN-OFF; ","")&amp;IF(AND(OR(UPPER(E13)=UPPER("Damage by others"),UPPER(N13)=UPPER("Y")),O13=""),"DAMAGE BY OTHERS - NO CO #; ","")&amp;IF(AND(ISNUMBER(H13),NOT(OR(UPPER($K13)=UPPER("Done"),UPPER($K13)=UPPER("Verified by GC"))),TODAY()-H13&gt;7),"OPEN OVER 7 DAYS; ",""),LEN(IF(B13="","NO JOB; ","")&amp;IF(NOT(ISNUMBER(H13)),"NO DATE FOUND; ","")&amp;IF(I13="","NO CREW ASSIGNED; ","")&amp;IF(AND(ISNUMBER(J13),J13&lt;TODAY(),NOT(OR(UPPER($K13)=UPPER("Done"),UPPER($K13)=UPPER("Verified by GC")))),"PAST DUE - NOT DONE; ","")&amp;IF(AND(OR(UPPER($K13)=UPPER("Done"),UPPER($K13)=UPPER("Verified by GC")),M13=""),"DONE - NO GC SIGN-OFF; ","")&amp;IF(AND(OR(UPPER(E13)=UPPER("Damage by others"),UPPER(N13)=UPPER("Y")),O13=""),"DAMAGE BY OTHERS - NO CO #; ","")&amp;IF(AND(ISNUMBER(H13),NOT(OR(UPPER($K13)=UPPER("Done"),UPPER($K13)=UPPER("Verified by GC"))),TODAY()-H13&gt;7),"OPEN OVER 7 DAYS; ",""))-2)))</f>
        <v/>
      </c>
      <c r="T13" s="7" t="n"/>
    </row>
    <row r="14">
      <c r="A14" s="6" t="n"/>
      <c r="B14" s="7" t="n"/>
      <c r="C14" s="6" t="n"/>
      <c r="D14" s="6" t="n"/>
      <c r="E14" s="6" t="n"/>
      <c r="F14" s="7" t="n"/>
      <c r="G14" s="6" t="n"/>
      <c r="H14" s="8" t="n"/>
      <c r="I14" s="6" t="n"/>
      <c r="J14" s="8" t="n"/>
      <c r="K14" s="6" t="n"/>
      <c r="L14" s="8" t="n"/>
      <c r="M14" s="6" t="n"/>
      <c r="N14" s="6" t="n"/>
      <c r="O14" s="6" t="n"/>
      <c r="P14" s="6" t="n"/>
      <c r="Q14" s="9">
        <f>IF(NOT(OR($B14&lt;&gt;"",$C14&lt;&gt;"",$D14&lt;&gt;"",$E14&lt;&gt;"",$F14&lt;&gt;"",$H14&lt;&gt;"",$I14&lt;&gt;"",$J14&lt;&gt;"")),"",IF(ISNUMBER(H14),IF(AND(OR(UPPER($K14)=UPPER("Done"),UPPER($K14)=UPPER("Verified by GC")),ISNUMBER(L14)),L14-H14,TODAY()-H14),""))</f>
        <v/>
      </c>
      <c r="R14" s="9">
        <f>IF(NOT(OR($B14&lt;&gt;"",$C14&lt;&gt;"",$D14&lt;&gt;"",$E14&lt;&gt;"",$F14&lt;&gt;"",$H14&lt;&gt;"",$I14&lt;&gt;"",$J14&lt;&gt;"")),"",IF(AND(ISNUMBER(J14),NOT(OR(UPPER($K14)=UPPER("Done"),UPPER($K14)=UPPER("Verified by GC")))),J14-TODAY(),""))</f>
        <v/>
      </c>
      <c r="S14" s="10">
        <f>IF(NOT(OR($B14&lt;&gt;"",$C14&lt;&gt;"",$D14&lt;&gt;"",$E14&lt;&gt;"",$F14&lt;&gt;"",$H14&lt;&gt;"",$I14&lt;&gt;"",$J14&lt;&gt;"")),"",IF(IF(B14="","NO JOB; ","")&amp;IF(NOT(ISNUMBER(H14)),"NO DATE FOUND; ","")&amp;IF(I14="","NO CREW ASSIGNED; ","")&amp;IF(AND(ISNUMBER(J14),J14&lt;TODAY(),NOT(OR(UPPER($K14)=UPPER("Done"),UPPER($K14)=UPPER("Verified by GC")))),"PAST DUE - NOT DONE; ","")&amp;IF(AND(OR(UPPER($K14)=UPPER("Done"),UPPER($K14)=UPPER("Verified by GC")),M14=""),"DONE - NO GC SIGN-OFF; ","")&amp;IF(AND(OR(UPPER(E14)=UPPER("Damage by others"),UPPER(N14)=UPPER("Y")),O14=""),"DAMAGE BY OTHERS - NO CO #; ","")&amp;IF(AND(ISNUMBER(H14),NOT(OR(UPPER($K14)=UPPER("Done"),UPPER($K14)=UPPER("Verified by GC"))),TODAY()-H14&gt;7),"OPEN OVER 7 DAYS; ","")="","",LEFT(IF(B14="","NO JOB; ","")&amp;IF(NOT(ISNUMBER(H14)),"NO DATE FOUND; ","")&amp;IF(I14="","NO CREW ASSIGNED; ","")&amp;IF(AND(ISNUMBER(J14),J14&lt;TODAY(),NOT(OR(UPPER($K14)=UPPER("Done"),UPPER($K14)=UPPER("Verified by GC")))),"PAST DUE - NOT DONE; ","")&amp;IF(AND(OR(UPPER($K14)=UPPER("Done"),UPPER($K14)=UPPER("Verified by GC")),M14=""),"DONE - NO GC SIGN-OFF; ","")&amp;IF(AND(OR(UPPER(E14)=UPPER("Damage by others"),UPPER(N14)=UPPER("Y")),O14=""),"DAMAGE BY OTHERS - NO CO #; ","")&amp;IF(AND(ISNUMBER(H14),NOT(OR(UPPER($K14)=UPPER("Done"),UPPER($K14)=UPPER("Verified by GC"))),TODAY()-H14&gt;7),"OPEN OVER 7 DAYS; ",""),LEN(IF(B14="","NO JOB; ","")&amp;IF(NOT(ISNUMBER(H14)),"NO DATE FOUND; ","")&amp;IF(I14="","NO CREW ASSIGNED; ","")&amp;IF(AND(ISNUMBER(J14),J14&lt;TODAY(),NOT(OR(UPPER($K14)=UPPER("Done"),UPPER($K14)=UPPER("Verified by GC")))),"PAST DUE - NOT DONE; ","")&amp;IF(AND(OR(UPPER($K14)=UPPER("Done"),UPPER($K14)=UPPER("Verified by GC")),M14=""),"DONE - NO GC SIGN-OFF; ","")&amp;IF(AND(OR(UPPER(E14)=UPPER("Damage by others"),UPPER(N14)=UPPER("Y")),O14=""),"DAMAGE BY OTHERS - NO CO #; ","")&amp;IF(AND(ISNUMBER(H14),NOT(OR(UPPER($K14)=UPPER("Done"),UPPER($K14)=UPPER("Verified by GC"))),TODAY()-H14&gt;7),"OPEN OVER 7 DAYS; ",""))-2)))</f>
        <v/>
      </c>
      <c r="T14" s="7" t="n"/>
    </row>
    <row r="15">
      <c r="A15" s="6" t="n"/>
      <c r="B15" s="7" t="n"/>
      <c r="C15" s="6" t="n"/>
      <c r="D15" s="6" t="n"/>
      <c r="E15" s="6" t="n"/>
      <c r="F15" s="7" t="n"/>
      <c r="G15" s="6" t="n"/>
      <c r="H15" s="8" t="n"/>
      <c r="I15" s="6" t="n"/>
      <c r="J15" s="8" t="n"/>
      <c r="K15" s="6" t="n"/>
      <c r="L15" s="8" t="n"/>
      <c r="M15" s="6" t="n"/>
      <c r="N15" s="6" t="n"/>
      <c r="O15" s="6" t="n"/>
      <c r="P15" s="6" t="n"/>
      <c r="Q15" s="9">
        <f>IF(NOT(OR($B15&lt;&gt;"",$C15&lt;&gt;"",$D15&lt;&gt;"",$E15&lt;&gt;"",$F15&lt;&gt;"",$H15&lt;&gt;"",$I15&lt;&gt;"",$J15&lt;&gt;"")),"",IF(ISNUMBER(H15),IF(AND(OR(UPPER($K15)=UPPER("Done"),UPPER($K15)=UPPER("Verified by GC")),ISNUMBER(L15)),L15-H15,TODAY()-H15),""))</f>
        <v/>
      </c>
      <c r="R15" s="9">
        <f>IF(NOT(OR($B15&lt;&gt;"",$C15&lt;&gt;"",$D15&lt;&gt;"",$E15&lt;&gt;"",$F15&lt;&gt;"",$H15&lt;&gt;"",$I15&lt;&gt;"",$J15&lt;&gt;"")),"",IF(AND(ISNUMBER(J15),NOT(OR(UPPER($K15)=UPPER("Done"),UPPER($K15)=UPPER("Verified by GC")))),J15-TODAY(),""))</f>
        <v/>
      </c>
      <c r="S15" s="10">
        <f>IF(NOT(OR($B15&lt;&gt;"",$C15&lt;&gt;"",$D15&lt;&gt;"",$E15&lt;&gt;"",$F15&lt;&gt;"",$H15&lt;&gt;"",$I15&lt;&gt;"",$J15&lt;&gt;"")),"",IF(IF(B15="","NO JOB; ","")&amp;IF(NOT(ISNUMBER(H15)),"NO DATE FOUND; ","")&amp;IF(I15="","NO CREW ASSIGNED; ","")&amp;IF(AND(ISNUMBER(J15),J15&lt;TODAY(),NOT(OR(UPPER($K15)=UPPER("Done"),UPPER($K15)=UPPER("Verified by GC")))),"PAST DUE - NOT DONE; ","")&amp;IF(AND(OR(UPPER($K15)=UPPER("Done"),UPPER($K15)=UPPER("Verified by GC")),M15=""),"DONE - NO GC SIGN-OFF; ","")&amp;IF(AND(OR(UPPER(E15)=UPPER("Damage by others"),UPPER(N15)=UPPER("Y")),O15=""),"DAMAGE BY OTHERS - NO CO #; ","")&amp;IF(AND(ISNUMBER(H15),NOT(OR(UPPER($K15)=UPPER("Done"),UPPER($K15)=UPPER("Verified by GC"))),TODAY()-H15&gt;7),"OPEN OVER 7 DAYS; ","")="","",LEFT(IF(B15="","NO JOB; ","")&amp;IF(NOT(ISNUMBER(H15)),"NO DATE FOUND; ","")&amp;IF(I15="","NO CREW ASSIGNED; ","")&amp;IF(AND(ISNUMBER(J15),J15&lt;TODAY(),NOT(OR(UPPER($K15)=UPPER("Done"),UPPER($K15)=UPPER("Verified by GC")))),"PAST DUE - NOT DONE; ","")&amp;IF(AND(OR(UPPER($K15)=UPPER("Done"),UPPER($K15)=UPPER("Verified by GC")),M15=""),"DONE - NO GC SIGN-OFF; ","")&amp;IF(AND(OR(UPPER(E15)=UPPER("Damage by others"),UPPER(N15)=UPPER("Y")),O15=""),"DAMAGE BY OTHERS - NO CO #; ","")&amp;IF(AND(ISNUMBER(H15),NOT(OR(UPPER($K15)=UPPER("Done"),UPPER($K15)=UPPER("Verified by GC"))),TODAY()-H15&gt;7),"OPEN OVER 7 DAYS; ",""),LEN(IF(B15="","NO JOB; ","")&amp;IF(NOT(ISNUMBER(H15)),"NO DATE FOUND; ","")&amp;IF(I15="","NO CREW ASSIGNED; ","")&amp;IF(AND(ISNUMBER(J15),J15&lt;TODAY(),NOT(OR(UPPER($K15)=UPPER("Done"),UPPER($K15)=UPPER("Verified by GC")))),"PAST DUE - NOT DONE; ","")&amp;IF(AND(OR(UPPER($K15)=UPPER("Done"),UPPER($K15)=UPPER("Verified by GC")),M15=""),"DONE - NO GC SIGN-OFF; ","")&amp;IF(AND(OR(UPPER(E15)=UPPER("Damage by others"),UPPER(N15)=UPPER("Y")),O15=""),"DAMAGE BY OTHERS - NO CO #; ","")&amp;IF(AND(ISNUMBER(H15),NOT(OR(UPPER($K15)=UPPER("Done"),UPPER($K15)=UPPER("Verified by GC"))),TODAY()-H15&gt;7),"OPEN OVER 7 DAYS; ",""))-2)))</f>
        <v/>
      </c>
      <c r="T15" s="7" t="n"/>
    </row>
    <row r="16">
      <c r="A16" s="6" t="n"/>
      <c r="B16" s="7" t="n"/>
      <c r="C16" s="6" t="n"/>
      <c r="D16" s="6" t="n"/>
      <c r="E16" s="6" t="n"/>
      <c r="F16" s="7" t="n"/>
      <c r="G16" s="6" t="n"/>
      <c r="H16" s="8" t="n"/>
      <c r="I16" s="6" t="n"/>
      <c r="J16" s="8" t="n"/>
      <c r="K16" s="6" t="n"/>
      <c r="L16" s="8" t="n"/>
      <c r="M16" s="6" t="n"/>
      <c r="N16" s="6" t="n"/>
      <c r="O16" s="6" t="n"/>
      <c r="P16" s="6" t="n"/>
      <c r="Q16" s="9">
        <f>IF(NOT(OR($B16&lt;&gt;"",$C16&lt;&gt;"",$D16&lt;&gt;"",$E16&lt;&gt;"",$F16&lt;&gt;"",$H16&lt;&gt;"",$I16&lt;&gt;"",$J16&lt;&gt;"")),"",IF(ISNUMBER(H16),IF(AND(OR(UPPER($K16)=UPPER("Done"),UPPER($K16)=UPPER("Verified by GC")),ISNUMBER(L16)),L16-H16,TODAY()-H16),""))</f>
        <v/>
      </c>
      <c r="R16" s="9">
        <f>IF(NOT(OR($B16&lt;&gt;"",$C16&lt;&gt;"",$D16&lt;&gt;"",$E16&lt;&gt;"",$F16&lt;&gt;"",$H16&lt;&gt;"",$I16&lt;&gt;"",$J16&lt;&gt;"")),"",IF(AND(ISNUMBER(J16),NOT(OR(UPPER($K16)=UPPER("Done"),UPPER($K16)=UPPER("Verified by GC")))),J16-TODAY(),""))</f>
        <v/>
      </c>
      <c r="S16" s="10">
        <f>IF(NOT(OR($B16&lt;&gt;"",$C16&lt;&gt;"",$D16&lt;&gt;"",$E16&lt;&gt;"",$F16&lt;&gt;"",$H16&lt;&gt;"",$I16&lt;&gt;"",$J16&lt;&gt;"")),"",IF(IF(B16="","NO JOB; ","")&amp;IF(NOT(ISNUMBER(H16)),"NO DATE FOUND; ","")&amp;IF(I16="","NO CREW ASSIGNED; ","")&amp;IF(AND(ISNUMBER(J16),J16&lt;TODAY(),NOT(OR(UPPER($K16)=UPPER("Done"),UPPER($K16)=UPPER("Verified by GC")))),"PAST DUE - NOT DONE; ","")&amp;IF(AND(OR(UPPER($K16)=UPPER("Done"),UPPER($K16)=UPPER("Verified by GC")),M16=""),"DONE - NO GC SIGN-OFF; ","")&amp;IF(AND(OR(UPPER(E16)=UPPER("Damage by others"),UPPER(N16)=UPPER("Y")),O16=""),"DAMAGE BY OTHERS - NO CO #; ","")&amp;IF(AND(ISNUMBER(H16),NOT(OR(UPPER($K16)=UPPER("Done"),UPPER($K16)=UPPER("Verified by GC"))),TODAY()-H16&gt;7),"OPEN OVER 7 DAYS; ","")="","",LEFT(IF(B16="","NO JOB; ","")&amp;IF(NOT(ISNUMBER(H16)),"NO DATE FOUND; ","")&amp;IF(I16="","NO CREW ASSIGNED; ","")&amp;IF(AND(ISNUMBER(J16),J16&lt;TODAY(),NOT(OR(UPPER($K16)=UPPER("Done"),UPPER($K16)=UPPER("Verified by GC")))),"PAST DUE - NOT DONE; ","")&amp;IF(AND(OR(UPPER($K16)=UPPER("Done"),UPPER($K16)=UPPER("Verified by GC")),M16=""),"DONE - NO GC SIGN-OFF; ","")&amp;IF(AND(OR(UPPER(E16)=UPPER("Damage by others"),UPPER(N16)=UPPER("Y")),O16=""),"DAMAGE BY OTHERS - NO CO #; ","")&amp;IF(AND(ISNUMBER(H16),NOT(OR(UPPER($K16)=UPPER("Done"),UPPER($K16)=UPPER("Verified by GC"))),TODAY()-H16&gt;7),"OPEN OVER 7 DAYS; ",""),LEN(IF(B16="","NO JOB; ","")&amp;IF(NOT(ISNUMBER(H16)),"NO DATE FOUND; ","")&amp;IF(I16="","NO CREW ASSIGNED; ","")&amp;IF(AND(ISNUMBER(J16),J16&lt;TODAY(),NOT(OR(UPPER($K16)=UPPER("Done"),UPPER($K16)=UPPER("Verified by GC")))),"PAST DUE - NOT DONE; ","")&amp;IF(AND(OR(UPPER($K16)=UPPER("Done"),UPPER($K16)=UPPER("Verified by GC")),M16=""),"DONE - NO GC SIGN-OFF; ","")&amp;IF(AND(OR(UPPER(E16)=UPPER("Damage by others"),UPPER(N16)=UPPER("Y")),O16=""),"DAMAGE BY OTHERS - NO CO #; ","")&amp;IF(AND(ISNUMBER(H16),NOT(OR(UPPER($K16)=UPPER("Done"),UPPER($K16)=UPPER("Verified by GC"))),TODAY()-H16&gt;7),"OPEN OVER 7 DAYS; ",""))-2)))</f>
        <v/>
      </c>
      <c r="T16" s="7" t="n"/>
    </row>
    <row r="17">
      <c r="A17" s="6" t="n"/>
      <c r="B17" s="7" t="n"/>
      <c r="C17" s="6" t="n"/>
      <c r="D17" s="6" t="n"/>
      <c r="E17" s="6" t="n"/>
      <c r="F17" s="7" t="n"/>
      <c r="G17" s="6" t="n"/>
      <c r="H17" s="8" t="n"/>
      <c r="I17" s="6" t="n"/>
      <c r="J17" s="8" t="n"/>
      <c r="K17" s="6" t="n"/>
      <c r="L17" s="8" t="n"/>
      <c r="M17" s="6" t="n"/>
      <c r="N17" s="6" t="n"/>
      <c r="O17" s="6" t="n"/>
      <c r="P17" s="6" t="n"/>
      <c r="Q17" s="9">
        <f>IF(NOT(OR($B17&lt;&gt;"",$C17&lt;&gt;"",$D17&lt;&gt;"",$E17&lt;&gt;"",$F17&lt;&gt;"",$H17&lt;&gt;"",$I17&lt;&gt;"",$J17&lt;&gt;"")),"",IF(ISNUMBER(H17),IF(AND(OR(UPPER($K17)=UPPER("Done"),UPPER($K17)=UPPER("Verified by GC")),ISNUMBER(L17)),L17-H17,TODAY()-H17),""))</f>
        <v/>
      </c>
      <c r="R17" s="9">
        <f>IF(NOT(OR($B17&lt;&gt;"",$C17&lt;&gt;"",$D17&lt;&gt;"",$E17&lt;&gt;"",$F17&lt;&gt;"",$H17&lt;&gt;"",$I17&lt;&gt;"",$J17&lt;&gt;"")),"",IF(AND(ISNUMBER(J17),NOT(OR(UPPER($K17)=UPPER("Done"),UPPER($K17)=UPPER("Verified by GC")))),J17-TODAY(),""))</f>
        <v/>
      </c>
      <c r="S17" s="10">
        <f>IF(NOT(OR($B17&lt;&gt;"",$C17&lt;&gt;"",$D17&lt;&gt;"",$E17&lt;&gt;"",$F17&lt;&gt;"",$H17&lt;&gt;"",$I17&lt;&gt;"",$J17&lt;&gt;"")),"",IF(IF(B17="","NO JOB; ","")&amp;IF(NOT(ISNUMBER(H17)),"NO DATE FOUND; ","")&amp;IF(I17="","NO CREW ASSIGNED; ","")&amp;IF(AND(ISNUMBER(J17),J17&lt;TODAY(),NOT(OR(UPPER($K17)=UPPER("Done"),UPPER($K17)=UPPER("Verified by GC")))),"PAST DUE - NOT DONE; ","")&amp;IF(AND(OR(UPPER($K17)=UPPER("Done"),UPPER($K17)=UPPER("Verified by GC")),M17=""),"DONE - NO GC SIGN-OFF; ","")&amp;IF(AND(OR(UPPER(E17)=UPPER("Damage by others"),UPPER(N17)=UPPER("Y")),O17=""),"DAMAGE BY OTHERS - NO CO #; ","")&amp;IF(AND(ISNUMBER(H17),NOT(OR(UPPER($K17)=UPPER("Done"),UPPER($K17)=UPPER("Verified by GC"))),TODAY()-H17&gt;7),"OPEN OVER 7 DAYS; ","")="","",LEFT(IF(B17="","NO JOB; ","")&amp;IF(NOT(ISNUMBER(H17)),"NO DATE FOUND; ","")&amp;IF(I17="","NO CREW ASSIGNED; ","")&amp;IF(AND(ISNUMBER(J17),J17&lt;TODAY(),NOT(OR(UPPER($K17)=UPPER("Done"),UPPER($K17)=UPPER("Verified by GC")))),"PAST DUE - NOT DONE; ","")&amp;IF(AND(OR(UPPER($K17)=UPPER("Done"),UPPER($K17)=UPPER("Verified by GC")),M17=""),"DONE - NO GC SIGN-OFF; ","")&amp;IF(AND(OR(UPPER(E17)=UPPER("Damage by others"),UPPER(N17)=UPPER("Y")),O17=""),"DAMAGE BY OTHERS - NO CO #; ","")&amp;IF(AND(ISNUMBER(H17),NOT(OR(UPPER($K17)=UPPER("Done"),UPPER($K17)=UPPER("Verified by GC"))),TODAY()-H17&gt;7),"OPEN OVER 7 DAYS; ",""),LEN(IF(B17="","NO JOB; ","")&amp;IF(NOT(ISNUMBER(H17)),"NO DATE FOUND; ","")&amp;IF(I17="","NO CREW ASSIGNED; ","")&amp;IF(AND(ISNUMBER(J17),J17&lt;TODAY(),NOT(OR(UPPER($K17)=UPPER("Done"),UPPER($K17)=UPPER("Verified by GC")))),"PAST DUE - NOT DONE; ","")&amp;IF(AND(OR(UPPER($K17)=UPPER("Done"),UPPER($K17)=UPPER("Verified by GC")),M17=""),"DONE - NO GC SIGN-OFF; ","")&amp;IF(AND(OR(UPPER(E17)=UPPER("Damage by others"),UPPER(N17)=UPPER("Y")),O17=""),"DAMAGE BY OTHERS - NO CO #; ","")&amp;IF(AND(ISNUMBER(H17),NOT(OR(UPPER($K17)=UPPER("Done"),UPPER($K17)=UPPER("Verified by GC"))),TODAY()-H17&gt;7),"OPEN OVER 7 DAYS; ",""))-2)))</f>
        <v/>
      </c>
      <c r="T17" s="7" t="n"/>
    </row>
    <row r="18">
      <c r="A18" s="6" t="n"/>
      <c r="B18" s="7" t="n"/>
      <c r="C18" s="6" t="n"/>
      <c r="D18" s="6" t="n"/>
      <c r="E18" s="6" t="n"/>
      <c r="F18" s="7" t="n"/>
      <c r="G18" s="6" t="n"/>
      <c r="H18" s="8" t="n"/>
      <c r="I18" s="6" t="n"/>
      <c r="J18" s="8" t="n"/>
      <c r="K18" s="6" t="n"/>
      <c r="L18" s="8" t="n"/>
      <c r="M18" s="6" t="n"/>
      <c r="N18" s="6" t="n"/>
      <c r="O18" s="6" t="n"/>
      <c r="P18" s="6" t="n"/>
      <c r="Q18" s="9">
        <f>IF(NOT(OR($B18&lt;&gt;"",$C18&lt;&gt;"",$D18&lt;&gt;"",$E18&lt;&gt;"",$F18&lt;&gt;"",$H18&lt;&gt;"",$I18&lt;&gt;"",$J18&lt;&gt;"")),"",IF(ISNUMBER(H18),IF(AND(OR(UPPER($K18)=UPPER("Done"),UPPER($K18)=UPPER("Verified by GC")),ISNUMBER(L18)),L18-H18,TODAY()-H18),""))</f>
        <v/>
      </c>
      <c r="R18" s="9">
        <f>IF(NOT(OR($B18&lt;&gt;"",$C18&lt;&gt;"",$D18&lt;&gt;"",$E18&lt;&gt;"",$F18&lt;&gt;"",$H18&lt;&gt;"",$I18&lt;&gt;"",$J18&lt;&gt;"")),"",IF(AND(ISNUMBER(J18),NOT(OR(UPPER($K18)=UPPER("Done"),UPPER($K18)=UPPER("Verified by GC")))),J18-TODAY(),""))</f>
        <v/>
      </c>
      <c r="S18" s="10">
        <f>IF(NOT(OR($B18&lt;&gt;"",$C18&lt;&gt;"",$D18&lt;&gt;"",$E18&lt;&gt;"",$F18&lt;&gt;"",$H18&lt;&gt;"",$I18&lt;&gt;"",$J18&lt;&gt;"")),"",IF(IF(B18="","NO JOB; ","")&amp;IF(NOT(ISNUMBER(H18)),"NO DATE FOUND; ","")&amp;IF(I18="","NO CREW ASSIGNED; ","")&amp;IF(AND(ISNUMBER(J18),J18&lt;TODAY(),NOT(OR(UPPER($K18)=UPPER("Done"),UPPER($K18)=UPPER("Verified by GC")))),"PAST DUE - NOT DONE; ","")&amp;IF(AND(OR(UPPER($K18)=UPPER("Done"),UPPER($K18)=UPPER("Verified by GC")),M18=""),"DONE - NO GC SIGN-OFF; ","")&amp;IF(AND(OR(UPPER(E18)=UPPER("Damage by others"),UPPER(N18)=UPPER("Y")),O18=""),"DAMAGE BY OTHERS - NO CO #; ","")&amp;IF(AND(ISNUMBER(H18),NOT(OR(UPPER($K18)=UPPER("Done"),UPPER($K18)=UPPER("Verified by GC"))),TODAY()-H18&gt;7),"OPEN OVER 7 DAYS; ","")="","",LEFT(IF(B18="","NO JOB; ","")&amp;IF(NOT(ISNUMBER(H18)),"NO DATE FOUND; ","")&amp;IF(I18="","NO CREW ASSIGNED; ","")&amp;IF(AND(ISNUMBER(J18),J18&lt;TODAY(),NOT(OR(UPPER($K18)=UPPER("Done"),UPPER($K18)=UPPER("Verified by GC")))),"PAST DUE - NOT DONE; ","")&amp;IF(AND(OR(UPPER($K18)=UPPER("Done"),UPPER($K18)=UPPER("Verified by GC")),M18=""),"DONE - NO GC SIGN-OFF; ","")&amp;IF(AND(OR(UPPER(E18)=UPPER("Damage by others"),UPPER(N18)=UPPER("Y")),O18=""),"DAMAGE BY OTHERS - NO CO #; ","")&amp;IF(AND(ISNUMBER(H18),NOT(OR(UPPER($K18)=UPPER("Done"),UPPER($K18)=UPPER("Verified by GC"))),TODAY()-H18&gt;7),"OPEN OVER 7 DAYS; ",""),LEN(IF(B18="","NO JOB; ","")&amp;IF(NOT(ISNUMBER(H18)),"NO DATE FOUND; ","")&amp;IF(I18="","NO CREW ASSIGNED; ","")&amp;IF(AND(ISNUMBER(J18),J18&lt;TODAY(),NOT(OR(UPPER($K18)=UPPER("Done"),UPPER($K18)=UPPER("Verified by GC")))),"PAST DUE - NOT DONE; ","")&amp;IF(AND(OR(UPPER($K18)=UPPER("Done"),UPPER($K18)=UPPER("Verified by GC")),M18=""),"DONE - NO GC SIGN-OFF; ","")&amp;IF(AND(OR(UPPER(E18)=UPPER("Damage by others"),UPPER(N18)=UPPER("Y")),O18=""),"DAMAGE BY OTHERS - NO CO #; ","")&amp;IF(AND(ISNUMBER(H18),NOT(OR(UPPER($K18)=UPPER("Done"),UPPER($K18)=UPPER("Verified by GC"))),TODAY()-H18&gt;7),"OPEN OVER 7 DAYS; ",""))-2)))</f>
        <v/>
      </c>
      <c r="T18" s="7" t="n"/>
    </row>
    <row r="19">
      <c r="A19" s="6" t="n"/>
      <c r="B19" s="7" t="n"/>
      <c r="C19" s="6" t="n"/>
      <c r="D19" s="6" t="n"/>
      <c r="E19" s="6" t="n"/>
      <c r="F19" s="7" t="n"/>
      <c r="G19" s="6" t="n"/>
      <c r="H19" s="8" t="n"/>
      <c r="I19" s="6" t="n"/>
      <c r="J19" s="8" t="n"/>
      <c r="K19" s="6" t="n"/>
      <c r="L19" s="8" t="n"/>
      <c r="M19" s="6" t="n"/>
      <c r="N19" s="6" t="n"/>
      <c r="O19" s="6" t="n"/>
      <c r="P19" s="6" t="n"/>
      <c r="Q19" s="9">
        <f>IF(NOT(OR($B19&lt;&gt;"",$C19&lt;&gt;"",$D19&lt;&gt;"",$E19&lt;&gt;"",$F19&lt;&gt;"",$H19&lt;&gt;"",$I19&lt;&gt;"",$J19&lt;&gt;"")),"",IF(ISNUMBER(H19),IF(AND(OR(UPPER($K19)=UPPER("Done"),UPPER($K19)=UPPER("Verified by GC")),ISNUMBER(L19)),L19-H19,TODAY()-H19),""))</f>
        <v/>
      </c>
      <c r="R19" s="9">
        <f>IF(NOT(OR($B19&lt;&gt;"",$C19&lt;&gt;"",$D19&lt;&gt;"",$E19&lt;&gt;"",$F19&lt;&gt;"",$H19&lt;&gt;"",$I19&lt;&gt;"",$J19&lt;&gt;"")),"",IF(AND(ISNUMBER(J19),NOT(OR(UPPER($K19)=UPPER("Done"),UPPER($K19)=UPPER("Verified by GC")))),J19-TODAY(),""))</f>
        <v/>
      </c>
      <c r="S19" s="10">
        <f>IF(NOT(OR($B19&lt;&gt;"",$C19&lt;&gt;"",$D19&lt;&gt;"",$E19&lt;&gt;"",$F19&lt;&gt;"",$H19&lt;&gt;"",$I19&lt;&gt;"",$J19&lt;&gt;"")),"",IF(IF(B19="","NO JOB; ","")&amp;IF(NOT(ISNUMBER(H19)),"NO DATE FOUND; ","")&amp;IF(I19="","NO CREW ASSIGNED; ","")&amp;IF(AND(ISNUMBER(J19),J19&lt;TODAY(),NOT(OR(UPPER($K19)=UPPER("Done"),UPPER($K19)=UPPER("Verified by GC")))),"PAST DUE - NOT DONE; ","")&amp;IF(AND(OR(UPPER($K19)=UPPER("Done"),UPPER($K19)=UPPER("Verified by GC")),M19=""),"DONE - NO GC SIGN-OFF; ","")&amp;IF(AND(OR(UPPER(E19)=UPPER("Damage by others"),UPPER(N19)=UPPER("Y")),O19=""),"DAMAGE BY OTHERS - NO CO #; ","")&amp;IF(AND(ISNUMBER(H19),NOT(OR(UPPER($K19)=UPPER("Done"),UPPER($K19)=UPPER("Verified by GC"))),TODAY()-H19&gt;7),"OPEN OVER 7 DAYS; ","")="","",LEFT(IF(B19="","NO JOB; ","")&amp;IF(NOT(ISNUMBER(H19)),"NO DATE FOUND; ","")&amp;IF(I19="","NO CREW ASSIGNED; ","")&amp;IF(AND(ISNUMBER(J19),J19&lt;TODAY(),NOT(OR(UPPER($K19)=UPPER("Done"),UPPER($K19)=UPPER("Verified by GC")))),"PAST DUE - NOT DONE; ","")&amp;IF(AND(OR(UPPER($K19)=UPPER("Done"),UPPER($K19)=UPPER("Verified by GC")),M19=""),"DONE - NO GC SIGN-OFF; ","")&amp;IF(AND(OR(UPPER(E19)=UPPER("Damage by others"),UPPER(N19)=UPPER("Y")),O19=""),"DAMAGE BY OTHERS - NO CO #; ","")&amp;IF(AND(ISNUMBER(H19),NOT(OR(UPPER($K19)=UPPER("Done"),UPPER($K19)=UPPER("Verified by GC"))),TODAY()-H19&gt;7),"OPEN OVER 7 DAYS; ",""),LEN(IF(B19="","NO JOB; ","")&amp;IF(NOT(ISNUMBER(H19)),"NO DATE FOUND; ","")&amp;IF(I19="","NO CREW ASSIGNED; ","")&amp;IF(AND(ISNUMBER(J19),J19&lt;TODAY(),NOT(OR(UPPER($K19)=UPPER("Done"),UPPER($K19)=UPPER("Verified by GC")))),"PAST DUE - NOT DONE; ","")&amp;IF(AND(OR(UPPER($K19)=UPPER("Done"),UPPER($K19)=UPPER("Verified by GC")),M19=""),"DONE - NO GC SIGN-OFF; ","")&amp;IF(AND(OR(UPPER(E19)=UPPER("Damage by others"),UPPER(N19)=UPPER("Y")),O19=""),"DAMAGE BY OTHERS - NO CO #; ","")&amp;IF(AND(ISNUMBER(H19),NOT(OR(UPPER($K19)=UPPER("Done"),UPPER($K19)=UPPER("Verified by GC"))),TODAY()-H19&gt;7),"OPEN OVER 7 DAYS; ",""))-2)))</f>
        <v/>
      </c>
      <c r="T19" s="7" t="n"/>
    </row>
    <row r="20">
      <c r="A20" s="6" t="n"/>
      <c r="B20" s="7" t="n"/>
      <c r="C20" s="6" t="n"/>
      <c r="D20" s="6" t="n"/>
      <c r="E20" s="6" t="n"/>
      <c r="F20" s="7" t="n"/>
      <c r="G20" s="6" t="n"/>
      <c r="H20" s="8" t="n"/>
      <c r="I20" s="6" t="n"/>
      <c r="J20" s="8" t="n"/>
      <c r="K20" s="6" t="n"/>
      <c r="L20" s="8" t="n"/>
      <c r="M20" s="6" t="n"/>
      <c r="N20" s="6" t="n"/>
      <c r="O20" s="6" t="n"/>
      <c r="P20" s="6" t="n"/>
      <c r="Q20" s="9">
        <f>IF(NOT(OR($B20&lt;&gt;"",$C20&lt;&gt;"",$D20&lt;&gt;"",$E20&lt;&gt;"",$F20&lt;&gt;"",$H20&lt;&gt;"",$I20&lt;&gt;"",$J20&lt;&gt;"")),"",IF(ISNUMBER(H20),IF(AND(OR(UPPER($K20)=UPPER("Done"),UPPER($K20)=UPPER("Verified by GC")),ISNUMBER(L20)),L20-H20,TODAY()-H20),""))</f>
        <v/>
      </c>
      <c r="R20" s="9">
        <f>IF(NOT(OR($B20&lt;&gt;"",$C20&lt;&gt;"",$D20&lt;&gt;"",$E20&lt;&gt;"",$F20&lt;&gt;"",$H20&lt;&gt;"",$I20&lt;&gt;"",$J20&lt;&gt;"")),"",IF(AND(ISNUMBER(J20),NOT(OR(UPPER($K20)=UPPER("Done"),UPPER($K20)=UPPER("Verified by GC")))),J20-TODAY(),""))</f>
        <v/>
      </c>
      <c r="S20" s="10">
        <f>IF(NOT(OR($B20&lt;&gt;"",$C20&lt;&gt;"",$D20&lt;&gt;"",$E20&lt;&gt;"",$F20&lt;&gt;"",$H20&lt;&gt;"",$I20&lt;&gt;"",$J20&lt;&gt;"")),"",IF(IF(B20="","NO JOB; ","")&amp;IF(NOT(ISNUMBER(H20)),"NO DATE FOUND; ","")&amp;IF(I20="","NO CREW ASSIGNED; ","")&amp;IF(AND(ISNUMBER(J20),J20&lt;TODAY(),NOT(OR(UPPER($K20)=UPPER("Done"),UPPER($K20)=UPPER("Verified by GC")))),"PAST DUE - NOT DONE; ","")&amp;IF(AND(OR(UPPER($K20)=UPPER("Done"),UPPER($K20)=UPPER("Verified by GC")),M20=""),"DONE - NO GC SIGN-OFF; ","")&amp;IF(AND(OR(UPPER(E20)=UPPER("Damage by others"),UPPER(N20)=UPPER("Y")),O20=""),"DAMAGE BY OTHERS - NO CO #; ","")&amp;IF(AND(ISNUMBER(H20),NOT(OR(UPPER($K20)=UPPER("Done"),UPPER($K20)=UPPER("Verified by GC"))),TODAY()-H20&gt;7),"OPEN OVER 7 DAYS; ","")="","",LEFT(IF(B20="","NO JOB; ","")&amp;IF(NOT(ISNUMBER(H20)),"NO DATE FOUND; ","")&amp;IF(I20="","NO CREW ASSIGNED; ","")&amp;IF(AND(ISNUMBER(J20),J20&lt;TODAY(),NOT(OR(UPPER($K20)=UPPER("Done"),UPPER($K20)=UPPER("Verified by GC")))),"PAST DUE - NOT DONE; ","")&amp;IF(AND(OR(UPPER($K20)=UPPER("Done"),UPPER($K20)=UPPER("Verified by GC")),M20=""),"DONE - NO GC SIGN-OFF; ","")&amp;IF(AND(OR(UPPER(E20)=UPPER("Damage by others"),UPPER(N20)=UPPER("Y")),O20=""),"DAMAGE BY OTHERS - NO CO #; ","")&amp;IF(AND(ISNUMBER(H20),NOT(OR(UPPER($K20)=UPPER("Done"),UPPER($K20)=UPPER("Verified by GC"))),TODAY()-H20&gt;7),"OPEN OVER 7 DAYS; ",""),LEN(IF(B20="","NO JOB; ","")&amp;IF(NOT(ISNUMBER(H20)),"NO DATE FOUND; ","")&amp;IF(I20="","NO CREW ASSIGNED; ","")&amp;IF(AND(ISNUMBER(J20),J20&lt;TODAY(),NOT(OR(UPPER($K20)=UPPER("Done"),UPPER($K20)=UPPER("Verified by GC")))),"PAST DUE - NOT DONE; ","")&amp;IF(AND(OR(UPPER($K20)=UPPER("Done"),UPPER($K20)=UPPER("Verified by GC")),M20=""),"DONE - NO GC SIGN-OFF; ","")&amp;IF(AND(OR(UPPER(E20)=UPPER("Damage by others"),UPPER(N20)=UPPER("Y")),O20=""),"DAMAGE BY OTHERS - NO CO #; ","")&amp;IF(AND(ISNUMBER(H20),NOT(OR(UPPER($K20)=UPPER("Done"),UPPER($K20)=UPPER("Verified by GC"))),TODAY()-H20&gt;7),"OPEN OVER 7 DAYS; ",""))-2)))</f>
        <v/>
      </c>
      <c r="T20" s="7" t="n"/>
    </row>
    <row r="21">
      <c r="A21" s="6" t="n"/>
      <c r="B21" s="7" t="n"/>
      <c r="C21" s="6" t="n"/>
      <c r="D21" s="6" t="n"/>
      <c r="E21" s="6" t="n"/>
      <c r="F21" s="7" t="n"/>
      <c r="G21" s="6" t="n"/>
      <c r="H21" s="8" t="n"/>
      <c r="I21" s="6" t="n"/>
      <c r="J21" s="8" t="n"/>
      <c r="K21" s="6" t="n"/>
      <c r="L21" s="8" t="n"/>
      <c r="M21" s="6" t="n"/>
      <c r="N21" s="6" t="n"/>
      <c r="O21" s="6" t="n"/>
      <c r="P21" s="6" t="n"/>
      <c r="Q21" s="9">
        <f>IF(NOT(OR($B21&lt;&gt;"",$C21&lt;&gt;"",$D21&lt;&gt;"",$E21&lt;&gt;"",$F21&lt;&gt;"",$H21&lt;&gt;"",$I21&lt;&gt;"",$J21&lt;&gt;"")),"",IF(ISNUMBER(H21),IF(AND(OR(UPPER($K21)=UPPER("Done"),UPPER($K21)=UPPER("Verified by GC")),ISNUMBER(L21)),L21-H21,TODAY()-H21),""))</f>
        <v/>
      </c>
      <c r="R21" s="9">
        <f>IF(NOT(OR($B21&lt;&gt;"",$C21&lt;&gt;"",$D21&lt;&gt;"",$E21&lt;&gt;"",$F21&lt;&gt;"",$H21&lt;&gt;"",$I21&lt;&gt;"",$J21&lt;&gt;"")),"",IF(AND(ISNUMBER(J21),NOT(OR(UPPER($K21)=UPPER("Done"),UPPER($K21)=UPPER("Verified by GC")))),J21-TODAY(),""))</f>
        <v/>
      </c>
      <c r="S21" s="10">
        <f>IF(NOT(OR($B21&lt;&gt;"",$C21&lt;&gt;"",$D21&lt;&gt;"",$E21&lt;&gt;"",$F21&lt;&gt;"",$H21&lt;&gt;"",$I21&lt;&gt;"",$J21&lt;&gt;"")),"",IF(IF(B21="","NO JOB; ","")&amp;IF(NOT(ISNUMBER(H21)),"NO DATE FOUND; ","")&amp;IF(I21="","NO CREW ASSIGNED; ","")&amp;IF(AND(ISNUMBER(J21),J21&lt;TODAY(),NOT(OR(UPPER($K21)=UPPER("Done"),UPPER($K21)=UPPER("Verified by GC")))),"PAST DUE - NOT DONE; ","")&amp;IF(AND(OR(UPPER($K21)=UPPER("Done"),UPPER($K21)=UPPER("Verified by GC")),M21=""),"DONE - NO GC SIGN-OFF; ","")&amp;IF(AND(OR(UPPER(E21)=UPPER("Damage by others"),UPPER(N21)=UPPER("Y")),O21=""),"DAMAGE BY OTHERS - NO CO #; ","")&amp;IF(AND(ISNUMBER(H21),NOT(OR(UPPER($K21)=UPPER("Done"),UPPER($K21)=UPPER("Verified by GC"))),TODAY()-H21&gt;7),"OPEN OVER 7 DAYS; ","")="","",LEFT(IF(B21="","NO JOB; ","")&amp;IF(NOT(ISNUMBER(H21)),"NO DATE FOUND; ","")&amp;IF(I21="","NO CREW ASSIGNED; ","")&amp;IF(AND(ISNUMBER(J21),J21&lt;TODAY(),NOT(OR(UPPER($K21)=UPPER("Done"),UPPER($K21)=UPPER("Verified by GC")))),"PAST DUE - NOT DONE; ","")&amp;IF(AND(OR(UPPER($K21)=UPPER("Done"),UPPER($K21)=UPPER("Verified by GC")),M21=""),"DONE - NO GC SIGN-OFF; ","")&amp;IF(AND(OR(UPPER(E21)=UPPER("Damage by others"),UPPER(N21)=UPPER("Y")),O21=""),"DAMAGE BY OTHERS - NO CO #; ","")&amp;IF(AND(ISNUMBER(H21),NOT(OR(UPPER($K21)=UPPER("Done"),UPPER($K21)=UPPER("Verified by GC"))),TODAY()-H21&gt;7),"OPEN OVER 7 DAYS; ",""),LEN(IF(B21="","NO JOB; ","")&amp;IF(NOT(ISNUMBER(H21)),"NO DATE FOUND; ","")&amp;IF(I21="","NO CREW ASSIGNED; ","")&amp;IF(AND(ISNUMBER(J21),J21&lt;TODAY(),NOT(OR(UPPER($K21)=UPPER("Done"),UPPER($K21)=UPPER("Verified by GC")))),"PAST DUE - NOT DONE; ","")&amp;IF(AND(OR(UPPER($K21)=UPPER("Done"),UPPER($K21)=UPPER("Verified by GC")),M21=""),"DONE - NO GC SIGN-OFF; ","")&amp;IF(AND(OR(UPPER(E21)=UPPER("Damage by others"),UPPER(N21)=UPPER("Y")),O21=""),"DAMAGE BY OTHERS - NO CO #; ","")&amp;IF(AND(ISNUMBER(H21),NOT(OR(UPPER($K21)=UPPER("Done"),UPPER($K21)=UPPER("Verified by GC"))),TODAY()-H21&gt;7),"OPEN OVER 7 DAYS; ",""))-2)))</f>
        <v/>
      </c>
      <c r="T21" s="7" t="n"/>
    </row>
    <row r="22">
      <c r="A22" s="6" t="n"/>
      <c r="B22" s="7" t="n"/>
      <c r="C22" s="6" t="n"/>
      <c r="D22" s="6" t="n"/>
      <c r="E22" s="6" t="n"/>
      <c r="F22" s="7" t="n"/>
      <c r="G22" s="6" t="n"/>
      <c r="H22" s="8" t="n"/>
      <c r="I22" s="6" t="n"/>
      <c r="J22" s="8" t="n"/>
      <c r="K22" s="6" t="n"/>
      <c r="L22" s="8" t="n"/>
      <c r="M22" s="6" t="n"/>
      <c r="N22" s="6" t="n"/>
      <c r="O22" s="6" t="n"/>
      <c r="P22" s="6" t="n"/>
      <c r="Q22" s="9">
        <f>IF(NOT(OR($B22&lt;&gt;"",$C22&lt;&gt;"",$D22&lt;&gt;"",$E22&lt;&gt;"",$F22&lt;&gt;"",$H22&lt;&gt;"",$I22&lt;&gt;"",$J22&lt;&gt;"")),"",IF(ISNUMBER(H22),IF(AND(OR(UPPER($K22)=UPPER("Done"),UPPER($K22)=UPPER("Verified by GC")),ISNUMBER(L22)),L22-H22,TODAY()-H22),""))</f>
        <v/>
      </c>
      <c r="R22" s="9">
        <f>IF(NOT(OR($B22&lt;&gt;"",$C22&lt;&gt;"",$D22&lt;&gt;"",$E22&lt;&gt;"",$F22&lt;&gt;"",$H22&lt;&gt;"",$I22&lt;&gt;"",$J22&lt;&gt;"")),"",IF(AND(ISNUMBER(J22),NOT(OR(UPPER($K22)=UPPER("Done"),UPPER($K22)=UPPER("Verified by GC")))),J22-TODAY(),""))</f>
        <v/>
      </c>
      <c r="S22" s="10">
        <f>IF(NOT(OR($B22&lt;&gt;"",$C22&lt;&gt;"",$D22&lt;&gt;"",$E22&lt;&gt;"",$F22&lt;&gt;"",$H22&lt;&gt;"",$I22&lt;&gt;"",$J22&lt;&gt;"")),"",IF(IF(B22="","NO JOB; ","")&amp;IF(NOT(ISNUMBER(H22)),"NO DATE FOUND; ","")&amp;IF(I22="","NO CREW ASSIGNED; ","")&amp;IF(AND(ISNUMBER(J22),J22&lt;TODAY(),NOT(OR(UPPER($K22)=UPPER("Done"),UPPER($K22)=UPPER("Verified by GC")))),"PAST DUE - NOT DONE; ","")&amp;IF(AND(OR(UPPER($K22)=UPPER("Done"),UPPER($K22)=UPPER("Verified by GC")),M22=""),"DONE - NO GC SIGN-OFF; ","")&amp;IF(AND(OR(UPPER(E22)=UPPER("Damage by others"),UPPER(N22)=UPPER("Y")),O22=""),"DAMAGE BY OTHERS - NO CO #; ","")&amp;IF(AND(ISNUMBER(H22),NOT(OR(UPPER($K22)=UPPER("Done"),UPPER($K22)=UPPER("Verified by GC"))),TODAY()-H22&gt;7),"OPEN OVER 7 DAYS; ","")="","",LEFT(IF(B22="","NO JOB; ","")&amp;IF(NOT(ISNUMBER(H22)),"NO DATE FOUND; ","")&amp;IF(I22="","NO CREW ASSIGNED; ","")&amp;IF(AND(ISNUMBER(J22),J22&lt;TODAY(),NOT(OR(UPPER($K22)=UPPER("Done"),UPPER($K22)=UPPER("Verified by GC")))),"PAST DUE - NOT DONE; ","")&amp;IF(AND(OR(UPPER($K22)=UPPER("Done"),UPPER($K22)=UPPER("Verified by GC")),M22=""),"DONE - NO GC SIGN-OFF; ","")&amp;IF(AND(OR(UPPER(E22)=UPPER("Damage by others"),UPPER(N22)=UPPER("Y")),O22=""),"DAMAGE BY OTHERS - NO CO #; ","")&amp;IF(AND(ISNUMBER(H22),NOT(OR(UPPER($K22)=UPPER("Done"),UPPER($K22)=UPPER("Verified by GC"))),TODAY()-H22&gt;7),"OPEN OVER 7 DAYS; ",""),LEN(IF(B22="","NO JOB; ","")&amp;IF(NOT(ISNUMBER(H22)),"NO DATE FOUND; ","")&amp;IF(I22="","NO CREW ASSIGNED; ","")&amp;IF(AND(ISNUMBER(J22),J22&lt;TODAY(),NOT(OR(UPPER($K22)=UPPER("Done"),UPPER($K22)=UPPER("Verified by GC")))),"PAST DUE - NOT DONE; ","")&amp;IF(AND(OR(UPPER($K22)=UPPER("Done"),UPPER($K22)=UPPER("Verified by GC")),M22=""),"DONE - NO GC SIGN-OFF; ","")&amp;IF(AND(OR(UPPER(E22)=UPPER("Damage by others"),UPPER(N22)=UPPER("Y")),O22=""),"DAMAGE BY OTHERS - NO CO #; ","")&amp;IF(AND(ISNUMBER(H22),NOT(OR(UPPER($K22)=UPPER("Done"),UPPER($K22)=UPPER("Verified by GC"))),TODAY()-H22&gt;7),"OPEN OVER 7 DAYS; ",""))-2)))</f>
        <v/>
      </c>
      <c r="T22" s="7" t="n"/>
    </row>
    <row r="23">
      <c r="A23" s="6" t="n"/>
      <c r="B23" s="7" t="n"/>
      <c r="C23" s="6" t="n"/>
      <c r="D23" s="6" t="n"/>
      <c r="E23" s="6" t="n"/>
      <c r="F23" s="7" t="n"/>
      <c r="G23" s="6" t="n"/>
      <c r="H23" s="8" t="n"/>
      <c r="I23" s="6" t="n"/>
      <c r="J23" s="8" t="n"/>
      <c r="K23" s="6" t="n"/>
      <c r="L23" s="8" t="n"/>
      <c r="M23" s="6" t="n"/>
      <c r="N23" s="6" t="n"/>
      <c r="O23" s="6" t="n"/>
      <c r="P23" s="6" t="n"/>
      <c r="Q23" s="9">
        <f>IF(NOT(OR($B23&lt;&gt;"",$C23&lt;&gt;"",$D23&lt;&gt;"",$E23&lt;&gt;"",$F23&lt;&gt;"",$H23&lt;&gt;"",$I23&lt;&gt;"",$J23&lt;&gt;"")),"",IF(ISNUMBER(H23),IF(AND(OR(UPPER($K23)=UPPER("Done"),UPPER($K23)=UPPER("Verified by GC")),ISNUMBER(L23)),L23-H23,TODAY()-H23),""))</f>
        <v/>
      </c>
      <c r="R23" s="9">
        <f>IF(NOT(OR($B23&lt;&gt;"",$C23&lt;&gt;"",$D23&lt;&gt;"",$E23&lt;&gt;"",$F23&lt;&gt;"",$H23&lt;&gt;"",$I23&lt;&gt;"",$J23&lt;&gt;"")),"",IF(AND(ISNUMBER(J23),NOT(OR(UPPER($K23)=UPPER("Done"),UPPER($K23)=UPPER("Verified by GC")))),J23-TODAY(),""))</f>
        <v/>
      </c>
      <c r="S23" s="10">
        <f>IF(NOT(OR($B23&lt;&gt;"",$C23&lt;&gt;"",$D23&lt;&gt;"",$E23&lt;&gt;"",$F23&lt;&gt;"",$H23&lt;&gt;"",$I23&lt;&gt;"",$J23&lt;&gt;"")),"",IF(IF(B23="","NO JOB; ","")&amp;IF(NOT(ISNUMBER(H23)),"NO DATE FOUND; ","")&amp;IF(I23="","NO CREW ASSIGNED; ","")&amp;IF(AND(ISNUMBER(J23),J23&lt;TODAY(),NOT(OR(UPPER($K23)=UPPER("Done"),UPPER($K23)=UPPER("Verified by GC")))),"PAST DUE - NOT DONE; ","")&amp;IF(AND(OR(UPPER($K23)=UPPER("Done"),UPPER($K23)=UPPER("Verified by GC")),M23=""),"DONE - NO GC SIGN-OFF; ","")&amp;IF(AND(OR(UPPER(E23)=UPPER("Damage by others"),UPPER(N23)=UPPER("Y")),O23=""),"DAMAGE BY OTHERS - NO CO #; ","")&amp;IF(AND(ISNUMBER(H23),NOT(OR(UPPER($K23)=UPPER("Done"),UPPER($K23)=UPPER("Verified by GC"))),TODAY()-H23&gt;7),"OPEN OVER 7 DAYS; ","")="","",LEFT(IF(B23="","NO JOB; ","")&amp;IF(NOT(ISNUMBER(H23)),"NO DATE FOUND; ","")&amp;IF(I23="","NO CREW ASSIGNED; ","")&amp;IF(AND(ISNUMBER(J23),J23&lt;TODAY(),NOT(OR(UPPER($K23)=UPPER("Done"),UPPER($K23)=UPPER("Verified by GC")))),"PAST DUE - NOT DONE; ","")&amp;IF(AND(OR(UPPER($K23)=UPPER("Done"),UPPER($K23)=UPPER("Verified by GC")),M23=""),"DONE - NO GC SIGN-OFF; ","")&amp;IF(AND(OR(UPPER(E23)=UPPER("Damage by others"),UPPER(N23)=UPPER("Y")),O23=""),"DAMAGE BY OTHERS - NO CO #; ","")&amp;IF(AND(ISNUMBER(H23),NOT(OR(UPPER($K23)=UPPER("Done"),UPPER($K23)=UPPER("Verified by GC"))),TODAY()-H23&gt;7),"OPEN OVER 7 DAYS; ",""),LEN(IF(B23="","NO JOB; ","")&amp;IF(NOT(ISNUMBER(H23)),"NO DATE FOUND; ","")&amp;IF(I23="","NO CREW ASSIGNED; ","")&amp;IF(AND(ISNUMBER(J23),J23&lt;TODAY(),NOT(OR(UPPER($K23)=UPPER("Done"),UPPER($K23)=UPPER("Verified by GC")))),"PAST DUE - NOT DONE; ","")&amp;IF(AND(OR(UPPER($K23)=UPPER("Done"),UPPER($K23)=UPPER("Verified by GC")),M23=""),"DONE - NO GC SIGN-OFF; ","")&amp;IF(AND(OR(UPPER(E23)=UPPER("Damage by others"),UPPER(N23)=UPPER("Y")),O23=""),"DAMAGE BY OTHERS - NO CO #; ","")&amp;IF(AND(ISNUMBER(H23),NOT(OR(UPPER($K23)=UPPER("Done"),UPPER($K23)=UPPER("Verified by GC"))),TODAY()-H23&gt;7),"OPEN OVER 7 DAYS; ",""))-2)))</f>
        <v/>
      </c>
      <c r="T23" s="7" t="n"/>
    </row>
    <row r="24">
      <c r="A24" s="6" t="n"/>
      <c r="B24" s="7" t="n"/>
      <c r="C24" s="6" t="n"/>
      <c r="D24" s="6" t="n"/>
      <c r="E24" s="6" t="n"/>
      <c r="F24" s="7" t="n"/>
      <c r="G24" s="6" t="n"/>
      <c r="H24" s="8" t="n"/>
      <c r="I24" s="6" t="n"/>
      <c r="J24" s="8" t="n"/>
      <c r="K24" s="6" t="n"/>
      <c r="L24" s="8" t="n"/>
      <c r="M24" s="6" t="n"/>
      <c r="N24" s="6" t="n"/>
      <c r="O24" s="6" t="n"/>
      <c r="P24" s="6" t="n"/>
      <c r="Q24" s="9">
        <f>IF(NOT(OR($B24&lt;&gt;"",$C24&lt;&gt;"",$D24&lt;&gt;"",$E24&lt;&gt;"",$F24&lt;&gt;"",$H24&lt;&gt;"",$I24&lt;&gt;"",$J24&lt;&gt;"")),"",IF(ISNUMBER(H24),IF(AND(OR(UPPER($K24)=UPPER("Done"),UPPER($K24)=UPPER("Verified by GC")),ISNUMBER(L24)),L24-H24,TODAY()-H24),""))</f>
        <v/>
      </c>
      <c r="R24" s="9">
        <f>IF(NOT(OR($B24&lt;&gt;"",$C24&lt;&gt;"",$D24&lt;&gt;"",$E24&lt;&gt;"",$F24&lt;&gt;"",$H24&lt;&gt;"",$I24&lt;&gt;"",$J24&lt;&gt;"")),"",IF(AND(ISNUMBER(J24),NOT(OR(UPPER($K24)=UPPER("Done"),UPPER($K24)=UPPER("Verified by GC")))),J24-TODAY(),""))</f>
        <v/>
      </c>
      <c r="S24" s="10">
        <f>IF(NOT(OR($B24&lt;&gt;"",$C24&lt;&gt;"",$D24&lt;&gt;"",$E24&lt;&gt;"",$F24&lt;&gt;"",$H24&lt;&gt;"",$I24&lt;&gt;"",$J24&lt;&gt;"")),"",IF(IF(B24="","NO JOB; ","")&amp;IF(NOT(ISNUMBER(H24)),"NO DATE FOUND; ","")&amp;IF(I24="","NO CREW ASSIGNED; ","")&amp;IF(AND(ISNUMBER(J24),J24&lt;TODAY(),NOT(OR(UPPER($K24)=UPPER("Done"),UPPER($K24)=UPPER("Verified by GC")))),"PAST DUE - NOT DONE; ","")&amp;IF(AND(OR(UPPER($K24)=UPPER("Done"),UPPER($K24)=UPPER("Verified by GC")),M24=""),"DONE - NO GC SIGN-OFF; ","")&amp;IF(AND(OR(UPPER(E24)=UPPER("Damage by others"),UPPER(N24)=UPPER("Y")),O24=""),"DAMAGE BY OTHERS - NO CO #; ","")&amp;IF(AND(ISNUMBER(H24),NOT(OR(UPPER($K24)=UPPER("Done"),UPPER($K24)=UPPER("Verified by GC"))),TODAY()-H24&gt;7),"OPEN OVER 7 DAYS; ","")="","",LEFT(IF(B24="","NO JOB; ","")&amp;IF(NOT(ISNUMBER(H24)),"NO DATE FOUND; ","")&amp;IF(I24="","NO CREW ASSIGNED; ","")&amp;IF(AND(ISNUMBER(J24),J24&lt;TODAY(),NOT(OR(UPPER($K24)=UPPER("Done"),UPPER($K24)=UPPER("Verified by GC")))),"PAST DUE - NOT DONE; ","")&amp;IF(AND(OR(UPPER($K24)=UPPER("Done"),UPPER($K24)=UPPER("Verified by GC")),M24=""),"DONE - NO GC SIGN-OFF; ","")&amp;IF(AND(OR(UPPER(E24)=UPPER("Damage by others"),UPPER(N24)=UPPER("Y")),O24=""),"DAMAGE BY OTHERS - NO CO #; ","")&amp;IF(AND(ISNUMBER(H24),NOT(OR(UPPER($K24)=UPPER("Done"),UPPER($K24)=UPPER("Verified by GC"))),TODAY()-H24&gt;7),"OPEN OVER 7 DAYS; ",""),LEN(IF(B24="","NO JOB; ","")&amp;IF(NOT(ISNUMBER(H24)),"NO DATE FOUND; ","")&amp;IF(I24="","NO CREW ASSIGNED; ","")&amp;IF(AND(ISNUMBER(J24),J24&lt;TODAY(),NOT(OR(UPPER($K24)=UPPER("Done"),UPPER($K24)=UPPER("Verified by GC")))),"PAST DUE - NOT DONE; ","")&amp;IF(AND(OR(UPPER($K24)=UPPER("Done"),UPPER($K24)=UPPER("Verified by GC")),M24=""),"DONE - NO GC SIGN-OFF; ","")&amp;IF(AND(OR(UPPER(E24)=UPPER("Damage by others"),UPPER(N24)=UPPER("Y")),O24=""),"DAMAGE BY OTHERS - NO CO #; ","")&amp;IF(AND(ISNUMBER(H24),NOT(OR(UPPER($K24)=UPPER("Done"),UPPER($K24)=UPPER("Verified by GC"))),TODAY()-H24&gt;7),"OPEN OVER 7 DAYS; ",""))-2)))</f>
        <v/>
      </c>
      <c r="T24" s="7" t="n"/>
    </row>
    <row r="25">
      <c r="A25" s="6" t="n"/>
      <c r="B25" s="7" t="n"/>
      <c r="C25" s="6" t="n"/>
      <c r="D25" s="6" t="n"/>
      <c r="E25" s="6" t="n"/>
      <c r="F25" s="7" t="n"/>
      <c r="G25" s="6" t="n"/>
      <c r="H25" s="8" t="n"/>
      <c r="I25" s="6" t="n"/>
      <c r="J25" s="8" t="n"/>
      <c r="K25" s="6" t="n"/>
      <c r="L25" s="8" t="n"/>
      <c r="M25" s="6" t="n"/>
      <c r="N25" s="6" t="n"/>
      <c r="O25" s="6" t="n"/>
      <c r="P25" s="6" t="n"/>
      <c r="Q25" s="9">
        <f>IF(NOT(OR($B25&lt;&gt;"",$C25&lt;&gt;"",$D25&lt;&gt;"",$E25&lt;&gt;"",$F25&lt;&gt;"",$H25&lt;&gt;"",$I25&lt;&gt;"",$J25&lt;&gt;"")),"",IF(ISNUMBER(H25),IF(AND(OR(UPPER($K25)=UPPER("Done"),UPPER($K25)=UPPER("Verified by GC")),ISNUMBER(L25)),L25-H25,TODAY()-H25),""))</f>
        <v/>
      </c>
      <c r="R25" s="9">
        <f>IF(NOT(OR($B25&lt;&gt;"",$C25&lt;&gt;"",$D25&lt;&gt;"",$E25&lt;&gt;"",$F25&lt;&gt;"",$H25&lt;&gt;"",$I25&lt;&gt;"",$J25&lt;&gt;"")),"",IF(AND(ISNUMBER(J25),NOT(OR(UPPER($K25)=UPPER("Done"),UPPER($K25)=UPPER("Verified by GC")))),J25-TODAY(),""))</f>
        <v/>
      </c>
      <c r="S25" s="10">
        <f>IF(NOT(OR($B25&lt;&gt;"",$C25&lt;&gt;"",$D25&lt;&gt;"",$E25&lt;&gt;"",$F25&lt;&gt;"",$H25&lt;&gt;"",$I25&lt;&gt;"",$J25&lt;&gt;"")),"",IF(IF(B25="","NO JOB; ","")&amp;IF(NOT(ISNUMBER(H25)),"NO DATE FOUND; ","")&amp;IF(I25="","NO CREW ASSIGNED; ","")&amp;IF(AND(ISNUMBER(J25),J25&lt;TODAY(),NOT(OR(UPPER($K25)=UPPER("Done"),UPPER($K25)=UPPER("Verified by GC")))),"PAST DUE - NOT DONE; ","")&amp;IF(AND(OR(UPPER($K25)=UPPER("Done"),UPPER($K25)=UPPER("Verified by GC")),M25=""),"DONE - NO GC SIGN-OFF; ","")&amp;IF(AND(OR(UPPER(E25)=UPPER("Damage by others"),UPPER(N25)=UPPER("Y")),O25=""),"DAMAGE BY OTHERS - NO CO #; ","")&amp;IF(AND(ISNUMBER(H25),NOT(OR(UPPER($K25)=UPPER("Done"),UPPER($K25)=UPPER("Verified by GC"))),TODAY()-H25&gt;7),"OPEN OVER 7 DAYS; ","")="","",LEFT(IF(B25="","NO JOB; ","")&amp;IF(NOT(ISNUMBER(H25)),"NO DATE FOUND; ","")&amp;IF(I25="","NO CREW ASSIGNED; ","")&amp;IF(AND(ISNUMBER(J25),J25&lt;TODAY(),NOT(OR(UPPER($K25)=UPPER("Done"),UPPER($K25)=UPPER("Verified by GC")))),"PAST DUE - NOT DONE; ","")&amp;IF(AND(OR(UPPER($K25)=UPPER("Done"),UPPER($K25)=UPPER("Verified by GC")),M25=""),"DONE - NO GC SIGN-OFF; ","")&amp;IF(AND(OR(UPPER(E25)=UPPER("Damage by others"),UPPER(N25)=UPPER("Y")),O25=""),"DAMAGE BY OTHERS - NO CO #; ","")&amp;IF(AND(ISNUMBER(H25),NOT(OR(UPPER($K25)=UPPER("Done"),UPPER($K25)=UPPER("Verified by GC"))),TODAY()-H25&gt;7),"OPEN OVER 7 DAYS; ",""),LEN(IF(B25="","NO JOB; ","")&amp;IF(NOT(ISNUMBER(H25)),"NO DATE FOUND; ","")&amp;IF(I25="","NO CREW ASSIGNED; ","")&amp;IF(AND(ISNUMBER(J25),J25&lt;TODAY(),NOT(OR(UPPER($K25)=UPPER("Done"),UPPER($K25)=UPPER("Verified by GC")))),"PAST DUE - NOT DONE; ","")&amp;IF(AND(OR(UPPER($K25)=UPPER("Done"),UPPER($K25)=UPPER("Verified by GC")),M25=""),"DONE - NO GC SIGN-OFF; ","")&amp;IF(AND(OR(UPPER(E25)=UPPER("Damage by others"),UPPER(N25)=UPPER("Y")),O25=""),"DAMAGE BY OTHERS - NO CO #; ","")&amp;IF(AND(ISNUMBER(H25),NOT(OR(UPPER($K25)=UPPER("Done"),UPPER($K25)=UPPER("Verified by GC"))),TODAY()-H25&gt;7),"OPEN OVER 7 DAYS; ",""))-2)))</f>
        <v/>
      </c>
      <c r="T25" s="7" t="n"/>
    </row>
    <row r="26">
      <c r="A26" s="6" t="n"/>
      <c r="B26" s="7" t="n"/>
      <c r="C26" s="6" t="n"/>
      <c r="D26" s="6" t="n"/>
      <c r="E26" s="6" t="n"/>
      <c r="F26" s="7" t="n"/>
      <c r="G26" s="6" t="n"/>
      <c r="H26" s="8" t="n"/>
      <c r="I26" s="6" t="n"/>
      <c r="J26" s="8" t="n"/>
      <c r="K26" s="6" t="n"/>
      <c r="L26" s="8" t="n"/>
      <c r="M26" s="6" t="n"/>
      <c r="N26" s="6" t="n"/>
      <c r="O26" s="6" t="n"/>
      <c r="P26" s="6" t="n"/>
      <c r="Q26" s="9">
        <f>IF(NOT(OR($B26&lt;&gt;"",$C26&lt;&gt;"",$D26&lt;&gt;"",$E26&lt;&gt;"",$F26&lt;&gt;"",$H26&lt;&gt;"",$I26&lt;&gt;"",$J26&lt;&gt;"")),"",IF(ISNUMBER(H26),IF(AND(OR(UPPER($K26)=UPPER("Done"),UPPER($K26)=UPPER("Verified by GC")),ISNUMBER(L26)),L26-H26,TODAY()-H26),""))</f>
        <v/>
      </c>
      <c r="R26" s="9">
        <f>IF(NOT(OR($B26&lt;&gt;"",$C26&lt;&gt;"",$D26&lt;&gt;"",$E26&lt;&gt;"",$F26&lt;&gt;"",$H26&lt;&gt;"",$I26&lt;&gt;"",$J26&lt;&gt;"")),"",IF(AND(ISNUMBER(J26),NOT(OR(UPPER($K26)=UPPER("Done"),UPPER($K26)=UPPER("Verified by GC")))),J26-TODAY(),""))</f>
        <v/>
      </c>
      <c r="S26" s="10">
        <f>IF(NOT(OR($B26&lt;&gt;"",$C26&lt;&gt;"",$D26&lt;&gt;"",$E26&lt;&gt;"",$F26&lt;&gt;"",$H26&lt;&gt;"",$I26&lt;&gt;"",$J26&lt;&gt;"")),"",IF(IF(B26="","NO JOB; ","")&amp;IF(NOT(ISNUMBER(H26)),"NO DATE FOUND; ","")&amp;IF(I26="","NO CREW ASSIGNED; ","")&amp;IF(AND(ISNUMBER(J26),J26&lt;TODAY(),NOT(OR(UPPER($K26)=UPPER("Done"),UPPER($K26)=UPPER("Verified by GC")))),"PAST DUE - NOT DONE; ","")&amp;IF(AND(OR(UPPER($K26)=UPPER("Done"),UPPER($K26)=UPPER("Verified by GC")),M26=""),"DONE - NO GC SIGN-OFF; ","")&amp;IF(AND(OR(UPPER(E26)=UPPER("Damage by others"),UPPER(N26)=UPPER("Y")),O26=""),"DAMAGE BY OTHERS - NO CO #; ","")&amp;IF(AND(ISNUMBER(H26),NOT(OR(UPPER($K26)=UPPER("Done"),UPPER($K26)=UPPER("Verified by GC"))),TODAY()-H26&gt;7),"OPEN OVER 7 DAYS; ","")="","",LEFT(IF(B26="","NO JOB; ","")&amp;IF(NOT(ISNUMBER(H26)),"NO DATE FOUND; ","")&amp;IF(I26="","NO CREW ASSIGNED; ","")&amp;IF(AND(ISNUMBER(J26),J26&lt;TODAY(),NOT(OR(UPPER($K26)=UPPER("Done"),UPPER($K26)=UPPER("Verified by GC")))),"PAST DUE - NOT DONE; ","")&amp;IF(AND(OR(UPPER($K26)=UPPER("Done"),UPPER($K26)=UPPER("Verified by GC")),M26=""),"DONE - NO GC SIGN-OFF; ","")&amp;IF(AND(OR(UPPER(E26)=UPPER("Damage by others"),UPPER(N26)=UPPER("Y")),O26=""),"DAMAGE BY OTHERS - NO CO #; ","")&amp;IF(AND(ISNUMBER(H26),NOT(OR(UPPER($K26)=UPPER("Done"),UPPER($K26)=UPPER("Verified by GC"))),TODAY()-H26&gt;7),"OPEN OVER 7 DAYS; ",""),LEN(IF(B26="","NO JOB; ","")&amp;IF(NOT(ISNUMBER(H26)),"NO DATE FOUND; ","")&amp;IF(I26="","NO CREW ASSIGNED; ","")&amp;IF(AND(ISNUMBER(J26),J26&lt;TODAY(),NOT(OR(UPPER($K26)=UPPER("Done"),UPPER($K26)=UPPER("Verified by GC")))),"PAST DUE - NOT DONE; ","")&amp;IF(AND(OR(UPPER($K26)=UPPER("Done"),UPPER($K26)=UPPER("Verified by GC")),M26=""),"DONE - NO GC SIGN-OFF; ","")&amp;IF(AND(OR(UPPER(E26)=UPPER("Damage by others"),UPPER(N26)=UPPER("Y")),O26=""),"DAMAGE BY OTHERS - NO CO #; ","")&amp;IF(AND(ISNUMBER(H26),NOT(OR(UPPER($K26)=UPPER("Done"),UPPER($K26)=UPPER("Verified by GC"))),TODAY()-H26&gt;7),"OPEN OVER 7 DAYS; ",""))-2)))</f>
        <v/>
      </c>
      <c r="T26" s="7" t="n"/>
    </row>
    <row r="27">
      <c r="A27" s="6" t="n"/>
      <c r="B27" s="7" t="n"/>
      <c r="C27" s="6" t="n"/>
      <c r="D27" s="6" t="n"/>
      <c r="E27" s="6" t="n"/>
      <c r="F27" s="7" t="n"/>
      <c r="G27" s="6" t="n"/>
      <c r="H27" s="8" t="n"/>
      <c r="I27" s="6" t="n"/>
      <c r="J27" s="8" t="n"/>
      <c r="K27" s="6" t="n"/>
      <c r="L27" s="8" t="n"/>
      <c r="M27" s="6" t="n"/>
      <c r="N27" s="6" t="n"/>
      <c r="O27" s="6" t="n"/>
      <c r="P27" s="6" t="n"/>
      <c r="Q27" s="9">
        <f>IF(NOT(OR($B27&lt;&gt;"",$C27&lt;&gt;"",$D27&lt;&gt;"",$E27&lt;&gt;"",$F27&lt;&gt;"",$H27&lt;&gt;"",$I27&lt;&gt;"",$J27&lt;&gt;"")),"",IF(ISNUMBER(H27),IF(AND(OR(UPPER($K27)=UPPER("Done"),UPPER($K27)=UPPER("Verified by GC")),ISNUMBER(L27)),L27-H27,TODAY()-H27),""))</f>
        <v/>
      </c>
      <c r="R27" s="9">
        <f>IF(NOT(OR($B27&lt;&gt;"",$C27&lt;&gt;"",$D27&lt;&gt;"",$E27&lt;&gt;"",$F27&lt;&gt;"",$H27&lt;&gt;"",$I27&lt;&gt;"",$J27&lt;&gt;"")),"",IF(AND(ISNUMBER(J27),NOT(OR(UPPER($K27)=UPPER("Done"),UPPER($K27)=UPPER("Verified by GC")))),J27-TODAY(),""))</f>
        <v/>
      </c>
      <c r="S27" s="10">
        <f>IF(NOT(OR($B27&lt;&gt;"",$C27&lt;&gt;"",$D27&lt;&gt;"",$E27&lt;&gt;"",$F27&lt;&gt;"",$H27&lt;&gt;"",$I27&lt;&gt;"",$J27&lt;&gt;"")),"",IF(IF(B27="","NO JOB; ","")&amp;IF(NOT(ISNUMBER(H27)),"NO DATE FOUND; ","")&amp;IF(I27="","NO CREW ASSIGNED; ","")&amp;IF(AND(ISNUMBER(J27),J27&lt;TODAY(),NOT(OR(UPPER($K27)=UPPER("Done"),UPPER($K27)=UPPER("Verified by GC")))),"PAST DUE - NOT DONE; ","")&amp;IF(AND(OR(UPPER($K27)=UPPER("Done"),UPPER($K27)=UPPER("Verified by GC")),M27=""),"DONE - NO GC SIGN-OFF; ","")&amp;IF(AND(OR(UPPER(E27)=UPPER("Damage by others"),UPPER(N27)=UPPER("Y")),O27=""),"DAMAGE BY OTHERS - NO CO #; ","")&amp;IF(AND(ISNUMBER(H27),NOT(OR(UPPER($K27)=UPPER("Done"),UPPER($K27)=UPPER("Verified by GC"))),TODAY()-H27&gt;7),"OPEN OVER 7 DAYS; ","")="","",LEFT(IF(B27="","NO JOB; ","")&amp;IF(NOT(ISNUMBER(H27)),"NO DATE FOUND; ","")&amp;IF(I27="","NO CREW ASSIGNED; ","")&amp;IF(AND(ISNUMBER(J27),J27&lt;TODAY(),NOT(OR(UPPER($K27)=UPPER("Done"),UPPER($K27)=UPPER("Verified by GC")))),"PAST DUE - NOT DONE; ","")&amp;IF(AND(OR(UPPER($K27)=UPPER("Done"),UPPER($K27)=UPPER("Verified by GC")),M27=""),"DONE - NO GC SIGN-OFF; ","")&amp;IF(AND(OR(UPPER(E27)=UPPER("Damage by others"),UPPER(N27)=UPPER("Y")),O27=""),"DAMAGE BY OTHERS - NO CO #; ","")&amp;IF(AND(ISNUMBER(H27),NOT(OR(UPPER($K27)=UPPER("Done"),UPPER($K27)=UPPER("Verified by GC"))),TODAY()-H27&gt;7),"OPEN OVER 7 DAYS; ",""),LEN(IF(B27="","NO JOB; ","")&amp;IF(NOT(ISNUMBER(H27)),"NO DATE FOUND; ","")&amp;IF(I27="","NO CREW ASSIGNED; ","")&amp;IF(AND(ISNUMBER(J27),J27&lt;TODAY(),NOT(OR(UPPER($K27)=UPPER("Done"),UPPER($K27)=UPPER("Verified by GC")))),"PAST DUE - NOT DONE; ","")&amp;IF(AND(OR(UPPER($K27)=UPPER("Done"),UPPER($K27)=UPPER("Verified by GC")),M27=""),"DONE - NO GC SIGN-OFF; ","")&amp;IF(AND(OR(UPPER(E27)=UPPER("Damage by others"),UPPER(N27)=UPPER("Y")),O27=""),"DAMAGE BY OTHERS - NO CO #; ","")&amp;IF(AND(ISNUMBER(H27),NOT(OR(UPPER($K27)=UPPER("Done"),UPPER($K27)=UPPER("Verified by GC"))),TODAY()-H27&gt;7),"OPEN OVER 7 DAYS; ",""))-2)))</f>
        <v/>
      </c>
      <c r="T27" s="7" t="n"/>
    </row>
    <row r="28">
      <c r="A28" s="6" t="n"/>
      <c r="B28" s="7" t="n"/>
      <c r="C28" s="6" t="n"/>
      <c r="D28" s="6" t="n"/>
      <c r="E28" s="6" t="n"/>
      <c r="F28" s="7" t="n"/>
      <c r="G28" s="6" t="n"/>
      <c r="H28" s="8" t="n"/>
      <c r="I28" s="6" t="n"/>
      <c r="J28" s="8" t="n"/>
      <c r="K28" s="6" t="n"/>
      <c r="L28" s="8" t="n"/>
      <c r="M28" s="6" t="n"/>
      <c r="N28" s="6" t="n"/>
      <c r="O28" s="6" t="n"/>
      <c r="P28" s="6" t="n"/>
      <c r="Q28" s="9">
        <f>IF(NOT(OR($B28&lt;&gt;"",$C28&lt;&gt;"",$D28&lt;&gt;"",$E28&lt;&gt;"",$F28&lt;&gt;"",$H28&lt;&gt;"",$I28&lt;&gt;"",$J28&lt;&gt;"")),"",IF(ISNUMBER(H28),IF(AND(OR(UPPER($K28)=UPPER("Done"),UPPER($K28)=UPPER("Verified by GC")),ISNUMBER(L28)),L28-H28,TODAY()-H28),""))</f>
        <v/>
      </c>
      <c r="R28" s="9">
        <f>IF(NOT(OR($B28&lt;&gt;"",$C28&lt;&gt;"",$D28&lt;&gt;"",$E28&lt;&gt;"",$F28&lt;&gt;"",$H28&lt;&gt;"",$I28&lt;&gt;"",$J28&lt;&gt;"")),"",IF(AND(ISNUMBER(J28),NOT(OR(UPPER($K28)=UPPER("Done"),UPPER($K28)=UPPER("Verified by GC")))),J28-TODAY(),""))</f>
        <v/>
      </c>
      <c r="S28" s="10">
        <f>IF(NOT(OR($B28&lt;&gt;"",$C28&lt;&gt;"",$D28&lt;&gt;"",$E28&lt;&gt;"",$F28&lt;&gt;"",$H28&lt;&gt;"",$I28&lt;&gt;"",$J28&lt;&gt;"")),"",IF(IF(B28="","NO JOB; ","")&amp;IF(NOT(ISNUMBER(H28)),"NO DATE FOUND; ","")&amp;IF(I28="","NO CREW ASSIGNED; ","")&amp;IF(AND(ISNUMBER(J28),J28&lt;TODAY(),NOT(OR(UPPER($K28)=UPPER("Done"),UPPER($K28)=UPPER("Verified by GC")))),"PAST DUE - NOT DONE; ","")&amp;IF(AND(OR(UPPER($K28)=UPPER("Done"),UPPER($K28)=UPPER("Verified by GC")),M28=""),"DONE - NO GC SIGN-OFF; ","")&amp;IF(AND(OR(UPPER(E28)=UPPER("Damage by others"),UPPER(N28)=UPPER("Y")),O28=""),"DAMAGE BY OTHERS - NO CO #; ","")&amp;IF(AND(ISNUMBER(H28),NOT(OR(UPPER($K28)=UPPER("Done"),UPPER($K28)=UPPER("Verified by GC"))),TODAY()-H28&gt;7),"OPEN OVER 7 DAYS; ","")="","",LEFT(IF(B28="","NO JOB; ","")&amp;IF(NOT(ISNUMBER(H28)),"NO DATE FOUND; ","")&amp;IF(I28="","NO CREW ASSIGNED; ","")&amp;IF(AND(ISNUMBER(J28),J28&lt;TODAY(),NOT(OR(UPPER($K28)=UPPER("Done"),UPPER($K28)=UPPER("Verified by GC")))),"PAST DUE - NOT DONE; ","")&amp;IF(AND(OR(UPPER($K28)=UPPER("Done"),UPPER($K28)=UPPER("Verified by GC")),M28=""),"DONE - NO GC SIGN-OFF; ","")&amp;IF(AND(OR(UPPER(E28)=UPPER("Damage by others"),UPPER(N28)=UPPER("Y")),O28=""),"DAMAGE BY OTHERS - NO CO #; ","")&amp;IF(AND(ISNUMBER(H28),NOT(OR(UPPER($K28)=UPPER("Done"),UPPER($K28)=UPPER("Verified by GC"))),TODAY()-H28&gt;7),"OPEN OVER 7 DAYS; ",""),LEN(IF(B28="","NO JOB; ","")&amp;IF(NOT(ISNUMBER(H28)),"NO DATE FOUND; ","")&amp;IF(I28="","NO CREW ASSIGNED; ","")&amp;IF(AND(ISNUMBER(J28),J28&lt;TODAY(),NOT(OR(UPPER($K28)=UPPER("Done"),UPPER($K28)=UPPER("Verified by GC")))),"PAST DUE - NOT DONE; ","")&amp;IF(AND(OR(UPPER($K28)=UPPER("Done"),UPPER($K28)=UPPER("Verified by GC")),M28=""),"DONE - NO GC SIGN-OFF; ","")&amp;IF(AND(OR(UPPER(E28)=UPPER("Damage by others"),UPPER(N28)=UPPER("Y")),O28=""),"DAMAGE BY OTHERS - NO CO #; ","")&amp;IF(AND(ISNUMBER(H28),NOT(OR(UPPER($K28)=UPPER("Done"),UPPER($K28)=UPPER("Verified by GC"))),TODAY()-H28&gt;7),"OPEN OVER 7 DAYS; ",""))-2)))</f>
        <v/>
      </c>
      <c r="T28" s="7" t="n"/>
    </row>
    <row r="29">
      <c r="A29" s="6" t="n"/>
      <c r="B29" s="7" t="n"/>
      <c r="C29" s="6" t="n"/>
      <c r="D29" s="6" t="n"/>
      <c r="E29" s="6" t="n"/>
      <c r="F29" s="7" t="n"/>
      <c r="G29" s="6" t="n"/>
      <c r="H29" s="8" t="n"/>
      <c r="I29" s="6" t="n"/>
      <c r="J29" s="8" t="n"/>
      <c r="K29" s="6" t="n"/>
      <c r="L29" s="8" t="n"/>
      <c r="M29" s="6" t="n"/>
      <c r="N29" s="6" t="n"/>
      <c r="O29" s="6" t="n"/>
      <c r="P29" s="6" t="n"/>
      <c r="Q29" s="9">
        <f>IF(NOT(OR($B29&lt;&gt;"",$C29&lt;&gt;"",$D29&lt;&gt;"",$E29&lt;&gt;"",$F29&lt;&gt;"",$H29&lt;&gt;"",$I29&lt;&gt;"",$J29&lt;&gt;"")),"",IF(ISNUMBER(H29),IF(AND(OR(UPPER($K29)=UPPER("Done"),UPPER($K29)=UPPER("Verified by GC")),ISNUMBER(L29)),L29-H29,TODAY()-H29),""))</f>
        <v/>
      </c>
      <c r="R29" s="9">
        <f>IF(NOT(OR($B29&lt;&gt;"",$C29&lt;&gt;"",$D29&lt;&gt;"",$E29&lt;&gt;"",$F29&lt;&gt;"",$H29&lt;&gt;"",$I29&lt;&gt;"",$J29&lt;&gt;"")),"",IF(AND(ISNUMBER(J29),NOT(OR(UPPER($K29)=UPPER("Done"),UPPER($K29)=UPPER("Verified by GC")))),J29-TODAY(),""))</f>
        <v/>
      </c>
      <c r="S29" s="10">
        <f>IF(NOT(OR($B29&lt;&gt;"",$C29&lt;&gt;"",$D29&lt;&gt;"",$E29&lt;&gt;"",$F29&lt;&gt;"",$H29&lt;&gt;"",$I29&lt;&gt;"",$J29&lt;&gt;"")),"",IF(IF(B29="","NO JOB; ","")&amp;IF(NOT(ISNUMBER(H29)),"NO DATE FOUND; ","")&amp;IF(I29="","NO CREW ASSIGNED; ","")&amp;IF(AND(ISNUMBER(J29),J29&lt;TODAY(),NOT(OR(UPPER($K29)=UPPER("Done"),UPPER($K29)=UPPER("Verified by GC")))),"PAST DUE - NOT DONE; ","")&amp;IF(AND(OR(UPPER($K29)=UPPER("Done"),UPPER($K29)=UPPER("Verified by GC")),M29=""),"DONE - NO GC SIGN-OFF; ","")&amp;IF(AND(OR(UPPER(E29)=UPPER("Damage by others"),UPPER(N29)=UPPER("Y")),O29=""),"DAMAGE BY OTHERS - NO CO #; ","")&amp;IF(AND(ISNUMBER(H29),NOT(OR(UPPER($K29)=UPPER("Done"),UPPER($K29)=UPPER("Verified by GC"))),TODAY()-H29&gt;7),"OPEN OVER 7 DAYS; ","")="","",LEFT(IF(B29="","NO JOB; ","")&amp;IF(NOT(ISNUMBER(H29)),"NO DATE FOUND; ","")&amp;IF(I29="","NO CREW ASSIGNED; ","")&amp;IF(AND(ISNUMBER(J29),J29&lt;TODAY(),NOT(OR(UPPER($K29)=UPPER("Done"),UPPER($K29)=UPPER("Verified by GC")))),"PAST DUE - NOT DONE; ","")&amp;IF(AND(OR(UPPER($K29)=UPPER("Done"),UPPER($K29)=UPPER("Verified by GC")),M29=""),"DONE - NO GC SIGN-OFF; ","")&amp;IF(AND(OR(UPPER(E29)=UPPER("Damage by others"),UPPER(N29)=UPPER("Y")),O29=""),"DAMAGE BY OTHERS - NO CO #; ","")&amp;IF(AND(ISNUMBER(H29),NOT(OR(UPPER($K29)=UPPER("Done"),UPPER($K29)=UPPER("Verified by GC"))),TODAY()-H29&gt;7),"OPEN OVER 7 DAYS; ",""),LEN(IF(B29="","NO JOB; ","")&amp;IF(NOT(ISNUMBER(H29)),"NO DATE FOUND; ","")&amp;IF(I29="","NO CREW ASSIGNED; ","")&amp;IF(AND(ISNUMBER(J29),J29&lt;TODAY(),NOT(OR(UPPER($K29)=UPPER("Done"),UPPER($K29)=UPPER("Verified by GC")))),"PAST DUE - NOT DONE; ","")&amp;IF(AND(OR(UPPER($K29)=UPPER("Done"),UPPER($K29)=UPPER("Verified by GC")),M29=""),"DONE - NO GC SIGN-OFF; ","")&amp;IF(AND(OR(UPPER(E29)=UPPER("Damage by others"),UPPER(N29)=UPPER("Y")),O29=""),"DAMAGE BY OTHERS - NO CO #; ","")&amp;IF(AND(ISNUMBER(H29),NOT(OR(UPPER($K29)=UPPER("Done"),UPPER($K29)=UPPER("Verified by GC"))),TODAY()-H29&gt;7),"OPEN OVER 7 DAYS; ",""))-2)))</f>
        <v/>
      </c>
      <c r="T29" s="7" t="n"/>
    </row>
    <row r="30">
      <c r="A30" s="6" t="n"/>
      <c r="B30" s="7" t="n"/>
      <c r="C30" s="6" t="n"/>
      <c r="D30" s="6" t="n"/>
      <c r="E30" s="6" t="n"/>
      <c r="F30" s="7" t="n"/>
      <c r="G30" s="6" t="n"/>
      <c r="H30" s="8" t="n"/>
      <c r="I30" s="6" t="n"/>
      <c r="J30" s="8" t="n"/>
      <c r="K30" s="6" t="n"/>
      <c r="L30" s="8" t="n"/>
      <c r="M30" s="6" t="n"/>
      <c r="N30" s="6" t="n"/>
      <c r="O30" s="6" t="n"/>
      <c r="P30" s="6" t="n"/>
      <c r="Q30" s="9">
        <f>IF(NOT(OR($B30&lt;&gt;"",$C30&lt;&gt;"",$D30&lt;&gt;"",$E30&lt;&gt;"",$F30&lt;&gt;"",$H30&lt;&gt;"",$I30&lt;&gt;"",$J30&lt;&gt;"")),"",IF(ISNUMBER(H30),IF(AND(OR(UPPER($K30)=UPPER("Done"),UPPER($K30)=UPPER("Verified by GC")),ISNUMBER(L30)),L30-H30,TODAY()-H30),""))</f>
        <v/>
      </c>
      <c r="R30" s="9">
        <f>IF(NOT(OR($B30&lt;&gt;"",$C30&lt;&gt;"",$D30&lt;&gt;"",$E30&lt;&gt;"",$F30&lt;&gt;"",$H30&lt;&gt;"",$I30&lt;&gt;"",$J30&lt;&gt;"")),"",IF(AND(ISNUMBER(J30),NOT(OR(UPPER($K30)=UPPER("Done"),UPPER($K30)=UPPER("Verified by GC")))),J30-TODAY(),""))</f>
        <v/>
      </c>
      <c r="S30" s="10">
        <f>IF(NOT(OR($B30&lt;&gt;"",$C30&lt;&gt;"",$D30&lt;&gt;"",$E30&lt;&gt;"",$F30&lt;&gt;"",$H30&lt;&gt;"",$I30&lt;&gt;"",$J30&lt;&gt;"")),"",IF(IF(B30="","NO JOB; ","")&amp;IF(NOT(ISNUMBER(H30)),"NO DATE FOUND; ","")&amp;IF(I30="","NO CREW ASSIGNED; ","")&amp;IF(AND(ISNUMBER(J30),J30&lt;TODAY(),NOT(OR(UPPER($K30)=UPPER("Done"),UPPER($K30)=UPPER("Verified by GC")))),"PAST DUE - NOT DONE; ","")&amp;IF(AND(OR(UPPER($K30)=UPPER("Done"),UPPER($K30)=UPPER("Verified by GC")),M30=""),"DONE - NO GC SIGN-OFF; ","")&amp;IF(AND(OR(UPPER(E30)=UPPER("Damage by others"),UPPER(N30)=UPPER("Y")),O30=""),"DAMAGE BY OTHERS - NO CO #; ","")&amp;IF(AND(ISNUMBER(H30),NOT(OR(UPPER($K30)=UPPER("Done"),UPPER($K30)=UPPER("Verified by GC"))),TODAY()-H30&gt;7),"OPEN OVER 7 DAYS; ","")="","",LEFT(IF(B30="","NO JOB; ","")&amp;IF(NOT(ISNUMBER(H30)),"NO DATE FOUND; ","")&amp;IF(I30="","NO CREW ASSIGNED; ","")&amp;IF(AND(ISNUMBER(J30),J30&lt;TODAY(),NOT(OR(UPPER($K30)=UPPER("Done"),UPPER($K30)=UPPER("Verified by GC")))),"PAST DUE - NOT DONE; ","")&amp;IF(AND(OR(UPPER($K30)=UPPER("Done"),UPPER($K30)=UPPER("Verified by GC")),M30=""),"DONE - NO GC SIGN-OFF; ","")&amp;IF(AND(OR(UPPER(E30)=UPPER("Damage by others"),UPPER(N30)=UPPER("Y")),O30=""),"DAMAGE BY OTHERS - NO CO #; ","")&amp;IF(AND(ISNUMBER(H30),NOT(OR(UPPER($K30)=UPPER("Done"),UPPER($K30)=UPPER("Verified by GC"))),TODAY()-H30&gt;7),"OPEN OVER 7 DAYS; ",""),LEN(IF(B30="","NO JOB; ","")&amp;IF(NOT(ISNUMBER(H30)),"NO DATE FOUND; ","")&amp;IF(I30="","NO CREW ASSIGNED; ","")&amp;IF(AND(ISNUMBER(J30),J30&lt;TODAY(),NOT(OR(UPPER($K30)=UPPER("Done"),UPPER($K30)=UPPER("Verified by GC")))),"PAST DUE - NOT DONE; ","")&amp;IF(AND(OR(UPPER($K30)=UPPER("Done"),UPPER($K30)=UPPER("Verified by GC")),M30=""),"DONE - NO GC SIGN-OFF; ","")&amp;IF(AND(OR(UPPER(E30)=UPPER("Damage by others"),UPPER(N30)=UPPER("Y")),O30=""),"DAMAGE BY OTHERS - NO CO #; ","")&amp;IF(AND(ISNUMBER(H30),NOT(OR(UPPER($K30)=UPPER("Done"),UPPER($K30)=UPPER("Verified by GC"))),TODAY()-H30&gt;7),"OPEN OVER 7 DAYS; ",""))-2)))</f>
        <v/>
      </c>
      <c r="T30" s="7" t="n"/>
    </row>
    <row r="31">
      <c r="A31" s="6" t="n"/>
      <c r="B31" s="7" t="n"/>
      <c r="C31" s="6" t="n"/>
      <c r="D31" s="6" t="n"/>
      <c r="E31" s="6" t="n"/>
      <c r="F31" s="7" t="n"/>
      <c r="G31" s="6" t="n"/>
      <c r="H31" s="8" t="n"/>
      <c r="I31" s="6" t="n"/>
      <c r="J31" s="8" t="n"/>
      <c r="K31" s="6" t="n"/>
      <c r="L31" s="8" t="n"/>
      <c r="M31" s="6" t="n"/>
      <c r="N31" s="6" t="n"/>
      <c r="O31" s="6" t="n"/>
      <c r="P31" s="6" t="n"/>
      <c r="Q31" s="9">
        <f>IF(NOT(OR($B31&lt;&gt;"",$C31&lt;&gt;"",$D31&lt;&gt;"",$E31&lt;&gt;"",$F31&lt;&gt;"",$H31&lt;&gt;"",$I31&lt;&gt;"",$J31&lt;&gt;"")),"",IF(ISNUMBER(H31),IF(AND(OR(UPPER($K31)=UPPER("Done"),UPPER($K31)=UPPER("Verified by GC")),ISNUMBER(L31)),L31-H31,TODAY()-H31),""))</f>
        <v/>
      </c>
      <c r="R31" s="9">
        <f>IF(NOT(OR($B31&lt;&gt;"",$C31&lt;&gt;"",$D31&lt;&gt;"",$E31&lt;&gt;"",$F31&lt;&gt;"",$H31&lt;&gt;"",$I31&lt;&gt;"",$J31&lt;&gt;"")),"",IF(AND(ISNUMBER(J31),NOT(OR(UPPER($K31)=UPPER("Done"),UPPER($K31)=UPPER("Verified by GC")))),J31-TODAY(),""))</f>
        <v/>
      </c>
      <c r="S31" s="10">
        <f>IF(NOT(OR($B31&lt;&gt;"",$C31&lt;&gt;"",$D31&lt;&gt;"",$E31&lt;&gt;"",$F31&lt;&gt;"",$H31&lt;&gt;"",$I31&lt;&gt;"",$J31&lt;&gt;"")),"",IF(IF(B31="","NO JOB; ","")&amp;IF(NOT(ISNUMBER(H31)),"NO DATE FOUND; ","")&amp;IF(I31="","NO CREW ASSIGNED; ","")&amp;IF(AND(ISNUMBER(J31),J31&lt;TODAY(),NOT(OR(UPPER($K31)=UPPER("Done"),UPPER($K31)=UPPER("Verified by GC")))),"PAST DUE - NOT DONE; ","")&amp;IF(AND(OR(UPPER($K31)=UPPER("Done"),UPPER($K31)=UPPER("Verified by GC")),M31=""),"DONE - NO GC SIGN-OFF; ","")&amp;IF(AND(OR(UPPER(E31)=UPPER("Damage by others"),UPPER(N31)=UPPER("Y")),O31=""),"DAMAGE BY OTHERS - NO CO #; ","")&amp;IF(AND(ISNUMBER(H31),NOT(OR(UPPER($K31)=UPPER("Done"),UPPER($K31)=UPPER("Verified by GC"))),TODAY()-H31&gt;7),"OPEN OVER 7 DAYS; ","")="","",LEFT(IF(B31="","NO JOB; ","")&amp;IF(NOT(ISNUMBER(H31)),"NO DATE FOUND; ","")&amp;IF(I31="","NO CREW ASSIGNED; ","")&amp;IF(AND(ISNUMBER(J31),J31&lt;TODAY(),NOT(OR(UPPER($K31)=UPPER("Done"),UPPER($K31)=UPPER("Verified by GC")))),"PAST DUE - NOT DONE; ","")&amp;IF(AND(OR(UPPER($K31)=UPPER("Done"),UPPER($K31)=UPPER("Verified by GC")),M31=""),"DONE - NO GC SIGN-OFF; ","")&amp;IF(AND(OR(UPPER(E31)=UPPER("Damage by others"),UPPER(N31)=UPPER("Y")),O31=""),"DAMAGE BY OTHERS - NO CO #; ","")&amp;IF(AND(ISNUMBER(H31),NOT(OR(UPPER($K31)=UPPER("Done"),UPPER($K31)=UPPER("Verified by GC"))),TODAY()-H31&gt;7),"OPEN OVER 7 DAYS; ",""),LEN(IF(B31="","NO JOB; ","")&amp;IF(NOT(ISNUMBER(H31)),"NO DATE FOUND; ","")&amp;IF(I31="","NO CREW ASSIGNED; ","")&amp;IF(AND(ISNUMBER(J31),J31&lt;TODAY(),NOT(OR(UPPER($K31)=UPPER("Done"),UPPER($K31)=UPPER("Verified by GC")))),"PAST DUE - NOT DONE; ","")&amp;IF(AND(OR(UPPER($K31)=UPPER("Done"),UPPER($K31)=UPPER("Verified by GC")),M31=""),"DONE - NO GC SIGN-OFF; ","")&amp;IF(AND(OR(UPPER(E31)=UPPER("Damage by others"),UPPER(N31)=UPPER("Y")),O31=""),"DAMAGE BY OTHERS - NO CO #; ","")&amp;IF(AND(ISNUMBER(H31),NOT(OR(UPPER($K31)=UPPER("Done"),UPPER($K31)=UPPER("Verified by GC"))),TODAY()-H31&gt;7),"OPEN OVER 7 DAYS; ",""))-2)))</f>
        <v/>
      </c>
      <c r="T31" s="7" t="n"/>
    </row>
    <row r="32">
      <c r="A32" s="6" t="n"/>
      <c r="B32" s="7" t="n"/>
      <c r="C32" s="6" t="n"/>
      <c r="D32" s="6" t="n"/>
      <c r="E32" s="6" t="n"/>
      <c r="F32" s="7" t="n"/>
      <c r="G32" s="6" t="n"/>
      <c r="H32" s="8" t="n"/>
      <c r="I32" s="6" t="n"/>
      <c r="J32" s="8" t="n"/>
      <c r="K32" s="6" t="n"/>
      <c r="L32" s="8" t="n"/>
      <c r="M32" s="6" t="n"/>
      <c r="N32" s="6" t="n"/>
      <c r="O32" s="6" t="n"/>
      <c r="P32" s="6" t="n"/>
      <c r="Q32" s="9">
        <f>IF(NOT(OR($B32&lt;&gt;"",$C32&lt;&gt;"",$D32&lt;&gt;"",$E32&lt;&gt;"",$F32&lt;&gt;"",$H32&lt;&gt;"",$I32&lt;&gt;"",$J32&lt;&gt;"")),"",IF(ISNUMBER(H32),IF(AND(OR(UPPER($K32)=UPPER("Done"),UPPER($K32)=UPPER("Verified by GC")),ISNUMBER(L32)),L32-H32,TODAY()-H32),""))</f>
        <v/>
      </c>
      <c r="R32" s="9">
        <f>IF(NOT(OR($B32&lt;&gt;"",$C32&lt;&gt;"",$D32&lt;&gt;"",$E32&lt;&gt;"",$F32&lt;&gt;"",$H32&lt;&gt;"",$I32&lt;&gt;"",$J32&lt;&gt;"")),"",IF(AND(ISNUMBER(J32),NOT(OR(UPPER($K32)=UPPER("Done"),UPPER($K32)=UPPER("Verified by GC")))),J32-TODAY(),""))</f>
        <v/>
      </c>
      <c r="S32" s="10">
        <f>IF(NOT(OR($B32&lt;&gt;"",$C32&lt;&gt;"",$D32&lt;&gt;"",$E32&lt;&gt;"",$F32&lt;&gt;"",$H32&lt;&gt;"",$I32&lt;&gt;"",$J32&lt;&gt;"")),"",IF(IF(B32="","NO JOB; ","")&amp;IF(NOT(ISNUMBER(H32)),"NO DATE FOUND; ","")&amp;IF(I32="","NO CREW ASSIGNED; ","")&amp;IF(AND(ISNUMBER(J32),J32&lt;TODAY(),NOT(OR(UPPER($K32)=UPPER("Done"),UPPER($K32)=UPPER("Verified by GC")))),"PAST DUE - NOT DONE; ","")&amp;IF(AND(OR(UPPER($K32)=UPPER("Done"),UPPER($K32)=UPPER("Verified by GC")),M32=""),"DONE - NO GC SIGN-OFF; ","")&amp;IF(AND(OR(UPPER(E32)=UPPER("Damage by others"),UPPER(N32)=UPPER("Y")),O32=""),"DAMAGE BY OTHERS - NO CO #; ","")&amp;IF(AND(ISNUMBER(H32),NOT(OR(UPPER($K32)=UPPER("Done"),UPPER($K32)=UPPER("Verified by GC"))),TODAY()-H32&gt;7),"OPEN OVER 7 DAYS; ","")="","",LEFT(IF(B32="","NO JOB; ","")&amp;IF(NOT(ISNUMBER(H32)),"NO DATE FOUND; ","")&amp;IF(I32="","NO CREW ASSIGNED; ","")&amp;IF(AND(ISNUMBER(J32),J32&lt;TODAY(),NOT(OR(UPPER($K32)=UPPER("Done"),UPPER($K32)=UPPER("Verified by GC")))),"PAST DUE - NOT DONE; ","")&amp;IF(AND(OR(UPPER($K32)=UPPER("Done"),UPPER($K32)=UPPER("Verified by GC")),M32=""),"DONE - NO GC SIGN-OFF; ","")&amp;IF(AND(OR(UPPER(E32)=UPPER("Damage by others"),UPPER(N32)=UPPER("Y")),O32=""),"DAMAGE BY OTHERS - NO CO #; ","")&amp;IF(AND(ISNUMBER(H32),NOT(OR(UPPER($K32)=UPPER("Done"),UPPER($K32)=UPPER("Verified by GC"))),TODAY()-H32&gt;7),"OPEN OVER 7 DAYS; ",""),LEN(IF(B32="","NO JOB; ","")&amp;IF(NOT(ISNUMBER(H32)),"NO DATE FOUND; ","")&amp;IF(I32="","NO CREW ASSIGNED; ","")&amp;IF(AND(ISNUMBER(J32),J32&lt;TODAY(),NOT(OR(UPPER($K32)=UPPER("Done"),UPPER($K32)=UPPER("Verified by GC")))),"PAST DUE - NOT DONE; ","")&amp;IF(AND(OR(UPPER($K32)=UPPER("Done"),UPPER($K32)=UPPER("Verified by GC")),M32=""),"DONE - NO GC SIGN-OFF; ","")&amp;IF(AND(OR(UPPER(E32)=UPPER("Damage by others"),UPPER(N32)=UPPER("Y")),O32=""),"DAMAGE BY OTHERS - NO CO #; ","")&amp;IF(AND(ISNUMBER(H32),NOT(OR(UPPER($K32)=UPPER("Done"),UPPER($K32)=UPPER("Verified by GC"))),TODAY()-H32&gt;7),"OPEN OVER 7 DAYS; ",""))-2)))</f>
        <v/>
      </c>
      <c r="T32" s="7" t="n"/>
    </row>
    <row r="33">
      <c r="A33" s="6" t="n"/>
      <c r="B33" s="7" t="n"/>
      <c r="C33" s="6" t="n"/>
      <c r="D33" s="6" t="n"/>
      <c r="E33" s="6" t="n"/>
      <c r="F33" s="7" t="n"/>
      <c r="G33" s="6" t="n"/>
      <c r="H33" s="8" t="n"/>
      <c r="I33" s="6" t="n"/>
      <c r="J33" s="8" t="n"/>
      <c r="K33" s="6" t="n"/>
      <c r="L33" s="8" t="n"/>
      <c r="M33" s="6" t="n"/>
      <c r="N33" s="6" t="n"/>
      <c r="O33" s="6" t="n"/>
      <c r="P33" s="6" t="n"/>
      <c r="Q33" s="9">
        <f>IF(NOT(OR($B33&lt;&gt;"",$C33&lt;&gt;"",$D33&lt;&gt;"",$E33&lt;&gt;"",$F33&lt;&gt;"",$H33&lt;&gt;"",$I33&lt;&gt;"",$J33&lt;&gt;"")),"",IF(ISNUMBER(H33),IF(AND(OR(UPPER($K33)=UPPER("Done"),UPPER($K33)=UPPER("Verified by GC")),ISNUMBER(L33)),L33-H33,TODAY()-H33),""))</f>
        <v/>
      </c>
      <c r="R33" s="9">
        <f>IF(NOT(OR($B33&lt;&gt;"",$C33&lt;&gt;"",$D33&lt;&gt;"",$E33&lt;&gt;"",$F33&lt;&gt;"",$H33&lt;&gt;"",$I33&lt;&gt;"",$J33&lt;&gt;"")),"",IF(AND(ISNUMBER(J33),NOT(OR(UPPER($K33)=UPPER("Done"),UPPER($K33)=UPPER("Verified by GC")))),J33-TODAY(),""))</f>
        <v/>
      </c>
      <c r="S33" s="10">
        <f>IF(NOT(OR($B33&lt;&gt;"",$C33&lt;&gt;"",$D33&lt;&gt;"",$E33&lt;&gt;"",$F33&lt;&gt;"",$H33&lt;&gt;"",$I33&lt;&gt;"",$J33&lt;&gt;"")),"",IF(IF(B33="","NO JOB; ","")&amp;IF(NOT(ISNUMBER(H33)),"NO DATE FOUND; ","")&amp;IF(I33="","NO CREW ASSIGNED; ","")&amp;IF(AND(ISNUMBER(J33),J33&lt;TODAY(),NOT(OR(UPPER($K33)=UPPER("Done"),UPPER($K33)=UPPER("Verified by GC")))),"PAST DUE - NOT DONE; ","")&amp;IF(AND(OR(UPPER($K33)=UPPER("Done"),UPPER($K33)=UPPER("Verified by GC")),M33=""),"DONE - NO GC SIGN-OFF; ","")&amp;IF(AND(OR(UPPER(E33)=UPPER("Damage by others"),UPPER(N33)=UPPER("Y")),O33=""),"DAMAGE BY OTHERS - NO CO #; ","")&amp;IF(AND(ISNUMBER(H33),NOT(OR(UPPER($K33)=UPPER("Done"),UPPER($K33)=UPPER("Verified by GC"))),TODAY()-H33&gt;7),"OPEN OVER 7 DAYS; ","")="","",LEFT(IF(B33="","NO JOB; ","")&amp;IF(NOT(ISNUMBER(H33)),"NO DATE FOUND; ","")&amp;IF(I33="","NO CREW ASSIGNED; ","")&amp;IF(AND(ISNUMBER(J33),J33&lt;TODAY(),NOT(OR(UPPER($K33)=UPPER("Done"),UPPER($K33)=UPPER("Verified by GC")))),"PAST DUE - NOT DONE; ","")&amp;IF(AND(OR(UPPER($K33)=UPPER("Done"),UPPER($K33)=UPPER("Verified by GC")),M33=""),"DONE - NO GC SIGN-OFF; ","")&amp;IF(AND(OR(UPPER(E33)=UPPER("Damage by others"),UPPER(N33)=UPPER("Y")),O33=""),"DAMAGE BY OTHERS - NO CO #; ","")&amp;IF(AND(ISNUMBER(H33),NOT(OR(UPPER($K33)=UPPER("Done"),UPPER($K33)=UPPER("Verified by GC"))),TODAY()-H33&gt;7),"OPEN OVER 7 DAYS; ",""),LEN(IF(B33="","NO JOB; ","")&amp;IF(NOT(ISNUMBER(H33)),"NO DATE FOUND; ","")&amp;IF(I33="","NO CREW ASSIGNED; ","")&amp;IF(AND(ISNUMBER(J33),J33&lt;TODAY(),NOT(OR(UPPER($K33)=UPPER("Done"),UPPER($K33)=UPPER("Verified by GC")))),"PAST DUE - NOT DONE; ","")&amp;IF(AND(OR(UPPER($K33)=UPPER("Done"),UPPER($K33)=UPPER("Verified by GC")),M33=""),"DONE - NO GC SIGN-OFF; ","")&amp;IF(AND(OR(UPPER(E33)=UPPER("Damage by others"),UPPER(N33)=UPPER("Y")),O33=""),"DAMAGE BY OTHERS - NO CO #; ","")&amp;IF(AND(ISNUMBER(H33),NOT(OR(UPPER($K33)=UPPER("Done"),UPPER($K33)=UPPER("Verified by GC"))),TODAY()-H33&gt;7),"OPEN OVER 7 DAYS; ",""))-2)))</f>
        <v/>
      </c>
      <c r="T33" s="7" t="n"/>
    </row>
    <row r="34">
      <c r="A34" s="6" t="n"/>
      <c r="B34" s="7" t="n"/>
      <c r="C34" s="6" t="n"/>
      <c r="D34" s="6" t="n"/>
      <c r="E34" s="6" t="n"/>
      <c r="F34" s="7" t="n"/>
      <c r="G34" s="6" t="n"/>
      <c r="H34" s="8" t="n"/>
      <c r="I34" s="6" t="n"/>
      <c r="J34" s="8" t="n"/>
      <c r="K34" s="6" t="n"/>
      <c r="L34" s="8" t="n"/>
      <c r="M34" s="6" t="n"/>
      <c r="N34" s="6" t="n"/>
      <c r="O34" s="6" t="n"/>
      <c r="P34" s="6" t="n"/>
      <c r="Q34" s="9">
        <f>IF(NOT(OR($B34&lt;&gt;"",$C34&lt;&gt;"",$D34&lt;&gt;"",$E34&lt;&gt;"",$F34&lt;&gt;"",$H34&lt;&gt;"",$I34&lt;&gt;"",$J34&lt;&gt;"")),"",IF(ISNUMBER(H34),IF(AND(OR(UPPER($K34)=UPPER("Done"),UPPER($K34)=UPPER("Verified by GC")),ISNUMBER(L34)),L34-H34,TODAY()-H34),""))</f>
        <v/>
      </c>
      <c r="R34" s="9">
        <f>IF(NOT(OR($B34&lt;&gt;"",$C34&lt;&gt;"",$D34&lt;&gt;"",$E34&lt;&gt;"",$F34&lt;&gt;"",$H34&lt;&gt;"",$I34&lt;&gt;"",$J34&lt;&gt;"")),"",IF(AND(ISNUMBER(J34),NOT(OR(UPPER($K34)=UPPER("Done"),UPPER($K34)=UPPER("Verified by GC")))),J34-TODAY(),""))</f>
        <v/>
      </c>
      <c r="S34" s="10">
        <f>IF(NOT(OR($B34&lt;&gt;"",$C34&lt;&gt;"",$D34&lt;&gt;"",$E34&lt;&gt;"",$F34&lt;&gt;"",$H34&lt;&gt;"",$I34&lt;&gt;"",$J34&lt;&gt;"")),"",IF(IF(B34="","NO JOB; ","")&amp;IF(NOT(ISNUMBER(H34)),"NO DATE FOUND; ","")&amp;IF(I34="","NO CREW ASSIGNED; ","")&amp;IF(AND(ISNUMBER(J34),J34&lt;TODAY(),NOT(OR(UPPER($K34)=UPPER("Done"),UPPER($K34)=UPPER("Verified by GC")))),"PAST DUE - NOT DONE; ","")&amp;IF(AND(OR(UPPER($K34)=UPPER("Done"),UPPER($K34)=UPPER("Verified by GC")),M34=""),"DONE - NO GC SIGN-OFF; ","")&amp;IF(AND(OR(UPPER(E34)=UPPER("Damage by others"),UPPER(N34)=UPPER("Y")),O34=""),"DAMAGE BY OTHERS - NO CO #; ","")&amp;IF(AND(ISNUMBER(H34),NOT(OR(UPPER($K34)=UPPER("Done"),UPPER($K34)=UPPER("Verified by GC"))),TODAY()-H34&gt;7),"OPEN OVER 7 DAYS; ","")="","",LEFT(IF(B34="","NO JOB; ","")&amp;IF(NOT(ISNUMBER(H34)),"NO DATE FOUND; ","")&amp;IF(I34="","NO CREW ASSIGNED; ","")&amp;IF(AND(ISNUMBER(J34),J34&lt;TODAY(),NOT(OR(UPPER($K34)=UPPER("Done"),UPPER($K34)=UPPER("Verified by GC")))),"PAST DUE - NOT DONE; ","")&amp;IF(AND(OR(UPPER($K34)=UPPER("Done"),UPPER($K34)=UPPER("Verified by GC")),M34=""),"DONE - NO GC SIGN-OFF; ","")&amp;IF(AND(OR(UPPER(E34)=UPPER("Damage by others"),UPPER(N34)=UPPER("Y")),O34=""),"DAMAGE BY OTHERS - NO CO #; ","")&amp;IF(AND(ISNUMBER(H34),NOT(OR(UPPER($K34)=UPPER("Done"),UPPER($K34)=UPPER("Verified by GC"))),TODAY()-H34&gt;7),"OPEN OVER 7 DAYS; ",""),LEN(IF(B34="","NO JOB; ","")&amp;IF(NOT(ISNUMBER(H34)),"NO DATE FOUND; ","")&amp;IF(I34="","NO CREW ASSIGNED; ","")&amp;IF(AND(ISNUMBER(J34),J34&lt;TODAY(),NOT(OR(UPPER($K34)=UPPER("Done"),UPPER($K34)=UPPER("Verified by GC")))),"PAST DUE - NOT DONE; ","")&amp;IF(AND(OR(UPPER($K34)=UPPER("Done"),UPPER($K34)=UPPER("Verified by GC")),M34=""),"DONE - NO GC SIGN-OFF; ","")&amp;IF(AND(OR(UPPER(E34)=UPPER("Damage by others"),UPPER(N34)=UPPER("Y")),O34=""),"DAMAGE BY OTHERS - NO CO #; ","")&amp;IF(AND(ISNUMBER(H34),NOT(OR(UPPER($K34)=UPPER("Done"),UPPER($K34)=UPPER("Verified by GC"))),TODAY()-H34&gt;7),"OPEN OVER 7 DAYS; ",""))-2)))</f>
        <v/>
      </c>
      <c r="T34" s="7" t="n"/>
    </row>
    <row r="35">
      <c r="A35" s="6" t="n"/>
      <c r="B35" s="7" t="n"/>
      <c r="C35" s="6" t="n"/>
      <c r="D35" s="6" t="n"/>
      <c r="E35" s="6" t="n"/>
      <c r="F35" s="7" t="n"/>
      <c r="G35" s="6" t="n"/>
      <c r="H35" s="8" t="n"/>
      <c r="I35" s="6" t="n"/>
      <c r="J35" s="8" t="n"/>
      <c r="K35" s="6" t="n"/>
      <c r="L35" s="8" t="n"/>
      <c r="M35" s="6" t="n"/>
      <c r="N35" s="6" t="n"/>
      <c r="O35" s="6" t="n"/>
      <c r="P35" s="6" t="n"/>
      <c r="Q35" s="9">
        <f>IF(NOT(OR($B35&lt;&gt;"",$C35&lt;&gt;"",$D35&lt;&gt;"",$E35&lt;&gt;"",$F35&lt;&gt;"",$H35&lt;&gt;"",$I35&lt;&gt;"",$J35&lt;&gt;"")),"",IF(ISNUMBER(H35),IF(AND(OR(UPPER($K35)=UPPER("Done"),UPPER($K35)=UPPER("Verified by GC")),ISNUMBER(L35)),L35-H35,TODAY()-H35),""))</f>
        <v/>
      </c>
      <c r="R35" s="9">
        <f>IF(NOT(OR($B35&lt;&gt;"",$C35&lt;&gt;"",$D35&lt;&gt;"",$E35&lt;&gt;"",$F35&lt;&gt;"",$H35&lt;&gt;"",$I35&lt;&gt;"",$J35&lt;&gt;"")),"",IF(AND(ISNUMBER(J35),NOT(OR(UPPER($K35)=UPPER("Done"),UPPER($K35)=UPPER("Verified by GC")))),J35-TODAY(),""))</f>
        <v/>
      </c>
      <c r="S35" s="10">
        <f>IF(NOT(OR($B35&lt;&gt;"",$C35&lt;&gt;"",$D35&lt;&gt;"",$E35&lt;&gt;"",$F35&lt;&gt;"",$H35&lt;&gt;"",$I35&lt;&gt;"",$J35&lt;&gt;"")),"",IF(IF(B35="","NO JOB; ","")&amp;IF(NOT(ISNUMBER(H35)),"NO DATE FOUND; ","")&amp;IF(I35="","NO CREW ASSIGNED; ","")&amp;IF(AND(ISNUMBER(J35),J35&lt;TODAY(),NOT(OR(UPPER($K35)=UPPER("Done"),UPPER($K35)=UPPER("Verified by GC")))),"PAST DUE - NOT DONE; ","")&amp;IF(AND(OR(UPPER($K35)=UPPER("Done"),UPPER($K35)=UPPER("Verified by GC")),M35=""),"DONE - NO GC SIGN-OFF; ","")&amp;IF(AND(OR(UPPER(E35)=UPPER("Damage by others"),UPPER(N35)=UPPER("Y")),O35=""),"DAMAGE BY OTHERS - NO CO #; ","")&amp;IF(AND(ISNUMBER(H35),NOT(OR(UPPER($K35)=UPPER("Done"),UPPER($K35)=UPPER("Verified by GC"))),TODAY()-H35&gt;7),"OPEN OVER 7 DAYS; ","")="","",LEFT(IF(B35="","NO JOB; ","")&amp;IF(NOT(ISNUMBER(H35)),"NO DATE FOUND; ","")&amp;IF(I35="","NO CREW ASSIGNED; ","")&amp;IF(AND(ISNUMBER(J35),J35&lt;TODAY(),NOT(OR(UPPER($K35)=UPPER("Done"),UPPER($K35)=UPPER("Verified by GC")))),"PAST DUE - NOT DONE; ","")&amp;IF(AND(OR(UPPER($K35)=UPPER("Done"),UPPER($K35)=UPPER("Verified by GC")),M35=""),"DONE - NO GC SIGN-OFF; ","")&amp;IF(AND(OR(UPPER(E35)=UPPER("Damage by others"),UPPER(N35)=UPPER("Y")),O35=""),"DAMAGE BY OTHERS - NO CO #; ","")&amp;IF(AND(ISNUMBER(H35),NOT(OR(UPPER($K35)=UPPER("Done"),UPPER($K35)=UPPER("Verified by GC"))),TODAY()-H35&gt;7),"OPEN OVER 7 DAYS; ",""),LEN(IF(B35="","NO JOB; ","")&amp;IF(NOT(ISNUMBER(H35)),"NO DATE FOUND; ","")&amp;IF(I35="","NO CREW ASSIGNED; ","")&amp;IF(AND(ISNUMBER(J35),J35&lt;TODAY(),NOT(OR(UPPER($K35)=UPPER("Done"),UPPER($K35)=UPPER("Verified by GC")))),"PAST DUE - NOT DONE; ","")&amp;IF(AND(OR(UPPER($K35)=UPPER("Done"),UPPER($K35)=UPPER("Verified by GC")),M35=""),"DONE - NO GC SIGN-OFF; ","")&amp;IF(AND(OR(UPPER(E35)=UPPER("Damage by others"),UPPER(N35)=UPPER("Y")),O35=""),"DAMAGE BY OTHERS - NO CO #; ","")&amp;IF(AND(ISNUMBER(H35),NOT(OR(UPPER($K35)=UPPER("Done"),UPPER($K35)=UPPER("Verified by GC"))),TODAY()-H35&gt;7),"OPEN OVER 7 DAYS; ",""))-2)))</f>
        <v/>
      </c>
      <c r="T35" s="7" t="n"/>
    </row>
    <row r="36">
      <c r="A36" s="6" t="n"/>
      <c r="B36" s="7" t="n"/>
      <c r="C36" s="6" t="n"/>
      <c r="D36" s="6" t="n"/>
      <c r="E36" s="6" t="n"/>
      <c r="F36" s="7" t="n"/>
      <c r="G36" s="6" t="n"/>
      <c r="H36" s="8" t="n"/>
      <c r="I36" s="6" t="n"/>
      <c r="J36" s="8" t="n"/>
      <c r="K36" s="6" t="n"/>
      <c r="L36" s="8" t="n"/>
      <c r="M36" s="6" t="n"/>
      <c r="N36" s="6" t="n"/>
      <c r="O36" s="6" t="n"/>
      <c r="P36" s="6" t="n"/>
      <c r="Q36" s="9">
        <f>IF(NOT(OR($B36&lt;&gt;"",$C36&lt;&gt;"",$D36&lt;&gt;"",$E36&lt;&gt;"",$F36&lt;&gt;"",$H36&lt;&gt;"",$I36&lt;&gt;"",$J36&lt;&gt;"")),"",IF(ISNUMBER(H36),IF(AND(OR(UPPER($K36)=UPPER("Done"),UPPER($K36)=UPPER("Verified by GC")),ISNUMBER(L36)),L36-H36,TODAY()-H36),""))</f>
        <v/>
      </c>
      <c r="R36" s="9">
        <f>IF(NOT(OR($B36&lt;&gt;"",$C36&lt;&gt;"",$D36&lt;&gt;"",$E36&lt;&gt;"",$F36&lt;&gt;"",$H36&lt;&gt;"",$I36&lt;&gt;"",$J36&lt;&gt;"")),"",IF(AND(ISNUMBER(J36),NOT(OR(UPPER($K36)=UPPER("Done"),UPPER($K36)=UPPER("Verified by GC")))),J36-TODAY(),""))</f>
        <v/>
      </c>
      <c r="S36" s="10">
        <f>IF(NOT(OR($B36&lt;&gt;"",$C36&lt;&gt;"",$D36&lt;&gt;"",$E36&lt;&gt;"",$F36&lt;&gt;"",$H36&lt;&gt;"",$I36&lt;&gt;"",$J36&lt;&gt;"")),"",IF(IF(B36="","NO JOB; ","")&amp;IF(NOT(ISNUMBER(H36)),"NO DATE FOUND; ","")&amp;IF(I36="","NO CREW ASSIGNED; ","")&amp;IF(AND(ISNUMBER(J36),J36&lt;TODAY(),NOT(OR(UPPER($K36)=UPPER("Done"),UPPER($K36)=UPPER("Verified by GC")))),"PAST DUE - NOT DONE; ","")&amp;IF(AND(OR(UPPER($K36)=UPPER("Done"),UPPER($K36)=UPPER("Verified by GC")),M36=""),"DONE - NO GC SIGN-OFF; ","")&amp;IF(AND(OR(UPPER(E36)=UPPER("Damage by others"),UPPER(N36)=UPPER("Y")),O36=""),"DAMAGE BY OTHERS - NO CO #; ","")&amp;IF(AND(ISNUMBER(H36),NOT(OR(UPPER($K36)=UPPER("Done"),UPPER($K36)=UPPER("Verified by GC"))),TODAY()-H36&gt;7),"OPEN OVER 7 DAYS; ","")="","",LEFT(IF(B36="","NO JOB; ","")&amp;IF(NOT(ISNUMBER(H36)),"NO DATE FOUND; ","")&amp;IF(I36="","NO CREW ASSIGNED; ","")&amp;IF(AND(ISNUMBER(J36),J36&lt;TODAY(),NOT(OR(UPPER($K36)=UPPER("Done"),UPPER($K36)=UPPER("Verified by GC")))),"PAST DUE - NOT DONE; ","")&amp;IF(AND(OR(UPPER($K36)=UPPER("Done"),UPPER($K36)=UPPER("Verified by GC")),M36=""),"DONE - NO GC SIGN-OFF; ","")&amp;IF(AND(OR(UPPER(E36)=UPPER("Damage by others"),UPPER(N36)=UPPER("Y")),O36=""),"DAMAGE BY OTHERS - NO CO #; ","")&amp;IF(AND(ISNUMBER(H36),NOT(OR(UPPER($K36)=UPPER("Done"),UPPER($K36)=UPPER("Verified by GC"))),TODAY()-H36&gt;7),"OPEN OVER 7 DAYS; ",""),LEN(IF(B36="","NO JOB; ","")&amp;IF(NOT(ISNUMBER(H36)),"NO DATE FOUND; ","")&amp;IF(I36="","NO CREW ASSIGNED; ","")&amp;IF(AND(ISNUMBER(J36),J36&lt;TODAY(),NOT(OR(UPPER($K36)=UPPER("Done"),UPPER($K36)=UPPER("Verified by GC")))),"PAST DUE - NOT DONE; ","")&amp;IF(AND(OR(UPPER($K36)=UPPER("Done"),UPPER($K36)=UPPER("Verified by GC")),M36=""),"DONE - NO GC SIGN-OFF; ","")&amp;IF(AND(OR(UPPER(E36)=UPPER("Damage by others"),UPPER(N36)=UPPER("Y")),O36=""),"DAMAGE BY OTHERS - NO CO #; ","")&amp;IF(AND(ISNUMBER(H36),NOT(OR(UPPER($K36)=UPPER("Done"),UPPER($K36)=UPPER("Verified by GC"))),TODAY()-H36&gt;7),"OPEN OVER 7 DAYS; ",""))-2)))</f>
        <v/>
      </c>
      <c r="T36" s="7" t="n"/>
    </row>
    <row r="37">
      <c r="A37" s="6" t="n"/>
      <c r="B37" s="7" t="n"/>
      <c r="C37" s="6" t="n"/>
      <c r="D37" s="6" t="n"/>
      <c r="E37" s="6" t="n"/>
      <c r="F37" s="7" t="n"/>
      <c r="G37" s="6" t="n"/>
      <c r="H37" s="8" t="n"/>
      <c r="I37" s="6" t="n"/>
      <c r="J37" s="8" t="n"/>
      <c r="K37" s="6" t="n"/>
      <c r="L37" s="8" t="n"/>
      <c r="M37" s="6" t="n"/>
      <c r="N37" s="6" t="n"/>
      <c r="O37" s="6" t="n"/>
      <c r="P37" s="6" t="n"/>
      <c r="Q37" s="9">
        <f>IF(NOT(OR($B37&lt;&gt;"",$C37&lt;&gt;"",$D37&lt;&gt;"",$E37&lt;&gt;"",$F37&lt;&gt;"",$H37&lt;&gt;"",$I37&lt;&gt;"",$J37&lt;&gt;"")),"",IF(ISNUMBER(H37),IF(AND(OR(UPPER($K37)=UPPER("Done"),UPPER($K37)=UPPER("Verified by GC")),ISNUMBER(L37)),L37-H37,TODAY()-H37),""))</f>
        <v/>
      </c>
      <c r="R37" s="9">
        <f>IF(NOT(OR($B37&lt;&gt;"",$C37&lt;&gt;"",$D37&lt;&gt;"",$E37&lt;&gt;"",$F37&lt;&gt;"",$H37&lt;&gt;"",$I37&lt;&gt;"",$J37&lt;&gt;"")),"",IF(AND(ISNUMBER(J37),NOT(OR(UPPER($K37)=UPPER("Done"),UPPER($K37)=UPPER("Verified by GC")))),J37-TODAY(),""))</f>
        <v/>
      </c>
      <c r="S37" s="10">
        <f>IF(NOT(OR($B37&lt;&gt;"",$C37&lt;&gt;"",$D37&lt;&gt;"",$E37&lt;&gt;"",$F37&lt;&gt;"",$H37&lt;&gt;"",$I37&lt;&gt;"",$J37&lt;&gt;"")),"",IF(IF(B37="","NO JOB; ","")&amp;IF(NOT(ISNUMBER(H37)),"NO DATE FOUND; ","")&amp;IF(I37="","NO CREW ASSIGNED; ","")&amp;IF(AND(ISNUMBER(J37),J37&lt;TODAY(),NOT(OR(UPPER($K37)=UPPER("Done"),UPPER($K37)=UPPER("Verified by GC")))),"PAST DUE - NOT DONE; ","")&amp;IF(AND(OR(UPPER($K37)=UPPER("Done"),UPPER($K37)=UPPER("Verified by GC")),M37=""),"DONE - NO GC SIGN-OFF; ","")&amp;IF(AND(OR(UPPER(E37)=UPPER("Damage by others"),UPPER(N37)=UPPER("Y")),O37=""),"DAMAGE BY OTHERS - NO CO #; ","")&amp;IF(AND(ISNUMBER(H37),NOT(OR(UPPER($K37)=UPPER("Done"),UPPER($K37)=UPPER("Verified by GC"))),TODAY()-H37&gt;7),"OPEN OVER 7 DAYS; ","")="","",LEFT(IF(B37="","NO JOB; ","")&amp;IF(NOT(ISNUMBER(H37)),"NO DATE FOUND; ","")&amp;IF(I37="","NO CREW ASSIGNED; ","")&amp;IF(AND(ISNUMBER(J37),J37&lt;TODAY(),NOT(OR(UPPER($K37)=UPPER("Done"),UPPER($K37)=UPPER("Verified by GC")))),"PAST DUE - NOT DONE; ","")&amp;IF(AND(OR(UPPER($K37)=UPPER("Done"),UPPER($K37)=UPPER("Verified by GC")),M37=""),"DONE - NO GC SIGN-OFF; ","")&amp;IF(AND(OR(UPPER(E37)=UPPER("Damage by others"),UPPER(N37)=UPPER("Y")),O37=""),"DAMAGE BY OTHERS - NO CO #; ","")&amp;IF(AND(ISNUMBER(H37),NOT(OR(UPPER($K37)=UPPER("Done"),UPPER($K37)=UPPER("Verified by GC"))),TODAY()-H37&gt;7),"OPEN OVER 7 DAYS; ",""),LEN(IF(B37="","NO JOB; ","")&amp;IF(NOT(ISNUMBER(H37)),"NO DATE FOUND; ","")&amp;IF(I37="","NO CREW ASSIGNED; ","")&amp;IF(AND(ISNUMBER(J37),J37&lt;TODAY(),NOT(OR(UPPER($K37)=UPPER("Done"),UPPER($K37)=UPPER("Verified by GC")))),"PAST DUE - NOT DONE; ","")&amp;IF(AND(OR(UPPER($K37)=UPPER("Done"),UPPER($K37)=UPPER("Verified by GC")),M37=""),"DONE - NO GC SIGN-OFF; ","")&amp;IF(AND(OR(UPPER(E37)=UPPER("Damage by others"),UPPER(N37)=UPPER("Y")),O37=""),"DAMAGE BY OTHERS - NO CO #; ","")&amp;IF(AND(ISNUMBER(H37),NOT(OR(UPPER($K37)=UPPER("Done"),UPPER($K37)=UPPER("Verified by GC"))),TODAY()-H37&gt;7),"OPEN OVER 7 DAYS; ",""))-2)))</f>
        <v/>
      </c>
      <c r="T37" s="7" t="n"/>
    </row>
    <row r="38">
      <c r="A38" s="6" t="n"/>
      <c r="B38" s="7" t="n"/>
      <c r="C38" s="6" t="n"/>
      <c r="D38" s="6" t="n"/>
      <c r="E38" s="6" t="n"/>
      <c r="F38" s="7" t="n"/>
      <c r="G38" s="6" t="n"/>
      <c r="H38" s="8" t="n"/>
      <c r="I38" s="6" t="n"/>
      <c r="J38" s="8" t="n"/>
      <c r="K38" s="6" t="n"/>
      <c r="L38" s="8" t="n"/>
      <c r="M38" s="6" t="n"/>
      <c r="N38" s="6" t="n"/>
      <c r="O38" s="6" t="n"/>
      <c r="P38" s="6" t="n"/>
      <c r="Q38" s="9">
        <f>IF(NOT(OR($B38&lt;&gt;"",$C38&lt;&gt;"",$D38&lt;&gt;"",$E38&lt;&gt;"",$F38&lt;&gt;"",$H38&lt;&gt;"",$I38&lt;&gt;"",$J38&lt;&gt;"")),"",IF(ISNUMBER(H38),IF(AND(OR(UPPER($K38)=UPPER("Done"),UPPER($K38)=UPPER("Verified by GC")),ISNUMBER(L38)),L38-H38,TODAY()-H38),""))</f>
        <v/>
      </c>
      <c r="R38" s="9">
        <f>IF(NOT(OR($B38&lt;&gt;"",$C38&lt;&gt;"",$D38&lt;&gt;"",$E38&lt;&gt;"",$F38&lt;&gt;"",$H38&lt;&gt;"",$I38&lt;&gt;"",$J38&lt;&gt;"")),"",IF(AND(ISNUMBER(J38),NOT(OR(UPPER($K38)=UPPER("Done"),UPPER($K38)=UPPER("Verified by GC")))),J38-TODAY(),""))</f>
        <v/>
      </c>
      <c r="S38" s="10">
        <f>IF(NOT(OR($B38&lt;&gt;"",$C38&lt;&gt;"",$D38&lt;&gt;"",$E38&lt;&gt;"",$F38&lt;&gt;"",$H38&lt;&gt;"",$I38&lt;&gt;"",$J38&lt;&gt;"")),"",IF(IF(B38="","NO JOB; ","")&amp;IF(NOT(ISNUMBER(H38)),"NO DATE FOUND; ","")&amp;IF(I38="","NO CREW ASSIGNED; ","")&amp;IF(AND(ISNUMBER(J38),J38&lt;TODAY(),NOT(OR(UPPER($K38)=UPPER("Done"),UPPER($K38)=UPPER("Verified by GC")))),"PAST DUE - NOT DONE; ","")&amp;IF(AND(OR(UPPER($K38)=UPPER("Done"),UPPER($K38)=UPPER("Verified by GC")),M38=""),"DONE - NO GC SIGN-OFF; ","")&amp;IF(AND(OR(UPPER(E38)=UPPER("Damage by others"),UPPER(N38)=UPPER("Y")),O38=""),"DAMAGE BY OTHERS - NO CO #; ","")&amp;IF(AND(ISNUMBER(H38),NOT(OR(UPPER($K38)=UPPER("Done"),UPPER($K38)=UPPER("Verified by GC"))),TODAY()-H38&gt;7),"OPEN OVER 7 DAYS; ","")="","",LEFT(IF(B38="","NO JOB; ","")&amp;IF(NOT(ISNUMBER(H38)),"NO DATE FOUND; ","")&amp;IF(I38="","NO CREW ASSIGNED; ","")&amp;IF(AND(ISNUMBER(J38),J38&lt;TODAY(),NOT(OR(UPPER($K38)=UPPER("Done"),UPPER($K38)=UPPER("Verified by GC")))),"PAST DUE - NOT DONE; ","")&amp;IF(AND(OR(UPPER($K38)=UPPER("Done"),UPPER($K38)=UPPER("Verified by GC")),M38=""),"DONE - NO GC SIGN-OFF; ","")&amp;IF(AND(OR(UPPER(E38)=UPPER("Damage by others"),UPPER(N38)=UPPER("Y")),O38=""),"DAMAGE BY OTHERS - NO CO #; ","")&amp;IF(AND(ISNUMBER(H38),NOT(OR(UPPER($K38)=UPPER("Done"),UPPER($K38)=UPPER("Verified by GC"))),TODAY()-H38&gt;7),"OPEN OVER 7 DAYS; ",""),LEN(IF(B38="","NO JOB; ","")&amp;IF(NOT(ISNUMBER(H38)),"NO DATE FOUND; ","")&amp;IF(I38="","NO CREW ASSIGNED; ","")&amp;IF(AND(ISNUMBER(J38),J38&lt;TODAY(),NOT(OR(UPPER($K38)=UPPER("Done"),UPPER($K38)=UPPER("Verified by GC")))),"PAST DUE - NOT DONE; ","")&amp;IF(AND(OR(UPPER($K38)=UPPER("Done"),UPPER($K38)=UPPER("Verified by GC")),M38=""),"DONE - NO GC SIGN-OFF; ","")&amp;IF(AND(OR(UPPER(E38)=UPPER("Damage by others"),UPPER(N38)=UPPER("Y")),O38=""),"DAMAGE BY OTHERS - NO CO #; ","")&amp;IF(AND(ISNUMBER(H38),NOT(OR(UPPER($K38)=UPPER("Done"),UPPER($K38)=UPPER("Verified by GC"))),TODAY()-H38&gt;7),"OPEN OVER 7 DAYS; ",""))-2)))</f>
        <v/>
      </c>
      <c r="T38" s="7" t="n"/>
    </row>
    <row r="39">
      <c r="A39" s="6" t="n"/>
      <c r="B39" s="7" t="n"/>
      <c r="C39" s="6" t="n"/>
      <c r="D39" s="6" t="n"/>
      <c r="E39" s="6" t="n"/>
      <c r="F39" s="7" t="n"/>
      <c r="G39" s="6" t="n"/>
      <c r="H39" s="8" t="n"/>
      <c r="I39" s="6" t="n"/>
      <c r="J39" s="8" t="n"/>
      <c r="K39" s="6" t="n"/>
      <c r="L39" s="8" t="n"/>
      <c r="M39" s="6" t="n"/>
      <c r="N39" s="6" t="n"/>
      <c r="O39" s="6" t="n"/>
      <c r="P39" s="6" t="n"/>
      <c r="Q39" s="9">
        <f>IF(NOT(OR($B39&lt;&gt;"",$C39&lt;&gt;"",$D39&lt;&gt;"",$E39&lt;&gt;"",$F39&lt;&gt;"",$H39&lt;&gt;"",$I39&lt;&gt;"",$J39&lt;&gt;"")),"",IF(ISNUMBER(H39),IF(AND(OR(UPPER($K39)=UPPER("Done"),UPPER($K39)=UPPER("Verified by GC")),ISNUMBER(L39)),L39-H39,TODAY()-H39),""))</f>
        <v/>
      </c>
      <c r="R39" s="9">
        <f>IF(NOT(OR($B39&lt;&gt;"",$C39&lt;&gt;"",$D39&lt;&gt;"",$E39&lt;&gt;"",$F39&lt;&gt;"",$H39&lt;&gt;"",$I39&lt;&gt;"",$J39&lt;&gt;"")),"",IF(AND(ISNUMBER(J39),NOT(OR(UPPER($K39)=UPPER("Done"),UPPER($K39)=UPPER("Verified by GC")))),J39-TODAY(),""))</f>
        <v/>
      </c>
      <c r="S39" s="10">
        <f>IF(NOT(OR($B39&lt;&gt;"",$C39&lt;&gt;"",$D39&lt;&gt;"",$E39&lt;&gt;"",$F39&lt;&gt;"",$H39&lt;&gt;"",$I39&lt;&gt;"",$J39&lt;&gt;"")),"",IF(IF(B39="","NO JOB; ","")&amp;IF(NOT(ISNUMBER(H39)),"NO DATE FOUND; ","")&amp;IF(I39="","NO CREW ASSIGNED; ","")&amp;IF(AND(ISNUMBER(J39),J39&lt;TODAY(),NOT(OR(UPPER($K39)=UPPER("Done"),UPPER($K39)=UPPER("Verified by GC")))),"PAST DUE - NOT DONE; ","")&amp;IF(AND(OR(UPPER($K39)=UPPER("Done"),UPPER($K39)=UPPER("Verified by GC")),M39=""),"DONE - NO GC SIGN-OFF; ","")&amp;IF(AND(OR(UPPER(E39)=UPPER("Damage by others"),UPPER(N39)=UPPER("Y")),O39=""),"DAMAGE BY OTHERS - NO CO #; ","")&amp;IF(AND(ISNUMBER(H39),NOT(OR(UPPER($K39)=UPPER("Done"),UPPER($K39)=UPPER("Verified by GC"))),TODAY()-H39&gt;7),"OPEN OVER 7 DAYS; ","")="","",LEFT(IF(B39="","NO JOB; ","")&amp;IF(NOT(ISNUMBER(H39)),"NO DATE FOUND; ","")&amp;IF(I39="","NO CREW ASSIGNED; ","")&amp;IF(AND(ISNUMBER(J39),J39&lt;TODAY(),NOT(OR(UPPER($K39)=UPPER("Done"),UPPER($K39)=UPPER("Verified by GC")))),"PAST DUE - NOT DONE; ","")&amp;IF(AND(OR(UPPER($K39)=UPPER("Done"),UPPER($K39)=UPPER("Verified by GC")),M39=""),"DONE - NO GC SIGN-OFF; ","")&amp;IF(AND(OR(UPPER(E39)=UPPER("Damage by others"),UPPER(N39)=UPPER("Y")),O39=""),"DAMAGE BY OTHERS - NO CO #; ","")&amp;IF(AND(ISNUMBER(H39),NOT(OR(UPPER($K39)=UPPER("Done"),UPPER($K39)=UPPER("Verified by GC"))),TODAY()-H39&gt;7),"OPEN OVER 7 DAYS; ",""),LEN(IF(B39="","NO JOB; ","")&amp;IF(NOT(ISNUMBER(H39)),"NO DATE FOUND; ","")&amp;IF(I39="","NO CREW ASSIGNED; ","")&amp;IF(AND(ISNUMBER(J39),J39&lt;TODAY(),NOT(OR(UPPER($K39)=UPPER("Done"),UPPER($K39)=UPPER("Verified by GC")))),"PAST DUE - NOT DONE; ","")&amp;IF(AND(OR(UPPER($K39)=UPPER("Done"),UPPER($K39)=UPPER("Verified by GC")),M39=""),"DONE - NO GC SIGN-OFF; ","")&amp;IF(AND(OR(UPPER(E39)=UPPER("Damage by others"),UPPER(N39)=UPPER("Y")),O39=""),"DAMAGE BY OTHERS - NO CO #; ","")&amp;IF(AND(ISNUMBER(H39),NOT(OR(UPPER($K39)=UPPER("Done"),UPPER($K39)=UPPER("Verified by GC"))),TODAY()-H39&gt;7),"OPEN OVER 7 DAYS; ",""))-2)))</f>
        <v/>
      </c>
      <c r="T39" s="7" t="n"/>
    </row>
    <row r="40">
      <c r="A40" s="6" t="n"/>
      <c r="B40" s="7" t="n"/>
      <c r="C40" s="6" t="n"/>
      <c r="D40" s="6" t="n"/>
      <c r="E40" s="6" t="n"/>
      <c r="F40" s="7" t="n"/>
      <c r="G40" s="6" t="n"/>
      <c r="H40" s="8" t="n"/>
      <c r="I40" s="6" t="n"/>
      <c r="J40" s="8" t="n"/>
      <c r="K40" s="6" t="n"/>
      <c r="L40" s="8" t="n"/>
      <c r="M40" s="6" t="n"/>
      <c r="N40" s="6" t="n"/>
      <c r="O40" s="6" t="n"/>
      <c r="P40" s="6" t="n"/>
      <c r="Q40" s="9">
        <f>IF(NOT(OR($B40&lt;&gt;"",$C40&lt;&gt;"",$D40&lt;&gt;"",$E40&lt;&gt;"",$F40&lt;&gt;"",$H40&lt;&gt;"",$I40&lt;&gt;"",$J40&lt;&gt;"")),"",IF(ISNUMBER(H40),IF(AND(OR(UPPER($K40)=UPPER("Done"),UPPER($K40)=UPPER("Verified by GC")),ISNUMBER(L40)),L40-H40,TODAY()-H40),""))</f>
        <v/>
      </c>
      <c r="R40" s="9">
        <f>IF(NOT(OR($B40&lt;&gt;"",$C40&lt;&gt;"",$D40&lt;&gt;"",$E40&lt;&gt;"",$F40&lt;&gt;"",$H40&lt;&gt;"",$I40&lt;&gt;"",$J40&lt;&gt;"")),"",IF(AND(ISNUMBER(J40),NOT(OR(UPPER($K40)=UPPER("Done"),UPPER($K40)=UPPER("Verified by GC")))),J40-TODAY(),""))</f>
        <v/>
      </c>
      <c r="S40" s="10">
        <f>IF(NOT(OR($B40&lt;&gt;"",$C40&lt;&gt;"",$D40&lt;&gt;"",$E40&lt;&gt;"",$F40&lt;&gt;"",$H40&lt;&gt;"",$I40&lt;&gt;"",$J40&lt;&gt;"")),"",IF(IF(B40="","NO JOB; ","")&amp;IF(NOT(ISNUMBER(H40)),"NO DATE FOUND; ","")&amp;IF(I40="","NO CREW ASSIGNED; ","")&amp;IF(AND(ISNUMBER(J40),J40&lt;TODAY(),NOT(OR(UPPER($K40)=UPPER("Done"),UPPER($K40)=UPPER("Verified by GC")))),"PAST DUE - NOT DONE; ","")&amp;IF(AND(OR(UPPER($K40)=UPPER("Done"),UPPER($K40)=UPPER("Verified by GC")),M40=""),"DONE - NO GC SIGN-OFF; ","")&amp;IF(AND(OR(UPPER(E40)=UPPER("Damage by others"),UPPER(N40)=UPPER("Y")),O40=""),"DAMAGE BY OTHERS - NO CO #; ","")&amp;IF(AND(ISNUMBER(H40),NOT(OR(UPPER($K40)=UPPER("Done"),UPPER($K40)=UPPER("Verified by GC"))),TODAY()-H40&gt;7),"OPEN OVER 7 DAYS; ","")="","",LEFT(IF(B40="","NO JOB; ","")&amp;IF(NOT(ISNUMBER(H40)),"NO DATE FOUND; ","")&amp;IF(I40="","NO CREW ASSIGNED; ","")&amp;IF(AND(ISNUMBER(J40),J40&lt;TODAY(),NOT(OR(UPPER($K40)=UPPER("Done"),UPPER($K40)=UPPER("Verified by GC")))),"PAST DUE - NOT DONE; ","")&amp;IF(AND(OR(UPPER($K40)=UPPER("Done"),UPPER($K40)=UPPER("Verified by GC")),M40=""),"DONE - NO GC SIGN-OFF; ","")&amp;IF(AND(OR(UPPER(E40)=UPPER("Damage by others"),UPPER(N40)=UPPER("Y")),O40=""),"DAMAGE BY OTHERS - NO CO #; ","")&amp;IF(AND(ISNUMBER(H40),NOT(OR(UPPER($K40)=UPPER("Done"),UPPER($K40)=UPPER("Verified by GC"))),TODAY()-H40&gt;7),"OPEN OVER 7 DAYS; ",""),LEN(IF(B40="","NO JOB; ","")&amp;IF(NOT(ISNUMBER(H40)),"NO DATE FOUND; ","")&amp;IF(I40="","NO CREW ASSIGNED; ","")&amp;IF(AND(ISNUMBER(J40),J40&lt;TODAY(),NOT(OR(UPPER($K40)=UPPER("Done"),UPPER($K40)=UPPER("Verified by GC")))),"PAST DUE - NOT DONE; ","")&amp;IF(AND(OR(UPPER($K40)=UPPER("Done"),UPPER($K40)=UPPER("Verified by GC")),M40=""),"DONE - NO GC SIGN-OFF; ","")&amp;IF(AND(OR(UPPER(E40)=UPPER("Damage by others"),UPPER(N40)=UPPER("Y")),O40=""),"DAMAGE BY OTHERS - NO CO #; ","")&amp;IF(AND(ISNUMBER(H40),NOT(OR(UPPER($K40)=UPPER("Done"),UPPER($K40)=UPPER("Verified by GC"))),TODAY()-H40&gt;7),"OPEN OVER 7 DAYS; ",""))-2)))</f>
        <v/>
      </c>
      <c r="T40" s="7" t="n"/>
    </row>
    <row r="41">
      <c r="A41" s="6" t="n"/>
      <c r="B41" s="7" t="n"/>
      <c r="C41" s="6" t="n"/>
      <c r="D41" s="6" t="n"/>
      <c r="E41" s="6" t="n"/>
      <c r="F41" s="7" t="n"/>
      <c r="G41" s="6" t="n"/>
      <c r="H41" s="8" t="n"/>
      <c r="I41" s="6" t="n"/>
      <c r="J41" s="8" t="n"/>
      <c r="K41" s="6" t="n"/>
      <c r="L41" s="8" t="n"/>
      <c r="M41" s="6" t="n"/>
      <c r="N41" s="6" t="n"/>
      <c r="O41" s="6" t="n"/>
      <c r="P41" s="6" t="n"/>
      <c r="Q41" s="9">
        <f>IF(NOT(OR($B41&lt;&gt;"",$C41&lt;&gt;"",$D41&lt;&gt;"",$E41&lt;&gt;"",$F41&lt;&gt;"",$H41&lt;&gt;"",$I41&lt;&gt;"",$J41&lt;&gt;"")),"",IF(ISNUMBER(H41),IF(AND(OR(UPPER($K41)=UPPER("Done"),UPPER($K41)=UPPER("Verified by GC")),ISNUMBER(L41)),L41-H41,TODAY()-H41),""))</f>
        <v/>
      </c>
      <c r="R41" s="9">
        <f>IF(NOT(OR($B41&lt;&gt;"",$C41&lt;&gt;"",$D41&lt;&gt;"",$E41&lt;&gt;"",$F41&lt;&gt;"",$H41&lt;&gt;"",$I41&lt;&gt;"",$J41&lt;&gt;"")),"",IF(AND(ISNUMBER(J41),NOT(OR(UPPER($K41)=UPPER("Done"),UPPER($K41)=UPPER("Verified by GC")))),J41-TODAY(),""))</f>
        <v/>
      </c>
      <c r="S41" s="10">
        <f>IF(NOT(OR($B41&lt;&gt;"",$C41&lt;&gt;"",$D41&lt;&gt;"",$E41&lt;&gt;"",$F41&lt;&gt;"",$H41&lt;&gt;"",$I41&lt;&gt;"",$J41&lt;&gt;"")),"",IF(IF(B41="","NO JOB; ","")&amp;IF(NOT(ISNUMBER(H41)),"NO DATE FOUND; ","")&amp;IF(I41="","NO CREW ASSIGNED; ","")&amp;IF(AND(ISNUMBER(J41),J41&lt;TODAY(),NOT(OR(UPPER($K41)=UPPER("Done"),UPPER($K41)=UPPER("Verified by GC")))),"PAST DUE - NOT DONE; ","")&amp;IF(AND(OR(UPPER($K41)=UPPER("Done"),UPPER($K41)=UPPER("Verified by GC")),M41=""),"DONE - NO GC SIGN-OFF; ","")&amp;IF(AND(OR(UPPER(E41)=UPPER("Damage by others"),UPPER(N41)=UPPER("Y")),O41=""),"DAMAGE BY OTHERS - NO CO #; ","")&amp;IF(AND(ISNUMBER(H41),NOT(OR(UPPER($K41)=UPPER("Done"),UPPER($K41)=UPPER("Verified by GC"))),TODAY()-H41&gt;7),"OPEN OVER 7 DAYS; ","")="","",LEFT(IF(B41="","NO JOB; ","")&amp;IF(NOT(ISNUMBER(H41)),"NO DATE FOUND; ","")&amp;IF(I41="","NO CREW ASSIGNED; ","")&amp;IF(AND(ISNUMBER(J41),J41&lt;TODAY(),NOT(OR(UPPER($K41)=UPPER("Done"),UPPER($K41)=UPPER("Verified by GC")))),"PAST DUE - NOT DONE; ","")&amp;IF(AND(OR(UPPER($K41)=UPPER("Done"),UPPER($K41)=UPPER("Verified by GC")),M41=""),"DONE - NO GC SIGN-OFF; ","")&amp;IF(AND(OR(UPPER(E41)=UPPER("Damage by others"),UPPER(N41)=UPPER("Y")),O41=""),"DAMAGE BY OTHERS - NO CO #; ","")&amp;IF(AND(ISNUMBER(H41),NOT(OR(UPPER($K41)=UPPER("Done"),UPPER($K41)=UPPER("Verified by GC"))),TODAY()-H41&gt;7),"OPEN OVER 7 DAYS; ",""),LEN(IF(B41="","NO JOB; ","")&amp;IF(NOT(ISNUMBER(H41)),"NO DATE FOUND; ","")&amp;IF(I41="","NO CREW ASSIGNED; ","")&amp;IF(AND(ISNUMBER(J41),J41&lt;TODAY(),NOT(OR(UPPER($K41)=UPPER("Done"),UPPER($K41)=UPPER("Verified by GC")))),"PAST DUE - NOT DONE; ","")&amp;IF(AND(OR(UPPER($K41)=UPPER("Done"),UPPER($K41)=UPPER("Verified by GC")),M41=""),"DONE - NO GC SIGN-OFF; ","")&amp;IF(AND(OR(UPPER(E41)=UPPER("Damage by others"),UPPER(N41)=UPPER("Y")),O41=""),"DAMAGE BY OTHERS - NO CO #; ","")&amp;IF(AND(ISNUMBER(H41),NOT(OR(UPPER($K41)=UPPER("Done"),UPPER($K41)=UPPER("Verified by GC"))),TODAY()-H41&gt;7),"OPEN OVER 7 DAYS; ",""))-2)))</f>
        <v/>
      </c>
      <c r="T41" s="7" t="n"/>
    </row>
    <row r="42">
      <c r="A42" s="6" t="n"/>
      <c r="B42" s="7" t="n"/>
      <c r="C42" s="6" t="n"/>
      <c r="D42" s="6" t="n"/>
      <c r="E42" s="6" t="n"/>
      <c r="F42" s="7" t="n"/>
      <c r="G42" s="6" t="n"/>
      <c r="H42" s="8" t="n"/>
      <c r="I42" s="6" t="n"/>
      <c r="J42" s="8" t="n"/>
      <c r="K42" s="6" t="n"/>
      <c r="L42" s="8" t="n"/>
      <c r="M42" s="6" t="n"/>
      <c r="N42" s="6" t="n"/>
      <c r="O42" s="6" t="n"/>
      <c r="P42" s="6" t="n"/>
      <c r="Q42" s="9">
        <f>IF(NOT(OR($B42&lt;&gt;"",$C42&lt;&gt;"",$D42&lt;&gt;"",$E42&lt;&gt;"",$F42&lt;&gt;"",$H42&lt;&gt;"",$I42&lt;&gt;"",$J42&lt;&gt;"")),"",IF(ISNUMBER(H42),IF(AND(OR(UPPER($K42)=UPPER("Done"),UPPER($K42)=UPPER("Verified by GC")),ISNUMBER(L42)),L42-H42,TODAY()-H42),""))</f>
        <v/>
      </c>
      <c r="R42" s="9">
        <f>IF(NOT(OR($B42&lt;&gt;"",$C42&lt;&gt;"",$D42&lt;&gt;"",$E42&lt;&gt;"",$F42&lt;&gt;"",$H42&lt;&gt;"",$I42&lt;&gt;"",$J42&lt;&gt;"")),"",IF(AND(ISNUMBER(J42),NOT(OR(UPPER($K42)=UPPER("Done"),UPPER($K42)=UPPER("Verified by GC")))),J42-TODAY(),""))</f>
        <v/>
      </c>
      <c r="S42" s="10">
        <f>IF(NOT(OR($B42&lt;&gt;"",$C42&lt;&gt;"",$D42&lt;&gt;"",$E42&lt;&gt;"",$F42&lt;&gt;"",$H42&lt;&gt;"",$I42&lt;&gt;"",$J42&lt;&gt;"")),"",IF(IF(B42="","NO JOB; ","")&amp;IF(NOT(ISNUMBER(H42)),"NO DATE FOUND; ","")&amp;IF(I42="","NO CREW ASSIGNED; ","")&amp;IF(AND(ISNUMBER(J42),J42&lt;TODAY(),NOT(OR(UPPER($K42)=UPPER("Done"),UPPER($K42)=UPPER("Verified by GC")))),"PAST DUE - NOT DONE; ","")&amp;IF(AND(OR(UPPER($K42)=UPPER("Done"),UPPER($K42)=UPPER("Verified by GC")),M42=""),"DONE - NO GC SIGN-OFF; ","")&amp;IF(AND(OR(UPPER(E42)=UPPER("Damage by others"),UPPER(N42)=UPPER("Y")),O42=""),"DAMAGE BY OTHERS - NO CO #; ","")&amp;IF(AND(ISNUMBER(H42),NOT(OR(UPPER($K42)=UPPER("Done"),UPPER($K42)=UPPER("Verified by GC"))),TODAY()-H42&gt;7),"OPEN OVER 7 DAYS; ","")="","",LEFT(IF(B42="","NO JOB; ","")&amp;IF(NOT(ISNUMBER(H42)),"NO DATE FOUND; ","")&amp;IF(I42="","NO CREW ASSIGNED; ","")&amp;IF(AND(ISNUMBER(J42),J42&lt;TODAY(),NOT(OR(UPPER($K42)=UPPER("Done"),UPPER($K42)=UPPER("Verified by GC")))),"PAST DUE - NOT DONE; ","")&amp;IF(AND(OR(UPPER($K42)=UPPER("Done"),UPPER($K42)=UPPER("Verified by GC")),M42=""),"DONE - NO GC SIGN-OFF; ","")&amp;IF(AND(OR(UPPER(E42)=UPPER("Damage by others"),UPPER(N42)=UPPER("Y")),O42=""),"DAMAGE BY OTHERS - NO CO #; ","")&amp;IF(AND(ISNUMBER(H42),NOT(OR(UPPER($K42)=UPPER("Done"),UPPER($K42)=UPPER("Verified by GC"))),TODAY()-H42&gt;7),"OPEN OVER 7 DAYS; ",""),LEN(IF(B42="","NO JOB; ","")&amp;IF(NOT(ISNUMBER(H42)),"NO DATE FOUND; ","")&amp;IF(I42="","NO CREW ASSIGNED; ","")&amp;IF(AND(ISNUMBER(J42),J42&lt;TODAY(),NOT(OR(UPPER($K42)=UPPER("Done"),UPPER($K42)=UPPER("Verified by GC")))),"PAST DUE - NOT DONE; ","")&amp;IF(AND(OR(UPPER($K42)=UPPER("Done"),UPPER($K42)=UPPER("Verified by GC")),M42=""),"DONE - NO GC SIGN-OFF; ","")&amp;IF(AND(OR(UPPER(E42)=UPPER("Damage by others"),UPPER(N42)=UPPER("Y")),O42=""),"DAMAGE BY OTHERS - NO CO #; ","")&amp;IF(AND(ISNUMBER(H42),NOT(OR(UPPER($K42)=UPPER("Done"),UPPER($K42)=UPPER("Verified by GC"))),TODAY()-H42&gt;7),"OPEN OVER 7 DAYS; ",""))-2)))</f>
        <v/>
      </c>
      <c r="T42" s="7" t="n"/>
    </row>
    <row r="43">
      <c r="A43" s="6" t="n"/>
      <c r="B43" s="7" t="n"/>
      <c r="C43" s="6" t="n"/>
      <c r="D43" s="6" t="n"/>
      <c r="E43" s="6" t="n"/>
      <c r="F43" s="7" t="n"/>
      <c r="G43" s="6" t="n"/>
      <c r="H43" s="8" t="n"/>
      <c r="I43" s="6" t="n"/>
      <c r="J43" s="8" t="n"/>
      <c r="K43" s="6" t="n"/>
      <c r="L43" s="8" t="n"/>
      <c r="M43" s="6" t="n"/>
      <c r="N43" s="6" t="n"/>
      <c r="O43" s="6" t="n"/>
      <c r="P43" s="6" t="n"/>
      <c r="Q43" s="9">
        <f>IF(NOT(OR($B43&lt;&gt;"",$C43&lt;&gt;"",$D43&lt;&gt;"",$E43&lt;&gt;"",$F43&lt;&gt;"",$H43&lt;&gt;"",$I43&lt;&gt;"",$J43&lt;&gt;"")),"",IF(ISNUMBER(H43),IF(AND(OR(UPPER($K43)=UPPER("Done"),UPPER($K43)=UPPER("Verified by GC")),ISNUMBER(L43)),L43-H43,TODAY()-H43),""))</f>
        <v/>
      </c>
      <c r="R43" s="9">
        <f>IF(NOT(OR($B43&lt;&gt;"",$C43&lt;&gt;"",$D43&lt;&gt;"",$E43&lt;&gt;"",$F43&lt;&gt;"",$H43&lt;&gt;"",$I43&lt;&gt;"",$J43&lt;&gt;"")),"",IF(AND(ISNUMBER(J43),NOT(OR(UPPER($K43)=UPPER("Done"),UPPER($K43)=UPPER("Verified by GC")))),J43-TODAY(),""))</f>
        <v/>
      </c>
      <c r="S43" s="10">
        <f>IF(NOT(OR($B43&lt;&gt;"",$C43&lt;&gt;"",$D43&lt;&gt;"",$E43&lt;&gt;"",$F43&lt;&gt;"",$H43&lt;&gt;"",$I43&lt;&gt;"",$J43&lt;&gt;"")),"",IF(IF(B43="","NO JOB; ","")&amp;IF(NOT(ISNUMBER(H43)),"NO DATE FOUND; ","")&amp;IF(I43="","NO CREW ASSIGNED; ","")&amp;IF(AND(ISNUMBER(J43),J43&lt;TODAY(),NOT(OR(UPPER($K43)=UPPER("Done"),UPPER($K43)=UPPER("Verified by GC")))),"PAST DUE - NOT DONE; ","")&amp;IF(AND(OR(UPPER($K43)=UPPER("Done"),UPPER($K43)=UPPER("Verified by GC")),M43=""),"DONE - NO GC SIGN-OFF; ","")&amp;IF(AND(OR(UPPER(E43)=UPPER("Damage by others"),UPPER(N43)=UPPER("Y")),O43=""),"DAMAGE BY OTHERS - NO CO #; ","")&amp;IF(AND(ISNUMBER(H43),NOT(OR(UPPER($K43)=UPPER("Done"),UPPER($K43)=UPPER("Verified by GC"))),TODAY()-H43&gt;7),"OPEN OVER 7 DAYS; ","")="","",LEFT(IF(B43="","NO JOB; ","")&amp;IF(NOT(ISNUMBER(H43)),"NO DATE FOUND; ","")&amp;IF(I43="","NO CREW ASSIGNED; ","")&amp;IF(AND(ISNUMBER(J43),J43&lt;TODAY(),NOT(OR(UPPER($K43)=UPPER("Done"),UPPER($K43)=UPPER("Verified by GC")))),"PAST DUE - NOT DONE; ","")&amp;IF(AND(OR(UPPER($K43)=UPPER("Done"),UPPER($K43)=UPPER("Verified by GC")),M43=""),"DONE - NO GC SIGN-OFF; ","")&amp;IF(AND(OR(UPPER(E43)=UPPER("Damage by others"),UPPER(N43)=UPPER("Y")),O43=""),"DAMAGE BY OTHERS - NO CO #; ","")&amp;IF(AND(ISNUMBER(H43),NOT(OR(UPPER($K43)=UPPER("Done"),UPPER($K43)=UPPER("Verified by GC"))),TODAY()-H43&gt;7),"OPEN OVER 7 DAYS; ",""),LEN(IF(B43="","NO JOB; ","")&amp;IF(NOT(ISNUMBER(H43)),"NO DATE FOUND; ","")&amp;IF(I43="","NO CREW ASSIGNED; ","")&amp;IF(AND(ISNUMBER(J43),J43&lt;TODAY(),NOT(OR(UPPER($K43)=UPPER("Done"),UPPER($K43)=UPPER("Verified by GC")))),"PAST DUE - NOT DONE; ","")&amp;IF(AND(OR(UPPER($K43)=UPPER("Done"),UPPER($K43)=UPPER("Verified by GC")),M43=""),"DONE - NO GC SIGN-OFF; ","")&amp;IF(AND(OR(UPPER(E43)=UPPER("Damage by others"),UPPER(N43)=UPPER("Y")),O43=""),"DAMAGE BY OTHERS - NO CO #; ","")&amp;IF(AND(ISNUMBER(H43),NOT(OR(UPPER($K43)=UPPER("Done"),UPPER($K43)=UPPER("Verified by GC"))),TODAY()-H43&gt;7),"OPEN OVER 7 DAYS; ",""))-2)))</f>
        <v/>
      </c>
      <c r="T43" s="7" t="n"/>
    </row>
    <row r="44">
      <c r="A44" s="6" t="n"/>
      <c r="B44" s="7" t="n"/>
      <c r="C44" s="6" t="n"/>
      <c r="D44" s="6" t="n"/>
      <c r="E44" s="6" t="n"/>
      <c r="F44" s="7" t="n"/>
      <c r="G44" s="6" t="n"/>
      <c r="H44" s="8" t="n"/>
      <c r="I44" s="6" t="n"/>
      <c r="J44" s="8" t="n"/>
      <c r="K44" s="6" t="n"/>
      <c r="L44" s="8" t="n"/>
      <c r="M44" s="6" t="n"/>
      <c r="N44" s="6" t="n"/>
      <c r="O44" s="6" t="n"/>
      <c r="P44" s="6" t="n"/>
      <c r="Q44" s="9">
        <f>IF(NOT(OR($B44&lt;&gt;"",$C44&lt;&gt;"",$D44&lt;&gt;"",$E44&lt;&gt;"",$F44&lt;&gt;"",$H44&lt;&gt;"",$I44&lt;&gt;"",$J44&lt;&gt;"")),"",IF(ISNUMBER(H44),IF(AND(OR(UPPER($K44)=UPPER("Done"),UPPER($K44)=UPPER("Verified by GC")),ISNUMBER(L44)),L44-H44,TODAY()-H44),""))</f>
        <v/>
      </c>
      <c r="R44" s="9">
        <f>IF(NOT(OR($B44&lt;&gt;"",$C44&lt;&gt;"",$D44&lt;&gt;"",$E44&lt;&gt;"",$F44&lt;&gt;"",$H44&lt;&gt;"",$I44&lt;&gt;"",$J44&lt;&gt;"")),"",IF(AND(ISNUMBER(J44),NOT(OR(UPPER($K44)=UPPER("Done"),UPPER($K44)=UPPER("Verified by GC")))),J44-TODAY(),""))</f>
        <v/>
      </c>
      <c r="S44" s="10">
        <f>IF(NOT(OR($B44&lt;&gt;"",$C44&lt;&gt;"",$D44&lt;&gt;"",$E44&lt;&gt;"",$F44&lt;&gt;"",$H44&lt;&gt;"",$I44&lt;&gt;"",$J44&lt;&gt;"")),"",IF(IF(B44="","NO JOB; ","")&amp;IF(NOT(ISNUMBER(H44)),"NO DATE FOUND; ","")&amp;IF(I44="","NO CREW ASSIGNED; ","")&amp;IF(AND(ISNUMBER(J44),J44&lt;TODAY(),NOT(OR(UPPER($K44)=UPPER("Done"),UPPER($K44)=UPPER("Verified by GC")))),"PAST DUE - NOT DONE; ","")&amp;IF(AND(OR(UPPER($K44)=UPPER("Done"),UPPER($K44)=UPPER("Verified by GC")),M44=""),"DONE - NO GC SIGN-OFF; ","")&amp;IF(AND(OR(UPPER(E44)=UPPER("Damage by others"),UPPER(N44)=UPPER("Y")),O44=""),"DAMAGE BY OTHERS - NO CO #; ","")&amp;IF(AND(ISNUMBER(H44),NOT(OR(UPPER($K44)=UPPER("Done"),UPPER($K44)=UPPER("Verified by GC"))),TODAY()-H44&gt;7),"OPEN OVER 7 DAYS; ","")="","",LEFT(IF(B44="","NO JOB; ","")&amp;IF(NOT(ISNUMBER(H44)),"NO DATE FOUND; ","")&amp;IF(I44="","NO CREW ASSIGNED; ","")&amp;IF(AND(ISNUMBER(J44),J44&lt;TODAY(),NOT(OR(UPPER($K44)=UPPER("Done"),UPPER($K44)=UPPER("Verified by GC")))),"PAST DUE - NOT DONE; ","")&amp;IF(AND(OR(UPPER($K44)=UPPER("Done"),UPPER($K44)=UPPER("Verified by GC")),M44=""),"DONE - NO GC SIGN-OFF; ","")&amp;IF(AND(OR(UPPER(E44)=UPPER("Damage by others"),UPPER(N44)=UPPER("Y")),O44=""),"DAMAGE BY OTHERS - NO CO #; ","")&amp;IF(AND(ISNUMBER(H44),NOT(OR(UPPER($K44)=UPPER("Done"),UPPER($K44)=UPPER("Verified by GC"))),TODAY()-H44&gt;7),"OPEN OVER 7 DAYS; ",""),LEN(IF(B44="","NO JOB; ","")&amp;IF(NOT(ISNUMBER(H44)),"NO DATE FOUND; ","")&amp;IF(I44="","NO CREW ASSIGNED; ","")&amp;IF(AND(ISNUMBER(J44),J44&lt;TODAY(),NOT(OR(UPPER($K44)=UPPER("Done"),UPPER($K44)=UPPER("Verified by GC")))),"PAST DUE - NOT DONE; ","")&amp;IF(AND(OR(UPPER($K44)=UPPER("Done"),UPPER($K44)=UPPER("Verified by GC")),M44=""),"DONE - NO GC SIGN-OFF; ","")&amp;IF(AND(OR(UPPER(E44)=UPPER("Damage by others"),UPPER(N44)=UPPER("Y")),O44=""),"DAMAGE BY OTHERS - NO CO #; ","")&amp;IF(AND(ISNUMBER(H44),NOT(OR(UPPER($K44)=UPPER("Done"),UPPER($K44)=UPPER("Verified by GC"))),TODAY()-H44&gt;7),"OPEN OVER 7 DAYS; ",""))-2)))</f>
        <v/>
      </c>
      <c r="T44" s="7" t="n"/>
    </row>
    <row r="45">
      <c r="A45" s="6" t="n"/>
      <c r="B45" s="7" t="n"/>
      <c r="C45" s="6" t="n"/>
      <c r="D45" s="6" t="n"/>
      <c r="E45" s="6" t="n"/>
      <c r="F45" s="7" t="n"/>
      <c r="G45" s="6" t="n"/>
      <c r="H45" s="8" t="n"/>
      <c r="I45" s="6" t="n"/>
      <c r="J45" s="8" t="n"/>
      <c r="K45" s="6" t="n"/>
      <c r="L45" s="8" t="n"/>
      <c r="M45" s="6" t="n"/>
      <c r="N45" s="6" t="n"/>
      <c r="O45" s="6" t="n"/>
      <c r="P45" s="6" t="n"/>
      <c r="Q45" s="9">
        <f>IF(NOT(OR($B45&lt;&gt;"",$C45&lt;&gt;"",$D45&lt;&gt;"",$E45&lt;&gt;"",$F45&lt;&gt;"",$H45&lt;&gt;"",$I45&lt;&gt;"",$J45&lt;&gt;"")),"",IF(ISNUMBER(H45),IF(AND(OR(UPPER($K45)=UPPER("Done"),UPPER($K45)=UPPER("Verified by GC")),ISNUMBER(L45)),L45-H45,TODAY()-H45),""))</f>
        <v/>
      </c>
      <c r="R45" s="9">
        <f>IF(NOT(OR($B45&lt;&gt;"",$C45&lt;&gt;"",$D45&lt;&gt;"",$E45&lt;&gt;"",$F45&lt;&gt;"",$H45&lt;&gt;"",$I45&lt;&gt;"",$J45&lt;&gt;"")),"",IF(AND(ISNUMBER(J45),NOT(OR(UPPER($K45)=UPPER("Done"),UPPER($K45)=UPPER("Verified by GC")))),J45-TODAY(),""))</f>
        <v/>
      </c>
      <c r="S45" s="10">
        <f>IF(NOT(OR($B45&lt;&gt;"",$C45&lt;&gt;"",$D45&lt;&gt;"",$E45&lt;&gt;"",$F45&lt;&gt;"",$H45&lt;&gt;"",$I45&lt;&gt;"",$J45&lt;&gt;"")),"",IF(IF(B45="","NO JOB; ","")&amp;IF(NOT(ISNUMBER(H45)),"NO DATE FOUND; ","")&amp;IF(I45="","NO CREW ASSIGNED; ","")&amp;IF(AND(ISNUMBER(J45),J45&lt;TODAY(),NOT(OR(UPPER($K45)=UPPER("Done"),UPPER($K45)=UPPER("Verified by GC")))),"PAST DUE - NOT DONE; ","")&amp;IF(AND(OR(UPPER($K45)=UPPER("Done"),UPPER($K45)=UPPER("Verified by GC")),M45=""),"DONE - NO GC SIGN-OFF; ","")&amp;IF(AND(OR(UPPER(E45)=UPPER("Damage by others"),UPPER(N45)=UPPER("Y")),O45=""),"DAMAGE BY OTHERS - NO CO #; ","")&amp;IF(AND(ISNUMBER(H45),NOT(OR(UPPER($K45)=UPPER("Done"),UPPER($K45)=UPPER("Verified by GC"))),TODAY()-H45&gt;7),"OPEN OVER 7 DAYS; ","")="","",LEFT(IF(B45="","NO JOB; ","")&amp;IF(NOT(ISNUMBER(H45)),"NO DATE FOUND; ","")&amp;IF(I45="","NO CREW ASSIGNED; ","")&amp;IF(AND(ISNUMBER(J45),J45&lt;TODAY(),NOT(OR(UPPER($K45)=UPPER("Done"),UPPER($K45)=UPPER("Verified by GC")))),"PAST DUE - NOT DONE; ","")&amp;IF(AND(OR(UPPER($K45)=UPPER("Done"),UPPER($K45)=UPPER("Verified by GC")),M45=""),"DONE - NO GC SIGN-OFF; ","")&amp;IF(AND(OR(UPPER(E45)=UPPER("Damage by others"),UPPER(N45)=UPPER("Y")),O45=""),"DAMAGE BY OTHERS - NO CO #; ","")&amp;IF(AND(ISNUMBER(H45),NOT(OR(UPPER($K45)=UPPER("Done"),UPPER($K45)=UPPER("Verified by GC"))),TODAY()-H45&gt;7),"OPEN OVER 7 DAYS; ",""),LEN(IF(B45="","NO JOB; ","")&amp;IF(NOT(ISNUMBER(H45)),"NO DATE FOUND; ","")&amp;IF(I45="","NO CREW ASSIGNED; ","")&amp;IF(AND(ISNUMBER(J45),J45&lt;TODAY(),NOT(OR(UPPER($K45)=UPPER("Done"),UPPER($K45)=UPPER("Verified by GC")))),"PAST DUE - NOT DONE; ","")&amp;IF(AND(OR(UPPER($K45)=UPPER("Done"),UPPER($K45)=UPPER("Verified by GC")),M45=""),"DONE - NO GC SIGN-OFF; ","")&amp;IF(AND(OR(UPPER(E45)=UPPER("Damage by others"),UPPER(N45)=UPPER("Y")),O45=""),"DAMAGE BY OTHERS - NO CO #; ","")&amp;IF(AND(ISNUMBER(H45),NOT(OR(UPPER($K45)=UPPER("Done"),UPPER($K45)=UPPER("Verified by GC"))),TODAY()-H45&gt;7),"OPEN OVER 7 DAYS; ",""))-2)))</f>
        <v/>
      </c>
      <c r="T45" s="7" t="n"/>
    </row>
    <row r="46">
      <c r="A46" s="6" t="n"/>
      <c r="B46" s="7" t="n"/>
      <c r="C46" s="6" t="n"/>
      <c r="D46" s="6" t="n"/>
      <c r="E46" s="6" t="n"/>
      <c r="F46" s="7" t="n"/>
      <c r="G46" s="6" t="n"/>
      <c r="H46" s="8" t="n"/>
      <c r="I46" s="6" t="n"/>
      <c r="J46" s="8" t="n"/>
      <c r="K46" s="6" t="n"/>
      <c r="L46" s="8" t="n"/>
      <c r="M46" s="6" t="n"/>
      <c r="N46" s="6" t="n"/>
      <c r="O46" s="6" t="n"/>
      <c r="P46" s="6" t="n"/>
      <c r="Q46" s="9">
        <f>IF(NOT(OR($B46&lt;&gt;"",$C46&lt;&gt;"",$D46&lt;&gt;"",$E46&lt;&gt;"",$F46&lt;&gt;"",$H46&lt;&gt;"",$I46&lt;&gt;"",$J46&lt;&gt;"")),"",IF(ISNUMBER(H46),IF(AND(OR(UPPER($K46)=UPPER("Done"),UPPER($K46)=UPPER("Verified by GC")),ISNUMBER(L46)),L46-H46,TODAY()-H46),""))</f>
        <v/>
      </c>
      <c r="R46" s="9">
        <f>IF(NOT(OR($B46&lt;&gt;"",$C46&lt;&gt;"",$D46&lt;&gt;"",$E46&lt;&gt;"",$F46&lt;&gt;"",$H46&lt;&gt;"",$I46&lt;&gt;"",$J46&lt;&gt;"")),"",IF(AND(ISNUMBER(J46),NOT(OR(UPPER($K46)=UPPER("Done"),UPPER($K46)=UPPER("Verified by GC")))),J46-TODAY(),""))</f>
        <v/>
      </c>
      <c r="S46" s="10">
        <f>IF(NOT(OR($B46&lt;&gt;"",$C46&lt;&gt;"",$D46&lt;&gt;"",$E46&lt;&gt;"",$F46&lt;&gt;"",$H46&lt;&gt;"",$I46&lt;&gt;"",$J46&lt;&gt;"")),"",IF(IF(B46="","NO JOB; ","")&amp;IF(NOT(ISNUMBER(H46)),"NO DATE FOUND; ","")&amp;IF(I46="","NO CREW ASSIGNED; ","")&amp;IF(AND(ISNUMBER(J46),J46&lt;TODAY(),NOT(OR(UPPER($K46)=UPPER("Done"),UPPER($K46)=UPPER("Verified by GC")))),"PAST DUE - NOT DONE; ","")&amp;IF(AND(OR(UPPER($K46)=UPPER("Done"),UPPER($K46)=UPPER("Verified by GC")),M46=""),"DONE - NO GC SIGN-OFF; ","")&amp;IF(AND(OR(UPPER(E46)=UPPER("Damage by others"),UPPER(N46)=UPPER("Y")),O46=""),"DAMAGE BY OTHERS - NO CO #; ","")&amp;IF(AND(ISNUMBER(H46),NOT(OR(UPPER($K46)=UPPER("Done"),UPPER($K46)=UPPER("Verified by GC"))),TODAY()-H46&gt;7),"OPEN OVER 7 DAYS; ","")="","",LEFT(IF(B46="","NO JOB; ","")&amp;IF(NOT(ISNUMBER(H46)),"NO DATE FOUND; ","")&amp;IF(I46="","NO CREW ASSIGNED; ","")&amp;IF(AND(ISNUMBER(J46),J46&lt;TODAY(),NOT(OR(UPPER($K46)=UPPER("Done"),UPPER($K46)=UPPER("Verified by GC")))),"PAST DUE - NOT DONE; ","")&amp;IF(AND(OR(UPPER($K46)=UPPER("Done"),UPPER($K46)=UPPER("Verified by GC")),M46=""),"DONE - NO GC SIGN-OFF; ","")&amp;IF(AND(OR(UPPER(E46)=UPPER("Damage by others"),UPPER(N46)=UPPER("Y")),O46=""),"DAMAGE BY OTHERS - NO CO #; ","")&amp;IF(AND(ISNUMBER(H46),NOT(OR(UPPER($K46)=UPPER("Done"),UPPER($K46)=UPPER("Verified by GC"))),TODAY()-H46&gt;7),"OPEN OVER 7 DAYS; ",""),LEN(IF(B46="","NO JOB; ","")&amp;IF(NOT(ISNUMBER(H46)),"NO DATE FOUND; ","")&amp;IF(I46="","NO CREW ASSIGNED; ","")&amp;IF(AND(ISNUMBER(J46),J46&lt;TODAY(),NOT(OR(UPPER($K46)=UPPER("Done"),UPPER($K46)=UPPER("Verified by GC")))),"PAST DUE - NOT DONE; ","")&amp;IF(AND(OR(UPPER($K46)=UPPER("Done"),UPPER($K46)=UPPER("Verified by GC")),M46=""),"DONE - NO GC SIGN-OFF; ","")&amp;IF(AND(OR(UPPER(E46)=UPPER("Damage by others"),UPPER(N46)=UPPER("Y")),O46=""),"DAMAGE BY OTHERS - NO CO #; ","")&amp;IF(AND(ISNUMBER(H46),NOT(OR(UPPER($K46)=UPPER("Done"),UPPER($K46)=UPPER("Verified by GC"))),TODAY()-H46&gt;7),"OPEN OVER 7 DAYS; ",""))-2)))</f>
        <v/>
      </c>
      <c r="T46" s="7" t="n"/>
    </row>
    <row r="47">
      <c r="A47" s="6" t="n"/>
      <c r="B47" s="7" t="n"/>
      <c r="C47" s="6" t="n"/>
      <c r="D47" s="6" t="n"/>
      <c r="E47" s="6" t="n"/>
      <c r="F47" s="7" t="n"/>
      <c r="G47" s="6" t="n"/>
      <c r="H47" s="8" t="n"/>
      <c r="I47" s="6" t="n"/>
      <c r="J47" s="8" t="n"/>
      <c r="K47" s="6" t="n"/>
      <c r="L47" s="8" t="n"/>
      <c r="M47" s="6" t="n"/>
      <c r="N47" s="6" t="n"/>
      <c r="O47" s="6" t="n"/>
      <c r="P47" s="6" t="n"/>
      <c r="Q47" s="9">
        <f>IF(NOT(OR($B47&lt;&gt;"",$C47&lt;&gt;"",$D47&lt;&gt;"",$E47&lt;&gt;"",$F47&lt;&gt;"",$H47&lt;&gt;"",$I47&lt;&gt;"",$J47&lt;&gt;"")),"",IF(ISNUMBER(H47),IF(AND(OR(UPPER($K47)=UPPER("Done"),UPPER($K47)=UPPER("Verified by GC")),ISNUMBER(L47)),L47-H47,TODAY()-H47),""))</f>
        <v/>
      </c>
      <c r="R47" s="9">
        <f>IF(NOT(OR($B47&lt;&gt;"",$C47&lt;&gt;"",$D47&lt;&gt;"",$E47&lt;&gt;"",$F47&lt;&gt;"",$H47&lt;&gt;"",$I47&lt;&gt;"",$J47&lt;&gt;"")),"",IF(AND(ISNUMBER(J47),NOT(OR(UPPER($K47)=UPPER("Done"),UPPER($K47)=UPPER("Verified by GC")))),J47-TODAY(),""))</f>
        <v/>
      </c>
      <c r="S47" s="10">
        <f>IF(NOT(OR($B47&lt;&gt;"",$C47&lt;&gt;"",$D47&lt;&gt;"",$E47&lt;&gt;"",$F47&lt;&gt;"",$H47&lt;&gt;"",$I47&lt;&gt;"",$J47&lt;&gt;"")),"",IF(IF(B47="","NO JOB; ","")&amp;IF(NOT(ISNUMBER(H47)),"NO DATE FOUND; ","")&amp;IF(I47="","NO CREW ASSIGNED; ","")&amp;IF(AND(ISNUMBER(J47),J47&lt;TODAY(),NOT(OR(UPPER($K47)=UPPER("Done"),UPPER($K47)=UPPER("Verified by GC")))),"PAST DUE - NOT DONE; ","")&amp;IF(AND(OR(UPPER($K47)=UPPER("Done"),UPPER($K47)=UPPER("Verified by GC")),M47=""),"DONE - NO GC SIGN-OFF; ","")&amp;IF(AND(OR(UPPER(E47)=UPPER("Damage by others"),UPPER(N47)=UPPER("Y")),O47=""),"DAMAGE BY OTHERS - NO CO #; ","")&amp;IF(AND(ISNUMBER(H47),NOT(OR(UPPER($K47)=UPPER("Done"),UPPER($K47)=UPPER("Verified by GC"))),TODAY()-H47&gt;7),"OPEN OVER 7 DAYS; ","")="","",LEFT(IF(B47="","NO JOB; ","")&amp;IF(NOT(ISNUMBER(H47)),"NO DATE FOUND; ","")&amp;IF(I47="","NO CREW ASSIGNED; ","")&amp;IF(AND(ISNUMBER(J47),J47&lt;TODAY(),NOT(OR(UPPER($K47)=UPPER("Done"),UPPER($K47)=UPPER("Verified by GC")))),"PAST DUE - NOT DONE; ","")&amp;IF(AND(OR(UPPER($K47)=UPPER("Done"),UPPER($K47)=UPPER("Verified by GC")),M47=""),"DONE - NO GC SIGN-OFF; ","")&amp;IF(AND(OR(UPPER(E47)=UPPER("Damage by others"),UPPER(N47)=UPPER("Y")),O47=""),"DAMAGE BY OTHERS - NO CO #; ","")&amp;IF(AND(ISNUMBER(H47),NOT(OR(UPPER($K47)=UPPER("Done"),UPPER($K47)=UPPER("Verified by GC"))),TODAY()-H47&gt;7),"OPEN OVER 7 DAYS; ",""),LEN(IF(B47="","NO JOB; ","")&amp;IF(NOT(ISNUMBER(H47)),"NO DATE FOUND; ","")&amp;IF(I47="","NO CREW ASSIGNED; ","")&amp;IF(AND(ISNUMBER(J47),J47&lt;TODAY(),NOT(OR(UPPER($K47)=UPPER("Done"),UPPER($K47)=UPPER("Verified by GC")))),"PAST DUE - NOT DONE; ","")&amp;IF(AND(OR(UPPER($K47)=UPPER("Done"),UPPER($K47)=UPPER("Verified by GC")),M47=""),"DONE - NO GC SIGN-OFF; ","")&amp;IF(AND(OR(UPPER(E47)=UPPER("Damage by others"),UPPER(N47)=UPPER("Y")),O47=""),"DAMAGE BY OTHERS - NO CO #; ","")&amp;IF(AND(ISNUMBER(H47),NOT(OR(UPPER($K47)=UPPER("Done"),UPPER($K47)=UPPER("Verified by GC"))),TODAY()-H47&gt;7),"OPEN OVER 7 DAYS; ",""))-2)))</f>
        <v/>
      </c>
      <c r="T47" s="7" t="n"/>
    </row>
    <row r="48">
      <c r="A48" s="6" t="n"/>
      <c r="B48" s="7" t="n"/>
      <c r="C48" s="6" t="n"/>
      <c r="D48" s="6" t="n"/>
      <c r="E48" s="6" t="n"/>
      <c r="F48" s="7" t="n"/>
      <c r="G48" s="6" t="n"/>
      <c r="H48" s="8" t="n"/>
      <c r="I48" s="6" t="n"/>
      <c r="J48" s="8" t="n"/>
      <c r="K48" s="6" t="n"/>
      <c r="L48" s="8" t="n"/>
      <c r="M48" s="6" t="n"/>
      <c r="N48" s="6" t="n"/>
      <c r="O48" s="6" t="n"/>
      <c r="P48" s="6" t="n"/>
      <c r="Q48" s="9">
        <f>IF(NOT(OR($B48&lt;&gt;"",$C48&lt;&gt;"",$D48&lt;&gt;"",$E48&lt;&gt;"",$F48&lt;&gt;"",$H48&lt;&gt;"",$I48&lt;&gt;"",$J48&lt;&gt;"")),"",IF(ISNUMBER(H48),IF(AND(OR(UPPER($K48)=UPPER("Done"),UPPER($K48)=UPPER("Verified by GC")),ISNUMBER(L48)),L48-H48,TODAY()-H48),""))</f>
        <v/>
      </c>
      <c r="R48" s="9">
        <f>IF(NOT(OR($B48&lt;&gt;"",$C48&lt;&gt;"",$D48&lt;&gt;"",$E48&lt;&gt;"",$F48&lt;&gt;"",$H48&lt;&gt;"",$I48&lt;&gt;"",$J48&lt;&gt;"")),"",IF(AND(ISNUMBER(J48),NOT(OR(UPPER($K48)=UPPER("Done"),UPPER($K48)=UPPER("Verified by GC")))),J48-TODAY(),""))</f>
        <v/>
      </c>
      <c r="S48" s="10">
        <f>IF(NOT(OR($B48&lt;&gt;"",$C48&lt;&gt;"",$D48&lt;&gt;"",$E48&lt;&gt;"",$F48&lt;&gt;"",$H48&lt;&gt;"",$I48&lt;&gt;"",$J48&lt;&gt;"")),"",IF(IF(B48="","NO JOB; ","")&amp;IF(NOT(ISNUMBER(H48)),"NO DATE FOUND; ","")&amp;IF(I48="","NO CREW ASSIGNED; ","")&amp;IF(AND(ISNUMBER(J48),J48&lt;TODAY(),NOT(OR(UPPER($K48)=UPPER("Done"),UPPER($K48)=UPPER("Verified by GC")))),"PAST DUE - NOT DONE; ","")&amp;IF(AND(OR(UPPER($K48)=UPPER("Done"),UPPER($K48)=UPPER("Verified by GC")),M48=""),"DONE - NO GC SIGN-OFF; ","")&amp;IF(AND(OR(UPPER(E48)=UPPER("Damage by others"),UPPER(N48)=UPPER("Y")),O48=""),"DAMAGE BY OTHERS - NO CO #; ","")&amp;IF(AND(ISNUMBER(H48),NOT(OR(UPPER($K48)=UPPER("Done"),UPPER($K48)=UPPER("Verified by GC"))),TODAY()-H48&gt;7),"OPEN OVER 7 DAYS; ","")="","",LEFT(IF(B48="","NO JOB; ","")&amp;IF(NOT(ISNUMBER(H48)),"NO DATE FOUND; ","")&amp;IF(I48="","NO CREW ASSIGNED; ","")&amp;IF(AND(ISNUMBER(J48),J48&lt;TODAY(),NOT(OR(UPPER($K48)=UPPER("Done"),UPPER($K48)=UPPER("Verified by GC")))),"PAST DUE - NOT DONE; ","")&amp;IF(AND(OR(UPPER($K48)=UPPER("Done"),UPPER($K48)=UPPER("Verified by GC")),M48=""),"DONE - NO GC SIGN-OFF; ","")&amp;IF(AND(OR(UPPER(E48)=UPPER("Damage by others"),UPPER(N48)=UPPER("Y")),O48=""),"DAMAGE BY OTHERS - NO CO #; ","")&amp;IF(AND(ISNUMBER(H48),NOT(OR(UPPER($K48)=UPPER("Done"),UPPER($K48)=UPPER("Verified by GC"))),TODAY()-H48&gt;7),"OPEN OVER 7 DAYS; ",""),LEN(IF(B48="","NO JOB; ","")&amp;IF(NOT(ISNUMBER(H48)),"NO DATE FOUND; ","")&amp;IF(I48="","NO CREW ASSIGNED; ","")&amp;IF(AND(ISNUMBER(J48),J48&lt;TODAY(),NOT(OR(UPPER($K48)=UPPER("Done"),UPPER($K48)=UPPER("Verified by GC")))),"PAST DUE - NOT DONE; ","")&amp;IF(AND(OR(UPPER($K48)=UPPER("Done"),UPPER($K48)=UPPER("Verified by GC")),M48=""),"DONE - NO GC SIGN-OFF; ","")&amp;IF(AND(OR(UPPER(E48)=UPPER("Damage by others"),UPPER(N48)=UPPER("Y")),O48=""),"DAMAGE BY OTHERS - NO CO #; ","")&amp;IF(AND(ISNUMBER(H48),NOT(OR(UPPER($K48)=UPPER("Done"),UPPER($K48)=UPPER("Verified by GC"))),TODAY()-H48&gt;7),"OPEN OVER 7 DAYS; ",""))-2)))</f>
        <v/>
      </c>
      <c r="T48" s="7" t="n"/>
    </row>
    <row r="49">
      <c r="A49" s="6" t="n"/>
      <c r="B49" s="7" t="n"/>
      <c r="C49" s="6" t="n"/>
      <c r="D49" s="6" t="n"/>
      <c r="E49" s="6" t="n"/>
      <c r="F49" s="7" t="n"/>
      <c r="G49" s="6" t="n"/>
      <c r="H49" s="8" t="n"/>
      <c r="I49" s="6" t="n"/>
      <c r="J49" s="8" t="n"/>
      <c r="K49" s="6" t="n"/>
      <c r="L49" s="8" t="n"/>
      <c r="M49" s="6" t="n"/>
      <c r="N49" s="6" t="n"/>
      <c r="O49" s="6" t="n"/>
      <c r="P49" s="6" t="n"/>
      <c r="Q49" s="9">
        <f>IF(NOT(OR($B49&lt;&gt;"",$C49&lt;&gt;"",$D49&lt;&gt;"",$E49&lt;&gt;"",$F49&lt;&gt;"",$H49&lt;&gt;"",$I49&lt;&gt;"",$J49&lt;&gt;"")),"",IF(ISNUMBER(H49),IF(AND(OR(UPPER($K49)=UPPER("Done"),UPPER($K49)=UPPER("Verified by GC")),ISNUMBER(L49)),L49-H49,TODAY()-H49),""))</f>
        <v/>
      </c>
      <c r="R49" s="9">
        <f>IF(NOT(OR($B49&lt;&gt;"",$C49&lt;&gt;"",$D49&lt;&gt;"",$E49&lt;&gt;"",$F49&lt;&gt;"",$H49&lt;&gt;"",$I49&lt;&gt;"",$J49&lt;&gt;"")),"",IF(AND(ISNUMBER(J49),NOT(OR(UPPER($K49)=UPPER("Done"),UPPER($K49)=UPPER("Verified by GC")))),J49-TODAY(),""))</f>
        <v/>
      </c>
      <c r="S49" s="10">
        <f>IF(NOT(OR($B49&lt;&gt;"",$C49&lt;&gt;"",$D49&lt;&gt;"",$E49&lt;&gt;"",$F49&lt;&gt;"",$H49&lt;&gt;"",$I49&lt;&gt;"",$J49&lt;&gt;"")),"",IF(IF(B49="","NO JOB; ","")&amp;IF(NOT(ISNUMBER(H49)),"NO DATE FOUND; ","")&amp;IF(I49="","NO CREW ASSIGNED; ","")&amp;IF(AND(ISNUMBER(J49),J49&lt;TODAY(),NOT(OR(UPPER($K49)=UPPER("Done"),UPPER($K49)=UPPER("Verified by GC")))),"PAST DUE - NOT DONE; ","")&amp;IF(AND(OR(UPPER($K49)=UPPER("Done"),UPPER($K49)=UPPER("Verified by GC")),M49=""),"DONE - NO GC SIGN-OFF; ","")&amp;IF(AND(OR(UPPER(E49)=UPPER("Damage by others"),UPPER(N49)=UPPER("Y")),O49=""),"DAMAGE BY OTHERS - NO CO #; ","")&amp;IF(AND(ISNUMBER(H49),NOT(OR(UPPER($K49)=UPPER("Done"),UPPER($K49)=UPPER("Verified by GC"))),TODAY()-H49&gt;7),"OPEN OVER 7 DAYS; ","")="","",LEFT(IF(B49="","NO JOB; ","")&amp;IF(NOT(ISNUMBER(H49)),"NO DATE FOUND; ","")&amp;IF(I49="","NO CREW ASSIGNED; ","")&amp;IF(AND(ISNUMBER(J49),J49&lt;TODAY(),NOT(OR(UPPER($K49)=UPPER("Done"),UPPER($K49)=UPPER("Verified by GC")))),"PAST DUE - NOT DONE; ","")&amp;IF(AND(OR(UPPER($K49)=UPPER("Done"),UPPER($K49)=UPPER("Verified by GC")),M49=""),"DONE - NO GC SIGN-OFF; ","")&amp;IF(AND(OR(UPPER(E49)=UPPER("Damage by others"),UPPER(N49)=UPPER("Y")),O49=""),"DAMAGE BY OTHERS - NO CO #; ","")&amp;IF(AND(ISNUMBER(H49),NOT(OR(UPPER($K49)=UPPER("Done"),UPPER($K49)=UPPER("Verified by GC"))),TODAY()-H49&gt;7),"OPEN OVER 7 DAYS; ",""),LEN(IF(B49="","NO JOB; ","")&amp;IF(NOT(ISNUMBER(H49)),"NO DATE FOUND; ","")&amp;IF(I49="","NO CREW ASSIGNED; ","")&amp;IF(AND(ISNUMBER(J49),J49&lt;TODAY(),NOT(OR(UPPER($K49)=UPPER("Done"),UPPER($K49)=UPPER("Verified by GC")))),"PAST DUE - NOT DONE; ","")&amp;IF(AND(OR(UPPER($K49)=UPPER("Done"),UPPER($K49)=UPPER("Verified by GC")),M49=""),"DONE - NO GC SIGN-OFF; ","")&amp;IF(AND(OR(UPPER(E49)=UPPER("Damage by others"),UPPER(N49)=UPPER("Y")),O49=""),"DAMAGE BY OTHERS - NO CO #; ","")&amp;IF(AND(ISNUMBER(H49),NOT(OR(UPPER($K49)=UPPER("Done"),UPPER($K49)=UPPER("Verified by GC"))),TODAY()-H49&gt;7),"OPEN OVER 7 DAYS; ",""))-2)))</f>
        <v/>
      </c>
      <c r="T49" s="7" t="n"/>
    </row>
    <row r="50">
      <c r="A50" s="6" t="n"/>
      <c r="B50" s="7" t="n"/>
      <c r="C50" s="6" t="n"/>
      <c r="D50" s="6" t="n"/>
      <c r="E50" s="6" t="n"/>
      <c r="F50" s="7" t="n"/>
      <c r="G50" s="6" t="n"/>
      <c r="H50" s="8" t="n"/>
      <c r="I50" s="6" t="n"/>
      <c r="J50" s="8" t="n"/>
      <c r="K50" s="6" t="n"/>
      <c r="L50" s="8" t="n"/>
      <c r="M50" s="6" t="n"/>
      <c r="N50" s="6" t="n"/>
      <c r="O50" s="6" t="n"/>
      <c r="P50" s="6" t="n"/>
      <c r="Q50" s="9">
        <f>IF(NOT(OR($B50&lt;&gt;"",$C50&lt;&gt;"",$D50&lt;&gt;"",$E50&lt;&gt;"",$F50&lt;&gt;"",$H50&lt;&gt;"",$I50&lt;&gt;"",$J50&lt;&gt;"")),"",IF(ISNUMBER(H50),IF(AND(OR(UPPER($K50)=UPPER("Done"),UPPER($K50)=UPPER("Verified by GC")),ISNUMBER(L50)),L50-H50,TODAY()-H50),""))</f>
        <v/>
      </c>
      <c r="R50" s="9">
        <f>IF(NOT(OR($B50&lt;&gt;"",$C50&lt;&gt;"",$D50&lt;&gt;"",$E50&lt;&gt;"",$F50&lt;&gt;"",$H50&lt;&gt;"",$I50&lt;&gt;"",$J50&lt;&gt;"")),"",IF(AND(ISNUMBER(J50),NOT(OR(UPPER($K50)=UPPER("Done"),UPPER($K50)=UPPER("Verified by GC")))),J50-TODAY(),""))</f>
        <v/>
      </c>
      <c r="S50" s="10">
        <f>IF(NOT(OR($B50&lt;&gt;"",$C50&lt;&gt;"",$D50&lt;&gt;"",$E50&lt;&gt;"",$F50&lt;&gt;"",$H50&lt;&gt;"",$I50&lt;&gt;"",$J50&lt;&gt;"")),"",IF(IF(B50="","NO JOB; ","")&amp;IF(NOT(ISNUMBER(H50)),"NO DATE FOUND; ","")&amp;IF(I50="","NO CREW ASSIGNED; ","")&amp;IF(AND(ISNUMBER(J50),J50&lt;TODAY(),NOT(OR(UPPER($K50)=UPPER("Done"),UPPER($K50)=UPPER("Verified by GC")))),"PAST DUE - NOT DONE; ","")&amp;IF(AND(OR(UPPER($K50)=UPPER("Done"),UPPER($K50)=UPPER("Verified by GC")),M50=""),"DONE - NO GC SIGN-OFF; ","")&amp;IF(AND(OR(UPPER(E50)=UPPER("Damage by others"),UPPER(N50)=UPPER("Y")),O50=""),"DAMAGE BY OTHERS - NO CO #; ","")&amp;IF(AND(ISNUMBER(H50),NOT(OR(UPPER($K50)=UPPER("Done"),UPPER($K50)=UPPER("Verified by GC"))),TODAY()-H50&gt;7),"OPEN OVER 7 DAYS; ","")="","",LEFT(IF(B50="","NO JOB; ","")&amp;IF(NOT(ISNUMBER(H50)),"NO DATE FOUND; ","")&amp;IF(I50="","NO CREW ASSIGNED; ","")&amp;IF(AND(ISNUMBER(J50),J50&lt;TODAY(),NOT(OR(UPPER($K50)=UPPER("Done"),UPPER($K50)=UPPER("Verified by GC")))),"PAST DUE - NOT DONE; ","")&amp;IF(AND(OR(UPPER($K50)=UPPER("Done"),UPPER($K50)=UPPER("Verified by GC")),M50=""),"DONE - NO GC SIGN-OFF; ","")&amp;IF(AND(OR(UPPER(E50)=UPPER("Damage by others"),UPPER(N50)=UPPER("Y")),O50=""),"DAMAGE BY OTHERS - NO CO #; ","")&amp;IF(AND(ISNUMBER(H50),NOT(OR(UPPER($K50)=UPPER("Done"),UPPER($K50)=UPPER("Verified by GC"))),TODAY()-H50&gt;7),"OPEN OVER 7 DAYS; ",""),LEN(IF(B50="","NO JOB; ","")&amp;IF(NOT(ISNUMBER(H50)),"NO DATE FOUND; ","")&amp;IF(I50="","NO CREW ASSIGNED; ","")&amp;IF(AND(ISNUMBER(J50),J50&lt;TODAY(),NOT(OR(UPPER($K50)=UPPER("Done"),UPPER($K50)=UPPER("Verified by GC")))),"PAST DUE - NOT DONE; ","")&amp;IF(AND(OR(UPPER($K50)=UPPER("Done"),UPPER($K50)=UPPER("Verified by GC")),M50=""),"DONE - NO GC SIGN-OFF; ","")&amp;IF(AND(OR(UPPER(E50)=UPPER("Damage by others"),UPPER(N50)=UPPER("Y")),O50=""),"DAMAGE BY OTHERS - NO CO #; ","")&amp;IF(AND(ISNUMBER(H50),NOT(OR(UPPER($K50)=UPPER("Done"),UPPER($K50)=UPPER("Verified by GC"))),TODAY()-H50&gt;7),"OPEN OVER 7 DAYS; ",""))-2)))</f>
        <v/>
      </c>
      <c r="T50" s="7" t="n"/>
    </row>
    <row r="51">
      <c r="A51" s="6" t="n"/>
      <c r="B51" s="7" t="n"/>
      <c r="C51" s="6" t="n"/>
      <c r="D51" s="6" t="n"/>
      <c r="E51" s="6" t="n"/>
      <c r="F51" s="7" t="n"/>
      <c r="G51" s="6" t="n"/>
      <c r="H51" s="8" t="n"/>
      <c r="I51" s="6" t="n"/>
      <c r="J51" s="8" t="n"/>
      <c r="K51" s="6" t="n"/>
      <c r="L51" s="8" t="n"/>
      <c r="M51" s="6" t="n"/>
      <c r="N51" s="6" t="n"/>
      <c r="O51" s="6" t="n"/>
      <c r="P51" s="6" t="n"/>
      <c r="Q51" s="9">
        <f>IF(NOT(OR($B51&lt;&gt;"",$C51&lt;&gt;"",$D51&lt;&gt;"",$E51&lt;&gt;"",$F51&lt;&gt;"",$H51&lt;&gt;"",$I51&lt;&gt;"",$J51&lt;&gt;"")),"",IF(ISNUMBER(H51),IF(AND(OR(UPPER($K51)=UPPER("Done"),UPPER($K51)=UPPER("Verified by GC")),ISNUMBER(L51)),L51-H51,TODAY()-H51),""))</f>
        <v/>
      </c>
      <c r="R51" s="9">
        <f>IF(NOT(OR($B51&lt;&gt;"",$C51&lt;&gt;"",$D51&lt;&gt;"",$E51&lt;&gt;"",$F51&lt;&gt;"",$H51&lt;&gt;"",$I51&lt;&gt;"",$J51&lt;&gt;"")),"",IF(AND(ISNUMBER(J51),NOT(OR(UPPER($K51)=UPPER("Done"),UPPER($K51)=UPPER("Verified by GC")))),J51-TODAY(),""))</f>
        <v/>
      </c>
      <c r="S51" s="10">
        <f>IF(NOT(OR($B51&lt;&gt;"",$C51&lt;&gt;"",$D51&lt;&gt;"",$E51&lt;&gt;"",$F51&lt;&gt;"",$H51&lt;&gt;"",$I51&lt;&gt;"",$J51&lt;&gt;"")),"",IF(IF(B51="","NO JOB; ","")&amp;IF(NOT(ISNUMBER(H51)),"NO DATE FOUND; ","")&amp;IF(I51="","NO CREW ASSIGNED; ","")&amp;IF(AND(ISNUMBER(J51),J51&lt;TODAY(),NOT(OR(UPPER($K51)=UPPER("Done"),UPPER($K51)=UPPER("Verified by GC")))),"PAST DUE - NOT DONE; ","")&amp;IF(AND(OR(UPPER($K51)=UPPER("Done"),UPPER($K51)=UPPER("Verified by GC")),M51=""),"DONE - NO GC SIGN-OFF; ","")&amp;IF(AND(OR(UPPER(E51)=UPPER("Damage by others"),UPPER(N51)=UPPER("Y")),O51=""),"DAMAGE BY OTHERS - NO CO #; ","")&amp;IF(AND(ISNUMBER(H51),NOT(OR(UPPER($K51)=UPPER("Done"),UPPER($K51)=UPPER("Verified by GC"))),TODAY()-H51&gt;7),"OPEN OVER 7 DAYS; ","")="","",LEFT(IF(B51="","NO JOB; ","")&amp;IF(NOT(ISNUMBER(H51)),"NO DATE FOUND; ","")&amp;IF(I51="","NO CREW ASSIGNED; ","")&amp;IF(AND(ISNUMBER(J51),J51&lt;TODAY(),NOT(OR(UPPER($K51)=UPPER("Done"),UPPER($K51)=UPPER("Verified by GC")))),"PAST DUE - NOT DONE; ","")&amp;IF(AND(OR(UPPER($K51)=UPPER("Done"),UPPER($K51)=UPPER("Verified by GC")),M51=""),"DONE - NO GC SIGN-OFF; ","")&amp;IF(AND(OR(UPPER(E51)=UPPER("Damage by others"),UPPER(N51)=UPPER("Y")),O51=""),"DAMAGE BY OTHERS - NO CO #; ","")&amp;IF(AND(ISNUMBER(H51),NOT(OR(UPPER($K51)=UPPER("Done"),UPPER($K51)=UPPER("Verified by GC"))),TODAY()-H51&gt;7),"OPEN OVER 7 DAYS; ",""),LEN(IF(B51="","NO JOB; ","")&amp;IF(NOT(ISNUMBER(H51)),"NO DATE FOUND; ","")&amp;IF(I51="","NO CREW ASSIGNED; ","")&amp;IF(AND(ISNUMBER(J51),J51&lt;TODAY(),NOT(OR(UPPER($K51)=UPPER("Done"),UPPER($K51)=UPPER("Verified by GC")))),"PAST DUE - NOT DONE; ","")&amp;IF(AND(OR(UPPER($K51)=UPPER("Done"),UPPER($K51)=UPPER("Verified by GC")),M51=""),"DONE - NO GC SIGN-OFF; ","")&amp;IF(AND(OR(UPPER(E51)=UPPER("Damage by others"),UPPER(N51)=UPPER("Y")),O51=""),"DAMAGE BY OTHERS - NO CO #; ","")&amp;IF(AND(ISNUMBER(H51),NOT(OR(UPPER($K51)=UPPER("Done"),UPPER($K51)=UPPER("Verified by GC"))),TODAY()-H51&gt;7),"OPEN OVER 7 DAYS; ",""))-2)))</f>
        <v/>
      </c>
      <c r="T51" s="7" t="n"/>
    </row>
    <row r="52">
      <c r="A52" s="6" t="n"/>
      <c r="B52" s="7" t="n"/>
      <c r="C52" s="6" t="n"/>
      <c r="D52" s="6" t="n"/>
      <c r="E52" s="6" t="n"/>
      <c r="F52" s="7" t="n"/>
      <c r="G52" s="6" t="n"/>
      <c r="H52" s="8" t="n"/>
      <c r="I52" s="6" t="n"/>
      <c r="J52" s="8" t="n"/>
      <c r="K52" s="6" t="n"/>
      <c r="L52" s="8" t="n"/>
      <c r="M52" s="6" t="n"/>
      <c r="N52" s="6" t="n"/>
      <c r="O52" s="6" t="n"/>
      <c r="P52" s="6" t="n"/>
      <c r="Q52" s="9">
        <f>IF(NOT(OR($B52&lt;&gt;"",$C52&lt;&gt;"",$D52&lt;&gt;"",$E52&lt;&gt;"",$F52&lt;&gt;"",$H52&lt;&gt;"",$I52&lt;&gt;"",$J52&lt;&gt;"")),"",IF(ISNUMBER(H52),IF(AND(OR(UPPER($K52)=UPPER("Done"),UPPER($K52)=UPPER("Verified by GC")),ISNUMBER(L52)),L52-H52,TODAY()-H52),""))</f>
        <v/>
      </c>
      <c r="R52" s="9">
        <f>IF(NOT(OR($B52&lt;&gt;"",$C52&lt;&gt;"",$D52&lt;&gt;"",$E52&lt;&gt;"",$F52&lt;&gt;"",$H52&lt;&gt;"",$I52&lt;&gt;"",$J52&lt;&gt;"")),"",IF(AND(ISNUMBER(J52),NOT(OR(UPPER($K52)=UPPER("Done"),UPPER($K52)=UPPER("Verified by GC")))),J52-TODAY(),""))</f>
        <v/>
      </c>
      <c r="S52" s="10">
        <f>IF(NOT(OR($B52&lt;&gt;"",$C52&lt;&gt;"",$D52&lt;&gt;"",$E52&lt;&gt;"",$F52&lt;&gt;"",$H52&lt;&gt;"",$I52&lt;&gt;"",$J52&lt;&gt;"")),"",IF(IF(B52="","NO JOB; ","")&amp;IF(NOT(ISNUMBER(H52)),"NO DATE FOUND; ","")&amp;IF(I52="","NO CREW ASSIGNED; ","")&amp;IF(AND(ISNUMBER(J52),J52&lt;TODAY(),NOT(OR(UPPER($K52)=UPPER("Done"),UPPER($K52)=UPPER("Verified by GC")))),"PAST DUE - NOT DONE; ","")&amp;IF(AND(OR(UPPER($K52)=UPPER("Done"),UPPER($K52)=UPPER("Verified by GC")),M52=""),"DONE - NO GC SIGN-OFF; ","")&amp;IF(AND(OR(UPPER(E52)=UPPER("Damage by others"),UPPER(N52)=UPPER("Y")),O52=""),"DAMAGE BY OTHERS - NO CO #; ","")&amp;IF(AND(ISNUMBER(H52),NOT(OR(UPPER($K52)=UPPER("Done"),UPPER($K52)=UPPER("Verified by GC"))),TODAY()-H52&gt;7),"OPEN OVER 7 DAYS; ","")="","",LEFT(IF(B52="","NO JOB; ","")&amp;IF(NOT(ISNUMBER(H52)),"NO DATE FOUND; ","")&amp;IF(I52="","NO CREW ASSIGNED; ","")&amp;IF(AND(ISNUMBER(J52),J52&lt;TODAY(),NOT(OR(UPPER($K52)=UPPER("Done"),UPPER($K52)=UPPER("Verified by GC")))),"PAST DUE - NOT DONE; ","")&amp;IF(AND(OR(UPPER($K52)=UPPER("Done"),UPPER($K52)=UPPER("Verified by GC")),M52=""),"DONE - NO GC SIGN-OFF; ","")&amp;IF(AND(OR(UPPER(E52)=UPPER("Damage by others"),UPPER(N52)=UPPER("Y")),O52=""),"DAMAGE BY OTHERS - NO CO #; ","")&amp;IF(AND(ISNUMBER(H52),NOT(OR(UPPER($K52)=UPPER("Done"),UPPER($K52)=UPPER("Verified by GC"))),TODAY()-H52&gt;7),"OPEN OVER 7 DAYS; ",""),LEN(IF(B52="","NO JOB; ","")&amp;IF(NOT(ISNUMBER(H52)),"NO DATE FOUND; ","")&amp;IF(I52="","NO CREW ASSIGNED; ","")&amp;IF(AND(ISNUMBER(J52),J52&lt;TODAY(),NOT(OR(UPPER($K52)=UPPER("Done"),UPPER($K52)=UPPER("Verified by GC")))),"PAST DUE - NOT DONE; ","")&amp;IF(AND(OR(UPPER($K52)=UPPER("Done"),UPPER($K52)=UPPER("Verified by GC")),M52=""),"DONE - NO GC SIGN-OFF; ","")&amp;IF(AND(OR(UPPER(E52)=UPPER("Damage by others"),UPPER(N52)=UPPER("Y")),O52=""),"DAMAGE BY OTHERS - NO CO #; ","")&amp;IF(AND(ISNUMBER(H52),NOT(OR(UPPER($K52)=UPPER("Done"),UPPER($K52)=UPPER("Verified by GC"))),TODAY()-H52&gt;7),"OPEN OVER 7 DAYS; ",""))-2)))</f>
        <v/>
      </c>
      <c r="T52" s="7" t="n"/>
    </row>
    <row r="53">
      <c r="A53" s="6" t="n"/>
      <c r="B53" s="7" t="n"/>
      <c r="C53" s="6" t="n"/>
      <c r="D53" s="6" t="n"/>
      <c r="E53" s="6" t="n"/>
      <c r="F53" s="7" t="n"/>
      <c r="G53" s="6" t="n"/>
      <c r="H53" s="8" t="n"/>
      <c r="I53" s="6" t="n"/>
      <c r="J53" s="8" t="n"/>
      <c r="K53" s="6" t="n"/>
      <c r="L53" s="8" t="n"/>
      <c r="M53" s="6" t="n"/>
      <c r="N53" s="6" t="n"/>
      <c r="O53" s="6" t="n"/>
      <c r="P53" s="6" t="n"/>
      <c r="Q53" s="9">
        <f>IF(NOT(OR($B53&lt;&gt;"",$C53&lt;&gt;"",$D53&lt;&gt;"",$E53&lt;&gt;"",$F53&lt;&gt;"",$H53&lt;&gt;"",$I53&lt;&gt;"",$J53&lt;&gt;"")),"",IF(ISNUMBER(H53),IF(AND(OR(UPPER($K53)=UPPER("Done"),UPPER($K53)=UPPER("Verified by GC")),ISNUMBER(L53)),L53-H53,TODAY()-H53),""))</f>
        <v/>
      </c>
      <c r="R53" s="9">
        <f>IF(NOT(OR($B53&lt;&gt;"",$C53&lt;&gt;"",$D53&lt;&gt;"",$E53&lt;&gt;"",$F53&lt;&gt;"",$H53&lt;&gt;"",$I53&lt;&gt;"",$J53&lt;&gt;"")),"",IF(AND(ISNUMBER(J53),NOT(OR(UPPER($K53)=UPPER("Done"),UPPER($K53)=UPPER("Verified by GC")))),J53-TODAY(),""))</f>
        <v/>
      </c>
      <c r="S53" s="10">
        <f>IF(NOT(OR($B53&lt;&gt;"",$C53&lt;&gt;"",$D53&lt;&gt;"",$E53&lt;&gt;"",$F53&lt;&gt;"",$H53&lt;&gt;"",$I53&lt;&gt;"",$J53&lt;&gt;"")),"",IF(IF(B53="","NO JOB; ","")&amp;IF(NOT(ISNUMBER(H53)),"NO DATE FOUND; ","")&amp;IF(I53="","NO CREW ASSIGNED; ","")&amp;IF(AND(ISNUMBER(J53),J53&lt;TODAY(),NOT(OR(UPPER($K53)=UPPER("Done"),UPPER($K53)=UPPER("Verified by GC")))),"PAST DUE - NOT DONE; ","")&amp;IF(AND(OR(UPPER($K53)=UPPER("Done"),UPPER($K53)=UPPER("Verified by GC")),M53=""),"DONE - NO GC SIGN-OFF; ","")&amp;IF(AND(OR(UPPER(E53)=UPPER("Damage by others"),UPPER(N53)=UPPER("Y")),O53=""),"DAMAGE BY OTHERS - NO CO #; ","")&amp;IF(AND(ISNUMBER(H53),NOT(OR(UPPER($K53)=UPPER("Done"),UPPER($K53)=UPPER("Verified by GC"))),TODAY()-H53&gt;7),"OPEN OVER 7 DAYS; ","")="","",LEFT(IF(B53="","NO JOB; ","")&amp;IF(NOT(ISNUMBER(H53)),"NO DATE FOUND; ","")&amp;IF(I53="","NO CREW ASSIGNED; ","")&amp;IF(AND(ISNUMBER(J53),J53&lt;TODAY(),NOT(OR(UPPER($K53)=UPPER("Done"),UPPER($K53)=UPPER("Verified by GC")))),"PAST DUE - NOT DONE; ","")&amp;IF(AND(OR(UPPER($K53)=UPPER("Done"),UPPER($K53)=UPPER("Verified by GC")),M53=""),"DONE - NO GC SIGN-OFF; ","")&amp;IF(AND(OR(UPPER(E53)=UPPER("Damage by others"),UPPER(N53)=UPPER("Y")),O53=""),"DAMAGE BY OTHERS - NO CO #; ","")&amp;IF(AND(ISNUMBER(H53),NOT(OR(UPPER($K53)=UPPER("Done"),UPPER($K53)=UPPER("Verified by GC"))),TODAY()-H53&gt;7),"OPEN OVER 7 DAYS; ",""),LEN(IF(B53="","NO JOB; ","")&amp;IF(NOT(ISNUMBER(H53)),"NO DATE FOUND; ","")&amp;IF(I53="","NO CREW ASSIGNED; ","")&amp;IF(AND(ISNUMBER(J53),J53&lt;TODAY(),NOT(OR(UPPER($K53)=UPPER("Done"),UPPER($K53)=UPPER("Verified by GC")))),"PAST DUE - NOT DONE; ","")&amp;IF(AND(OR(UPPER($K53)=UPPER("Done"),UPPER($K53)=UPPER("Verified by GC")),M53=""),"DONE - NO GC SIGN-OFF; ","")&amp;IF(AND(OR(UPPER(E53)=UPPER("Damage by others"),UPPER(N53)=UPPER("Y")),O53=""),"DAMAGE BY OTHERS - NO CO #; ","")&amp;IF(AND(ISNUMBER(H53),NOT(OR(UPPER($K53)=UPPER("Done"),UPPER($K53)=UPPER("Verified by GC"))),TODAY()-H53&gt;7),"OPEN OVER 7 DAYS; ",""))-2)))</f>
        <v/>
      </c>
      <c r="T53" s="7" t="n"/>
    </row>
    <row r="54">
      <c r="A54" s="6" t="n"/>
      <c r="B54" s="7" t="n"/>
      <c r="C54" s="6" t="n"/>
      <c r="D54" s="6" t="n"/>
      <c r="E54" s="6" t="n"/>
      <c r="F54" s="7" t="n"/>
      <c r="G54" s="6" t="n"/>
      <c r="H54" s="8" t="n"/>
      <c r="I54" s="6" t="n"/>
      <c r="J54" s="8" t="n"/>
      <c r="K54" s="6" t="n"/>
      <c r="L54" s="8" t="n"/>
      <c r="M54" s="6" t="n"/>
      <c r="N54" s="6" t="n"/>
      <c r="O54" s="6" t="n"/>
      <c r="P54" s="6" t="n"/>
      <c r="Q54" s="9">
        <f>IF(NOT(OR($B54&lt;&gt;"",$C54&lt;&gt;"",$D54&lt;&gt;"",$E54&lt;&gt;"",$F54&lt;&gt;"",$H54&lt;&gt;"",$I54&lt;&gt;"",$J54&lt;&gt;"")),"",IF(ISNUMBER(H54),IF(AND(OR(UPPER($K54)=UPPER("Done"),UPPER($K54)=UPPER("Verified by GC")),ISNUMBER(L54)),L54-H54,TODAY()-H54),""))</f>
        <v/>
      </c>
      <c r="R54" s="9">
        <f>IF(NOT(OR($B54&lt;&gt;"",$C54&lt;&gt;"",$D54&lt;&gt;"",$E54&lt;&gt;"",$F54&lt;&gt;"",$H54&lt;&gt;"",$I54&lt;&gt;"",$J54&lt;&gt;"")),"",IF(AND(ISNUMBER(J54),NOT(OR(UPPER($K54)=UPPER("Done"),UPPER($K54)=UPPER("Verified by GC")))),J54-TODAY(),""))</f>
        <v/>
      </c>
      <c r="S54" s="10">
        <f>IF(NOT(OR($B54&lt;&gt;"",$C54&lt;&gt;"",$D54&lt;&gt;"",$E54&lt;&gt;"",$F54&lt;&gt;"",$H54&lt;&gt;"",$I54&lt;&gt;"",$J54&lt;&gt;"")),"",IF(IF(B54="","NO JOB; ","")&amp;IF(NOT(ISNUMBER(H54)),"NO DATE FOUND; ","")&amp;IF(I54="","NO CREW ASSIGNED; ","")&amp;IF(AND(ISNUMBER(J54),J54&lt;TODAY(),NOT(OR(UPPER($K54)=UPPER("Done"),UPPER($K54)=UPPER("Verified by GC")))),"PAST DUE - NOT DONE; ","")&amp;IF(AND(OR(UPPER($K54)=UPPER("Done"),UPPER($K54)=UPPER("Verified by GC")),M54=""),"DONE - NO GC SIGN-OFF; ","")&amp;IF(AND(OR(UPPER(E54)=UPPER("Damage by others"),UPPER(N54)=UPPER("Y")),O54=""),"DAMAGE BY OTHERS - NO CO #; ","")&amp;IF(AND(ISNUMBER(H54),NOT(OR(UPPER($K54)=UPPER("Done"),UPPER($K54)=UPPER("Verified by GC"))),TODAY()-H54&gt;7),"OPEN OVER 7 DAYS; ","")="","",LEFT(IF(B54="","NO JOB; ","")&amp;IF(NOT(ISNUMBER(H54)),"NO DATE FOUND; ","")&amp;IF(I54="","NO CREW ASSIGNED; ","")&amp;IF(AND(ISNUMBER(J54),J54&lt;TODAY(),NOT(OR(UPPER($K54)=UPPER("Done"),UPPER($K54)=UPPER("Verified by GC")))),"PAST DUE - NOT DONE; ","")&amp;IF(AND(OR(UPPER($K54)=UPPER("Done"),UPPER($K54)=UPPER("Verified by GC")),M54=""),"DONE - NO GC SIGN-OFF; ","")&amp;IF(AND(OR(UPPER(E54)=UPPER("Damage by others"),UPPER(N54)=UPPER("Y")),O54=""),"DAMAGE BY OTHERS - NO CO #; ","")&amp;IF(AND(ISNUMBER(H54),NOT(OR(UPPER($K54)=UPPER("Done"),UPPER($K54)=UPPER("Verified by GC"))),TODAY()-H54&gt;7),"OPEN OVER 7 DAYS; ",""),LEN(IF(B54="","NO JOB; ","")&amp;IF(NOT(ISNUMBER(H54)),"NO DATE FOUND; ","")&amp;IF(I54="","NO CREW ASSIGNED; ","")&amp;IF(AND(ISNUMBER(J54),J54&lt;TODAY(),NOT(OR(UPPER($K54)=UPPER("Done"),UPPER($K54)=UPPER("Verified by GC")))),"PAST DUE - NOT DONE; ","")&amp;IF(AND(OR(UPPER($K54)=UPPER("Done"),UPPER($K54)=UPPER("Verified by GC")),M54=""),"DONE - NO GC SIGN-OFF; ","")&amp;IF(AND(OR(UPPER(E54)=UPPER("Damage by others"),UPPER(N54)=UPPER("Y")),O54=""),"DAMAGE BY OTHERS - NO CO #; ","")&amp;IF(AND(ISNUMBER(H54),NOT(OR(UPPER($K54)=UPPER("Done"),UPPER($K54)=UPPER("Verified by GC"))),TODAY()-H54&gt;7),"OPEN OVER 7 DAYS; ",""))-2)))</f>
        <v/>
      </c>
      <c r="T54" s="7" t="n"/>
    </row>
    <row r="55">
      <c r="A55" s="6" t="n"/>
      <c r="B55" s="7" t="n"/>
      <c r="C55" s="6" t="n"/>
      <c r="D55" s="6" t="n"/>
      <c r="E55" s="6" t="n"/>
      <c r="F55" s="7" t="n"/>
      <c r="G55" s="6" t="n"/>
      <c r="H55" s="8" t="n"/>
      <c r="I55" s="6" t="n"/>
      <c r="J55" s="8" t="n"/>
      <c r="K55" s="6" t="n"/>
      <c r="L55" s="8" t="n"/>
      <c r="M55" s="6" t="n"/>
      <c r="N55" s="6" t="n"/>
      <c r="O55" s="6" t="n"/>
      <c r="P55" s="6" t="n"/>
      <c r="Q55" s="9">
        <f>IF(NOT(OR($B55&lt;&gt;"",$C55&lt;&gt;"",$D55&lt;&gt;"",$E55&lt;&gt;"",$F55&lt;&gt;"",$H55&lt;&gt;"",$I55&lt;&gt;"",$J55&lt;&gt;"")),"",IF(ISNUMBER(H55),IF(AND(OR(UPPER($K55)=UPPER("Done"),UPPER($K55)=UPPER("Verified by GC")),ISNUMBER(L55)),L55-H55,TODAY()-H55),""))</f>
        <v/>
      </c>
      <c r="R55" s="9">
        <f>IF(NOT(OR($B55&lt;&gt;"",$C55&lt;&gt;"",$D55&lt;&gt;"",$E55&lt;&gt;"",$F55&lt;&gt;"",$H55&lt;&gt;"",$I55&lt;&gt;"",$J55&lt;&gt;"")),"",IF(AND(ISNUMBER(J55),NOT(OR(UPPER($K55)=UPPER("Done"),UPPER($K55)=UPPER("Verified by GC")))),J55-TODAY(),""))</f>
        <v/>
      </c>
      <c r="S55" s="10">
        <f>IF(NOT(OR($B55&lt;&gt;"",$C55&lt;&gt;"",$D55&lt;&gt;"",$E55&lt;&gt;"",$F55&lt;&gt;"",$H55&lt;&gt;"",$I55&lt;&gt;"",$J55&lt;&gt;"")),"",IF(IF(B55="","NO JOB; ","")&amp;IF(NOT(ISNUMBER(H55)),"NO DATE FOUND; ","")&amp;IF(I55="","NO CREW ASSIGNED; ","")&amp;IF(AND(ISNUMBER(J55),J55&lt;TODAY(),NOT(OR(UPPER($K55)=UPPER("Done"),UPPER($K55)=UPPER("Verified by GC")))),"PAST DUE - NOT DONE; ","")&amp;IF(AND(OR(UPPER($K55)=UPPER("Done"),UPPER($K55)=UPPER("Verified by GC")),M55=""),"DONE - NO GC SIGN-OFF; ","")&amp;IF(AND(OR(UPPER(E55)=UPPER("Damage by others"),UPPER(N55)=UPPER("Y")),O55=""),"DAMAGE BY OTHERS - NO CO #; ","")&amp;IF(AND(ISNUMBER(H55),NOT(OR(UPPER($K55)=UPPER("Done"),UPPER($K55)=UPPER("Verified by GC"))),TODAY()-H55&gt;7),"OPEN OVER 7 DAYS; ","")="","",LEFT(IF(B55="","NO JOB; ","")&amp;IF(NOT(ISNUMBER(H55)),"NO DATE FOUND; ","")&amp;IF(I55="","NO CREW ASSIGNED; ","")&amp;IF(AND(ISNUMBER(J55),J55&lt;TODAY(),NOT(OR(UPPER($K55)=UPPER("Done"),UPPER($K55)=UPPER("Verified by GC")))),"PAST DUE - NOT DONE; ","")&amp;IF(AND(OR(UPPER($K55)=UPPER("Done"),UPPER($K55)=UPPER("Verified by GC")),M55=""),"DONE - NO GC SIGN-OFF; ","")&amp;IF(AND(OR(UPPER(E55)=UPPER("Damage by others"),UPPER(N55)=UPPER("Y")),O55=""),"DAMAGE BY OTHERS - NO CO #; ","")&amp;IF(AND(ISNUMBER(H55),NOT(OR(UPPER($K55)=UPPER("Done"),UPPER($K55)=UPPER("Verified by GC"))),TODAY()-H55&gt;7),"OPEN OVER 7 DAYS; ",""),LEN(IF(B55="","NO JOB; ","")&amp;IF(NOT(ISNUMBER(H55)),"NO DATE FOUND; ","")&amp;IF(I55="","NO CREW ASSIGNED; ","")&amp;IF(AND(ISNUMBER(J55),J55&lt;TODAY(),NOT(OR(UPPER($K55)=UPPER("Done"),UPPER($K55)=UPPER("Verified by GC")))),"PAST DUE - NOT DONE; ","")&amp;IF(AND(OR(UPPER($K55)=UPPER("Done"),UPPER($K55)=UPPER("Verified by GC")),M55=""),"DONE - NO GC SIGN-OFF; ","")&amp;IF(AND(OR(UPPER(E55)=UPPER("Damage by others"),UPPER(N55)=UPPER("Y")),O55=""),"DAMAGE BY OTHERS - NO CO #; ","")&amp;IF(AND(ISNUMBER(H55),NOT(OR(UPPER($K55)=UPPER("Done"),UPPER($K55)=UPPER("Verified by GC"))),TODAY()-H55&gt;7),"OPEN OVER 7 DAYS; ",""))-2)))</f>
        <v/>
      </c>
      <c r="T55" s="7" t="n"/>
    </row>
    <row r="56">
      <c r="A56" s="6" t="n"/>
      <c r="B56" s="7" t="n"/>
      <c r="C56" s="6" t="n"/>
      <c r="D56" s="6" t="n"/>
      <c r="E56" s="6" t="n"/>
      <c r="F56" s="7" t="n"/>
      <c r="G56" s="6" t="n"/>
      <c r="H56" s="8" t="n"/>
      <c r="I56" s="6" t="n"/>
      <c r="J56" s="8" t="n"/>
      <c r="K56" s="6" t="n"/>
      <c r="L56" s="8" t="n"/>
      <c r="M56" s="6" t="n"/>
      <c r="N56" s="6" t="n"/>
      <c r="O56" s="6" t="n"/>
      <c r="P56" s="6" t="n"/>
      <c r="Q56" s="9">
        <f>IF(NOT(OR($B56&lt;&gt;"",$C56&lt;&gt;"",$D56&lt;&gt;"",$E56&lt;&gt;"",$F56&lt;&gt;"",$H56&lt;&gt;"",$I56&lt;&gt;"",$J56&lt;&gt;"")),"",IF(ISNUMBER(H56),IF(AND(OR(UPPER($K56)=UPPER("Done"),UPPER($K56)=UPPER("Verified by GC")),ISNUMBER(L56)),L56-H56,TODAY()-H56),""))</f>
        <v/>
      </c>
      <c r="R56" s="9">
        <f>IF(NOT(OR($B56&lt;&gt;"",$C56&lt;&gt;"",$D56&lt;&gt;"",$E56&lt;&gt;"",$F56&lt;&gt;"",$H56&lt;&gt;"",$I56&lt;&gt;"",$J56&lt;&gt;"")),"",IF(AND(ISNUMBER(J56),NOT(OR(UPPER($K56)=UPPER("Done"),UPPER($K56)=UPPER("Verified by GC")))),J56-TODAY(),""))</f>
        <v/>
      </c>
      <c r="S56" s="10">
        <f>IF(NOT(OR($B56&lt;&gt;"",$C56&lt;&gt;"",$D56&lt;&gt;"",$E56&lt;&gt;"",$F56&lt;&gt;"",$H56&lt;&gt;"",$I56&lt;&gt;"",$J56&lt;&gt;"")),"",IF(IF(B56="","NO JOB; ","")&amp;IF(NOT(ISNUMBER(H56)),"NO DATE FOUND; ","")&amp;IF(I56="","NO CREW ASSIGNED; ","")&amp;IF(AND(ISNUMBER(J56),J56&lt;TODAY(),NOT(OR(UPPER($K56)=UPPER("Done"),UPPER($K56)=UPPER("Verified by GC")))),"PAST DUE - NOT DONE; ","")&amp;IF(AND(OR(UPPER($K56)=UPPER("Done"),UPPER($K56)=UPPER("Verified by GC")),M56=""),"DONE - NO GC SIGN-OFF; ","")&amp;IF(AND(OR(UPPER(E56)=UPPER("Damage by others"),UPPER(N56)=UPPER("Y")),O56=""),"DAMAGE BY OTHERS - NO CO #; ","")&amp;IF(AND(ISNUMBER(H56),NOT(OR(UPPER($K56)=UPPER("Done"),UPPER($K56)=UPPER("Verified by GC"))),TODAY()-H56&gt;7),"OPEN OVER 7 DAYS; ","")="","",LEFT(IF(B56="","NO JOB; ","")&amp;IF(NOT(ISNUMBER(H56)),"NO DATE FOUND; ","")&amp;IF(I56="","NO CREW ASSIGNED; ","")&amp;IF(AND(ISNUMBER(J56),J56&lt;TODAY(),NOT(OR(UPPER($K56)=UPPER("Done"),UPPER($K56)=UPPER("Verified by GC")))),"PAST DUE - NOT DONE; ","")&amp;IF(AND(OR(UPPER($K56)=UPPER("Done"),UPPER($K56)=UPPER("Verified by GC")),M56=""),"DONE - NO GC SIGN-OFF; ","")&amp;IF(AND(OR(UPPER(E56)=UPPER("Damage by others"),UPPER(N56)=UPPER("Y")),O56=""),"DAMAGE BY OTHERS - NO CO #; ","")&amp;IF(AND(ISNUMBER(H56),NOT(OR(UPPER($K56)=UPPER("Done"),UPPER($K56)=UPPER("Verified by GC"))),TODAY()-H56&gt;7),"OPEN OVER 7 DAYS; ",""),LEN(IF(B56="","NO JOB; ","")&amp;IF(NOT(ISNUMBER(H56)),"NO DATE FOUND; ","")&amp;IF(I56="","NO CREW ASSIGNED; ","")&amp;IF(AND(ISNUMBER(J56),J56&lt;TODAY(),NOT(OR(UPPER($K56)=UPPER("Done"),UPPER($K56)=UPPER("Verified by GC")))),"PAST DUE - NOT DONE; ","")&amp;IF(AND(OR(UPPER($K56)=UPPER("Done"),UPPER($K56)=UPPER("Verified by GC")),M56=""),"DONE - NO GC SIGN-OFF; ","")&amp;IF(AND(OR(UPPER(E56)=UPPER("Damage by others"),UPPER(N56)=UPPER("Y")),O56=""),"DAMAGE BY OTHERS - NO CO #; ","")&amp;IF(AND(ISNUMBER(H56),NOT(OR(UPPER($K56)=UPPER("Done"),UPPER($K56)=UPPER("Verified by GC"))),TODAY()-H56&gt;7),"OPEN OVER 7 DAYS; ",""))-2)))</f>
        <v/>
      </c>
      <c r="T56" s="7" t="n"/>
    </row>
    <row r="57">
      <c r="A57" s="6" t="n"/>
      <c r="B57" s="7" t="n"/>
      <c r="C57" s="6" t="n"/>
      <c r="D57" s="6" t="n"/>
      <c r="E57" s="6" t="n"/>
      <c r="F57" s="7" t="n"/>
      <c r="G57" s="6" t="n"/>
      <c r="H57" s="8" t="n"/>
      <c r="I57" s="6" t="n"/>
      <c r="J57" s="8" t="n"/>
      <c r="K57" s="6" t="n"/>
      <c r="L57" s="8" t="n"/>
      <c r="M57" s="6" t="n"/>
      <c r="N57" s="6" t="n"/>
      <c r="O57" s="6" t="n"/>
      <c r="P57" s="6" t="n"/>
      <c r="Q57" s="9">
        <f>IF(NOT(OR($B57&lt;&gt;"",$C57&lt;&gt;"",$D57&lt;&gt;"",$E57&lt;&gt;"",$F57&lt;&gt;"",$H57&lt;&gt;"",$I57&lt;&gt;"",$J57&lt;&gt;"")),"",IF(ISNUMBER(H57),IF(AND(OR(UPPER($K57)=UPPER("Done"),UPPER($K57)=UPPER("Verified by GC")),ISNUMBER(L57)),L57-H57,TODAY()-H57),""))</f>
        <v/>
      </c>
      <c r="R57" s="9">
        <f>IF(NOT(OR($B57&lt;&gt;"",$C57&lt;&gt;"",$D57&lt;&gt;"",$E57&lt;&gt;"",$F57&lt;&gt;"",$H57&lt;&gt;"",$I57&lt;&gt;"",$J57&lt;&gt;"")),"",IF(AND(ISNUMBER(J57),NOT(OR(UPPER($K57)=UPPER("Done"),UPPER($K57)=UPPER("Verified by GC")))),J57-TODAY(),""))</f>
        <v/>
      </c>
      <c r="S57" s="10">
        <f>IF(NOT(OR($B57&lt;&gt;"",$C57&lt;&gt;"",$D57&lt;&gt;"",$E57&lt;&gt;"",$F57&lt;&gt;"",$H57&lt;&gt;"",$I57&lt;&gt;"",$J57&lt;&gt;"")),"",IF(IF(B57="","NO JOB; ","")&amp;IF(NOT(ISNUMBER(H57)),"NO DATE FOUND; ","")&amp;IF(I57="","NO CREW ASSIGNED; ","")&amp;IF(AND(ISNUMBER(J57),J57&lt;TODAY(),NOT(OR(UPPER($K57)=UPPER("Done"),UPPER($K57)=UPPER("Verified by GC")))),"PAST DUE - NOT DONE; ","")&amp;IF(AND(OR(UPPER($K57)=UPPER("Done"),UPPER($K57)=UPPER("Verified by GC")),M57=""),"DONE - NO GC SIGN-OFF; ","")&amp;IF(AND(OR(UPPER(E57)=UPPER("Damage by others"),UPPER(N57)=UPPER("Y")),O57=""),"DAMAGE BY OTHERS - NO CO #; ","")&amp;IF(AND(ISNUMBER(H57),NOT(OR(UPPER($K57)=UPPER("Done"),UPPER($K57)=UPPER("Verified by GC"))),TODAY()-H57&gt;7),"OPEN OVER 7 DAYS; ","")="","",LEFT(IF(B57="","NO JOB; ","")&amp;IF(NOT(ISNUMBER(H57)),"NO DATE FOUND; ","")&amp;IF(I57="","NO CREW ASSIGNED; ","")&amp;IF(AND(ISNUMBER(J57),J57&lt;TODAY(),NOT(OR(UPPER($K57)=UPPER("Done"),UPPER($K57)=UPPER("Verified by GC")))),"PAST DUE - NOT DONE; ","")&amp;IF(AND(OR(UPPER($K57)=UPPER("Done"),UPPER($K57)=UPPER("Verified by GC")),M57=""),"DONE - NO GC SIGN-OFF; ","")&amp;IF(AND(OR(UPPER(E57)=UPPER("Damage by others"),UPPER(N57)=UPPER("Y")),O57=""),"DAMAGE BY OTHERS - NO CO #; ","")&amp;IF(AND(ISNUMBER(H57),NOT(OR(UPPER($K57)=UPPER("Done"),UPPER($K57)=UPPER("Verified by GC"))),TODAY()-H57&gt;7),"OPEN OVER 7 DAYS; ",""),LEN(IF(B57="","NO JOB; ","")&amp;IF(NOT(ISNUMBER(H57)),"NO DATE FOUND; ","")&amp;IF(I57="","NO CREW ASSIGNED; ","")&amp;IF(AND(ISNUMBER(J57),J57&lt;TODAY(),NOT(OR(UPPER($K57)=UPPER("Done"),UPPER($K57)=UPPER("Verified by GC")))),"PAST DUE - NOT DONE; ","")&amp;IF(AND(OR(UPPER($K57)=UPPER("Done"),UPPER($K57)=UPPER("Verified by GC")),M57=""),"DONE - NO GC SIGN-OFF; ","")&amp;IF(AND(OR(UPPER(E57)=UPPER("Damage by others"),UPPER(N57)=UPPER("Y")),O57=""),"DAMAGE BY OTHERS - NO CO #; ","")&amp;IF(AND(ISNUMBER(H57),NOT(OR(UPPER($K57)=UPPER("Done"),UPPER($K57)=UPPER("Verified by GC"))),TODAY()-H57&gt;7),"OPEN OVER 7 DAYS; ",""))-2)))</f>
        <v/>
      </c>
      <c r="T57" s="7" t="n"/>
    </row>
    <row r="58">
      <c r="A58" s="6" t="n"/>
      <c r="B58" s="7" t="n"/>
      <c r="C58" s="6" t="n"/>
      <c r="D58" s="6" t="n"/>
      <c r="E58" s="6" t="n"/>
      <c r="F58" s="7" t="n"/>
      <c r="G58" s="6" t="n"/>
      <c r="H58" s="8" t="n"/>
      <c r="I58" s="6" t="n"/>
      <c r="J58" s="8" t="n"/>
      <c r="K58" s="6" t="n"/>
      <c r="L58" s="8" t="n"/>
      <c r="M58" s="6" t="n"/>
      <c r="N58" s="6" t="n"/>
      <c r="O58" s="6" t="n"/>
      <c r="P58" s="6" t="n"/>
      <c r="Q58" s="9">
        <f>IF(NOT(OR($B58&lt;&gt;"",$C58&lt;&gt;"",$D58&lt;&gt;"",$E58&lt;&gt;"",$F58&lt;&gt;"",$H58&lt;&gt;"",$I58&lt;&gt;"",$J58&lt;&gt;"")),"",IF(ISNUMBER(H58),IF(AND(OR(UPPER($K58)=UPPER("Done"),UPPER($K58)=UPPER("Verified by GC")),ISNUMBER(L58)),L58-H58,TODAY()-H58),""))</f>
        <v/>
      </c>
      <c r="R58" s="9">
        <f>IF(NOT(OR($B58&lt;&gt;"",$C58&lt;&gt;"",$D58&lt;&gt;"",$E58&lt;&gt;"",$F58&lt;&gt;"",$H58&lt;&gt;"",$I58&lt;&gt;"",$J58&lt;&gt;"")),"",IF(AND(ISNUMBER(J58),NOT(OR(UPPER($K58)=UPPER("Done"),UPPER($K58)=UPPER("Verified by GC")))),J58-TODAY(),""))</f>
        <v/>
      </c>
      <c r="S58" s="10">
        <f>IF(NOT(OR($B58&lt;&gt;"",$C58&lt;&gt;"",$D58&lt;&gt;"",$E58&lt;&gt;"",$F58&lt;&gt;"",$H58&lt;&gt;"",$I58&lt;&gt;"",$J58&lt;&gt;"")),"",IF(IF(B58="","NO JOB; ","")&amp;IF(NOT(ISNUMBER(H58)),"NO DATE FOUND; ","")&amp;IF(I58="","NO CREW ASSIGNED; ","")&amp;IF(AND(ISNUMBER(J58),J58&lt;TODAY(),NOT(OR(UPPER($K58)=UPPER("Done"),UPPER($K58)=UPPER("Verified by GC")))),"PAST DUE - NOT DONE; ","")&amp;IF(AND(OR(UPPER($K58)=UPPER("Done"),UPPER($K58)=UPPER("Verified by GC")),M58=""),"DONE - NO GC SIGN-OFF; ","")&amp;IF(AND(OR(UPPER(E58)=UPPER("Damage by others"),UPPER(N58)=UPPER("Y")),O58=""),"DAMAGE BY OTHERS - NO CO #; ","")&amp;IF(AND(ISNUMBER(H58),NOT(OR(UPPER($K58)=UPPER("Done"),UPPER($K58)=UPPER("Verified by GC"))),TODAY()-H58&gt;7),"OPEN OVER 7 DAYS; ","")="","",LEFT(IF(B58="","NO JOB; ","")&amp;IF(NOT(ISNUMBER(H58)),"NO DATE FOUND; ","")&amp;IF(I58="","NO CREW ASSIGNED; ","")&amp;IF(AND(ISNUMBER(J58),J58&lt;TODAY(),NOT(OR(UPPER($K58)=UPPER("Done"),UPPER($K58)=UPPER("Verified by GC")))),"PAST DUE - NOT DONE; ","")&amp;IF(AND(OR(UPPER($K58)=UPPER("Done"),UPPER($K58)=UPPER("Verified by GC")),M58=""),"DONE - NO GC SIGN-OFF; ","")&amp;IF(AND(OR(UPPER(E58)=UPPER("Damage by others"),UPPER(N58)=UPPER("Y")),O58=""),"DAMAGE BY OTHERS - NO CO #; ","")&amp;IF(AND(ISNUMBER(H58),NOT(OR(UPPER($K58)=UPPER("Done"),UPPER($K58)=UPPER("Verified by GC"))),TODAY()-H58&gt;7),"OPEN OVER 7 DAYS; ",""),LEN(IF(B58="","NO JOB; ","")&amp;IF(NOT(ISNUMBER(H58)),"NO DATE FOUND; ","")&amp;IF(I58="","NO CREW ASSIGNED; ","")&amp;IF(AND(ISNUMBER(J58),J58&lt;TODAY(),NOT(OR(UPPER($K58)=UPPER("Done"),UPPER($K58)=UPPER("Verified by GC")))),"PAST DUE - NOT DONE; ","")&amp;IF(AND(OR(UPPER($K58)=UPPER("Done"),UPPER($K58)=UPPER("Verified by GC")),M58=""),"DONE - NO GC SIGN-OFF; ","")&amp;IF(AND(OR(UPPER(E58)=UPPER("Damage by others"),UPPER(N58)=UPPER("Y")),O58=""),"DAMAGE BY OTHERS - NO CO #; ","")&amp;IF(AND(ISNUMBER(H58),NOT(OR(UPPER($K58)=UPPER("Done"),UPPER($K58)=UPPER("Verified by GC"))),TODAY()-H58&gt;7),"OPEN OVER 7 DAYS; ",""))-2)))</f>
        <v/>
      </c>
      <c r="T58" s="7" t="n"/>
    </row>
    <row r="59">
      <c r="A59" s="6" t="n"/>
      <c r="B59" s="7" t="n"/>
      <c r="C59" s="6" t="n"/>
      <c r="D59" s="6" t="n"/>
      <c r="E59" s="6" t="n"/>
      <c r="F59" s="7" t="n"/>
      <c r="G59" s="6" t="n"/>
      <c r="H59" s="8" t="n"/>
      <c r="I59" s="6" t="n"/>
      <c r="J59" s="8" t="n"/>
      <c r="K59" s="6" t="n"/>
      <c r="L59" s="8" t="n"/>
      <c r="M59" s="6" t="n"/>
      <c r="N59" s="6" t="n"/>
      <c r="O59" s="6" t="n"/>
      <c r="P59" s="6" t="n"/>
      <c r="Q59" s="9">
        <f>IF(NOT(OR($B59&lt;&gt;"",$C59&lt;&gt;"",$D59&lt;&gt;"",$E59&lt;&gt;"",$F59&lt;&gt;"",$H59&lt;&gt;"",$I59&lt;&gt;"",$J59&lt;&gt;"")),"",IF(ISNUMBER(H59),IF(AND(OR(UPPER($K59)=UPPER("Done"),UPPER($K59)=UPPER("Verified by GC")),ISNUMBER(L59)),L59-H59,TODAY()-H59),""))</f>
        <v/>
      </c>
      <c r="R59" s="9">
        <f>IF(NOT(OR($B59&lt;&gt;"",$C59&lt;&gt;"",$D59&lt;&gt;"",$E59&lt;&gt;"",$F59&lt;&gt;"",$H59&lt;&gt;"",$I59&lt;&gt;"",$J59&lt;&gt;"")),"",IF(AND(ISNUMBER(J59),NOT(OR(UPPER($K59)=UPPER("Done"),UPPER($K59)=UPPER("Verified by GC")))),J59-TODAY(),""))</f>
        <v/>
      </c>
      <c r="S59" s="10">
        <f>IF(NOT(OR($B59&lt;&gt;"",$C59&lt;&gt;"",$D59&lt;&gt;"",$E59&lt;&gt;"",$F59&lt;&gt;"",$H59&lt;&gt;"",$I59&lt;&gt;"",$J59&lt;&gt;"")),"",IF(IF(B59="","NO JOB; ","")&amp;IF(NOT(ISNUMBER(H59)),"NO DATE FOUND; ","")&amp;IF(I59="","NO CREW ASSIGNED; ","")&amp;IF(AND(ISNUMBER(J59),J59&lt;TODAY(),NOT(OR(UPPER($K59)=UPPER("Done"),UPPER($K59)=UPPER("Verified by GC")))),"PAST DUE - NOT DONE; ","")&amp;IF(AND(OR(UPPER($K59)=UPPER("Done"),UPPER($K59)=UPPER("Verified by GC")),M59=""),"DONE - NO GC SIGN-OFF; ","")&amp;IF(AND(OR(UPPER(E59)=UPPER("Damage by others"),UPPER(N59)=UPPER("Y")),O59=""),"DAMAGE BY OTHERS - NO CO #; ","")&amp;IF(AND(ISNUMBER(H59),NOT(OR(UPPER($K59)=UPPER("Done"),UPPER($K59)=UPPER("Verified by GC"))),TODAY()-H59&gt;7),"OPEN OVER 7 DAYS; ","")="","",LEFT(IF(B59="","NO JOB; ","")&amp;IF(NOT(ISNUMBER(H59)),"NO DATE FOUND; ","")&amp;IF(I59="","NO CREW ASSIGNED; ","")&amp;IF(AND(ISNUMBER(J59),J59&lt;TODAY(),NOT(OR(UPPER($K59)=UPPER("Done"),UPPER($K59)=UPPER("Verified by GC")))),"PAST DUE - NOT DONE; ","")&amp;IF(AND(OR(UPPER($K59)=UPPER("Done"),UPPER($K59)=UPPER("Verified by GC")),M59=""),"DONE - NO GC SIGN-OFF; ","")&amp;IF(AND(OR(UPPER(E59)=UPPER("Damage by others"),UPPER(N59)=UPPER("Y")),O59=""),"DAMAGE BY OTHERS - NO CO #; ","")&amp;IF(AND(ISNUMBER(H59),NOT(OR(UPPER($K59)=UPPER("Done"),UPPER($K59)=UPPER("Verified by GC"))),TODAY()-H59&gt;7),"OPEN OVER 7 DAYS; ",""),LEN(IF(B59="","NO JOB; ","")&amp;IF(NOT(ISNUMBER(H59)),"NO DATE FOUND; ","")&amp;IF(I59="","NO CREW ASSIGNED; ","")&amp;IF(AND(ISNUMBER(J59),J59&lt;TODAY(),NOT(OR(UPPER($K59)=UPPER("Done"),UPPER($K59)=UPPER("Verified by GC")))),"PAST DUE - NOT DONE; ","")&amp;IF(AND(OR(UPPER($K59)=UPPER("Done"),UPPER($K59)=UPPER("Verified by GC")),M59=""),"DONE - NO GC SIGN-OFF; ","")&amp;IF(AND(OR(UPPER(E59)=UPPER("Damage by others"),UPPER(N59)=UPPER("Y")),O59=""),"DAMAGE BY OTHERS - NO CO #; ","")&amp;IF(AND(ISNUMBER(H59),NOT(OR(UPPER($K59)=UPPER("Done"),UPPER($K59)=UPPER("Verified by GC"))),TODAY()-H59&gt;7),"OPEN OVER 7 DAYS; ",""))-2)))</f>
        <v/>
      </c>
      <c r="T59" s="7" t="n"/>
    </row>
    <row r="60">
      <c r="A60" s="6" t="n"/>
      <c r="B60" s="7" t="n"/>
      <c r="C60" s="6" t="n"/>
      <c r="D60" s="6" t="n"/>
      <c r="E60" s="6" t="n"/>
      <c r="F60" s="7" t="n"/>
      <c r="G60" s="6" t="n"/>
      <c r="H60" s="8" t="n"/>
      <c r="I60" s="6" t="n"/>
      <c r="J60" s="8" t="n"/>
      <c r="K60" s="6" t="n"/>
      <c r="L60" s="8" t="n"/>
      <c r="M60" s="6" t="n"/>
      <c r="N60" s="6" t="n"/>
      <c r="O60" s="6" t="n"/>
      <c r="P60" s="6" t="n"/>
      <c r="Q60" s="9">
        <f>IF(NOT(OR($B60&lt;&gt;"",$C60&lt;&gt;"",$D60&lt;&gt;"",$E60&lt;&gt;"",$F60&lt;&gt;"",$H60&lt;&gt;"",$I60&lt;&gt;"",$J60&lt;&gt;"")),"",IF(ISNUMBER(H60),IF(AND(OR(UPPER($K60)=UPPER("Done"),UPPER($K60)=UPPER("Verified by GC")),ISNUMBER(L60)),L60-H60,TODAY()-H60),""))</f>
        <v/>
      </c>
      <c r="R60" s="9">
        <f>IF(NOT(OR($B60&lt;&gt;"",$C60&lt;&gt;"",$D60&lt;&gt;"",$E60&lt;&gt;"",$F60&lt;&gt;"",$H60&lt;&gt;"",$I60&lt;&gt;"",$J60&lt;&gt;"")),"",IF(AND(ISNUMBER(J60),NOT(OR(UPPER($K60)=UPPER("Done"),UPPER($K60)=UPPER("Verified by GC")))),J60-TODAY(),""))</f>
        <v/>
      </c>
      <c r="S60" s="10">
        <f>IF(NOT(OR($B60&lt;&gt;"",$C60&lt;&gt;"",$D60&lt;&gt;"",$E60&lt;&gt;"",$F60&lt;&gt;"",$H60&lt;&gt;"",$I60&lt;&gt;"",$J60&lt;&gt;"")),"",IF(IF(B60="","NO JOB; ","")&amp;IF(NOT(ISNUMBER(H60)),"NO DATE FOUND; ","")&amp;IF(I60="","NO CREW ASSIGNED; ","")&amp;IF(AND(ISNUMBER(J60),J60&lt;TODAY(),NOT(OR(UPPER($K60)=UPPER("Done"),UPPER($K60)=UPPER("Verified by GC")))),"PAST DUE - NOT DONE; ","")&amp;IF(AND(OR(UPPER($K60)=UPPER("Done"),UPPER($K60)=UPPER("Verified by GC")),M60=""),"DONE - NO GC SIGN-OFF; ","")&amp;IF(AND(OR(UPPER(E60)=UPPER("Damage by others"),UPPER(N60)=UPPER("Y")),O60=""),"DAMAGE BY OTHERS - NO CO #; ","")&amp;IF(AND(ISNUMBER(H60),NOT(OR(UPPER($K60)=UPPER("Done"),UPPER($K60)=UPPER("Verified by GC"))),TODAY()-H60&gt;7),"OPEN OVER 7 DAYS; ","")="","",LEFT(IF(B60="","NO JOB; ","")&amp;IF(NOT(ISNUMBER(H60)),"NO DATE FOUND; ","")&amp;IF(I60="","NO CREW ASSIGNED; ","")&amp;IF(AND(ISNUMBER(J60),J60&lt;TODAY(),NOT(OR(UPPER($K60)=UPPER("Done"),UPPER($K60)=UPPER("Verified by GC")))),"PAST DUE - NOT DONE; ","")&amp;IF(AND(OR(UPPER($K60)=UPPER("Done"),UPPER($K60)=UPPER("Verified by GC")),M60=""),"DONE - NO GC SIGN-OFF; ","")&amp;IF(AND(OR(UPPER(E60)=UPPER("Damage by others"),UPPER(N60)=UPPER("Y")),O60=""),"DAMAGE BY OTHERS - NO CO #; ","")&amp;IF(AND(ISNUMBER(H60),NOT(OR(UPPER($K60)=UPPER("Done"),UPPER($K60)=UPPER("Verified by GC"))),TODAY()-H60&gt;7),"OPEN OVER 7 DAYS; ",""),LEN(IF(B60="","NO JOB; ","")&amp;IF(NOT(ISNUMBER(H60)),"NO DATE FOUND; ","")&amp;IF(I60="","NO CREW ASSIGNED; ","")&amp;IF(AND(ISNUMBER(J60),J60&lt;TODAY(),NOT(OR(UPPER($K60)=UPPER("Done"),UPPER($K60)=UPPER("Verified by GC")))),"PAST DUE - NOT DONE; ","")&amp;IF(AND(OR(UPPER($K60)=UPPER("Done"),UPPER($K60)=UPPER("Verified by GC")),M60=""),"DONE - NO GC SIGN-OFF; ","")&amp;IF(AND(OR(UPPER(E60)=UPPER("Damage by others"),UPPER(N60)=UPPER("Y")),O60=""),"DAMAGE BY OTHERS - NO CO #; ","")&amp;IF(AND(ISNUMBER(H60),NOT(OR(UPPER($K60)=UPPER("Done"),UPPER($K60)=UPPER("Verified by GC"))),TODAY()-H60&gt;7),"OPEN OVER 7 DAYS; ",""))-2)))</f>
        <v/>
      </c>
      <c r="T60" s="7" t="n"/>
    </row>
    <row r="61">
      <c r="A61" s="6" t="n"/>
      <c r="B61" s="7" t="n"/>
      <c r="C61" s="6" t="n"/>
      <c r="D61" s="6" t="n"/>
      <c r="E61" s="6" t="n"/>
      <c r="F61" s="7" t="n"/>
      <c r="G61" s="6" t="n"/>
      <c r="H61" s="8" t="n"/>
      <c r="I61" s="6" t="n"/>
      <c r="J61" s="8" t="n"/>
      <c r="K61" s="6" t="n"/>
      <c r="L61" s="8" t="n"/>
      <c r="M61" s="6" t="n"/>
      <c r="N61" s="6" t="n"/>
      <c r="O61" s="6" t="n"/>
      <c r="P61" s="6" t="n"/>
      <c r="Q61" s="9">
        <f>IF(NOT(OR($B61&lt;&gt;"",$C61&lt;&gt;"",$D61&lt;&gt;"",$E61&lt;&gt;"",$F61&lt;&gt;"",$H61&lt;&gt;"",$I61&lt;&gt;"",$J61&lt;&gt;"")),"",IF(ISNUMBER(H61),IF(AND(OR(UPPER($K61)=UPPER("Done"),UPPER($K61)=UPPER("Verified by GC")),ISNUMBER(L61)),L61-H61,TODAY()-H61),""))</f>
        <v/>
      </c>
      <c r="R61" s="9">
        <f>IF(NOT(OR($B61&lt;&gt;"",$C61&lt;&gt;"",$D61&lt;&gt;"",$E61&lt;&gt;"",$F61&lt;&gt;"",$H61&lt;&gt;"",$I61&lt;&gt;"",$J61&lt;&gt;"")),"",IF(AND(ISNUMBER(J61),NOT(OR(UPPER($K61)=UPPER("Done"),UPPER($K61)=UPPER("Verified by GC")))),J61-TODAY(),""))</f>
        <v/>
      </c>
      <c r="S61" s="10">
        <f>IF(NOT(OR($B61&lt;&gt;"",$C61&lt;&gt;"",$D61&lt;&gt;"",$E61&lt;&gt;"",$F61&lt;&gt;"",$H61&lt;&gt;"",$I61&lt;&gt;"",$J61&lt;&gt;"")),"",IF(IF(B61="","NO JOB; ","")&amp;IF(NOT(ISNUMBER(H61)),"NO DATE FOUND; ","")&amp;IF(I61="","NO CREW ASSIGNED; ","")&amp;IF(AND(ISNUMBER(J61),J61&lt;TODAY(),NOT(OR(UPPER($K61)=UPPER("Done"),UPPER($K61)=UPPER("Verified by GC")))),"PAST DUE - NOT DONE; ","")&amp;IF(AND(OR(UPPER($K61)=UPPER("Done"),UPPER($K61)=UPPER("Verified by GC")),M61=""),"DONE - NO GC SIGN-OFF; ","")&amp;IF(AND(OR(UPPER(E61)=UPPER("Damage by others"),UPPER(N61)=UPPER("Y")),O61=""),"DAMAGE BY OTHERS - NO CO #; ","")&amp;IF(AND(ISNUMBER(H61),NOT(OR(UPPER($K61)=UPPER("Done"),UPPER($K61)=UPPER("Verified by GC"))),TODAY()-H61&gt;7),"OPEN OVER 7 DAYS; ","")="","",LEFT(IF(B61="","NO JOB; ","")&amp;IF(NOT(ISNUMBER(H61)),"NO DATE FOUND; ","")&amp;IF(I61="","NO CREW ASSIGNED; ","")&amp;IF(AND(ISNUMBER(J61),J61&lt;TODAY(),NOT(OR(UPPER($K61)=UPPER("Done"),UPPER($K61)=UPPER("Verified by GC")))),"PAST DUE - NOT DONE; ","")&amp;IF(AND(OR(UPPER($K61)=UPPER("Done"),UPPER($K61)=UPPER("Verified by GC")),M61=""),"DONE - NO GC SIGN-OFF; ","")&amp;IF(AND(OR(UPPER(E61)=UPPER("Damage by others"),UPPER(N61)=UPPER("Y")),O61=""),"DAMAGE BY OTHERS - NO CO #; ","")&amp;IF(AND(ISNUMBER(H61),NOT(OR(UPPER($K61)=UPPER("Done"),UPPER($K61)=UPPER("Verified by GC"))),TODAY()-H61&gt;7),"OPEN OVER 7 DAYS; ",""),LEN(IF(B61="","NO JOB; ","")&amp;IF(NOT(ISNUMBER(H61)),"NO DATE FOUND; ","")&amp;IF(I61="","NO CREW ASSIGNED; ","")&amp;IF(AND(ISNUMBER(J61),J61&lt;TODAY(),NOT(OR(UPPER($K61)=UPPER("Done"),UPPER($K61)=UPPER("Verified by GC")))),"PAST DUE - NOT DONE; ","")&amp;IF(AND(OR(UPPER($K61)=UPPER("Done"),UPPER($K61)=UPPER("Verified by GC")),M61=""),"DONE - NO GC SIGN-OFF; ","")&amp;IF(AND(OR(UPPER(E61)=UPPER("Damage by others"),UPPER(N61)=UPPER("Y")),O61=""),"DAMAGE BY OTHERS - NO CO #; ","")&amp;IF(AND(ISNUMBER(H61),NOT(OR(UPPER($K61)=UPPER("Done"),UPPER($K61)=UPPER("Verified by GC"))),TODAY()-H61&gt;7),"OPEN OVER 7 DAYS; ",""))-2)))</f>
        <v/>
      </c>
      <c r="T61" s="7" t="n"/>
    </row>
    <row r="62">
      <c r="A62" s="6" t="n"/>
      <c r="B62" s="7" t="n"/>
      <c r="C62" s="6" t="n"/>
      <c r="D62" s="6" t="n"/>
      <c r="E62" s="6" t="n"/>
      <c r="F62" s="7" t="n"/>
      <c r="G62" s="6" t="n"/>
      <c r="H62" s="8" t="n"/>
      <c r="I62" s="6" t="n"/>
      <c r="J62" s="8" t="n"/>
      <c r="K62" s="6" t="n"/>
      <c r="L62" s="8" t="n"/>
      <c r="M62" s="6" t="n"/>
      <c r="N62" s="6" t="n"/>
      <c r="O62" s="6" t="n"/>
      <c r="P62" s="6" t="n"/>
      <c r="Q62" s="9">
        <f>IF(NOT(OR($B62&lt;&gt;"",$C62&lt;&gt;"",$D62&lt;&gt;"",$E62&lt;&gt;"",$F62&lt;&gt;"",$H62&lt;&gt;"",$I62&lt;&gt;"",$J62&lt;&gt;"")),"",IF(ISNUMBER(H62),IF(AND(OR(UPPER($K62)=UPPER("Done"),UPPER($K62)=UPPER("Verified by GC")),ISNUMBER(L62)),L62-H62,TODAY()-H62),""))</f>
        <v/>
      </c>
      <c r="R62" s="9">
        <f>IF(NOT(OR($B62&lt;&gt;"",$C62&lt;&gt;"",$D62&lt;&gt;"",$E62&lt;&gt;"",$F62&lt;&gt;"",$H62&lt;&gt;"",$I62&lt;&gt;"",$J62&lt;&gt;"")),"",IF(AND(ISNUMBER(J62),NOT(OR(UPPER($K62)=UPPER("Done"),UPPER($K62)=UPPER("Verified by GC")))),J62-TODAY(),""))</f>
        <v/>
      </c>
      <c r="S62" s="10">
        <f>IF(NOT(OR($B62&lt;&gt;"",$C62&lt;&gt;"",$D62&lt;&gt;"",$E62&lt;&gt;"",$F62&lt;&gt;"",$H62&lt;&gt;"",$I62&lt;&gt;"",$J62&lt;&gt;"")),"",IF(IF(B62="","NO JOB; ","")&amp;IF(NOT(ISNUMBER(H62)),"NO DATE FOUND; ","")&amp;IF(I62="","NO CREW ASSIGNED; ","")&amp;IF(AND(ISNUMBER(J62),J62&lt;TODAY(),NOT(OR(UPPER($K62)=UPPER("Done"),UPPER($K62)=UPPER("Verified by GC")))),"PAST DUE - NOT DONE; ","")&amp;IF(AND(OR(UPPER($K62)=UPPER("Done"),UPPER($K62)=UPPER("Verified by GC")),M62=""),"DONE - NO GC SIGN-OFF; ","")&amp;IF(AND(OR(UPPER(E62)=UPPER("Damage by others"),UPPER(N62)=UPPER("Y")),O62=""),"DAMAGE BY OTHERS - NO CO #; ","")&amp;IF(AND(ISNUMBER(H62),NOT(OR(UPPER($K62)=UPPER("Done"),UPPER($K62)=UPPER("Verified by GC"))),TODAY()-H62&gt;7),"OPEN OVER 7 DAYS; ","")="","",LEFT(IF(B62="","NO JOB; ","")&amp;IF(NOT(ISNUMBER(H62)),"NO DATE FOUND; ","")&amp;IF(I62="","NO CREW ASSIGNED; ","")&amp;IF(AND(ISNUMBER(J62),J62&lt;TODAY(),NOT(OR(UPPER($K62)=UPPER("Done"),UPPER($K62)=UPPER("Verified by GC")))),"PAST DUE - NOT DONE; ","")&amp;IF(AND(OR(UPPER($K62)=UPPER("Done"),UPPER($K62)=UPPER("Verified by GC")),M62=""),"DONE - NO GC SIGN-OFF; ","")&amp;IF(AND(OR(UPPER(E62)=UPPER("Damage by others"),UPPER(N62)=UPPER("Y")),O62=""),"DAMAGE BY OTHERS - NO CO #; ","")&amp;IF(AND(ISNUMBER(H62),NOT(OR(UPPER($K62)=UPPER("Done"),UPPER($K62)=UPPER("Verified by GC"))),TODAY()-H62&gt;7),"OPEN OVER 7 DAYS; ",""),LEN(IF(B62="","NO JOB; ","")&amp;IF(NOT(ISNUMBER(H62)),"NO DATE FOUND; ","")&amp;IF(I62="","NO CREW ASSIGNED; ","")&amp;IF(AND(ISNUMBER(J62),J62&lt;TODAY(),NOT(OR(UPPER($K62)=UPPER("Done"),UPPER($K62)=UPPER("Verified by GC")))),"PAST DUE - NOT DONE; ","")&amp;IF(AND(OR(UPPER($K62)=UPPER("Done"),UPPER($K62)=UPPER("Verified by GC")),M62=""),"DONE - NO GC SIGN-OFF; ","")&amp;IF(AND(OR(UPPER(E62)=UPPER("Damage by others"),UPPER(N62)=UPPER("Y")),O62=""),"DAMAGE BY OTHERS - NO CO #; ","")&amp;IF(AND(ISNUMBER(H62),NOT(OR(UPPER($K62)=UPPER("Done"),UPPER($K62)=UPPER("Verified by GC"))),TODAY()-H62&gt;7),"OPEN OVER 7 DAYS; ",""))-2)))</f>
        <v/>
      </c>
      <c r="T62" s="7" t="n"/>
    </row>
    <row r="63">
      <c r="A63" s="6" t="n"/>
      <c r="B63" s="7" t="n"/>
      <c r="C63" s="6" t="n"/>
      <c r="D63" s="6" t="n"/>
      <c r="E63" s="6" t="n"/>
      <c r="F63" s="7" t="n"/>
      <c r="G63" s="6" t="n"/>
      <c r="H63" s="8" t="n"/>
      <c r="I63" s="6" t="n"/>
      <c r="J63" s="8" t="n"/>
      <c r="K63" s="6" t="n"/>
      <c r="L63" s="8" t="n"/>
      <c r="M63" s="6" t="n"/>
      <c r="N63" s="6" t="n"/>
      <c r="O63" s="6" t="n"/>
      <c r="P63" s="6" t="n"/>
      <c r="Q63" s="9">
        <f>IF(NOT(OR($B63&lt;&gt;"",$C63&lt;&gt;"",$D63&lt;&gt;"",$E63&lt;&gt;"",$F63&lt;&gt;"",$H63&lt;&gt;"",$I63&lt;&gt;"",$J63&lt;&gt;"")),"",IF(ISNUMBER(H63),IF(AND(OR(UPPER($K63)=UPPER("Done"),UPPER($K63)=UPPER("Verified by GC")),ISNUMBER(L63)),L63-H63,TODAY()-H63),""))</f>
        <v/>
      </c>
      <c r="R63" s="9">
        <f>IF(NOT(OR($B63&lt;&gt;"",$C63&lt;&gt;"",$D63&lt;&gt;"",$E63&lt;&gt;"",$F63&lt;&gt;"",$H63&lt;&gt;"",$I63&lt;&gt;"",$J63&lt;&gt;"")),"",IF(AND(ISNUMBER(J63),NOT(OR(UPPER($K63)=UPPER("Done"),UPPER($K63)=UPPER("Verified by GC")))),J63-TODAY(),""))</f>
        <v/>
      </c>
      <c r="S63" s="10">
        <f>IF(NOT(OR($B63&lt;&gt;"",$C63&lt;&gt;"",$D63&lt;&gt;"",$E63&lt;&gt;"",$F63&lt;&gt;"",$H63&lt;&gt;"",$I63&lt;&gt;"",$J63&lt;&gt;"")),"",IF(IF(B63="","NO JOB; ","")&amp;IF(NOT(ISNUMBER(H63)),"NO DATE FOUND; ","")&amp;IF(I63="","NO CREW ASSIGNED; ","")&amp;IF(AND(ISNUMBER(J63),J63&lt;TODAY(),NOT(OR(UPPER($K63)=UPPER("Done"),UPPER($K63)=UPPER("Verified by GC")))),"PAST DUE - NOT DONE; ","")&amp;IF(AND(OR(UPPER($K63)=UPPER("Done"),UPPER($K63)=UPPER("Verified by GC")),M63=""),"DONE - NO GC SIGN-OFF; ","")&amp;IF(AND(OR(UPPER(E63)=UPPER("Damage by others"),UPPER(N63)=UPPER("Y")),O63=""),"DAMAGE BY OTHERS - NO CO #; ","")&amp;IF(AND(ISNUMBER(H63),NOT(OR(UPPER($K63)=UPPER("Done"),UPPER($K63)=UPPER("Verified by GC"))),TODAY()-H63&gt;7),"OPEN OVER 7 DAYS; ","")="","",LEFT(IF(B63="","NO JOB; ","")&amp;IF(NOT(ISNUMBER(H63)),"NO DATE FOUND; ","")&amp;IF(I63="","NO CREW ASSIGNED; ","")&amp;IF(AND(ISNUMBER(J63),J63&lt;TODAY(),NOT(OR(UPPER($K63)=UPPER("Done"),UPPER($K63)=UPPER("Verified by GC")))),"PAST DUE - NOT DONE; ","")&amp;IF(AND(OR(UPPER($K63)=UPPER("Done"),UPPER($K63)=UPPER("Verified by GC")),M63=""),"DONE - NO GC SIGN-OFF; ","")&amp;IF(AND(OR(UPPER(E63)=UPPER("Damage by others"),UPPER(N63)=UPPER("Y")),O63=""),"DAMAGE BY OTHERS - NO CO #; ","")&amp;IF(AND(ISNUMBER(H63),NOT(OR(UPPER($K63)=UPPER("Done"),UPPER($K63)=UPPER("Verified by GC"))),TODAY()-H63&gt;7),"OPEN OVER 7 DAYS; ",""),LEN(IF(B63="","NO JOB; ","")&amp;IF(NOT(ISNUMBER(H63)),"NO DATE FOUND; ","")&amp;IF(I63="","NO CREW ASSIGNED; ","")&amp;IF(AND(ISNUMBER(J63),J63&lt;TODAY(),NOT(OR(UPPER($K63)=UPPER("Done"),UPPER($K63)=UPPER("Verified by GC")))),"PAST DUE - NOT DONE; ","")&amp;IF(AND(OR(UPPER($K63)=UPPER("Done"),UPPER($K63)=UPPER("Verified by GC")),M63=""),"DONE - NO GC SIGN-OFF; ","")&amp;IF(AND(OR(UPPER(E63)=UPPER("Damage by others"),UPPER(N63)=UPPER("Y")),O63=""),"DAMAGE BY OTHERS - NO CO #; ","")&amp;IF(AND(ISNUMBER(H63),NOT(OR(UPPER($K63)=UPPER("Done"),UPPER($K63)=UPPER("Verified by GC"))),TODAY()-H63&gt;7),"OPEN OVER 7 DAYS; ",""))-2)))</f>
        <v/>
      </c>
      <c r="T63" s="7" t="n"/>
    </row>
    <row r="64">
      <c r="A64" s="6" t="n"/>
      <c r="B64" s="7" t="n"/>
      <c r="C64" s="6" t="n"/>
      <c r="D64" s="6" t="n"/>
      <c r="E64" s="6" t="n"/>
      <c r="F64" s="7" t="n"/>
      <c r="G64" s="6" t="n"/>
      <c r="H64" s="8" t="n"/>
      <c r="I64" s="6" t="n"/>
      <c r="J64" s="8" t="n"/>
      <c r="K64" s="6" t="n"/>
      <c r="L64" s="8" t="n"/>
      <c r="M64" s="6" t="n"/>
      <c r="N64" s="6" t="n"/>
      <c r="O64" s="6" t="n"/>
      <c r="P64" s="6" t="n"/>
      <c r="Q64" s="9">
        <f>IF(NOT(OR($B64&lt;&gt;"",$C64&lt;&gt;"",$D64&lt;&gt;"",$E64&lt;&gt;"",$F64&lt;&gt;"",$H64&lt;&gt;"",$I64&lt;&gt;"",$J64&lt;&gt;"")),"",IF(ISNUMBER(H64),IF(AND(OR(UPPER($K64)=UPPER("Done"),UPPER($K64)=UPPER("Verified by GC")),ISNUMBER(L64)),L64-H64,TODAY()-H64),""))</f>
        <v/>
      </c>
      <c r="R64" s="9">
        <f>IF(NOT(OR($B64&lt;&gt;"",$C64&lt;&gt;"",$D64&lt;&gt;"",$E64&lt;&gt;"",$F64&lt;&gt;"",$H64&lt;&gt;"",$I64&lt;&gt;"",$J64&lt;&gt;"")),"",IF(AND(ISNUMBER(J64),NOT(OR(UPPER($K64)=UPPER("Done"),UPPER($K64)=UPPER("Verified by GC")))),J64-TODAY(),""))</f>
        <v/>
      </c>
      <c r="S64" s="10">
        <f>IF(NOT(OR($B64&lt;&gt;"",$C64&lt;&gt;"",$D64&lt;&gt;"",$E64&lt;&gt;"",$F64&lt;&gt;"",$H64&lt;&gt;"",$I64&lt;&gt;"",$J64&lt;&gt;"")),"",IF(IF(B64="","NO JOB; ","")&amp;IF(NOT(ISNUMBER(H64)),"NO DATE FOUND; ","")&amp;IF(I64="","NO CREW ASSIGNED; ","")&amp;IF(AND(ISNUMBER(J64),J64&lt;TODAY(),NOT(OR(UPPER($K64)=UPPER("Done"),UPPER($K64)=UPPER("Verified by GC")))),"PAST DUE - NOT DONE; ","")&amp;IF(AND(OR(UPPER($K64)=UPPER("Done"),UPPER($K64)=UPPER("Verified by GC")),M64=""),"DONE - NO GC SIGN-OFF; ","")&amp;IF(AND(OR(UPPER(E64)=UPPER("Damage by others"),UPPER(N64)=UPPER("Y")),O64=""),"DAMAGE BY OTHERS - NO CO #; ","")&amp;IF(AND(ISNUMBER(H64),NOT(OR(UPPER($K64)=UPPER("Done"),UPPER($K64)=UPPER("Verified by GC"))),TODAY()-H64&gt;7),"OPEN OVER 7 DAYS; ","")="","",LEFT(IF(B64="","NO JOB; ","")&amp;IF(NOT(ISNUMBER(H64)),"NO DATE FOUND; ","")&amp;IF(I64="","NO CREW ASSIGNED; ","")&amp;IF(AND(ISNUMBER(J64),J64&lt;TODAY(),NOT(OR(UPPER($K64)=UPPER("Done"),UPPER($K64)=UPPER("Verified by GC")))),"PAST DUE - NOT DONE; ","")&amp;IF(AND(OR(UPPER($K64)=UPPER("Done"),UPPER($K64)=UPPER("Verified by GC")),M64=""),"DONE - NO GC SIGN-OFF; ","")&amp;IF(AND(OR(UPPER(E64)=UPPER("Damage by others"),UPPER(N64)=UPPER("Y")),O64=""),"DAMAGE BY OTHERS - NO CO #; ","")&amp;IF(AND(ISNUMBER(H64),NOT(OR(UPPER($K64)=UPPER("Done"),UPPER($K64)=UPPER("Verified by GC"))),TODAY()-H64&gt;7),"OPEN OVER 7 DAYS; ",""),LEN(IF(B64="","NO JOB; ","")&amp;IF(NOT(ISNUMBER(H64)),"NO DATE FOUND; ","")&amp;IF(I64="","NO CREW ASSIGNED; ","")&amp;IF(AND(ISNUMBER(J64),J64&lt;TODAY(),NOT(OR(UPPER($K64)=UPPER("Done"),UPPER($K64)=UPPER("Verified by GC")))),"PAST DUE - NOT DONE; ","")&amp;IF(AND(OR(UPPER($K64)=UPPER("Done"),UPPER($K64)=UPPER("Verified by GC")),M64=""),"DONE - NO GC SIGN-OFF; ","")&amp;IF(AND(OR(UPPER(E64)=UPPER("Damage by others"),UPPER(N64)=UPPER("Y")),O64=""),"DAMAGE BY OTHERS - NO CO #; ","")&amp;IF(AND(ISNUMBER(H64),NOT(OR(UPPER($K64)=UPPER("Done"),UPPER($K64)=UPPER("Verified by GC"))),TODAY()-H64&gt;7),"OPEN OVER 7 DAYS; ",""))-2)))</f>
        <v/>
      </c>
      <c r="T64" s="7" t="n"/>
    </row>
    <row r="65">
      <c r="A65" s="6" t="n"/>
      <c r="B65" s="7" t="n"/>
      <c r="C65" s="6" t="n"/>
      <c r="D65" s="6" t="n"/>
      <c r="E65" s="6" t="n"/>
      <c r="F65" s="7" t="n"/>
      <c r="G65" s="6" t="n"/>
      <c r="H65" s="8" t="n"/>
      <c r="I65" s="6" t="n"/>
      <c r="J65" s="8" t="n"/>
      <c r="K65" s="6" t="n"/>
      <c r="L65" s="8" t="n"/>
      <c r="M65" s="6" t="n"/>
      <c r="N65" s="6" t="n"/>
      <c r="O65" s="6" t="n"/>
      <c r="P65" s="6" t="n"/>
      <c r="Q65" s="9">
        <f>IF(NOT(OR($B65&lt;&gt;"",$C65&lt;&gt;"",$D65&lt;&gt;"",$E65&lt;&gt;"",$F65&lt;&gt;"",$H65&lt;&gt;"",$I65&lt;&gt;"",$J65&lt;&gt;"")),"",IF(ISNUMBER(H65),IF(AND(OR(UPPER($K65)=UPPER("Done"),UPPER($K65)=UPPER("Verified by GC")),ISNUMBER(L65)),L65-H65,TODAY()-H65),""))</f>
        <v/>
      </c>
      <c r="R65" s="9">
        <f>IF(NOT(OR($B65&lt;&gt;"",$C65&lt;&gt;"",$D65&lt;&gt;"",$E65&lt;&gt;"",$F65&lt;&gt;"",$H65&lt;&gt;"",$I65&lt;&gt;"",$J65&lt;&gt;"")),"",IF(AND(ISNUMBER(J65),NOT(OR(UPPER($K65)=UPPER("Done"),UPPER($K65)=UPPER("Verified by GC")))),J65-TODAY(),""))</f>
        <v/>
      </c>
      <c r="S65" s="10">
        <f>IF(NOT(OR($B65&lt;&gt;"",$C65&lt;&gt;"",$D65&lt;&gt;"",$E65&lt;&gt;"",$F65&lt;&gt;"",$H65&lt;&gt;"",$I65&lt;&gt;"",$J65&lt;&gt;"")),"",IF(IF(B65="","NO JOB; ","")&amp;IF(NOT(ISNUMBER(H65)),"NO DATE FOUND; ","")&amp;IF(I65="","NO CREW ASSIGNED; ","")&amp;IF(AND(ISNUMBER(J65),J65&lt;TODAY(),NOT(OR(UPPER($K65)=UPPER("Done"),UPPER($K65)=UPPER("Verified by GC")))),"PAST DUE - NOT DONE; ","")&amp;IF(AND(OR(UPPER($K65)=UPPER("Done"),UPPER($K65)=UPPER("Verified by GC")),M65=""),"DONE - NO GC SIGN-OFF; ","")&amp;IF(AND(OR(UPPER(E65)=UPPER("Damage by others"),UPPER(N65)=UPPER("Y")),O65=""),"DAMAGE BY OTHERS - NO CO #; ","")&amp;IF(AND(ISNUMBER(H65),NOT(OR(UPPER($K65)=UPPER("Done"),UPPER($K65)=UPPER("Verified by GC"))),TODAY()-H65&gt;7),"OPEN OVER 7 DAYS; ","")="","",LEFT(IF(B65="","NO JOB; ","")&amp;IF(NOT(ISNUMBER(H65)),"NO DATE FOUND; ","")&amp;IF(I65="","NO CREW ASSIGNED; ","")&amp;IF(AND(ISNUMBER(J65),J65&lt;TODAY(),NOT(OR(UPPER($K65)=UPPER("Done"),UPPER($K65)=UPPER("Verified by GC")))),"PAST DUE - NOT DONE; ","")&amp;IF(AND(OR(UPPER($K65)=UPPER("Done"),UPPER($K65)=UPPER("Verified by GC")),M65=""),"DONE - NO GC SIGN-OFF; ","")&amp;IF(AND(OR(UPPER(E65)=UPPER("Damage by others"),UPPER(N65)=UPPER("Y")),O65=""),"DAMAGE BY OTHERS - NO CO #; ","")&amp;IF(AND(ISNUMBER(H65),NOT(OR(UPPER($K65)=UPPER("Done"),UPPER($K65)=UPPER("Verified by GC"))),TODAY()-H65&gt;7),"OPEN OVER 7 DAYS; ",""),LEN(IF(B65="","NO JOB; ","")&amp;IF(NOT(ISNUMBER(H65)),"NO DATE FOUND; ","")&amp;IF(I65="","NO CREW ASSIGNED; ","")&amp;IF(AND(ISNUMBER(J65),J65&lt;TODAY(),NOT(OR(UPPER($K65)=UPPER("Done"),UPPER($K65)=UPPER("Verified by GC")))),"PAST DUE - NOT DONE; ","")&amp;IF(AND(OR(UPPER($K65)=UPPER("Done"),UPPER($K65)=UPPER("Verified by GC")),M65=""),"DONE - NO GC SIGN-OFF; ","")&amp;IF(AND(OR(UPPER(E65)=UPPER("Damage by others"),UPPER(N65)=UPPER("Y")),O65=""),"DAMAGE BY OTHERS - NO CO #; ","")&amp;IF(AND(ISNUMBER(H65),NOT(OR(UPPER($K65)=UPPER("Done"),UPPER($K65)=UPPER("Verified by GC"))),TODAY()-H65&gt;7),"OPEN OVER 7 DAYS; ",""))-2)))</f>
        <v/>
      </c>
      <c r="T65" s="7" t="n"/>
    </row>
    <row r="67">
      <c r="A67" s="11" t="inlineStr">
        <is>
          <t>SUMMARY</t>
        </is>
      </c>
      <c r="B67" s="12" t="n"/>
      <c r="C67" s="12" t="n"/>
      <c r="D67" s="12" t="n"/>
      <c r="E67" s="12" t="n"/>
      <c r="F67" s="12" t="n"/>
      <c r="G67" s="12" t="n"/>
      <c r="H67" s="12" t="n"/>
      <c r="I67" s="12" t="n"/>
      <c r="J67" s="12" t="n"/>
      <c r="K67" s="12" t="n"/>
      <c r="L67" s="12" t="n"/>
      <c r="M67" s="12" t="n"/>
      <c r="N67" s="12" t="n"/>
      <c r="O67" s="12" t="n"/>
      <c r="P67" s="12" t="n"/>
      <c r="Q67" s="12" t="n"/>
      <c r="R67" s="12" t="n"/>
      <c r="S67" s="12" t="n"/>
      <c r="T67" s="12" t="n"/>
    </row>
    <row r="68">
      <c r="K68" s="3" t="inlineStr">
        <is>
          <t>Items</t>
        </is>
      </c>
    </row>
    <row r="69">
      <c r="A69" s="3" t="inlineStr">
        <is>
          <t>Open items (not Done or Verified by GC)</t>
        </is>
      </c>
      <c r="K69" s="9">
        <f>SUMPRODUCT((LEN($B$6:$B$65&amp;$C$6:$C$65&amp;$D$6:$D$65&amp;$E$6:$E$65&amp;$F$6:$F$65&amp;$H$6:$H$65&amp;$I$6:$I$65&amp;$J$6:$J$65)&gt;0)*(UPPER($K$6:$K$65)&lt;&gt;UPPER("Done"))*(UPPER($K$6:$K$65)&lt;&gt;UPPER("Verified by GC")))</f>
        <v/>
      </c>
    </row>
    <row r="70">
      <c r="A70" s="13" t="inlineStr">
        <is>
          <t>Open</t>
        </is>
      </c>
      <c r="K70" s="9">
        <f>COUNTIFS($K$6:$K$65,"Open")</f>
        <v/>
      </c>
    </row>
    <row r="71">
      <c r="A71" s="13" t="inlineStr">
        <is>
          <t>In progress</t>
        </is>
      </c>
      <c r="K71" s="9">
        <f>COUNTIFS($K$6:$K$65,"In progress")</f>
        <v/>
      </c>
    </row>
    <row r="72">
      <c r="A72" s="13" t="inlineStr">
        <is>
          <t>Done (waiting for GC sign-off)</t>
        </is>
      </c>
      <c r="K72" s="9">
        <f>COUNTIFS($K$6:$K$65,"Done")</f>
        <v/>
      </c>
    </row>
    <row r="73">
      <c r="A73" s="13" t="inlineStr">
        <is>
          <t>Verified by GC</t>
        </is>
      </c>
      <c r="K73" s="9">
        <f>COUNTIFS($K$6:$K$65,"Verified by GC")</f>
        <v/>
      </c>
    </row>
    <row r="74">
      <c r="A74" s="3" t="inlineStr">
        <is>
          <t>Past due - not done (fix these first)</t>
        </is>
      </c>
      <c r="K74" s="14">
        <f>SUMPRODUCT(--ISNUMBER(SEARCH("PAST DUE - NOT DONE",$S$6:$S$65)))</f>
        <v/>
      </c>
    </row>
    <row r="75">
      <c r="A75" s="3" t="inlineStr">
        <is>
          <t>Done - no GC sign-off (ask the GC or super to check them)</t>
        </is>
      </c>
      <c r="K75" s="9">
        <f>SUMPRODUCT(--ISNUMBER(SEARCH("DONE - NO GC SIGN-OFF",$S$6:$S$65)))</f>
        <v/>
      </c>
    </row>
    <row r="76">
      <c r="A76" s="3" t="inlineStr">
        <is>
          <t>Damage by others - no CO # (write the change order)</t>
        </is>
      </c>
      <c r="K76" s="14">
        <f>SUMPRODUCT(--ISNUMBER(SEARCH("DAMAGE BY OTHERS - NO CO #",$S$6:$S$65)))</f>
        <v/>
      </c>
    </row>
    <row r="77">
      <c r="A77" s="13" t="inlineStr">
        <is>
          <t>Open over 7 days</t>
        </is>
      </c>
      <c r="K77" s="9">
        <f>SUMPRODUCT(--ISNUMBER(SEARCH("OPEN OVER 7 DAYS",$S$6:$S$65)))</f>
        <v/>
      </c>
    </row>
    <row r="78">
      <c r="A78" s="13" t="inlineStr">
        <is>
          <t>Rows with a flag (count)</t>
        </is>
      </c>
      <c r="K78" s="9">
        <f>SUMPRODUCT(--(LEN($S$6:$S$65)&gt;0))</f>
        <v/>
      </c>
    </row>
    <row r="80">
      <c r="A80" s="11" t="inlineStr">
        <is>
          <t>BY JOB (type the job names in the yellow cells, exactly as in the Job column)</t>
        </is>
      </c>
      <c r="B80" s="12" t="n"/>
      <c r="C80" s="12" t="n"/>
      <c r="D80" s="12" t="n"/>
      <c r="E80" s="12" t="n"/>
      <c r="F80" s="12" t="n"/>
      <c r="G80" s="12" t="n"/>
      <c r="H80" s="12" t="n"/>
      <c r="I80" s="12" t="n"/>
      <c r="J80" s="12" t="n"/>
      <c r="K80" s="12" t="n"/>
      <c r="L80" s="12" t="n"/>
      <c r="M80" s="12" t="n"/>
      <c r="N80" s="12" t="n"/>
      <c r="O80" s="12" t="n"/>
      <c r="P80" s="12" t="n"/>
      <c r="Q80" s="12" t="n"/>
      <c r="R80" s="12" t="n"/>
      <c r="S80" s="12" t="n"/>
      <c r="T80" s="12" t="n"/>
    </row>
    <row r="81" ht="30" customHeight="1">
      <c r="B81" s="15" t="inlineStr">
        <is>
          <t>Job</t>
        </is>
      </c>
      <c r="K81" s="15" t="inlineStr">
        <is>
          <t>Open items</t>
        </is>
      </c>
      <c r="L81" s="15" t="inlineStr">
        <is>
          <t>Past due</t>
        </is>
      </c>
      <c r="M81" s="15" t="inlineStr">
        <is>
          <t>Done - no GC sign-off</t>
        </is>
      </c>
      <c r="N81" s="15" t="inlineStr">
        <is>
          <t>Damage by others - no CO #</t>
        </is>
      </c>
    </row>
    <row r="82">
      <c r="B82" s="7" t="inlineStr">
        <is>
          <t>EXAMPLE Lot 7 (delete this row)</t>
        </is>
      </c>
      <c r="K82" s="9">
        <f>IF($B82="","",SUMPRODUCT((UPPER($B$6:$B$65)=UPPER($B82))*(UPPER($K$6:$K$65)&lt;&gt;UPPER("Done"))*(UPPER($K$6:$K$65)&lt;&gt;UPPER("Verified by GC"))))</f>
        <v/>
      </c>
      <c r="L82" s="9">
        <f>IF($B82="","",SUMPRODUCT((UPPER($B$6:$B$65)=UPPER($B82))*ISNUMBER(SEARCH("PAST DUE - NOT DONE",$S$6:$S$65))))</f>
        <v/>
      </c>
      <c r="M82" s="9">
        <f>IF($B82="","",SUMPRODUCT((UPPER($B$6:$B$65)=UPPER($B82))*ISNUMBER(SEARCH("DONE - NO GC SIGN-OFF",$S$6:$S$65))))</f>
        <v/>
      </c>
      <c r="N82" s="9">
        <f>IF($B82="","",SUMPRODUCT((UPPER($B$6:$B$65)=UPPER($B82))*ISNUMBER(SEARCH("DAMAGE BY OTHERS - NO CO #",$S$6:$S$65))))</f>
        <v/>
      </c>
    </row>
    <row r="83">
      <c r="B83" s="7" t="inlineStr">
        <is>
          <t>EXAMPLE Lot 14 (delete this row)</t>
        </is>
      </c>
      <c r="K83" s="9">
        <f>IF($B83="","",SUMPRODUCT((UPPER($B$6:$B$65)=UPPER($B83))*(UPPER($K$6:$K$65)&lt;&gt;UPPER("Done"))*(UPPER($K$6:$K$65)&lt;&gt;UPPER("Verified by GC"))))</f>
        <v/>
      </c>
      <c r="L83" s="9">
        <f>IF($B83="","",SUMPRODUCT((UPPER($B$6:$B$65)=UPPER($B83))*ISNUMBER(SEARCH("PAST DUE - NOT DONE",$S$6:$S$65))))</f>
        <v/>
      </c>
      <c r="M83" s="9">
        <f>IF($B83="","",SUMPRODUCT((UPPER($B$6:$B$65)=UPPER($B83))*ISNUMBER(SEARCH("DONE - NO GC SIGN-OFF",$S$6:$S$65))))</f>
        <v/>
      </c>
      <c r="N83" s="9">
        <f>IF($B83="","",SUMPRODUCT((UPPER($B$6:$B$65)=UPPER($B83))*ISNUMBER(SEARCH("DAMAGE BY OTHERS - NO CO #",$S$6:$S$65))))</f>
        <v/>
      </c>
    </row>
    <row r="84">
      <c r="B84" s="7" t="n"/>
      <c r="K84" s="9">
        <f>IF($B84="","",SUMPRODUCT((UPPER($B$6:$B$65)=UPPER($B84))*(UPPER($K$6:$K$65)&lt;&gt;UPPER("Done"))*(UPPER($K$6:$K$65)&lt;&gt;UPPER("Verified by GC"))))</f>
        <v/>
      </c>
      <c r="L84" s="9">
        <f>IF($B84="","",SUMPRODUCT((UPPER($B$6:$B$65)=UPPER($B84))*ISNUMBER(SEARCH("PAST DUE - NOT DONE",$S$6:$S$65))))</f>
        <v/>
      </c>
      <c r="M84" s="9">
        <f>IF($B84="","",SUMPRODUCT((UPPER($B$6:$B$65)=UPPER($B84))*ISNUMBER(SEARCH("DONE - NO GC SIGN-OFF",$S$6:$S$65))))</f>
        <v/>
      </c>
      <c r="N84" s="9">
        <f>IF($B84="","",SUMPRODUCT((UPPER($B$6:$B$65)=UPPER($B84))*ISNUMBER(SEARCH("DAMAGE BY OTHERS - NO CO #",$S$6:$S$65))))</f>
        <v/>
      </c>
    </row>
    <row r="85">
      <c r="B85" s="7" t="n"/>
      <c r="K85" s="9">
        <f>IF($B85="","",SUMPRODUCT((UPPER($B$6:$B$65)=UPPER($B85))*(UPPER($K$6:$K$65)&lt;&gt;UPPER("Done"))*(UPPER($K$6:$K$65)&lt;&gt;UPPER("Verified by GC"))))</f>
        <v/>
      </c>
      <c r="L85" s="9">
        <f>IF($B85="","",SUMPRODUCT((UPPER($B$6:$B$65)=UPPER($B85))*ISNUMBER(SEARCH("PAST DUE - NOT DONE",$S$6:$S$65))))</f>
        <v/>
      </c>
      <c r="M85" s="9">
        <f>IF($B85="","",SUMPRODUCT((UPPER($B$6:$B$65)=UPPER($B85))*ISNUMBER(SEARCH("DONE - NO GC SIGN-OFF",$S$6:$S$65))))</f>
        <v/>
      </c>
      <c r="N85" s="9">
        <f>IF($B85="","",SUMPRODUCT((UPPER($B$6:$B$65)=UPPER($B85))*ISNUMBER(SEARCH("DAMAGE BY OTHERS - NO CO #",$S$6:$S$65))))</f>
        <v/>
      </c>
    </row>
    <row r="86">
      <c r="B86" s="7" t="n"/>
      <c r="K86" s="9">
        <f>IF($B86="","",SUMPRODUCT((UPPER($B$6:$B$65)=UPPER($B86))*(UPPER($K$6:$K$65)&lt;&gt;UPPER("Done"))*(UPPER($K$6:$K$65)&lt;&gt;UPPER("Verified by GC"))))</f>
        <v/>
      </c>
      <c r="L86" s="9">
        <f>IF($B86="","",SUMPRODUCT((UPPER($B$6:$B$65)=UPPER($B86))*ISNUMBER(SEARCH("PAST DUE - NOT DONE",$S$6:$S$65))))</f>
        <v/>
      </c>
      <c r="M86" s="9">
        <f>IF($B86="","",SUMPRODUCT((UPPER($B$6:$B$65)=UPPER($B86))*ISNUMBER(SEARCH("DONE - NO GC SIGN-OFF",$S$6:$S$65))))</f>
        <v/>
      </c>
      <c r="N86" s="9">
        <f>IF($B86="","",SUMPRODUCT((UPPER($B$6:$B$65)=UPPER($B86))*ISNUMBER(SEARCH("DAMAGE BY OTHERS - NO CO #",$S$6:$S$65))))</f>
        <v/>
      </c>
    </row>
    <row r="87">
      <c r="B87" s="7" t="n"/>
      <c r="K87" s="9">
        <f>IF($B87="","",SUMPRODUCT((UPPER($B$6:$B$65)=UPPER($B87))*(UPPER($K$6:$K$65)&lt;&gt;UPPER("Done"))*(UPPER($K$6:$K$65)&lt;&gt;UPPER("Verified by GC"))))</f>
        <v/>
      </c>
      <c r="L87" s="9">
        <f>IF($B87="","",SUMPRODUCT((UPPER($B$6:$B$65)=UPPER($B87))*ISNUMBER(SEARCH("PAST DUE - NOT DONE",$S$6:$S$65))))</f>
        <v/>
      </c>
      <c r="M87" s="9">
        <f>IF($B87="","",SUMPRODUCT((UPPER($B$6:$B$65)=UPPER($B87))*ISNUMBER(SEARCH("DONE - NO GC SIGN-OFF",$S$6:$S$65))))</f>
        <v/>
      </c>
      <c r="N87" s="9">
        <f>IF($B87="","",SUMPRODUCT((UPPER($B$6:$B$65)=UPPER($B87))*ISNUMBER(SEARCH("DAMAGE BY OTHERS - NO CO #",$S$6:$S$65))))</f>
        <v/>
      </c>
    </row>
    <row r="88">
      <c r="B88" s="7" t="n"/>
      <c r="K88" s="9">
        <f>IF($B88="","",SUMPRODUCT((UPPER($B$6:$B$65)=UPPER($B88))*(UPPER($K$6:$K$65)&lt;&gt;UPPER("Done"))*(UPPER($K$6:$K$65)&lt;&gt;UPPER("Verified by GC"))))</f>
        <v/>
      </c>
      <c r="L88" s="9">
        <f>IF($B88="","",SUMPRODUCT((UPPER($B$6:$B$65)=UPPER($B88))*ISNUMBER(SEARCH("PAST DUE - NOT DONE",$S$6:$S$65))))</f>
        <v/>
      </c>
      <c r="M88" s="9">
        <f>IF($B88="","",SUMPRODUCT((UPPER($B$6:$B$65)=UPPER($B88))*ISNUMBER(SEARCH("DONE - NO GC SIGN-OFF",$S$6:$S$65))))</f>
        <v/>
      </c>
      <c r="N88" s="9">
        <f>IF($B88="","",SUMPRODUCT((UPPER($B$6:$B$65)=UPPER($B88))*ISNUMBER(SEARCH("DAMAGE BY OTHERS - NO CO #",$S$6:$S$65))))</f>
        <v/>
      </c>
    </row>
    <row r="89">
      <c r="B89" s="7" t="n"/>
      <c r="K89" s="9">
        <f>IF($B89="","",SUMPRODUCT((UPPER($B$6:$B$65)=UPPER($B89))*(UPPER($K$6:$K$65)&lt;&gt;UPPER("Done"))*(UPPER($K$6:$K$65)&lt;&gt;UPPER("Verified by GC"))))</f>
        <v/>
      </c>
      <c r="L89" s="9">
        <f>IF($B89="","",SUMPRODUCT((UPPER($B$6:$B$65)=UPPER($B89))*ISNUMBER(SEARCH("PAST DUE - NOT DONE",$S$6:$S$65))))</f>
        <v/>
      </c>
      <c r="M89" s="9">
        <f>IF($B89="","",SUMPRODUCT((UPPER($B$6:$B$65)=UPPER($B89))*ISNUMBER(SEARCH("DONE - NO GC SIGN-OFF",$S$6:$S$65))))</f>
        <v/>
      </c>
      <c r="N89" s="9">
        <f>IF($B89="","",SUMPRODUCT((UPPER($B$6:$B$65)=UPPER($B89))*ISNUMBER(SEARCH("DAMAGE BY OTHERS - NO CO #",$S$6:$S$65))))</f>
        <v/>
      </c>
    </row>
  </sheetData>
  <conditionalFormatting sqref="A6:T65">
    <cfRule type="expression" priority="1" dxfId="0" stopIfTrue="1">
      <formula>OR(ISNUMBER(SEARCH("PAST DUE - NOT DONE",$S6)),ISNUMBER(SEARCH("DAMAGE BY OTHERS - NO CO #",$S6)))</formula>
    </cfRule>
    <cfRule type="expression" priority="2" dxfId="1">
      <formula>$S6&lt;&gt;""</formula>
    </cfRule>
  </conditionalFormatting>
  <conditionalFormatting sqref="K74">
    <cfRule type="expression" priority="3" dxfId="0">
      <formula>N($K$74)&gt;0</formula>
    </cfRule>
  </conditionalFormatting>
  <conditionalFormatting sqref="K76">
    <cfRule type="expression" priority="4" dxfId="0">
      <formula>N($K$76)&gt;0</formula>
    </cfRule>
  </conditionalFormatting>
  <conditionalFormatting sqref="K75">
    <cfRule type="expression" priority="5" dxfId="1">
      <formula>N($K$75)&gt;0</formula>
    </cfRule>
  </conditionalFormatting>
  <conditionalFormatting sqref="K77">
    <cfRule type="expression" priority="6" dxfId="1">
      <formula>N($K$77)&gt;0</formula>
    </cfRule>
  </conditionalFormatting>
  <dataValidations count="4">
    <dataValidation sqref="H6:H65 J6:J65 L6:L65" showDropDown="0" showInputMessage="0" showErrorMessage="1" allowBlank="1" error="Type a date." type="date" operator="greaterThan">
      <formula1>36526</formula1>
    </dataValidation>
    <dataValidation sqref="E6:E65" showDropDown="0" showInputMessage="0" showErrorMessage="0" allowBlank="1" error="Pick an issue type from the list (or type over it)." type="list">
      <formula1>"Nail pop,Crack,Tape seam,Corner bead,Texture,Patch,Damage by others,Other"</formula1>
    </dataValidation>
    <dataValidation sqref="K6:K65" showDropDown="0" showInputMessage="0" showErrorMessage="1" allowBlank="1" error="Pick a status from the list." type="list">
      <formula1>"Open,In progress,Done,Verified by GC"</formula1>
    </dataValidation>
    <dataValidation sqref="N6:N65" showDropDown="0" showInputMessage="0" showErrorMessage="1" allowBlank="1" error="Type Y or N." type="list">
      <formula1>"Y,N"</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