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Horario de cuadril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#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b val="1"/>
      <color rgb="00C00000"/>
    </font>
    <font/>
  </fonts>
  <fills count="7">
    <fill>
      <patternFill/>
    </fill>
    <fill>
      <patternFill patternType="gray125"/>
    </fill>
    <fill>
      <patternFill patternType="solid">
        <fgColor rgb="0024506B"/>
      </patternFill>
    </fill>
    <fill>
      <patternFill patternType="solid">
        <fgColor rgb="00FFF3CD"/>
      </patternFill>
    </fill>
    <fill>
      <patternFill patternType="solid">
        <fgColor rgb="00E9ECEF"/>
      </patternFill>
    </fill>
    <fill>
      <patternFill patternType="solid">
        <fgColor rgb="00D6E4EC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left"/>
    </xf>
    <xf numFmtId="0" fontId="4" fillId="2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0" borderId="1" pivotButton="0" quotePrefix="0" xfId="0"/>
    <xf numFmtId="0" fontId="0" fillId="3" borderId="1" pivotButton="0" quotePrefix="0" xfId="0"/>
    <xf numFmtId="1" fontId="0" fillId="3" borderId="1" pivotButton="0" quotePrefix="0" xfId="0"/>
    <xf numFmtId="0" fontId="0" fillId="3" borderId="1" applyAlignment="1" pivotButton="0" quotePrefix="0" xfId="0">
      <alignment wrapText="1"/>
    </xf>
    <xf numFmtId="165" fontId="0" fillId="3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5" fillId="0" borderId="1" applyAlignment="1" pivotButton="0" quotePrefix="0" xfId="0">
      <alignment wrapText="1"/>
    </xf>
    <xf numFmtId="0" fontId="3" fillId="4" borderId="1" pivotButton="0" quotePrefix="0" xfId="0"/>
    <xf numFmtId="0" fontId="0" fillId="4" borderId="1" pivotButton="0" quotePrefix="0" xfId="0"/>
    <xf numFmtId="165" fontId="3" fillId="4" borderId="1" pivotButton="0" quotePrefix="0" xfId="0"/>
    <xf numFmtId="0" fontId="3" fillId="5" borderId="0" pivotButton="0" quotePrefix="0" xfId="0"/>
    <xf numFmtId="0" fontId="0" fillId="5" borderId="0" pivotButton="0" quotePrefix="0" xfId="0"/>
    <xf numFmtId="0" fontId="3" fillId="0" borderId="0" applyAlignment="1" pivotButton="0" quotePrefix="0" xfId="0">
      <alignment wrapText="1"/>
    </xf>
    <xf numFmtId="0" fontId="6" fillId="0" borderId="0" pivotButton="0" quotePrefix="0" xfId="0"/>
    <xf numFmtId="1" fontId="5" fillId="0" borderId="1" pivotButton="0" quotePrefix="0" xfId="0"/>
    <xf numFmtId="165" fontId="3" fillId="6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Horario de cuadrillas de tablaroca (drywall) de TapeAndFloat (libro de Excel gratis)</t>
        </is>
      </c>
    </row>
    <row r="2">
      <c r="A2" s="2" t="inlineStr"/>
    </row>
    <row r="3">
      <c r="A3" s="2" t="inlineStr">
        <is>
          <t>Un horario de cuadrillas es la lista de qué cuadrilla va a qué obra, qué hace y qué día. Este libro lo lleva como registro, con un renglón por cuadrilla por obra por día.</t>
        </is>
      </c>
    </row>
    <row r="4">
      <c r="A4" s="2" t="inlineStr">
        <is>
          <t>Las celdas amarillas son para que usted escriba. Las celdas blancas tienen fórmulas: se calculan solas. La hoja no está bloqueada, así que puede cambiar lo que quiera.</t>
        </is>
      </c>
    </row>
    <row r="5">
      <c r="A5" s="2" t="inlineStr">
        <is>
          <t>Los renglones que empiezan con EJEMPLO son datos de ejemplo, no obras reales, y las horas son de muestra. Bórrelos (o escriba encima) antes de usar la hoja.</t>
        </is>
      </c>
    </row>
    <row r="6">
      <c r="A6" s="2" t="inlineStr"/>
    </row>
    <row r="7">
      <c r="A7" s="2" t="inlineStr">
        <is>
          <t>1. Hoja Horario de cuadrillas: un renglón por cuadrilla por obra por día. Si la Cuadrilla 2 está en la misma obra de lunes a miércoles, son tres renglones.</t>
        </is>
      </c>
    </row>
    <row r="8">
      <c r="A8" s="2" t="inlineStr">
        <is>
          <t xml:space="preserve">   Escriba la fecha, la cuadrilla o el encargado, el tamaño de la cuadrilla (personas), la obra, la dirección y el contratista (GC) / cliente.</t>
        </is>
      </c>
    </row>
    <row r="9">
      <c r="A9" s="2" t="inlineStr">
        <is>
          <t>2. Escoja la tarea de la lista (Colgar, Encintar, Flotear, Textura, Pendientes, Otro) y escriba las horas planeadas por persona para ese día.</t>
        </is>
      </c>
    </row>
    <row r="10">
      <c r="A10" s="2" t="inlineStr">
        <is>
          <t>3. Escoja el estado de la lista: Programado, En proceso, Terminado o Movido. Cuando terminen el trabajo, escriba las horas reales por persona y márquelo Terminado.</t>
        </is>
      </c>
    </row>
    <row r="11">
      <c r="A11" s="2" t="inlineStr">
        <is>
          <t xml:space="preserve">   Si el contratista mueve el día, marque el renglón Movido y agregue un renglón nuevo con la fecha nueva (los renglones Movido no se revisan por cruces ni por fechas pasadas).</t>
        </is>
      </c>
    </row>
    <row r="12">
      <c r="A12" s="2" t="inlineStr">
        <is>
          <t>4. Horas-cuadrilla planeadas = tamaño de la cuadrilla x horas planeadas. Horas-cuadrilla reales = tamaño de la cuadrilla x horas reales. Diferencia = reales - planeadas (un número positivo es más de lo planeado).</t>
        </is>
      </c>
    </row>
    <row r="13">
      <c r="A13" s="2" t="inlineStr">
        <is>
          <t xml:space="preserve">   Los días que faltan se cuentan de hoy (HOY()) a la fecha del renglón. Un número negativo quiere decir que la fecha ya pasó.</t>
        </is>
      </c>
    </row>
    <row r="14">
      <c r="A14" s="2" t="inlineStr">
        <is>
          <t>5. La columna Revisar marca SIN FECHA, SIN CUADRILLA, SIN OBRA, CUADRILLA EN DOS OBRAS EL MISMO DÍA (la misma cuadrilla en 2 o más obras distintas en la misma fecha),</t>
        </is>
      </c>
    </row>
    <row r="15">
      <c r="A15" s="2" t="inlineStr">
        <is>
          <t xml:space="preserve">   FECHA PASADA - NO MARCADO TERMINADO, MÁS HORAS DE LAS PLANEADAS y TERMINADO SIN HORAS REALES. Los cruces y las fechas pasadas sin terminar se ponen rojos; los demás avisos, naranjas.</t>
        </is>
      </c>
    </row>
    <row r="16">
      <c r="A16" s="2" t="inlineStr">
        <is>
          <t>6. Debajo de la tabla: los totales y un resumen de los días-cuadrilla de esta semana (de lunes a domingo) y de los próximos 7 días, los renglones con cruce,</t>
        </is>
      </c>
    </row>
    <row r="17">
      <c r="A17" s="2" t="inlineStr">
        <is>
          <t xml:space="preserve">   los renglones pasados sin marcar Terminado, los renglones por estado y las horas-cuadrilla planeadas contra las reales de lo Terminado. Revíselo cada tarde</t>
        </is>
      </c>
    </row>
    <row r="18">
      <c r="A18" s="2" t="inlineStr">
        <is>
          <t xml:space="preserve">   antes de mandar las asignaciones de mañana, y el viernes cuando planee la próxima semana.</t>
        </is>
      </c>
    </row>
    <row r="19">
      <c r="A19" s="2" t="inlineStr"/>
    </row>
    <row r="20">
      <c r="A20" s="2" t="inlineStr">
        <is>
          <t>Guía, un formato de mensaje bilingüe para las asignaciones y la versión en CSV: https://tapeandfloat.com/es/plantillas/plantilla-horario-cuadrillas-drywall.html</t>
        </is>
      </c>
    </row>
    <row r="21">
      <c r="A21" s="2" t="inlineStr">
        <is>
          <t>Versión en inglés: TapeAndFloat_Drywall_Crew_Schedule.xlsx (https://tapeandfloat.com/templates/drywall-crew-schedule-template.html)</t>
        </is>
      </c>
    </row>
    <row r="22">
      <c r="A22" s="2" t="inlineStr"/>
    </row>
    <row r="23">
      <c r="A23" s="2" t="inlineStr">
        <is>
          <t>Cuando el contratista mueva sus fechas o agregue trabajo, anótelo el mismo día; el trabajo extra va en una orden de cambio por escrito. TapeAndFloat es un asistente de oficina con IA</t>
        </is>
      </c>
    </row>
    <row r="24">
      <c r="A24" s="2" t="inlineStr">
        <is>
          <t>que lee los mensajes y correos que usted le reenvía y marca en una hoja de Google cuando una cuadrilla quedó en dos obras el mismo día. Prueba piloto gratis de 60 días: https://tapeandfloat.com/es/prueba-piloto.html   Preguntas: james@tapeandfloat.com</t>
        </is>
      </c>
    </row>
    <row r="25">
      <c r="A25" s="2" t="inlineStr"/>
    </row>
    <row r="26">
      <c r="A26" s="2" t="inlineStr">
        <is>
          <t>Gratis para usar y compartir. Sin garantía; información general, no es asesoría legal, laboral, de nómina, fiscal ni contable. Esta hoja no lleva pagos ni horas extra.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5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24" customWidth="1" min="3" max="3"/>
    <col width="10" customWidth="1" min="4" max="4"/>
    <col width="30" customWidth="1" min="5" max="5"/>
    <col width="22" customWidth="1" min="6" max="6"/>
    <col width="18" customWidth="1" min="7" max="7"/>
    <col width="12" customWidth="1" min="8" max="8"/>
    <col width="11" customWidth="1" min="9" max="9"/>
    <col width="11" customWidth="1" min="10" max="10"/>
    <col width="13" customWidth="1" min="11" max="11"/>
    <col width="11" customWidth="1" min="12" max="12"/>
    <col width="11" customWidth="1" min="13" max="13"/>
    <col width="12" customWidth="1" min="14" max="14"/>
    <col width="9" customWidth="1" min="15" max="15"/>
    <col width="40" customWidth="1" min="16" max="16"/>
    <col width="34" customWidth="1" min="17" max="17"/>
  </cols>
  <sheetData>
    <row r="1">
      <c r="A1" s="1" t="inlineStr">
        <is>
          <t>Horario de cuadrillas de tablaroca (drywall)</t>
        </is>
      </c>
    </row>
    <row r="2">
      <c r="A2" t="inlineStr">
        <is>
          <t>Amarillo = usted escribe. Blanco = fórmulas. Los renglones EJEMPLO son datos de ejemplo con horas de muestra: bórrelos antes de usar la hoja.</t>
        </is>
      </c>
    </row>
    <row r="3">
      <c r="A3" s="3" t="inlineStr">
        <is>
          <t>Hoy (los días que faltan se cuentan desde esta fecha):</t>
        </is>
      </c>
      <c r="E3" s="4">
        <f>TODAY()</f>
        <v/>
      </c>
    </row>
    <row r="5" ht="46" customHeight="1">
      <c r="A5" s="5" t="inlineStr">
        <is>
          <t>Fecha</t>
        </is>
      </c>
      <c r="B5" s="5" t="inlineStr">
        <is>
          <t>Día</t>
        </is>
      </c>
      <c r="C5" s="5" t="inlineStr">
        <is>
          <t>Cuadrilla / encargado</t>
        </is>
      </c>
      <c r="D5" s="5" t="inlineStr">
        <is>
          <t>Tamaño de la cuadrilla (personas)</t>
        </is>
      </c>
      <c r="E5" s="5" t="inlineStr">
        <is>
          <t>Obra</t>
        </is>
      </c>
      <c r="F5" s="5" t="inlineStr">
        <is>
          <t>Dirección</t>
        </is>
      </c>
      <c r="G5" s="5" t="inlineStr">
        <is>
          <t>Contratista (GC) / cliente</t>
        </is>
      </c>
      <c r="H5" s="5" t="inlineStr">
        <is>
          <t>Tarea</t>
        </is>
      </c>
      <c r="I5" s="5" t="inlineStr">
        <is>
          <t>Horas planeadas (por persona)</t>
        </is>
      </c>
      <c r="J5" s="5" t="inlineStr">
        <is>
          <t>Horas reales (por persona)</t>
        </is>
      </c>
      <c r="K5" s="5" t="inlineStr">
        <is>
          <t>Estado</t>
        </is>
      </c>
      <c r="L5" s="5" t="inlineStr">
        <is>
          <t>Horas-cuadrilla planeadas</t>
        </is>
      </c>
      <c r="M5" s="5" t="inlineStr">
        <is>
          <t>Horas-cuadrilla reales</t>
        </is>
      </c>
      <c r="N5" s="5" t="inlineStr">
        <is>
          <t>Diferencia (reales - planeadas)</t>
        </is>
      </c>
      <c r="O5" s="5" t="inlineStr">
        <is>
          <t>Días que faltan</t>
        </is>
      </c>
      <c r="P5" s="5" t="inlineStr">
        <is>
          <t>Revisar</t>
        </is>
      </c>
      <c r="Q5" s="5" t="inlineStr">
        <is>
          <t>Notas</t>
        </is>
      </c>
    </row>
    <row r="6">
      <c r="A6" s="6">
        <f>TODAY()-3</f>
        <v/>
      </c>
      <c r="B6" s="7">
        <f>IF(ISNUMBER(A6),CHOOSE(WEEKDAY(A6),"Dom","Lun","Mar","Mié","Jue","Vie","Sáb"),"")</f>
        <v/>
      </c>
      <c r="C6" s="8" t="inlineStr">
        <is>
          <t>EJEMPLO Cuadrilla 3 (Ana)</t>
        </is>
      </c>
      <c r="D6" s="9" t="n">
        <v>2</v>
      </c>
      <c r="E6" s="10" t="inlineStr">
        <is>
          <t>EJEMPLO Lote 7 (borre este renglón)</t>
        </is>
      </c>
      <c r="F6" s="8" t="inlineStr">
        <is>
          <t>[dirección]</t>
        </is>
      </c>
      <c r="G6" s="8" t="inlineStr">
        <is>
          <t>[contratista]</t>
        </is>
      </c>
      <c r="H6" s="8" t="inlineStr">
        <is>
          <t>Colgar</t>
        </is>
      </c>
      <c r="I6" s="11" t="n">
        <v>8</v>
      </c>
      <c r="J6" s="11" t="n"/>
      <c r="K6" s="8" t="inlineStr">
        <is>
          <t>Terminado</t>
        </is>
      </c>
      <c r="L6" s="12">
        <f>IF(NOT(OR($A6&lt;&gt;"",$C6&lt;&gt;"",$E6&lt;&gt;"")),"",IF(AND(ISNUMBER(D6),ISNUMBER(I6)),ROUND(D6*I6,2),""))</f>
        <v/>
      </c>
      <c r="M6" s="12">
        <f>IF(NOT(OR($A6&lt;&gt;"",$C6&lt;&gt;"",$E6&lt;&gt;"")),"",IF(AND(ISNUMBER(D6),ISNUMBER(J6)),ROUND(D6*J6,2),""))</f>
        <v/>
      </c>
      <c r="N6" s="12">
        <f>IF(AND(ISNUMBER(L6),ISNUMBER(M6)),M6-L6,"")</f>
        <v/>
      </c>
      <c r="O6" s="13">
        <f>IF(NOT(OR($A6&lt;&gt;"",$C6&lt;&gt;"",$E6&lt;&gt;"")),"",IF(ISNUMBER(A6),A6-TODAY(),""))</f>
        <v/>
      </c>
      <c r="P6" s="14">
        <f>IF(NOT(OR($A6&lt;&gt;"",$C6&lt;&gt;"",$E6&lt;&gt;"")),"",IF(IF(A6="","SIN FECHA; ","")&amp;IF(C6="","SIN CUADRILLA; ","")&amp;IF(E6="","SIN OBRA; ","")&amp;IF(AND(ISNUMBER(A6),C6&lt;&gt;"",E6&lt;&gt;"",UPPER($K6)&lt;&gt;UPPER("Movido"),COUNTIFS($A$6:$A$45,A6,$C$6:$C$45,C6,$E$6:$E$45,"&lt;&gt;"&amp;E6,$E$6:$E$45,"&lt;&gt;",$K$6:$K$45,"&lt;&gt;Movido")&gt;0),"CUADRILLA EN DOS OBRAS EL MISMO DÍA; ","")&amp;IF(AND(ISNUMBER(A6),A6&lt;TODAY(),UPPER($K6)&lt;&gt;UPPER("Movido"),UPPER(K6)&lt;&gt;UPPER("Terminado")),"FECHA PASADA - NO MARCADO TERMINADO; ","")&amp;IF(AND(ISNUMBER(I6),ISNUMBER(J6),N(J6)&gt;N(I6)),"MÁS HORAS DE LAS PLANEADAS; ","")&amp;IF(AND(UPPER(K6)=UPPER("Terminado"),J6=""),"TERMINADO SIN HORAS REALES; ","")="","",LEFT(IF(A6="","SIN FECHA; ","")&amp;IF(C6="","SIN CUADRILLA; ","")&amp;IF(E6="","SIN OBRA; ","")&amp;IF(AND(ISNUMBER(A6),C6&lt;&gt;"",E6&lt;&gt;"",UPPER($K6)&lt;&gt;UPPER("Movido"),COUNTIFS($A$6:$A$45,A6,$C$6:$C$45,C6,$E$6:$E$45,"&lt;&gt;"&amp;E6,$E$6:$E$45,"&lt;&gt;",$K$6:$K$45,"&lt;&gt;Movido")&gt;0),"CUADRILLA EN DOS OBRAS EL MISMO DÍA; ","")&amp;IF(AND(ISNUMBER(A6),A6&lt;TODAY(),UPPER($K6)&lt;&gt;UPPER("Movido"),UPPER(K6)&lt;&gt;UPPER("Terminado")),"FECHA PASADA - NO MARCADO TERMINADO; ","")&amp;IF(AND(ISNUMBER(I6),ISNUMBER(J6),N(J6)&gt;N(I6)),"MÁS HORAS DE LAS PLANEADAS; ","")&amp;IF(AND(UPPER(K6)=UPPER("Terminado"),J6=""),"TERMINADO SIN HORAS REALES; ",""),LEN(IF(A6="","SIN FECHA; ","")&amp;IF(C6="","SIN CUADRILLA; ","")&amp;IF(E6="","SIN OBRA; ","")&amp;IF(AND(ISNUMBER(A6),C6&lt;&gt;"",E6&lt;&gt;"",UPPER($K6)&lt;&gt;UPPER("Movido"),COUNTIFS($A$6:$A$45,A6,$C$6:$C$45,C6,$E$6:$E$45,"&lt;&gt;"&amp;E6,$E$6:$E$45,"&lt;&gt;",$K$6:$K$45,"&lt;&gt;Movido")&gt;0),"CUADRILLA EN DOS OBRAS EL MISMO DÍA; ","")&amp;IF(AND(ISNUMBER(A6),A6&lt;TODAY(),UPPER($K6)&lt;&gt;UPPER("Movido"),UPPER(K6)&lt;&gt;UPPER("Terminado")),"FECHA PASADA - NO MARCADO TERMINADO; ","")&amp;IF(AND(ISNUMBER(I6),ISNUMBER(J6),N(J6)&gt;N(I6)),"MÁS HORAS DE LAS PLANEADAS; ","")&amp;IF(AND(UPPER(K6)=UPPER("Terminado"),J6=""),"TERMINADO SIN HORAS REALES; ",""))-2)))</f>
        <v/>
      </c>
      <c r="Q6" s="10" t="inlineStr">
        <is>
          <t>Ejemplo: terminado, faltan las horas reales</t>
        </is>
      </c>
    </row>
    <row r="7">
      <c r="A7" s="6">
        <f>TODAY()-2</f>
        <v/>
      </c>
      <c r="B7" s="7">
        <f>IF(ISNUMBER(A7),CHOOSE(WEEKDAY(A7),"Dom","Lun","Mar","Mié","Jue","Vie","Sáb"),"")</f>
        <v/>
      </c>
      <c r="C7" s="8" t="inlineStr">
        <is>
          <t>EJEMPLO Cuadrilla 1 (Marco)</t>
        </is>
      </c>
      <c r="D7" s="9" t="n">
        <v>3</v>
      </c>
      <c r="E7" s="10" t="inlineStr">
        <is>
          <t>EJEMPLO Lote 14 (borre este renglón)</t>
        </is>
      </c>
      <c r="F7" s="8" t="inlineStr">
        <is>
          <t>[dirección]</t>
        </is>
      </c>
      <c r="G7" s="8" t="inlineStr">
        <is>
          <t>[contratista]</t>
        </is>
      </c>
      <c r="H7" s="8" t="inlineStr">
        <is>
          <t>Colgar</t>
        </is>
      </c>
      <c r="I7" s="11" t="n">
        <v>8</v>
      </c>
      <c r="J7" s="11" t="n">
        <v>9</v>
      </c>
      <c r="K7" s="8" t="inlineStr">
        <is>
          <t>Terminado</t>
        </is>
      </c>
      <c r="L7" s="12">
        <f>IF(NOT(OR($A7&lt;&gt;"",$C7&lt;&gt;"",$E7&lt;&gt;"")),"",IF(AND(ISNUMBER(D7),ISNUMBER(I7)),ROUND(D7*I7,2),""))</f>
        <v/>
      </c>
      <c r="M7" s="12">
        <f>IF(NOT(OR($A7&lt;&gt;"",$C7&lt;&gt;"",$E7&lt;&gt;"")),"",IF(AND(ISNUMBER(D7),ISNUMBER(J7)),ROUND(D7*J7,2),""))</f>
        <v/>
      </c>
      <c r="N7" s="12">
        <f>IF(AND(ISNUMBER(L7),ISNUMBER(M7)),M7-L7,"")</f>
        <v/>
      </c>
      <c r="O7" s="13">
        <f>IF(NOT(OR($A7&lt;&gt;"",$C7&lt;&gt;"",$E7&lt;&gt;"")),"",IF(ISNUMBER(A7),A7-TODAY(),""))</f>
        <v/>
      </c>
      <c r="P7" s="14">
        <f>IF(NOT(OR($A7&lt;&gt;"",$C7&lt;&gt;"",$E7&lt;&gt;"")),"",IF(IF(A7="","SIN FECHA; ","")&amp;IF(C7="","SIN CUADRILLA; ","")&amp;IF(E7="","SIN OBRA; ","")&amp;IF(AND(ISNUMBER(A7),C7&lt;&gt;"",E7&lt;&gt;"",UPPER($K7)&lt;&gt;UPPER("Movido"),COUNTIFS($A$6:$A$45,A7,$C$6:$C$45,C7,$E$6:$E$45,"&lt;&gt;"&amp;E7,$E$6:$E$45,"&lt;&gt;",$K$6:$K$45,"&lt;&gt;Movido")&gt;0),"CUADRILLA EN DOS OBRAS EL MISMO DÍA; ","")&amp;IF(AND(ISNUMBER(A7),A7&lt;TODAY(),UPPER($K7)&lt;&gt;UPPER("Movido"),UPPER(K7)&lt;&gt;UPPER("Terminado")),"FECHA PASADA - NO MARCADO TERMINADO; ","")&amp;IF(AND(ISNUMBER(I7),ISNUMBER(J7),N(J7)&gt;N(I7)),"MÁS HORAS DE LAS PLANEADAS; ","")&amp;IF(AND(UPPER(K7)=UPPER("Terminado"),J7=""),"TERMINADO SIN HORAS REALES; ","")="","",LEFT(IF(A7="","SIN FECHA; ","")&amp;IF(C7="","SIN CUADRILLA; ","")&amp;IF(E7="","SIN OBRA; ","")&amp;IF(AND(ISNUMBER(A7),C7&lt;&gt;"",E7&lt;&gt;"",UPPER($K7)&lt;&gt;UPPER("Movido"),COUNTIFS($A$6:$A$45,A7,$C$6:$C$45,C7,$E$6:$E$45,"&lt;&gt;"&amp;E7,$E$6:$E$45,"&lt;&gt;",$K$6:$K$45,"&lt;&gt;Movido")&gt;0),"CUADRILLA EN DOS OBRAS EL MISMO DÍA; ","")&amp;IF(AND(ISNUMBER(A7),A7&lt;TODAY(),UPPER($K7)&lt;&gt;UPPER("Movido"),UPPER(K7)&lt;&gt;UPPER("Terminado")),"FECHA PASADA - NO MARCADO TERMINADO; ","")&amp;IF(AND(ISNUMBER(I7),ISNUMBER(J7),N(J7)&gt;N(I7)),"MÁS HORAS DE LAS PLANEADAS; ","")&amp;IF(AND(UPPER(K7)=UPPER("Terminado"),J7=""),"TERMINADO SIN HORAS REALES; ",""),LEN(IF(A7="","SIN FECHA; ","")&amp;IF(C7="","SIN CUADRILLA; ","")&amp;IF(E7="","SIN OBRA; ","")&amp;IF(AND(ISNUMBER(A7),C7&lt;&gt;"",E7&lt;&gt;"",UPPER($K7)&lt;&gt;UPPER("Movido"),COUNTIFS($A$6:$A$45,A7,$C$6:$C$45,C7,$E$6:$E$45,"&lt;&gt;"&amp;E7,$E$6:$E$45,"&lt;&gt;",$K$6:$K$45,"&lt;&gt;Movido")&gt;0),"CUADRILLA EN DOS OBRAS EL MISMO DÍA; ","")&amp;IF(AND(ISNUMBER(A7),A7&lt;TODAY(),UPPER($K7)&lt;&gt;UPPER("Movido"),UPPER(K7)&lt;&gt;UPPER("Terminado")),"FECHA PASADA - NO MARCADO TERMINADO; ","")&amp;IF(AND(ISNUMBER(I7),ISNUMBER(J7),N(J7)&gt;N(I7)),"MÁS HORAS DE LAS PLANEADAS; ","")&amp;IF(AND(UPPER(K7)=UPPER("Terminado"),J7=""),"TERMINADO SIN HORAS REALES; ",""))-2)))</f>
        <v/>
      </c>
      <c r="Q7" s="10" t="inlineStr">
        <is>
          <t>Ejemplo: horas de muestra, pasó de lo planeado</t>
        </is>
      </c>
    </row>
    <row r="8">
      <c r="A8" s="6">
        <f>TODAY()-1</f>
        <v/>
      </c>
      <c r="B8" s="7">
        <f>IF(ISNUMBER(A8),CHOOSE(WEEKDAY(A8),"Dom","Lun","Mar","Mié","Jue","Vie","Sáb"),"")</f>
        <v/>
      </c>
      <c r="C8" s="8" t="inlineStr">
        <is>
          <t>EJEMPLO Cuadrilla 2 (Luis)</t>
        </is>
      </c>
      <c r="D8" s="9" t="n">
        <v>2</v>
      </c>
      <c r="E8" s="10" t="inlineStr">
        <is>
          <t>EJEMPLO Unidad 3 (borre este renglón)</t>
        </is>
      </c>
      <c r="F8" s="8" t="inlineStr">
        <is>
          <t>[dirección]</t>
        </is>
      </c>
      <c r="G8" s="8" t="inlineStr">
        <is>
          <t>[contratista]</t>
        </is>
      </c>
      <c r="H8" s="8" t="inlineStr">
        <is>
          <t>Encintar</t>
        </is>
      </c>
      <c r="I8" s="11" t="n">
        <v>8</v>
      </c>
      <c r="J8" s="11" t="n"/>
      <c r="K8" s="8" t="inlineStr">
        <is>
          <t>En proceso</t>
        </is>
      </c>
      <c r="L8" s="12">
        <f>IF(NOT(OR($A8&lt;&gt;"",$C8&lt;&gt;"",$E8&lt;&gt;"")),"",IF(AND(ISNUMBER(D8),ISNUMBER(I8)),ROUND(D8*I8,2),""))</f>
        <v/>
      </c>
      <c r="M8" s="12">
        <f>IF(NOT(OR($A8&lt;&gt;"",$C8&lt;&gt;"",$E8&lt;&gt;"")),"",IF(AND(ISNUMBER(D8),ISNUMBER(J8)),ROUND(D8*J8,2),""))</f>
        <v/>
      </c>
      <c r="N8" s="12">
        <f>IF(AND(ISNUMBER(L8),ISNUMBER(M8)),M8-L8,"")</f>
        <v/>
      </c>
      <c r="O8" s="13">
        <f>IF(NOT(OR($A8&lt;&gt;"",$C8&lt;&gt;"",$E8&lt;&gt;"")),"",IF(ISNUMBER(A8),A8-TODAY(),""))</f>
        <v/>
      </c>
      <c r="P8" s="14">
        <f>IF(NOT(OR($A8&lt;&gt;"",$C8&lt;&gt;"",$E8&lt;&gt;"")),"",IF(IF(A8="","SIN FECHA; ","")&amp;IF(C8="","SIN CUADRILLA; ","")&amp;IF(E8="","SIN OBRA; ","")&amp;IF(AND(ISNUMBER(A8),C8&lt;&gt;"",E8&lt;&gt;"",UPPER($K8)&lt;&gt;UPPER("Movido"),COUNTIFS($A$6:$A$45,A8,$C$6:$C$45,C8,$E$6:$E$45,"&lt;&gt;"&amp;E8,$E$6:$E$45,"&lt;&gt;",$K$6:$K$45,"&lt;&gt;Movido")&gt;0),"CUADRILLA EN DOS OBRAS EL MISMO DÍA; ","")&amp;IF(AND(ISNUMBER(A8),A8&lt;TODAY(),UPPER($K8)&lt;&gt;UPPER("Movido"),UPPER(K8)&lt;&gt;UPPER("Terminado")),"FECHA PASADA - NO MARCADO TERMINADO; ","")&amp;IF(AND(ISNUMBER(I8),ISNUMBER(J8),N(J8)&gt;N(I8)),"MÁS HORAS DE LAS PLANEADAS; ","")&amp;IF(AND(UPPER(K8)=UPPER("Terminado"),J8=""),"TERMINADO SIN HORAS REALES; ","")="","",LEFT(IF(A8="","SIN FECHA; ","")&amp;IF(C8="","SIN CUADRILLA; ","")&amp;IF(E8="","SIN OBRA; ","")&amp;IF(AND(ISNUMBER(A8),C8&lt;&gt;"",E8&lt;&gt;"",UPPER($K8)&lt;&gt;UPPER("Movido"),COUNTIFS($A$6:$A$45,A8,$C$6:$C$45,C8,$E$6:$E$45,"&lt;&gt;"&amp;E8,$E$6:$E$45,"&lt;&gt;",$K$6:$K$45,"&lt;&gt;Movido")&gt;0),"CUADRILLA EN DOS OBRAS EL MISMO DÍA; ","")&amp;IF(AND(ISNUMBER(A8),A8&lt;TODAY(),UPPER($K8)&lt;&gt;UPPER("Movido"),UPPER(K8)&lt;&gt;UPPER("Terminado")),"FECHA PASADA - NO MARCADO TERMINADO; ","")&amp;IF(AND(ISNUMBER(I8),ISNUMBER(J8),N(J8)&gt;N(I8)),"MÁS HORAS DE LAS PLANEADAS; ","")&amp;IF(AND(UPPER(K8)=UPPER("Terminado"),J8=""),"TERMINADO SIN HORAS REALES; ",""),LEN(IF(A8="","SIN FECHA; ","")&amp;IF(C8="","SIN CUADRILLA; ","")&amp;IF(E8="","SIN OBRA; ","")&amp;IF(AND(ISNUMBER(A8),C8&lt;&gt;"",E8&lt;&gt;"",UPPER($K8)&lt;&gt;UPPER("Movido"),COUNTIFS($A$6:$A$45,A8,$C$6:$C$45,C8,$E$6:$E$45,"&lt;&gt;"&amp;E8,$E$6:$E$45,"&lt;&gt;",$K$6:$K$45,"&lt;&gt;Movido")&gt;0),"CUADRILLA EN DOS OBRAS EL MISMO DÍA; ","")&amp;IF(AND(ISNUMBER(A8),A8&lt;TODAY(),UPPER($K8)&lt;&gt;UPPER("Movido"),UPPER(K8)&lt;&gt;UPPER("Terminado")),"FECHA PASADA - NO MARCADO TERMINADO; ","")&amp;IF(AND(ISNUMBER(I8),ISNUMBER(J8),N(J8)&gt;N(I8)),"MÁS HORAS DE LAS PLANEADAS; ","")&amp;IF(AND(UPPER(K8)=UPPER("Terminado"),J8=""),"TERMINADO SIN HORAS REALES; ",""))-2)))</f>
        <v/>
      </c>
      <c r="Q8" s="10" t="inlineStr">
        <is>
          <t>Ejemplo: la fecha pasó y no está marcado Terminado</t>
        </is>
      </c>
    </row>
    <row r="9">
      <c r="A9" s="6">
        <f>TODAY()+1</f>
        <v/>
      </c>
      <c r="B9" s="7">
        <f>IF(ISNUMBER(A9),CHOOSE(WEEKDAY(A9),"Dom","Lun","Mar","Mié","Jue","Vie","Sáb"),"")</f>
        <v/>
      </c>
      <c r="C9" s="8" t="inlineStr">
        <is>
          <t>EJEMPLO Cuadrilla 2 (Luis)</t>
        </is>
      </c>
      <c r="D9" s="9" t="n">
        <v>2</v>
      </c>
      <c r="E9" s="10" t="inlineStr">
        <is>
          <t>EJEMPLO Lote 9 (borre este renglón)</t>
        </is>
      </c>
      <c r="F9" s="8" t="inlineStr">
        <is>
          <t>[dirección]</t>
        </is>
      </c>
      <c r="G9" s="8" t="inlineStr">
        <is>
          <t>[contratista]</t>
        </is>
      </c>
      <c r="H9" s="8" t="inlineStr">
        <is>
          <t>Flotear</t>
        </is>
      </c>
      <c r="I9" s="11" t="n">
        <v>8</v>
      </c>
      <c r="J9" s="11" t="n"/>
      <c r="K9" s="8" t="inlineStr">
        <is>
          <t>Programado</t>
        </is>
      </c>
      <c r="L9" s="12">
        <f>IF(NOT(OR($A9&lt;&gt;"",$C9&lt;&gt;"",$E9&lt;&gt;"")),"",IF(AND(ISNUMBER(D9),ISNUMBER(I9)),ROUND(D9*I9,2),""))</f>
        <v/>
      </c>
      <c r="M9" s="12">
        <f>IF(NOT(OR($A9&lt;&gt;"",$C9&lt;&gt;"",$E9&lt;&gt;"")),"",IF(AND(ISNUMBER(D9),ISNUMBER(J9)),ROUND(D9*J9,2),""))</f>
        <v/>
      </c>
      <c r="N9" s="12">
        <f>IF(AND(ISNUMBER(L9),ISNUMBER(M9)),M9-L9,"")</f>
        <v/>
      </c>
      <c r="O9" s="13">
        <f>IF(NOT(OR($A9&lt;&gt;"",$C9&lt;&gt;"",$E9&lt;&gt;"")),"",IF(ISNUMBER(A9),A9-TODAY(),""))</f>
        <v/>
      </c>
      <c r="P9" s="14">
        <f>IF(NOT(OR($A9&lt;&gt;"",$C9&lt;&gt;"",$E9&lt;&gt;"")),"",IF(IF(A9="","SIN FECHA; ","")&amp;IF(C9="","SIN CUADRILLA; ","")&amp;IF(E9="","SIN OBRA; ","")&amp;IF(AND(ISNUMBER(A9),C9&lt;&gt;"",E9&lt;&gt;"",UPPER($K9)&lt;&gt;UPPER("Movido"),COUNTIFS($A$6:$A$45,A9,$C$6:$C$45,C9,$E$6:$E$45,"&lt;&gt;"&amp;E9,$E$6:$E$45,"&lt;&gt;",$K$6:$K$45,"&lt;&gt;Movido")&gt;0),"CUADRILLA EN DOS OBRAS EL MISMO DÍA; ","")&amp;IF(AND(ISNUMBER(A9),A9&lt;TODAY(),UPPER($K9)&lt;&gt;UPPER("Movido"),UPPER(K9)&lt;&gt;UPPER("Terminado")),"FECHA PASADA - NO MARCADO TERMINADO; ","")&amp;IF(AND(ISNUMBER(I9),ISNUMBER(J9),N(J9)&gt;N(I9)),"MÁS HORAS DE LAS PLANEADAS; ","")&amp;IF(AND(UPPER(K9)=UPPER("Terminado"),J9=""),"TERMINADO SIN HORAS REALES; ","")="","",LEFT(IF(A9="","SIN FECHA; ","")&amp;IF(C9="","SIN CUADRILLA; ","")&amp;IF(E9="","SIN OBRA; ","")&amp;IF(AND(ISNUMBER(A9),C9&lt;&gt;"",E9&lt;&gt;"",UPPER($K9)&lt;&gt;UPPER("Movido"),COUNTIFS($A$6:$A$45,A9,$C$6:$C$45,C9,$E$6:$E$45,"&lt;&gt;"&amp;E9,$E$6:$E$45,"&lt;&gt;",$K$6:$K$45,"&lt;&gt;Movido")&gt;0),"CUADRILLA EN DOS OBRAS EL MISMO DÍA; ","")&amp;IF(AND(ISNUMBER(A9),A9&lt;TODAY(),UPPER($K9)&lt;&gt;UPPER("Movido"),UPPER(K9)&lt;&gt;UPPER("Terminado")),"FECHA PASADA - NO MARCADO TERMINADO; ","")&amp;IF(AND(ISNUMBER(I9),ISNUMBER(J9),N(J9)&gt;N(I9)),"MÁS HORAS DE LAS PLANEADAS; ","")&amp;IF(AND(UPPER(K9)=UPPER("Terminado"),J9=""),"TERMINADO SIN HORAS REALES; ",""),LEN(IF(A9="","SIN FECHA; ","")&amp;IF(C9="","SIN CUADRILLA; ","")&amp;IF(E9="","SIN OBRA; ","")&amp;IF(AND(ISNUMBER(A9),C9&lt;&gt;"",E9&lt;&gt;"",UPPER($K9)&lt;&gt;UPPER("Movido"),COUNTIFS($A$6:$A$45,A9,$C$6:$C$45,C9,$E$6:$E$45,"&lt;&gt;"&amp;E9,$E$6:$E$45,"&lt;&gt;",$K$6:$K$45,"&lt;&gt;Movido")&gt;0),"CUADRILLA EN DOS OBRAS EL MISMO DÍA; ","")&amp;IF(AND(ISNUMBER(A9),A9&lt;TODAY(),UPPER($K9)&lt;&gt;UPPER("Movido"),UPPER(K9)&lt;&gt;UPPER("Terminado")),"FECHA PASADA - NO MARCADO TERMINADO; ","")&amp;IF(AND(ISNUMBER(I9),ISNUMBER(J9),N(J9)&gt;N(I9)),"MÁS HORAS DE LAS PLANEADAS; ","")&amp;IF(AND(UPPER(K9)=UPPER("Terminado"),J9=""),"TERMINADO SIN HORAS REALES; ",""))-2)))</f>
        <v/>
      </c>
      <c r="Q9" s="10" t="inlineStr">
        <is>
          <t>Ejemplo: misma cuadrilla, mismo día que el Lote 2</t>
        </is>
      </c>
    </row>
    <row r="10">
      <c r="A10" s="6">
        <f>TODAY()+1</f>
        <v/>
      </c>
      <c r="B10" s="7">
        <f>IF(ISNUMBER(A10),CHOOSE(WEEKDAY(A10),"Dom","Lun","Mar","Mié","Jue","Vie","Sáb"),"")</f>
        <v/>
      </c>
      <c r="C10" s="8" t="inlineStr">
        <is>
          <t>EJEMPLO Cuadrilla 2 (Luis)</t>
        </is>
      </c>
      <c r="D10" s="9" t="n">
        <v>2</v>
      </c>
      <c r="E10" s="10" t="inlineStr">
        <is>
          <t>EJEMPLO Lote 2 (borre este renglón)</t>
        </is>
      </c>
      <c r="F10" s="8" t="inlineStr">
        <is>
          <t>[dirección]</t>
        </is>
      </c>
      <c r="G10" s="8" t="inlineStr">
        <is>
          <t>[contratista]</t>
        </is>
      </c>
      <c r="H10" s="8" t="inlineStr">
        <is>
          <t>Textura</t>
        </is>
      </c>
      <c r="I10" s="11" t="n">
        <v>4</v>
      </c>
      <c r="J10" s="11" t="n"/>
      <c r="K10" s="8" t="inlineStr">
        <is>
          <t>Programado</t>
        </is>
      </c>
      <c r="L10" s="12">
        <f>IF(NOT(OR($A10&lt;&gt;"",$C10&lt;&gt;"",$E10&lt;&gt;"")),"",IF(AND(ISNUMBER(D10),ISNUMBER(I10)),ROUND(D10*I10,2),""))</f>
        <v/>
      </c>
      <c r="M10" s="12">
        <f>IF(NOT(OR($A10&lt;&gt;"",$C10&lt;&gt;"",$E10&lt;&gt;"")),"",IF(AND(ISNUMBER(D10),ISNUMBER(J10)),ROUND(D10*J10,2),""))</f>
        <v/>
      </c>
      <c r="N10" s="12">
        <f>IF(AND(ISNUMBER(L10),ISNUMBER(M10)),M10-L10,"")</f>
        <v/>
      </c>
      <c r="O10" s="13">
        <f>IF(NOT(OR($A10&lt;&gt;"",$C10&lt;&gt;"",$E10&lt;&gt;"")),"",IF(ISNUMBER(A10),A10-TODAY(),""))</f>
        <v/>
      </c>
      <c r="P10" s="14">
        <f>IF(NOT(OR($A10&lt;&gt;"",$C10&lt;&gt;"",$E10&lt;&gt;"")),"",IF(IF(A10="","SIN FECHA; ","")&amp;IF(C10="","SIN CUADRILLA; ","")&amp;IF(E10="","SIN OBRA; ","")&amp;IF(AND(ISNUMBER(A10),C10&lt;&gt;"",E10&lt;&gt;"",UPPER($K10)&lt;&gt;UPPER("Movido"),COUNTIFS($A$6:$A$45,A10,$C$6:$C$45,C10,$E$6:$E$45,"&lt;&gt;"&amp;E10,$E$6:$E$45,"&lt;&gt;",$K$6:$K$45,"&lt;&gt;Movido")&gt;0),"CUADRILLA EN DOS OBRAS EL MISMO DÍA; ","")&amp;IF(AND(ISNUMBER(A10),A10&lt;TODAY(),UPPER($K10)&lt;&gt;UPPER("Movido"),UPPER(K10)&lt;&gt;UPPER("Terminado")),"FECHA PASADA - NO MARCADO TERMINADO; ","")&amp;IF(AND(ISNUMBER(I10),ISNUMBER(J10),N(J10)&gt;N(I10)),"MÁS HORAS DE LAS PLANEADAS; ","")&amp;IF(AND(UPPER(K10)=UPPER("Terminado"),J10=""),"TERMINADO SIN HORAS REALES; ","")="","",LEFT(IF(A10="","SIN FECHA; ","")&amp;IF(C10="","SIN CUADRILLA; ","")&amp;IF(E10="","SIN OBRA; ","")&amp;IF(AND(ISNUMBER(A10),C10&lt;&gt;"",E10&lt;&gt;"",UPPER($K10)&lt;&gt;UPPER("Movido"),COUNTIFS($A$6:$A$45,A10,$C$6:$C$45,C10,$E$6:$E$45,"&lt;&gt;"&amp;E10,$E$6:$E$45,"&lt;&gt;",$K$6:$K$45,"&lt;&gt;Movido")&gt;0),"CUADRILLA EN DOS OBRAS EL MISMO DÍA; ","")&amp;IF(AND(ISNUMBER(A10),A10&lt;TODAY(),UPPER($K10)&lt;&gt;UPPER("Movido"),UPPER(K10)&lt;&gt;UPPER("Terminado")),"FECHA PASADA - NO MARCADO TERMINADO; ","")&amp;IF(AND(ISNUMBER(I10),ISNUMBER(J10),N(J10)&gt;N(I10)),"MÁS HORAS DE LAS PLANEADAS; ","")&amp;IF(AND(UPPER(K10)=UPPER("Terminado"),J10=""),"TERMINADO SIN HORAS REALES; ",""),LEN(IF(A10="","SIN FECHA; ","")&amp;IF(C10="","SIN CUADRILLA; ","")&amp;IF(E10="","SIN OBRA; ","")&amp;IF(AND(ISNUMBER(A10),C10&lt;&gt;"",E10&lt;&gt;"",UPPER($K10)&lt;&gt;UPPER("Movido"),COUNTIFS($A$6:$A$45,A10,$C$6:$C$45,C10,$E$6:$E$45,"&lt;&gt;"&amp;E10,$E$6:$E$45,"&lt;&gt;",$K$6:$K$45,"&lt;&gt;Movido")&gt;0),"CUADRILLA EN DOS OBRAS EL MISMO DÍA; ","")&amp;IF(AND(ISNUMBER(A10),A10&lt;TODAY(),UPPER($K10)&lt;&gt;UPPER("Movido"),UPPER(K10)&lt;&gt;UPPER("Terminado")),"FECHA PASADA - NO MARCADO TERMINADO; ","")&amp;IF(AND(ISNUMBER(I10),ISNUMBER(J10),N(J10)&gt;N(I10)),"MÁS HORAS DE LAS PLANEADAS; ","")&amp;IF(AND(UPPER(K10)=UPPER("Terminado"),J10=""),"TERMINADO SIN HORAS REALES; ",""))-2)))</f>
        <v/>
      </c>
      <c r="Q10" s="10" t="inlineStr">
        <is>
          <t>Ejemplo: mueva uno de estos dos renglones</t>
        </is>
      </c>
    </row>
    <row r="11">
      <c r="A11" s="6">
        <f>TODAY()+2</f>
        <v/>
      </c>
      <c r="B11" s="7">
        <f>IF(ISNUMBER(A11),CHOOSE(WEEKDAY(A11),"Dom","Lun","Mar","Mié","Jue","Vie","Sáb"),"")</f>
        <v/>
      </c>
      <c r="C11" s="8" t="inlineStr">
        <is>
          <t>EJEMPLO Cuadrilla 1 (Marco)</t>
        </is>
      </c>
      <c r="D11" s="9" t="n">
        <v>3</v>
      </c>
      <c r="E11" s="10" t="inlineStr">
        <is>
          <t>EJEMPLO Lote 14 (borre este renglón)</t>
        </is>
      </c>
      <c r="F11" s="8" t="inlineStr">
        <is>
          <t>[dirección]</t>
        </is>
      </c>
      <c r="G11" s="8" t="inlineStr">
        <is>
          <t>[contratista]</t>
        </is>
      </c>
      <c r="H11" s="8" t="inlineStr">
        <is>
          <t>Pendientes</t>
        </is>
      </c>
      <c r="I11" s="11" t="n">
        <v>4</v>
      </c>
      <c r="J11" s="11" t="n"/>
      <c r="K11" s="8" t="inlineStr">
        <is>
          <t>Programado</t>
        </is>
      </c>
      <c r="L11" s="12">
        <f>IF(NOT(OR($A11&lt;&gt;"",$C11&lt;&gt;"",$E11&lt;&gt;"")),"",IF(AND(ISNUMBER(D11),ISNUMBER(I11)),ROUND(D11*I11,2),""))</f>
        <v/>
      </c>
      <c r="M11" s="12">
        <f>IF(NOT(OR($A11&lt;&gt;"",$C11&lt;&gt;"",$E11&lt;&gt;"")),"",IF(AND(ISNUMBER(D11),ISNUMBER(J11)),ROUND(D11*J11,2),""))</f>
        <v/>
      </c>
      <c r="N11" s="12">
        <f>IF(AND(ISNUMBER(L11),ISNUMBER(M11)),M11-L11,"")</f>
        <v/>
      </c>
      <c r="O11" s="13">
        <f>IF(NOT(OR($A11&lt;&gt;"",$C11&lt;&gt;"",$E11&lt;&gt;"")),"",IF(ISNUMBER(A11),A11-TODAY(),""))</f>
        <v/>
      </c>
      <c r="P11" s="14">
        <f>IF(NOT(OR($A11&lt;&gt;"",$C11&lt;&gt;"",$E11&lt;&gt;"")),"",IF(IF(A11="","SIN FECHA; ","")&amp;IF(C11="","SIN CUADRILLA; ","")&amp;IF(E11="","SIN OBRA; ","")&amp;IF(AND(ISNUMBER(A11),C11&lt;&gt;"",E11&lt;&gt;"",UPPER($K11)&lt;&gt;UPPER("Movido"),COUNTIFS($A$6:$A$45,A11,$C$6:$C$45,C11,$E$6:$E$45,"&lt;&gt;"&amp;E11,$E$6:$E$45,"&lt;&gt;",$K$6:$K$45,"&lt;&gt;Movido")&gt;0),"CUADRILLA EN DOS OBRAS EL MISMO DÍA; ","")&amp;IF(AND(ISNUMBER(A11),A11&lt;TODAY(),UPPER($K11)&lt;&gt;UPPER("Movido"),UPPER(K11)&lt;&gt;UPPER("Terminado")),"FECHA PASADA - NO MARCADO TERMINADO; ","")&amp;IF(AND(ISNUMBER(I11),ISNUMBER(J11),N(J11)&gt;N(I11)),"MÁS HORAS DE LAS PLANEADAS; ","")&amp;IF(AND(UPPER(K11)=UPPER("Terminado"),J11=""),"TERMINADO SIN HORAS REALES; ","")="","",LEFT(IF(A11="","SIN FECHA; ","")&amp;IF(C11="","SIN CUADRILLA; ","")&amp;IF(E11="","SIN OBRA; ","")&amp;IF(AND(ISNUMBER(A11),C11&lt;&gt;"",E11&lt;&gt;"",UPPER($K11)&lt;&gt;UPPER("Movido"),COUNTIFS($A$6:$A$45,A11,$C$6:$C$45,C11,$E$6:$E$45,"&lt;&gt;"&amp;E11,$E$6:$E$45,"&lt;&gt;",$K$6:$K$45,"&lt;&gt;Movido")&gt;0),"CUADRILLA EN DOS OBRAS EL MISMO DÍA; ","")&amp;IF(AND(ISNUMBER(A11),A11&lt;TODAY(),UPPER($K11)&lt;&gt;UPPER("Movido"),UPPER(K11)&lt;&gt;UPPER("Terminado")),"FECHA PASADA - NO MARCADO TERMINADO; ","")&amp;IF(AND(ISNUMBER(I11),ISNUMBER(J11),N(J11)&gt;N(I11)),"MÁS HORAS DE LAS PLANEADAS; ","")&amp;IF(AND(UPPER(K11)=UPPER("Terminado"),J11=""),"TERMINADO SIN HORAS REALES; ",""),LEN(IF(A11="","SIN FECHA; ","")&amp;IF(C11="","SIN CUADRILLA; ","")&amp;IF(E11="","SIN OBRA; ","")&amp;IF(AND(ISNUMBER(A11),C11&lt;&gt;"",E11&lt;&gt;"",UPPER($K11)&lt;&gt;UPPER("Movido"),COUNTIFS($A$6:$A$45,A11,$C$6:$C$45,C11,$E$6:$E$45,"&lt;&gt;"&amp;E11,$E$6:$E$45,"&lt;&gt;",$K$6:$K$45,"&lt;&gt;Movido")&gt;0),"CUADRILLA EN DOS OBRAS EL MISMO DÍA; ","")&amp;IF(AND(ISNUMBER(A11),A11&lt;TODAY(),UPPER($K11)&lt;&gt;UPPER("Movido"),UPPER(K11)&lt;&gt;UPPER("Terminado")),"FECHA PASADA - NO MARCADO TERMINADO; ","")&amp;IF(AND(ISNUMBER(I11),ISNUMBER(J11),N(J11)&gt;N(I11)),"MÁS HORAS DE LAS PLANEADAS; ","")&amp;IF(AND(UPPER(K11)=UPPER("Terminado"),J11=""),"TERMINADO SIN HORAS REALES; ",""))-2)))</f>
        <v/>
      </c>
      <c r="Q11" s="10" t="inlineStr">
        <is>
          <t>Ejemplo: sin aviso</t>
        </is>
      </c>
    </row>
    <row r="12">
      <c r="A12" s="6">
        <f>TODAY()+3</f>
        <v/>
      </c>
      <c r="B12" s="7">
        <f>IF(ISNUMBER(A12),CHOOSE(WEEKDAY(A12),"Dom","Lun","Mar","Mié","Jue","Vie","Sáb"),"")</f>
        <v/>
      </c>
      <c r="C12" s="8" t="inlineStr">
        <is>
          <t>EJEMPLO Cuadrilla 3 (Ana)</t>
        </is>
      </c>
      <c r="D12" s="9" t="n">
        <v>2</v>
      </c>
      <c r="E12" s="10" t="inlineStr">
        <is>
          <t>EJEMPLO Lote 7 (borre este renglón)</t>
        </is>
      </c>
      <c r="F12" s="8" t="inlineStr">
        <is>
          <t>[dirección]</t>
        </is>
      </c>
      <c r="G12" s="8" t="inlineStr">
        <is>
          <t>[contratista]</t>
        </is>
      </c>
      <c r="H12" s="8" t="inlineStr">
        <is>
          <t>Textura</t>
        </is>
      </c>
      <c r="I12" s="11" t="n">
        <v>6</v>
      </c>
      <c r="J12" s="11" t="n"/>
      <c r="K12" s="8" t="inlineStr">
        <is>
          <t>Movido</t>
        </is>
      </c>
      <c r="L12" s="12">
        <f>IF(NOT(OR($A12&lt;&gt;"",$C12&lt;&gt;"",$E12&lt;&gt;"")),"",IF(AND(ISNUMBER(D12),ISNUMBER(I12)),ROUND(D12*I12,2),""))</f>
        <v/>
      </c>
      <c r="M12" s="12">
        <f>IF(NOT(OR($A12&lt;&gt;"",$C12&lt;&gt;"",$E12&lt;&gt;"")),"",IF(AND(ISNUMBER(D12),ISNUMBER(J12)),ROUND(D12*J12,2),""))</f>
        <v/>
      </c>
      <c r="N12" s="12">
        <f>IF(AND(ISNUMBER(L12),ISNUMBER(M12)),M12-L12,"")</f>
        <v/>
      </c>
      <c r="O12" s="13">
        <f>IF(NOT(OR($A12&lt;&gt;"",$C12&lt;&gt;"",$E12&lt;&gt;"")),"",IF(ISNUMBER(A12),A12-TODAY(),""))</f>
        <v/>
      </c>
      <c r="P12" s="14">
        <f>IF(NOT(OR($A12&lt;&gt;"",$C12&lt;&gt;"",$E12&lt;&gt;"")),"",IF(IF(A12="","SIN FECHA; ","")&amp;IF(C12="","SIN CUADRILLA; ","")&amp;IF(E12="","SIN OBRA; ","")&amp;IF(AND(ISNUMBER(A12),C12&lt;&gt;"",E12&lt;&gt;"",UPPER($K12)&lt;&gt;UPPER("Movido"),COUNTIFS($A$6:$A$45,A12,$C$6:$C$45,C12,$E$6:$E$45,"&lt;&gt;"&amp;E12,$E$6:$E$45,"&lt;&gt;",$K$6:$K$45,"&lt;&gt;Movido")&gt;0),"CUADRILLA EN DOS OBRAS EL MISMO DÍA; ","")&amp;IF(AND(ISNUMBER(A12),A12&lt;TODAY(),UPPER($K12)&lt;&gt;UPPER("Movido"),UPPER(K12)&lt;&gt;UPPER("Terminado")),"FECHA PASADA - NO MARCADO TERMINADO; ","")&amp;IF(AND(ISNUMBER(I12),ISNUMBER(J12),N(J12)&gt;N(I12)),"MÁS HORAS DE LAS PLANEADAS; ","")&amp;IF(AND(UPPER(K12)=UPPER("Terminado"),J12=""),"TERMINADO SIN HORAS REALES; ","")="","",LEFT(IF(A12="","SIN FECHA; ","")&amp;IF(C12="","SIN CUADRILLA; ","")&amp;IF(E12="","SIN OBRA; ","")&amp;IF(AND(ISNUMBER(A12),C12&lt;&gt;"",E12&lt;&gt;"",UPPER($K12)&lt;&gt;UPPER("Movido"),COUNTIFS($A$6:$A$45,A12,$C$6:$C$45,C12,$E$6:$E$45,"&lt;&gt;"&amp;E12,$E$6:$E$45,"&lt;&gt;",$K$6:$K$45,"&lt;&gt;Movido")&gt;0),"CUADRILLA EN DOS OBRAS EL MISMO DÍA; ","")&amp;IF(AND(ISNUMBER(A12),A12&lt;TODAY(),UPPER($K12)&lt;&gt;UPPER("Movido"),UPPER(K12)&lt;&gt;UPPER("Terminado")),"FECHA PASADA - NO MARCADO TERMINADO; ","")&amp;IF(AND(ISNUMBER(I12),ISNUMBER(J12),N(J12)&gt;N(I12)),"MÁS HORAS DE LAS PLANEADAS; ","")&amp;IF(AND(UPPER(K12)=UPPER("Terminado"),J12=""),"TERMINADO SIN HORAS REALES; ",""),LEN(IF(A12="","SIN FECHA; ","")&amp;IF(C12="","SIN CUADRILLA; ","")&amp;IF(E12="","SIN OBRA; ","")&amp;IF(AND(ISNUMBER(A12),C12&lt;&gt;"",E12&lt;&gt;"",UPPER($K12)&lt;&gt;UPPER("Movido"),COUNTIFS($A$6:$A$45,A12,$C$6:$C$45,C12,$E$6:$E$45,"&lt;&gt;"&amp;E12,$E$6:$E$45,"&lt;&gt;",$K$6:$K$45,"&lt;&gt;Movido")&gt;0),"CUADRILLA EN DOS OBRAS EL MISMO DÍA; ","")&amp;IF(AND(ISNUMBER(A12),A12&lt;TODAY(),UPPER($K12)&lt;&gt;UPPER("Movido"),UPPER(K12)&lt;&gt;UPPER("Terminado")),"FECHA PASADA - NO MARCADO TERMINADO; ","")&amp;IF(AND(ISNUMBER(I12),ISNUMBER(J12),N(J12)&gt;N(I12)),"MÁS HORAS DE LAS PLANEADAS; ","")&amp;IF(AND(UPPER(K12)=UPPER("Terminado"),J12=""),"TERMINADO SIN HORAS REALES; ",""))-2)))</f>
        <v/>
      </c>
      <c r="Q12" s="10" t="inlineStr">
        <is>
          <t>Ejemplo: el contratista lo movió; se agregó un renglón con la fecha nueva</t>
        </is>
      </c>
    </row>
    <row r="13">
      <c r="A13" s="6">
        <f>TODAY()+5</f>
        <v/>
      </c>
      <c r="B13" s="7">
        <f>IF(ISNUMBER(A13),CHOOSE(WEEKDAY(A13),"Dom","Lun","Mar","Mié","Jue","Vie","Sáb"),"")</f>
        <v/>
      </c>
      <c r="C13" s="8" t="inlineStr">
        <is>
          <t>EJEMPLO Cuadrilla 3 (Ana)</t>
        </is>
      </c>
      <c r="D13" s="9" t="n">
        <v>2</v>
      </c>
      <c r="E13" s="10" t="inlineStr">
        <is>
          <t>EJEMPLO Lote 7 (borre este renglón)</t>
        </is>
      </c>
      <c r="F13" s="8" t="inlineStr">
        <is>
          <t>[dirección]</t>
        </is>
      </c>
      <c r="G13" s="8" t="inlineStr">
        <is>
          <t>[contratista]</t>
        </is>
      </c>
      <c r="H13" s="8" t="inlineStr">
        <is>
          <t>Textura</t>
        </is>
      </c>
      <c r="I13" s="11" t="n">
        <v>6</v>
      </c>
      <c r="J13" s="11" t="n"/>
      <c r="K13" s="8" t="inlineStr">
        <is>
          <t>Programado</t>
        </is>
      </c>
      <c r="L13" s="12">
        <f>IF(NOT(OR($A13&lt;&gt;"",$C13&lt;&gt;"",$E13&lt;&gt;"")),"",IF(AND(ISNUMBER(D13),ISNUMBER(I13)),ROUND(D13*I13,2),""))</f>
        <v/>
      </c>
      <c r="M13" s="12">
        <f>IF(NOT(OR($A13&lt;&gt;"",$C13&lt;&gt;"",$E13&lt;&gt;"")),"",IF(AND(ISNUMBER(D13),ISNUMBER(J13)),ROUND(D13*J13,2),""))</f>
        <v/>
      </c>
      <c r="N13" s="12">
        <f>IF(AND(ISNUMBER(L13),ISNUMBER(M13)),M13-L13,"")</f>
        <v/>
      </c>
      <c r="O13" s="13">
        <f>IF(NOT(OR($A13&lt;&gt;"",$C13&lt;&gt;"",$E13&lt;&gt;"")),"",IF(ISNUMBER(A13),A13-TODAY(),""))</f>
        <v/>
      </c>
      <c r="P13" s="14">
        <f>IF(NOT(OR($A13&lt;&gt;"",$C13&lt;&gt;"",$E13&lt;&gt;"")),"",IF(IF(A13="","SIN FECHA; ","")&amp;IF(C13="","SIN CUADRILLA; ","")&amp;IF(E13="","SIN OBRA; ","")&amp;IF(AND(ISNUMBER(A13),C13&lt;&gt;"",E13&lt;&gt;"",UPPER($K13)&lt;&gt;UPPER("Movido"),COUNTIFS($A$6:$A$45,A13,$C$6:$C$45,C13,$E$6:$E$45,"&lt;&gt;"&amp;E13,$E$6:$E$45,"&lt;&gt;",$K$6:$K$45,"&lt;&gt;Movido")&gt;0),"CUADRILLA EN DOS OBRAS EL MISMO DÍA; ","")&amp;IF(AND(ISNUMBER(A13),A13&lt;TODAY(),UPPER($K13)&lt;&gt;UPPER("Movido"),UPPER(K13)&lt;&gt;UPPER("Terminado")),"FECHA PASADA - NO MARCADO TERMINADO; ","")&amp;IF(AND(ISNUMBER(I13),ISNUMBER(J13),N(J13)&gt;N(I13)),"MÁS HORAS DE LAS PLANEADAS; ","")&amp;IF(AND(UPPER(K13)=UPPER("Terminado"),J13=""),"TERMINADO SIN HORAS REALES; ","")="","",LEFT(IF(A13="","SIN FECHA; ","")&amp;IF(C13="","SIN CUADRILLA; ","")&amp;IF(E13="","SIN OBRA; ","")&amp;IF(AND(ISNUMBER(A13),C13&lt;&gt;"",E13&lt;&gt;"",UPPER($K13)&lt;&gt;UPPER("Movido"),COUNTIFS($A$6:$A$45,A13,$C$6:$C$45,C13,$E$6:$E$45,"&lt;&gt;"&amp;E13,$E$6:$E$45,"&lt;&gt;",$K$6:$K$45,"&lt;&gt;Movido")&gt;0),"CUADRILLA EN DOS OBRAS EL MISMO DÍA; ","")&amp;IF(AND(ISNUMBER(A13),A13&lt;TODAY(),UPPER($K13)&lt;&gt;UPPER("Movido"),UPPER(K13)&lt;&gt;UPPER("Terminado")),"FECHA PASADA - NO MARCADO TERMINADO; ","")&amp;IF(AND(ISNUMBER(I13),ISNUMBER(J13),N(J13)&gt;N(I13)),"MÁS HORAS DE LAS PLANEADAS; ","")&amp;IF(AND(UPPER(K13)=UPPER("Terminado"),J13=""),"TERMINADO SIN HORAS REALES; ",""),LEN(IF(A13="","SIN FECHA; ","")&amp;IF(C13="","SIN CUADRILLA; ","")&amp;IF(E13="","SIN OBRA; ","")&amp;IF(AND(ISNUMBER(A13),C13&lt;&gt;"",E13&lt;&gt;"",UPPER($K13)&lt;&gt;UPPER("Movido"),COUNTIFS($A$6:$A$45,A13,$C$6:$C$45,C13,$E$6:$E$45,"&lt;&gt;"&amp;E13,$E$6:$E$45,"&lt;&gt;",$K$6:$K$45,"&lt;&gt;Movido")&gt;0),"CUADRILLA EN DOS OBRAS EL MISMO DÍA; ","")&amp;IF(AND(ISNUMBER(A13),A13&lt;TODAY(),UPPER($K13)&lt;&gt;UPPER("Movido"),UPPER(K13)&lt;&gt;UPPER("Terminado")),"FECHA PASADA - NO MARCADO TERMINADO; ","")&amp;IF(AND(ISNUMBER(I13),ISNUMBER(J13),N(J13)&gt;N(I13)),"MÁS HORAS DE LAS PLANEADAS; ","")&amp;IF(AND(UPPER(K13)=UPPER("Terminado"),J13=""),"TERMINADO SIN HORAS REALES; ",""))-2)))</f>
        <v/>
      </c>
      <c r="Q13" s="10" t="inlineStr">
        <is>
          <t>Ejemplo: la fecha nueva</t>
        </is>
      </c>
    </row>
    <row r="14">
      <c r="A14" s="6" t="n"/>
      <c r="B14" s="7">
        <f>IF(ISNUMBER(A14),CHOOSE(WEEKDAY(A14),"Dom","Lun","Mar","Mié","Jue","Vie","Sáb"),"")</f>
        <v/>
      </c>
      <c r="C14" s="8" t="n"/>
      <c r="D14" s="9" t="n"/>
      <c r="E14" s="10" t="n"/>
      <c r="F14" s="8" t="n"/>
      <c r="G14" s="8" t="n"/>
      <c r="H14" s="8" t="n"/>
      <c r="I14" s="11" t="n"/>
      <c r="J14" s="11" t="n"/>
      <c r="K14" s="8" t="n"/>
      <c r="L14" s="12">
        <f>IF(NOT(OR($A14&lt;&gt;"",$C14&lt;&gt;"",$E14&lt;&gt;"")),"",IF(AND(ISNUMBER(D14),ISNUMBER(I14)),ROUND(D14*I14,2),""))</f>
        <v/>
      </c>
      <c r="M14" s="12">
        <f>IF(NOT(OR($A14&lt;&gt;"",$C14&lt;&gt;"",$E14&lt;&gt;"")),"",IF(AND(ISNUMBER(D14),ISNUMBER(J14)),ROUND(D14*J14,2),""))</f>
        <v/>
      </c>
      <c r="N14" s="12">
        <f>IF(AND(ISNUMBER(L14),ISNUMBER(M14)),M14-L14,"")</f>
        <v/>
      </c>
      <c r="O14" s="13">
        <f>IF(NOT(OR($A14&lt;&gt;"",$C14&lt;&gt;"",$E14&lt;&gt;"")),"",IF(ISNUMBER(A14),A14-TODAY(),""))</f>
        <v/>
      </c>
      <c r="P14" s="14">
        <f>IF(NOT(OR($A14&lt;&gt;"",$C14&lt;&gt;"",$E14&lt;&gt;"")),"",IF(IF(A14="","SIN FECHA; ","")&amp;IF(C14="","SIN CUADRILLA; ","")&amp;IF(E14="","SIN OBRA; ","")&amp;IF(AND(ISNUMBER(A14),C14&lt;&gt;"",E14&lt;&gt;"",UPPER($K14)&lt;&gt;UPPER("Movido"),COUNTIFS($A$6:$A$45,A14,$C$6:$C$45,C14,$E$6:$E$45,"&lt;&gt;"&amp;E14,$E$6:$E$45,"&lt;&gt;",$K$6:$K$45,"&lt;&gt;Movido")&gt;0),"CUADRILLA EN DOS OBRAS EL MISMO DÍA; ","")&amp;IF(AND(ISNUMBER(A14),A14&lt;TODAY(),UPPER($K14)&lt;&gt;UPPER("Movido"),UPPER(K14)&lt;&gt;UPPER("Terminado")),"FECHA PASADA - NO MARCADO TERMINADO; ","")&amp;IF(AND(ISNUMBER(I14),ISNUMBER(J14),N(J14)&gt;N(I14)),"MÁS HORAS DE LAS PLANEADAS; ","")&amp;IF(AND(UPPER(K14)=UPPER("Terminado"),J14=""),"TERMINADO SIN HORAS REALES; ","")="","",LEFT(IF(A14="","SIN FECHA; ","")&amp;IF(C14="","SIN CUADRILLA; ","")&amp;IF(E14="","SIN OBRA; ","")&amp;IF(AND(ISNUMBER(A14),C14&lt;&gt;"",E14&lt;&gt;"",UPPER($K14)&lt;&gt;UPPER("Movido"),COUNTIFS($A$6:$A$45,A14,$C$6:$C$45,C14,$E$6:$E$45,"&lt;&gt;"&amp;E14,$E$6:$E$45,"&lt;&gt;",$K$6:$K$45,"&lt;&gt;Movido")&gt;0),"CUADRILLA EN DOS OBRAS EL MISMO DÍA; ","")&amp;IF(AND(ISNUMBER(A14),A14&lt;TODAY(),UPPER($K14)&lt;&gt;UPPER("Movido"),UPPER(K14)&lt;&gt;UPPER("Terminado")),"FECHA PASADA - NO MARCADO TERMINADO; ","")&amp;IF(AND(ISNUMBER(I14),ISNUMBER(J14),N(J14)&gt;N(I14)),"MÁS HORAS DE LAS PLANEADAS; ","")&amp;IF(AND(UPPER(K14)=UPPER("Terminado"),J14=""),"TERMINADO SIN HORAS REALES; ",""),LEN(IF(A14="","SIN FECHA; ","")&amp;IF(C14="","SIN CUADRILLA; ","")&amp;IF(E14="","SIN OBRA; ","")&amp;IF(AND(ISNUMBER(A14),C14&lt;&gt;"",E14&lt;&gt;"",UPPER($K14)&lt;&gt;UPPER("Movido"),COUNTIFS($A$6:$A$45,A14,$C$6:$C$45,C14,$E$6:$E$45,"&lt;&gt;"&amp;E14,$E$6:$E$45,"&lt;&gt;",$K$6:$K$45,"&lt;&gt;Movido")&gt;0),"CUADRILLA EN DOS OBRAS EL MISMO DÍA; ","")&amp;IF(AND(ISNUMBER(A14),A14&lt;TODAY(),UPPER($K14)&lt;&gt;UPPER("Movido"),UPPER(K14)&lt;&gt;UPPER("Terminado")),"FECHA PASADA - NO MARCADO TERMINADO; ","")&amp;IF(AND(ISNUMBER(I14),ISNUMBER(J14),N(J14)&gt;N(I14)),"MÁS HORAS DE LAS PLANEADAS; ","")&amp;IF(AND(UPPER(K14)=UPPER("Terminado"),J14=""),"TERMINADO SIN HORAS REALES; ",""))-2)))</f>
        <v/>
      </c>
      <c r="Q14" s="10" t="n"/>
    </row>
    <row r="15">
      <c r="A15" s="6" t="n"/>
      <c r="B15" s="7">
        <f>IF(ISNUMBER(A15),CHOOSE(WEEKDAY(A15),"Dom","Lun","Mar","Mié","Jue","Vie","Sáb"),"")</f>
        <v/>
      </c>
      <c r="C15" s="8" t="n"/>
      <c r="D15" s="9" t="n"/>
      <c r="E15" s="10" t="n"/>
      <c r="F15" s="8" t="n"/>
      <c r="G15" s="8" t="n"/>
      <c r="H15" s="8" t="n"/>
      <c r="I15" s="11" t="n"/>
      <c r="J15" s="11" t="n"/>
      <c r="K15" s="8" t="n"/>
      <c r="L15" s="12">
        <f>IF(NOT(OR($A15&lt;&gt;"",$C15&lt;&gt;"",$E15&lt;&gt;"")),"",IF(AND(ISNUMBER(D15),ISNUMBER(I15)),ROUND(D15*I15,2),""))</f>
        <v/>
      </c>
      <c r="M15" s="12">
        <f>IF(NOT(OR($A15&lt;&gt;"",$C15&lt;&gt;"",$E15&lt;&gt;"")),"",IF(AND(ISNUMBER(D15),ISNUMBER(J15)),ROUND(D15*J15,2),""))</f>
        <v/>
      </c>
      <c r="N15" s="12">
        <f>IF(AND(ISNUMBER(L15),ISNUMBER(M15)),M15-L15,"")</f>
        <v/>
      </c>
      <c r="O15" s="13">
        <f>IF(NOT(OR($A15&lt;&gt;"",$C15&lt;&gt;"",$E15&lt;&gt;"")),"",IF(ISNUMBER(A15),A15-TODAY(),""))</f>
        <v/>
      </c>
      <c r="P15" s="14">
        <f>IF(NOT(OR($A15&lt;&gt;"",$C15&lt;&gt;"",$E15&lt;&gt;"")),"",IF(IF(A15="","SIN FECHA; ","")&amp;IF(C15="","SIN CUADRILLA; ","")&amp;IF(E15="","SIN OBRA; ","")&amp;IF(AND(ISNUMBER(A15),C15&lt;&gt;"",E15&lt;&gt;"",UPPER($K15)&lt;&gt;UPPER("Movido"),COUNTIFS($A$6:$A$45,A15,$C$6:$C$45,C15,$E$6:$E$45,"&lt;&gt;"&amp;E15,$E$6:$E$45,"&lt;&gt;",$K$6:$K$45,"&lt;&gt;Movido")&gt;0),"CUADRILLA EN DOS OBRAS EL MISMO DÍA; ","")&amp;IF(AND(ISNUMBER(A15),A15&lt;TODAY(),UPPER($K15)&lt;&gt;UPPER("Movido"),UPPER(K15)&lt;&gt;UPPER("Terminado")),"FECHA PASADA - NO MARCADO TERMINADO; ","")&amp;IF(AND(ISNUMBER(I15),ISNUMBER(J15),N(J15)&gt;N(I15)),"MÁS HORAS DE LAS PLANEADAS; ","")&amp;IF(AND(UPPER(K15)=UPPER("Terminado"),J15=""),"TERMINADO SIN HORAS REALES; ","")="","",LEFT(IF(A15="","SIN FECHA; ","")&amp;IF(C15="","SIN CUADRILLA; ","")&amp;IF(E15="","SIN OBRA; ","")&amp;IF(AND(ISNUMBER(A15),C15&lt;&gt;"",E15&lt;&gt;"",UPPER($K15)&lt;&gt;UPPER("Movido"),COUNTIFS($A$6:$A$45,A15,$C$6:$C$45,C15,$E$6:$E$45,"&lt;&gt;"&amp;E15,$E$6:$E$45,"&lt;&gt;",$K$6:$K$45,"&lt;&gt;Movido")&gt;0),"CUADRILLA EN DOS OBRAS EL MISMO DÍA; ","")&amp;IF(AND(ISNUMBER(A15),A15&lt;TODAY(),UPPER($K15)&lt;&gt;UPPER("Movido"),UPPER(K15)&lt;&gt;UPPER("Terminado")),"FECHA PASADA - NO MARCADO TERMINADO; ","")&amp;IF(AND(ISNUMBER(I15),ISNUMBER(J15),N(J15)&gt;N(I15)),"MÁS HORAS DE LAS PLANEADAS; ","")&amp;IF(AND(UPPER(K15)=UPPER("Terminado"),J15=""),"TERMINADO SIN HORAS REALES; ",""),LEN(IF(A15="","SIN FECHA; ","")&amp;IF(C15="","SIN CUADRILLA; ","")&amp;IF(E15="","SIN OBRA; ","")&amp;IF(AND(ISNUMBER(A15),C15&lt;&gt;"",E15&lt;&gt;"",UPPER($K15)&lt;&gt;UPPER("Movido"),COUNTIFS($A$6:$A$45,A15,$C$6:$C$45,C15,$E$6:$E$45,"&lt;&gt;"&amp;E15,$E$6:$E$45,"&lt;&gt;",$K$6:$K$45,"&lt;&gt;Movido")&gt;0),"CUADRILLA EN DOS OBRAS EL MISMO DÍA; ","")&amp;IF(AND(ISNUMBER(A15),A15&lt;TODAY(),UPPER($K15)&lt;&gt;UPPER("Movido"),UPPER(K15)&lt;&gt;UPPER("Terminado")),"FECHA PASADA - NO MARCADO TERMINADO; ","")&amp;IF(AND(ISNUMBER(I15),ISNUMBER(J15),N(J15)&gt;N(I15)),"MÁS HORAS DE LAS PLANEADAS; ","")&amp;IF(AND(UPPER(K15)=UPPER("Terminado"),J15=""),"TERMINADO SIN HORAS REALES; ",""))-2)))</f>
        <v/>
      </c>
      <c r="Q15" s="10" t="n"/>
    </row>
    <row r="16">
      <c r="A16" s="6" t="n"/>
      <c r="B16" s="7">
        <f>IF(ISNUMBER(A16),CHOOSE(WEEKDAY(A16),"Dom","Lun","Mar","Mié","Jue","Vie","Sáb"),"")</f>
        <v/>
      </c>
      <c r="C16" s="8" t="n"/>
      <c r="D16" s="9" t="n"/>
      <c r="E16" s="10" t="n"/>
      <c r="F16" s="8" t="n"/>
      <c r="G16" s="8" t="n"/>
      <c r="H16" s="8" t="n"/>
      <c r="I16" s="11" t="n"/>
      <c r="J16" s="11" t="n"/>
      <c r="K16" s="8" t="n"/>
      <c r="L16" s="12">
        <f>IF(NOT(OR($A16&lt;&gt;"",$C16&lt;&gt;"",$E16&lt;&gt;"")),"",IF(AND(ISNUMBER(D16),ISNUMBER(I16)),ROUND(D16*I16,2),""))</f>
        <v/>
      </c>
      <c r="M16" s="12">
        <f>IF(NOT(OR($A16&lt;&gt;"",$C16&lt;&gt;"",$E16&lt;&gt;"")),"",IF(AND(ISNUMBER(D16),ISNUMBER(J16)),ROUND(D16*J16,2),""))</f>
        <v/>
      </c>
      <c r="N16" s="12">
        <f>IF(AND(ISNUMBER(L16),ISNUMBER(M16)),M16-L16,"")</f>
        <v/>
      </c>
      <c r="O16" s="13">
        <f>IF(NOT(OR($A16&lt;&gt;"",$C16&lt;&gt;"",$E16&lt;&gt;"")),"",IF(ISNUMBER(A16),A16-TODAY(),""))</f>
        <v/>
      </c>
      <c r="P16" s="14">
        <f>IF(NOT(OR($A16&lt;&gt;"",$C16&lt;&gt;"",$E16&lt;&gt;"")),"",IF(IF(A16="","SIN FECHA; ","")&amp;IF(C16="","SIN CUADRILLA; ","")&amp;IF(E16="","SIN OBRA; ","")&amp;IF(AND(ISNUMBER(A16),C16&lt;&gt;"",E16&lt;&gt;"",UPPER($K16)&lt;&gt;UPPER("Movido"),COUNTIFS($A$6:$A$45,A16,$C$6:$C$45,C16,$E$6:$E$45,"&lt;&gt;"&amp;E16,$E$6:$E$45,"&lt;&gt;",$K$6:$K$45,"&lt;&gt;Movido")&gt;0),"CUADRILLA EN DOS OBRAS EL MISMO DÍA; ","")&amp;IF(AND(ISNUMBER(A16),A16&lt;TODAY(),UPPER($K16)&lt;&gt;UPPER("Movido"),UPPER(K16)&lt;&gt;UPPER("Terminado")),"FECHA PASADA - NO MARCADO TERMINADO; ","")&amp;IF(AND(ISNUMBER(I16),ISNUMBER(J16),N(J16)&gt;N(I16)),"MÁS HORAS DE LAS PLANEADAS; ","")&amp;IF(AND(UPPER(K16)=UPPER("Terminado"),J16=""),"TERMINADO SIN HORAS REALES; ","")="","",LEFT(IF(A16="","SIN FECHA; ","")&amp;IF(C16="","SIN CUADRILLA; ","")&amp;IF(E16="","SIN OBRA; ","")&amp;IF(AND(ISNUMBER(A16),C16&lt;&gt;"",E16&lt;&gt;"",UPPER($K16)&lt;&gt;UPPER("Movido"),COUNTIFS($A$6:$A$45,A16,$C$6:$C$45,C16,$E$6:$E$45,"&lt;&gt;"&amp;E16,$E$6:$E$45,"&lt;&gt;",$K$6:$K$45,"&lt;&gt;Movido")&gt;0),"CUADRILLA EN DOS OBRAS EL MISMO DÍA; ","")&amp;IF(AND(ISNUMBER(A16),A16&lt;TODAY(),UPPER($K16)&lt;&gt;UPPER("Movido"),UPPER(K16)&lt;&gt;UPPER("Terminado")),"FECHA PASADA - NO MARCADO TERMINADO; ","")&amp;IF(AND(ISNUMBER(I16),ISNUMBER(J16),N(J16)&gt;N(I16)),"MÁS HORAS DE LAS PLANEADAS; ","")&amp;IF(AND(UPPER(K16)=UPPER("Terminado"),J16=""),"TERMINADO SIN HORAS REALES; ",""),LEN(IF(A16="","SIN FECHA; ","")&amp;IF(C16="","SIN CUADRILLA; ","")&amp;IF(E16="","SIN OBRA; ","")&amp;IF(AND(ISNUMBER(A16),C16&lt;&gt;"",E16&lt;&gt;"",UPPER($K16)&lt;&gt;UPPER("Movido"),COUNTIFS($A$6:$A$45,A16,$C$6:$C$45,C16,$E$6:$E$45,"&lt;&gt;"&amp;E16,$E$6:$E$45,"&lt;&gt;",$K$6:$K$45,"&lt;&gt;Movido")&gt;0),"CUADRILLA EN DOS OBRAS EL MISMO DÍA; ","")&amp;IF(AND(ISNUMBER(A16),A16&lt;TODAY(),UPPER($K16)&lt;&gt;UPPER("Movido"),UPPER(K16)&lt;&gt;UPPER("Terminado")),"FECHA PASADA - NO MARCADO TERMINADO; ","")&amp;IF(AND(ISNUMBER(I16),ISNUMBER(J16),N(J16)&gt;N(I16)),"MÁS HORAS DE LAS PLANEADAS; ","")&amp;IF(AND(UPPER(K16)=UPPER("Terminado"),J16=""),"TERMINADO SIN HORAS REALES; ",""))-2)))</f>
        <v/>
      </c>
      <c r="Q16" s="10" t="n"/>
    </row>
    <row r="17">
      <c r="A17" s="6" t="n"/>
      <c r="B17" s="7">
        <f>IF(ISNUMBER(A17),CHOOSE(WEEKDAY(A17),"Dom","Lun","Mar","Mié","Jue","Vie","Sáb"),"")</f>
        <v/>
      </c>
      <c r="C17" s="8" t="n"/>
      <c r="D17" s="9" t="n"/>
      <c r="E17" s="10" t="n"/>
      <c r="F17" s="8" t="n"/>
      <c r="G17" s="8" t="n"/>
      <c r="H17" s="8" t="n"/>
      <c r="I17" s="11" t="n"/>
      <c r="J17" s="11" t="n"/>
      <c r="K17" s="8" t="n"/>
      <c r="L17" s="12">
        <f>IF(NOT(OR($A17&lt;&gt;"",$C17&lt;&gt;"",$E17&lt;&gt;"")),"",IF(AND(ISNUMBER(D17),ISNUMBER(I17)),ROUND(D17*I17,2),""))</f>
        <v/>
      </c>
      <c r="M17" s="12">
        <f>IF(NOT(OR($A17&lt;&gt;"",$C17&lt;&gt;"",$E17&lt;&gt;"")),"",IF(AND(ISNUMBER(D17),ISNUMBER(J17)),ROUND(D17*J17,2),""))</f>
        <v/>
      </c>
      <c r="N17" s="12">
        <f>IF(AND(ISNUMBER(L17),ISNUMBER(M17)),M17-L17,"")</f>
        <v/>
      </c>
      <c r="O17" s="13">
        <f>IF(NOT(OR($A17&lt;&gt;"",$C17&lt;&gt;"",$E17&lt;&gt;"")),"",IF(ISNUMBER(A17),A17-TODAY(),""))</f>
        <v/>
      </c>
      <c r="P17" s="14">
        <f>IF(NOT(OR($A17&lt;&gt;"",$C17&lt;&gt;"",$E17&lt;&gt;"")),"",IF(IF(A17="","SIN FECHA; ","")&amp;IF(C17="","SIN CUADRILLA; ","")&amp;IF(E17="","SIN OBRA; ","")&amp;IF(AND(ISNUMBER(A17),C17&lt;&gt;"",E17&lt;&gt;"",UPPER($K17)&lt;&gt;UPPER("Movido"),COUNTIFS($A$6:$A$45,A17,$C$6:$C$45,C17,$E$6:$E$45,"&lt;&gt;"&amp;E17,$E$6:$E$45,"&lt;&gt;",$K$6:$K$45,"&lt;&gt;Movido")&gt;0),"CUADRILLA EN DOS OBRAS EL MISMO DÍA; ","")&amp;IF(AND(ISNUMBER(A17),A17&lt;TODAY(),UPPER($K17)&lt;&gt;UPPER("Movido"),UPPER(K17)&lt;&gt;UPPER("Terminado")),"FECHA PASADA - NO MARCADO TERMINADO; ","")&amp;IF(AND(ISNUMBER(I17),ISNUMBER(J17),N(J17)&gt;N(I17)),"MÁS HORAS DE LAS PLANEADAS; ","")&amp;IF(AND(UPPER(K17)=UPPER("Terminado"),J17=""),"TERMINADO SIN HORAS REALES; ","")="","",LEFT(IF(A17="","SIN FECHA; ","")&amp;IF(C17="","SIN CUADRILLA; ","")&amp;IF(E17="","SIN OBRA; ","")&amp;IF(AND(ISNUMBER(A17),C17&lt;&gt;"",E17&lt;&gt;"",UPPER($K17)&lt;&gt;UPPER("Movido"),COUNTIFS($A$6:$A$45,A17,$C$6:$C$45,C17,$E$6:$E$45,"&lt;&gt;"&amp;E17,$E$6:$E$45,"&lt;&gt;",$K$6:$K$45,"&lt;&gt;Movido")&gt;0),"CUADRILLA EN DOS OBRAS EL MISMO DÍA; ","")&amp;IF(AND(ISNUMBER(A17),A17&lt;TODAY(),UPPER($K17)&lt;&gt;UPPER("Movido"),UPPER(K17)&lt;&gt;UPPER("Terminado")),"FECHA PASADA - NO MARCADO TERMINADO; ","")&amp;IF(AND(ISNUMBER(I17),ISNUMBER(J17),N(J17)&gt;N(I17)),"MÁS HORAS DE LAS PLANEADAS; ","")&amp;IF(AND(UPPER(K17)=UPPER("Terminado"),J17=""),"TERMINADO SIN HORAS REALES; ",""),LEN(IF(A17="","SIN FECHA; ","")&amp;IF(C17="","SIN CUADRILLA; ","")&amp;IF(E17="","SIN OBRA; ","")&amp;IF(AND(ISNUMBER(A17),C17&lt;&gt;"",E17&lt;&gt;"",UPPER($K17)&lt;&gt;UPPER("Movido"),COUNTIFS($A$6:$A$45,A17,$C$6:$C$45,C17,$E$6:$E$45,"&lt;&gt;"&amp;E17,$E$6:$E$45,"&lt;&gt;",$K$6:$K$45,"&lt;&gt;Movido")&gt;0),"CUADRILLA EN DOS OBRAS EL MISMO DÍA; ","")&amp;IF(AND(ISNUMBER(A17),A17&lt;TODAY(),UPPER($K17)&lt;&gt;UPPER("Movido"),UPPER(K17)&lt;&gt;UPPER("Terminado")),"FECHA PASADA - NO MARCADO TERMINADO; ","")&amp;IF(AND(ISNUMBER(I17),ISNUMBER(J17),N(J17)&gt;N(I17)),"MÁS HORAS DE LAS PLANEADAS; ","")&amp;IF(AND(UPPER(K17)=UPPER("Terminado"),J17=""),"TERMINADO SIN HORAS REALES; ",""))-2)))</f>
        <v/>
      </c>
      <c r="Q17" s="10" t="n"/>
    </row>
    <row r="18">
      <c r="A18" s="6" t="n"/>
      <c r="B18" s="7">
        <f>IF(ISNUMBER(A18),CHOOSE(WEEKDAY(A18),"Dom","Lun","Mar","Mié","Jue","Vie","Sáb"),"")</f>
        <v/>
      </c>
      <c r="C18" s="8" t="n"/>
      <c r="D18" s="9" t="n"/>
      <c r="E18" s="10" t="n"/>
      <c r="F18" s="8" t="n"/>
      <c r="G18" s="8" t="n"/>
      <c r="H18" s="8" t="n"/>
      <c r="I18" s="11" t="n"/>
      <c r="J18" s="11" t="n"/>
      <c r="K18" s="8" t="n"/>
      <c r="L18" s="12">
        <f>IF(NOT(OR($A18&lt;&gt;"",$C18&lt;&gt;"",$E18&lt;&gt;"")),"",IF(AND(ISNUMBER(D18),ISNUMBER(I18)),ROUND(D18*I18,2),""))</f>
        <v/>
      </c>
      <c r="M18" s="12">
        <f>IF(NOT(OR($A18&lt;&gt;"",$C18&lt;&gt;"",$E18&lt;&gt;"")),"",IF(AND(ISNUMBER(D18),ISNUMBER(J18)),ROUND(D18*J18,2),""))</f>
        <v/>
      </c>
      <c r="N18" s="12">
        <f>IF(AND(ISNUMBER(L18),ISNUMBER(M18)),M18-L18,"")</f>
        <v/>
      </c>
      <c r="O18" s="13">
        <f>IF(NOT(OR($A18&lt;&gt;"",$C18&lt;&gt;"",$E18&lt;&gt;"")),"",IF(ISNUMBER(A18),A18-TODAY(),""))</f>
        <v/>
      </c>
      <c r="P18" s="14">
        <f>IF(NOT(OR($A18&lt;&gt;"",$C18&lt;&gt;"",$E18&lt;&gt;"")),"",IF(IF(A18="","SIN FECHA; ","")&amp;IF(C18="","SIN CUADRILLA; ","")&amp;IF(E18="","SIN OBRA; ","")&amp;IF(AND(ISNUMBER(A18),C18&lt;&gt;"",E18&lt;&gt;"",UPPER($K18)&lt;&gt;UPPER("Movido"),COUNTIFS($A$6:$A$45,A18,$C$6:$C$45,C18,$E$6:$E$45,"&lt;&gt;"&amp;E18,$E$6:$E$45,"&lt;&gt;",$K$6:$K$45,"&lt;&gt;Movido")&gt;0),"CUADRILLA EN DOS OBRAS EL MISMO DÍA; ","")&amp;IF(AND(ISNUMBER(A18),A18&lt;TODAY(),UPPER($K18)&lt;&gt;UPPER("Movido"),UPPER(K18)&lt;&gt;UPPER("Terminado")),"FECHA PASADA - NO MARCADO TERMINADO; ","")&amp;IF(AND(ISNUMBER(I18),ISNUMBER(J18),N(J18)&gt;N(I18)),"MÁS HORAS DE LAS PLANEADAS; ","")&amp;IF(AND(UPPER(K18)=UPPER("Terminado"),J18=""),"TERMINADO SIN HORAS REALES; ","")="","",LEFT(IF(A18="","SIN FECHA; ","")&amp;IF(C18="","SIN CUADRILLA; ","")&amp;IF(E18="","SIN OBRA; ","")&amp;IF(AND(ISNUMBER(A18),C18&lt;&gt;"",E18&lt;&gt;"",UPPER($K18)&lt;&gt;UPPER("Movido"),COUNTIFS($A$6:$A$45,A18,$C$6:$C$45,C18,$E$6:$E$45,"&lt;&gt;"&amp;E18,$E$6:$E$45,"&lt;&gt;",$K$6:$K$45,"&lt;&gt;Movido")&gt;0),"CUADRILLA EN DOS OBRAS EL MISMO DÍA; ","")&amp;IF(AND(ISNUMBER(A18),A18&lt;TODAY(),UPPER($K18)&lt;&gt;UPPER("Movido"),UPPER(K18)&lt;&gt;UPPER("Terminado")),"FECHA PASADA - NO MARCADO TERMINADO; ","")&amp;IF(AND(ISNUMBER(I18),ISNUMBER(J18),N(J18)&gt;N(I18)),"MÁS HORAS DE LAS PLANEADAS; ","")&amp;IF(AND(UPPER(K18)=UPPER("Terminado"),J18=""),"TERMINADO SIN HORAS REALES; ",""),LEN(IF(A18="","SIN FECHA; ","")&amp;IF(C18="","SIN CUADRILLA; ","")&amp;IF(E18="","SIN OBRA; ","")&amp;IF(AND(ISNUMBER(A18),C18&lt;&gt;"",E18&lt;&gt;"",UPPER($K18)&lt;&gt;UPPER("Movido"),COUNTIFS($A$6:$A$45,A18,$C$6:$C$45,C18,$E$6:$E$45,"&lt;&gt;"&amp;E18,$E$6:$E$45,"&lt;&gt;",$K$6:$K$45,"&lt;&gt;Movido")&gt;0),"CUADRILLA EN DOS OBRAS EL MISMO DÍA; ","")&amp;IF(AND(ISNUMBER(A18),A18&lt;TODAY(),UPPER($K18)&lt;&gt;UPPER("Movido"),UPPER(K18)&lt;&gt;UPPER("Terminado")),"FECHA PASADA - NO MARCADO TERMINADO; ","")&amp;IF(AND(ISNUMBER(I18),ISNUMBER(J18),N(J18)&gt;N(I18)),"MÁS HORAS DE LAS PLANEADAS; ","")&amp;IF(AND(UPPER(K18)=UPPER("Terminado"),J18=""),"TERMINADO SIN HORAS REALES; ",""))-2)))</f>
        <v/>
      </c>
      <c r="Q18" s="10" t="n"/>
    </row>
    <row r="19">
      <c r="A19" s="6" t="n"/>
      <c r="B19" s="7">
        <f>IF(ISNUMBER(A19),CHOOSE(WEEKDAY(A19),"Dom","Lun","Mar","Mié","Jue","Vie","Sáb"),"")</f>
        <v/>
      </c>
      <c r="C19" s="8" t="n"/>
      <c r="D19" s="9" t="n"/>
      <c r="E19" s="10" t="n"/>
      <c r="F19" s="8" t="n"/>
      <c r="G19" s="8" t="n"/>
      <c r="H19" s="8" t="n"/>
      <c r="I19" s="11" t="n"/>
      <c r="J19" s="11" t="n"/>
      <c r="K19" s="8" t="n"/>
      <c r="L19" s="12">
        <f>IF(NOT(OR($A19&lt;&gt;"",$C19&lt;&gt;"",$E19&lt;&gt;"")),"",IF(AND(ISNUMBER(D19),ISNUMBER(I19)),ROUND(D19*I19,2),""))</f>
        <v/>
      </c>
      <c r="M19" s="12">
        <f>IF(NOT(OR($A19&lt;&gt;"",$C19&lt;&gt;"",$E19&lt;&gt;"")),"",IF(AND(ISNUMBER(D19),ISNUMBER(J19)),ROUND(D19*J19,2),""))</f>
        <v/>
      </c>
      <c r="N19" s="12">
        <f>IF(AND(ISNUMBER(L19),ISNUMBER(M19)),M19-L19,"")</f>
        <v/>
      </c>
      <c r="O19" s="13">
        <f>IF(NOT(OR($A19&lt;&gt;"",$C19&lt;&gt;"",$E19&lt;&gt;"")),"",IF(ISNUMBER(A19),A19-TODAY(),""))</f>
        <v/>
      </c>
      <c r="P19" s="14">
        <f>IF(NOT(OR($A19&lt;&gt;"",$C19&lt;&gt;"",$E19&lt;&gt;"")),"",IF(IF(A19="","SIN FECHA; ","")&amp;IF(C19="","SIN CUADRILLA; ","")&amp;IF(E19="","SIN OBRA; ","")&amp;IF(AND(ISNUMBER(A19),C19&lt;&gt;"",E19&lt;&gt;"",UPPER($K19)&lt;&gt;UPPER("Movido"),COUNTIFS($A$6:$A$45,A19,$C$6:$C$45,C19,$E$6:$E$45,"&lt;&gt;"&amp;E19,$E$6:$E$45,"&lt;&gt;",$K$6:$K$45,"&lt;&gt;Movido")&gt;0),"CUADRILLA EN DOS OBRAS EL MISMO DÍA; ","")&amp;IF(AND(ISNUMBER(A19),A19&lt;TODAY(),UPPER($K19)&lt;&gt;UPPER("Movido"),UPPER(K19)&lt;&gt;UPPER("Terminado")),"FECHA PASADA - NO MARCADO TERMINADO; ","")&amp;IF(AND(ISNUMBER(I19),ISNUMBER(J19),N(J19)&gt;N(I19)),"MÁS HORAS DE LAS PLANEADAS; ","")&amp;IF(AND(UPPER(K19)=UPPER("Terminado"),J19=""),"TERMINADO SIN HORAS REALES; ","")="","",LEFT(IF(A19="","SIN FECHA; ","")&amp;IF(C19="","SIN CUADRILLA; ","")&amp;IF(E19="","SIN OBRA; ","")&amp;IF(AND(ISNUMBER(A19),C19&lt;&gt;"",E19&lt;&gt;"",UPPER($K19)&lt;&gt;UPPER("Movido"),COUNTIFS($A$6:$A$45,A19,$C$6:$C$45,C19,$E$6:$E$45,"&lt;&gt;"&amp;E19,$E$6:$E$45,"&lt;&gt;",$K$6:$K$45,"&lt;&gt;Movido")&gt;0),"CUADRILLA EN DOS OBRAS EL MISMO DÍA; ","")&amp;IF(AND(ISNUMBER(A19),A19&lt;TODAY(),UPPER($K19)&lt;&gt;UPPER("Movido"),UPPER(K19)&lt;&gt;UPPER("Terminado")),"FECHA PASADA - NO MARCADO TERMINADO; ","")&amp;IF(AND(ISNUMBER(I19),ISNUMBER(J19),N(J19)&gt;N(I19)),"MÁS HORAS DE LAS PLANEADAS; ","")&amp;IF(AND(UPPER(K19)=UPPER("Terminado"),J19=""),"TERMINADO SIN HORAS REALES; ",""),LEN(IF(A19="","SIN FECHA; ","")&amp;IF(C19="","SIN CUADRILLA; ","")&amp;IF(E19="","SIN OBRA; ","")&amp;IF(AND(ISNUMBER(A19),C19&lt;&gt;"",E19&lt;&gt;"",UPPER($K19)&lt;&gt;UPPER("Movido"),COUNTIFS($A$6:$A$45,A19,$C$6:$C$45,C19,$E$6:$E$45,"&lt;&gt;"&amp;E19,$E$6:$E$45,"&lt;&gt;",$K$6:$K$45,"&lt;&gt;Movido")&gt;0),"CUADRILLA EN DOS OBRAS EL MISMO DÍA; ","")&amp;IF(AND(ISNUMBER(A19),A19&lt;TODAY(),UPPER($K19)&lt;&gt;UPPER("Movido"),UPPER(K19)&lt;&gt;UPPER("Terminado")),"FECHA PASADA - NO MARCADO TERMINADO; ","")&amp;IF(AND(ISNUMBER(I19),ISNUMBER(J19),N(J19)&gt;N(I19)),"MÁS HORAS DE LAS PLANEADAS; ","")&amp;IF(AND(UPPER(K19)=UPPER("Terminado"),J19=""),"TERMINADO SIN HORAS REALES; ",""))-2)))</f>
        <v/>
      </c>
      <c r="Q19" s="10" t="n"/>
    </row>
    <row r="20">
      <c r="A20" s="6" t="n"/>
      <c r="B20" s="7">
        <f>IF(ISNUMBER(A20),CHOOSE(WEEKDAY(A20),"Dom","Lun","Mar","Mié","Jue","Vie","Sáb"),"")</f>
        <v/>
      </c>
      <c r="C20" s="8" t="n"/>
      <c r="D20" s="9" t="n"/>
      <c r="E20" s="10" t="n"/>
      <c r="F20" s="8" t="n"/>
      <c r="G20" s="8" t="n"/>
      <c r="H20" s="8" t="n"/>
      <c r="I20" s="11" t="n"/>
      <c r="J20" s="11" t="n"/>
      <c r="K20" s="8" t="n"/>
      <c r="L20" s="12">
        <f>IF(NOT(OR($A20&lt;&gt;"",$C20&lt;&gt;"",$E20&lt;&gt;"")),"",IF(AND(ISNUMBER(D20),ISNUMBER(I20)),ROUND(D20*I20,2),""))</f>
        <v/>
      </c>
      <c r="M20" s="12">
        <f>IF(NOT(OR($A20&lt;&gt;"",$C20&lt;&gt;"",$E20&lt;&gt;"")),"",IF(AND(ISNUMBER(D20),ISNUMBER(J20)),ROUND(D20*J20,2),""))</f>
        <v/>
      </c>
      <c r="N20" s="12">
        <f>IF(AND(ISNUMBER(L20),ISNUMBER(M20)),M20-L20,"")</f>
        <v/>
      </c>
      <c r="O20" s="13">
        <f>IF(NOT(OR($A20&lt;&gt;"",$C20&lt;&gt;"",$E20&lt;&gt;"")),"",IF(ISNUMBER(A20),A20-TODAY(),""))</f>
        <v/>
      </c>
      <c r="P20" s="14">
        <f>IF(NOT(OR($A20&lt;&gt;"",$C20&lt;&gt;"",$E20&lt;&gt;"")),"",IF(IF(A20="","SIN FECHA; ","")&amp;IF(C20="","SIN CUADRILLA; ","")&amp;IF(E20="","SIN OBRA; ","")&amp;IF(AND(ISNUMBER(A20),C20&lt;&gt;"",E20&lt;&gt;"",UPPER($K20)&lt;&gt;UPPER("Movido"),COUNTIFS($A$6:$A$45,A20,$C$6:$C$45,C20,$E$6:$E$45,"&lt;&gt;"&amp;E20,$E$6:$E$45,"&lt;&gt;",$K$6:$K$45,"&lt;&gt;Movido")&gt;0),"CUADRILLA EN DOS OBRAS EL MISMO DÍA; ","")&amp;IF(AND(ISNUMBER(A20),A20&lt;TODAY(),UPPER($K20)&lt;&gt;UPPER("Movido"),UPPER(K20)&lt;&gt;UPPER("Terminado")),"FECHA PASADA - NO MARCADO TERMINADO; ","")&amp;IF(AND(ISNUMBER(I20),ISNUMBER(J20),N(J20)&gt;N(I20)),"MÁS HORAS DE LAS PLANEADAS; ","")&amp;IF(AND(UPPER(K20)=UPPER("Terminado"),J20=""),"TERMINADO SIN HORAS REALES; ","")="","",LEFT(IF(A20="","SIN FECHA; ","")&amp;IF(C20="","SIN CUADRILLA; ","")&amp;IF(E20="","SIN OBRA; ","")&amp;IF(AND(ISNUMBER(A20),C20&lt;&gt;"",E20&lt;&gt;"",UPPER($K20)&lt;&gt;UPPER("Movido"),COUNTIFS($A$6:$A$45,A20,$C$6:$C$45,C20,$E$6:$E$45,"&lt;&gt;"&amp;E20,$E$6:$E$45,"&lt;&gt;",$K$6:$K$45,"&lt;&gt;Movido")&gt;0),"CUADRILLA EN DOS OBRAS EL MISMO DÍA; ","")&amp;IF(AND(ISNUMBER(A20),A20&lt;TODAY(),UPPER($K20)&lt;&gt;UPPER("Movido"),UPPER(K20)&lt;&gt;UPPER("Terminado")),"FECHA PASADA - NO MARCADO TERMINADO; ","")&amp;IF(AND(ISNUMBER(I20),ISNUMBER(J20),N(J20)&gt;N(I20)),"MÁS HORAS DE LAS PLANEADAS; ","")&amp;IF(AND(UPPER(K20)=UPPER("Terminado"),J20=""),"TERMINADO SIN HORAS REALES; ",""),LEN(IF(A20="","SIN FECHA; ","")&amp;IF(C20="","SIN CUADRILLA; ","")&amp;IF(E20="","SIN OBRA; ","")&amp;IF(AND(ISNUMBER(A20),C20&lt;&gt;"",E20&lt;&gt;"",UPPER($K20)&lt;&gt;UPPER("Movido"),COUNTIFS($A$6:$A$45,A20,$C$6:$C$45,C20,$E$6:$E$45,"&lt;&gt;"&amp;E20,$E$6:$E$45,"&lt;&gt;",$K$6:$K$45,"&lt;&gt;Movido")&gt;0),"CUADRILLA EN DOS OBRAS EL MISMO DÍA; ","")&amp;IF(AND(ISNUMBER(A20),A20&lt;TODAY(),UPPER($K20)&lt;&gt;UPPER("Movido"),UPPER(K20)&lt;&gt;UPPER("Terminado")),"FECHA PASADA - NO MARCADO TERMINADO; ","")&amp;IF(AND(ISNUMBER(I20),ISNUMBER(J20),N(J20)&gt;N(I20)),"MÁS HORAS DE LAS PLANEADAS; ","")&amp;IF(AND(UPPER(K20)=UPPER("Terminado"),J20=""),"TERMINADO SIN HORAS REALES; ",""))-2)))</f>
        <v/>
      </c>
      <c r="Q20" s="10" t="n"/>
    </row>
    <row r="21">
      <c r="A21" s="6" t="n"/>
      <c r="B21" s="7">
        <f>IF(ISNUMBER(A21),CHOOSE(WEEKDAY(A21),"Dom","Lun","Mar","Mié","Jue","Vie","Sáb"),"")</f>
        <v/>
      </c>
      <c r="C21" s="8" t="n"/>
      <c r="D21" s="9" t="n"/>
      <c r="E21" s="10" t="n"/>
      <c r="F21" s="8" t="n"/>
      <c r="G21" s="8" t="n"/>
      <c r="H21" s="8" t="n"/>
      <c r="I21" s="11" t="n"/>
      <c r="J21" s="11" t="n"/>
      <c r="K21" s="8" t="n"/>
      <c r="L21" s="12">
        <f>IF(NOT(OR($A21&lt;&gt;"",$C21&lt;&gt;"",$E21&lt;&gt;"")),"",IF(AND(ISNUMBER(D21),ISNUMBER(I21)),ROUND(D21*I21,2),""))</f>
        <v/>
      </c>
      <c r="M21" s="12">
        <f>IF(NOT(OR($A21&lt;&gt;"",$C21&lt;&gt;"",$E21&lt;&gt;"")),"",IF(AND(ISNUMBER(D21),ISNUMBER(J21)),ROUND(D21*J21,2),""))</f>
        <v/>
      </c>
      <c r="N21" s="12">
        <f>IF(AND(ISNUMBER(L21),ISNUMBER(M21)),M21-L21,"")</f>
        <v/>
      </c>
      <c r="O21" s="13">
        <f>IF(NOT(OR($A21&lt;&gt;"",$C21&lt;&gt;"",$E21&lt;&gt;"")),"",IF(ISNUMBER(A21),A21-TODAY(),""))</f>
        <v/>
      </c>
      <c r="P21" s="14">
        <f>IF(NOT(OR($A21&lt;&gt;"",$C21&lt;&gt;"",$E21&lt;&gt;"")),"",IF(IF(A21="","SIN FECHA; ","")&amp;IF(C21="","SIN CUADRILLA; ","")&amp;IF(E21="","SIN OBRA; ","")&amp;IF(AND(ISNUMBER(A21),C21&lt;&gt;"",E21&lt;&gt;"",UPPER($K21)&lt;&gt;UPPER("Movido"),COUNTIFS($A$6:$A$45,A21,$C$6:$C$45,C21,$E$6:$E$45,"&lt;&gt;"&amp;E21,$E$6:$E$45,"&lt;&gt;",$K$6:$K$45,"&lt;&gt;Movido")&gt;0),"CUADRILLA EN DOS OBRAS EL MISMO DÍA; ","")&amp;IF(AND(ISNUMBER(A21),A21&lt;TODAY(),UPPER($K21)&lt;&gt;UPPER("Movido"),UPPER(K21)&lt;&gt;UPPER("Terminado")),"FECHA PASADA - NO MARCADO TERMINADO; ","")&amp;IF(AND(ISNUMBER(I21),ISNUMBER(J21),N(J21)&gt;N(I21)),"MÁS HORAS DE LAS PLANEADAS; ","")&amp;IF(AND(UPPER(K21)=UPPER("Terminado"),J21=""),"TERMINADO SIN HORAS REALES; ","")="","",LEFT(IF(A21="","SIN FECHA; ","")&amp;IF(C21="","SIN CUADRILLA; ","")&amp;IF(E21="","SIN OBRA; ","")&amp;IF(AND(ISNUMBER(A21),C21&lt;&gt;"",E21&lt;&gt;"",UPPER($K21)&lt;&gt;UPPER("Movido"),COUNTIFS($A$6:$A$45,A21,$C$6:$C$45,C21,$E$6:$E$45,"&lt;&gt;"&amp;E21,$E$6:$E$45,"&lt;&gt;",$K$6:$K$45,"&lt;&gt;Movido")&gt;0),"CUADRILLA EN DOS OBRAS EL MISMO DÍA; ","")&amp;IF(AND(ISNUMBER(A21),A21&lt;TODAY(),UPPER($K21)&lt;&gt;UPPER("Movido"),UPPER(K21)&lt;&gt;UPPER("Terminado")),"FECHA PASADA - NO MARCADO TERMINADO; ","")&amp;IF(AND(ISNUMBER(I21),ISNUMBER(J21),N(J21)&gt;N(I21)),"MÁS HORAS DE LAS PLANEADAS; ","")&amp;IF(AND(UPPER(K21)=UPPER("Terminado"),J21=""),"TERMINADO SIN HORAS REALES; ",""),LEN(IF(A21="","SIN FECHA; ","")&amp;IF(C21="","SIN CUADRILLA; ","")&amp;IF(E21="","SIN OBRA; ","")&amp;IF(AND(ISNUMBER(A21),C21&lt;&gt;"",E21&lt;&gt;"",UPPER($K21)&lt;&gt;UPPER("Movido"),COUNTIFS($A$6:$A$45,A21,$C$6:$C$45,C21,$E$6:$E$45,"&lt;&gt;"&amp;E21,$E$6:$E$45,"&lt;&gt;",$K$6:$K$45,"&lt;&gt;Movido")&gt;0),"CUADRILLA EN DOS OBRAS EL MISMO DÍA; ","")&amp;IF(AND(ISNUMBER(A21),A21&lt;TODAY(),UPPER($K21)&lt;&gt;UPPER("Movido"),UPPER(K21)&lt;&gt;UPPER("Terminado")),"FECHA PASADA - NO MARCADO TERMINADO; ","")&amp;IF(AND(ISNUMBER(I21),ISNUMBER(J21),N(J21)&gt;N(I21)),"MÁS HORAS DE LAS PLANEADAS; ","")&amp;IF(AND(UPPER(K21)=UPPER("Terminado"),J21=""),"TERMINADO SIN HORAS REALES; ",""))-2)))</f>
        <v/>
      </c>
      <c r="Q21" s="10" t="n"/>
    </row>
    <row r="22">
      <c r="A22" s="6" t="n"/>
      <c r="B22" s="7">
        <f>IF(ISNUMBER(A22),CHOOSE(WEEKDAY(A22),"Dom","Lun","Mar","Mié","Jue","Vie","Sáb"),"")</f>
        <v/>
      </c>
      <c r="C22" s="8" t="n"/>
      <c r="D22" s="9" t="n"/>
      <c r="E22" s="10" t="n"/>
      <c r="F22" s="8" t="n"/>
      <c r="G22" s="8" t="n"/>
      <c r="H22" s="8" t="n"/>
      <c r="I22" s="11" t="n"/>
      <c r="J22" s="11" t="n"/>
      <c r="K22" s="8" t="n"/>
      <c r="L22" s="12">
        <f>IF(NOT(OR($A22&lt;&gt;"",$C22&lt;&gt;"",$E22&lt;&gt;"")),"",IF(AND(ISNUMBER(D22),ISNUMBER(I22)),ROUND(D22*I22,2),""))</f>
        <v/>
      </c>
      <c r="M22" s="12">
        <f>IF(NOT(OR($A22&lt;&gt;"",$C22&lt;&gt;"",$E22&lt;&gt;"")),"",IF(AND(ISNUMBER(D22),ISNUMBER(J22)),ROUND(D22*J22,2),""))</f>
        <v/>
      </c>
      <c r="N22" s="12">
        <f>IF(AND(ISNUMBER(L22),ISNUMBER(M22)),M22-L22,"")</f>
        <v/>
      </c>
      <c r="O22" s="13">
        <f>IF(NOT(OR($A22&lt;&gt;"",$C22&lt;&gt;"",$E22&lt;&gt;"")),"",IF(ISNUMBER(A22),A22-TODAY(),""))</f>
        <v/>
      </c>
      <c r="P22" s="14">
        <f>IF(NOT(OR($A22&lt;&gt;"",$C22&lt;&gt;"",$E22&lt;&gt;"")),"",IF(IF(A22="","SIN FECHA; ","")&amp;IF(C22="","SIN CUADRILLA; ","")&amp;IF(E22="","SIN OBRA; ","")&amp;IF(AND(ISNUMBER(A22),C22&lt;&gt;"",E22&lt;&gt;"",UPPER($K22)&lt;&gt;UPPER("Movido"),COUNTIFS($A$6:$A$45,A22,$C$6:$C$45,C22,$E$6:$E$45,"&lt;&gt;"&amp;E22,$E$6:$E$45,"&lt;&gt;",$K$6:$K$45,"&lt;&gt;Movido")&gt;0),"CUADRILLA EN DOS OBRAS EL MISMO DÍA; ","")&amp;IF(AND(ISNUMBER(A22),A22&lt;TODAY(),UPPER($K22)&lt;&gt;UPPER("Movido"),UPPER(K22)&lt;&gt;UPPER("Terminado")),"FECHA PASADA - NO MARCADO TERMINADO; ","")&amp;IF(AND(ISNUMBER(I22),ISNUMBER(J22),N(J22)&gt;N(I22)),"MÁS HORAS DE LAS PLANEADAS; ","")&amp;IF(AND(UPPER(K22)=UPPER("Terminado"),J22=""),"TERMINADO SIN HORAS REALES; ","")="","",LEFT(IF(A22="","SIN FECHA; ","")&amp;IF(C22="","SIN CUADRILLA; ","")&amp;IF(E22="","SIN OBRA; ","")&amp;IF(AND(ISNUMBER(A22),C22&lt;&gt;"",E22&lt;&gt;"",UPPER($K22)&lt;&gt;UPPER("Movido"),COUNTIFS($A$6:$A$45,A22,$C$6:$C$45,C22,$E$6:$E$45,"&lt;&gt;"&amp;E22,$E$6:$E$45,"&lt;&gt;",$K$6:$K$45,"&lt;&gt;Movido")&gt;0),"CUADRILLA EN DOS OBRAS EL MISMO DÍA; ","")&amp;IF(AND(ISNUMBER(A22),A22&lt;TODAY(),UPPER($K22)&lt;&gt;UPPER("Movido"),UPPER(K22)&lt;&gt;UPPER("Terminado")),"FECHA PASADA - NO MARCADO TERMINADO; ","")&amp;IF(AND(ISNUMBER(I22),ISNUMBER(J22),N(J22)&gt;N(I22)),"MÁS HORAS DE LAS PLANEADAS; ","")&amp;IF(AND(UPPER(K22)=UPPER("Terminado"),J22=""),"TERMINADO SIN HORAS REALES; ",""),LEN(IF(A22="","SIN FECHA; ","")&amp;IF(C22="","SIN CUADRILLA; ","")&amp;IF(E22="","SIN OBRA; ","")&amp;IF(AND(ISNUMBER(A22),C22&lt;&gt;"",E22&lt;&gt;"",UPPER($K22)&lt;&gt;UPPER("Movido"),COUNTIFS($A$6:$A$45,A22,$C$6:$C$45,C22,$E$6:$E$45,"&lt;&gt;"&amp;E22,$E$6:$E$45,"&lt;&gt;",$K$6:$K$45,"&lt;&gt;Movido")&gt;0),"CUADRILLA EN DOS OBRAS EL MISMO DÍA; ","")&amp;IF(AND(ISNUMBER(A22),A22&lt;TODAY(),UPPER($K22)&lt;&gt;UPPER("Movido"),UPPER(K22)&lt;&gt;UPPER("Terminado")),"FECHA PASADA - NO MARCADO TERMINADO; ","")&amp;IF(AND(ISNUMBER(I22),ISNUMBER(J22),N(J22)&gt;N(I22)),"MÁS HORAS DE LAS PLANEADAS; ","")&amp;IF(AND(UPPER(K22)=UPPER("Terminado"),J22=""),"TERMINADO SIN HORAS REALES; ",""))-2)))</f>
        <v/>
      </c>
      <c r="Q22" s="10" t="n"/>
    </row>
    <row r="23">
      <c r="A23" s="6" t="n"/>
      <c r="B23" s="7">
        <f>IF(ISNUMBER(A23),CHOOSE(WEEKDAY(A23),"Dom","Lun","Mar","Mié","Jue","Vie","Sáb"),"")</f>
        <v/>
      </c>
      <c r="C23" s="8" t="n"/>
      <c r="D23" s="9" t="n"/>
      <c r="E23" s="10" t="n"/>
      <c r="F23" s="8" t="n"/>
      <c r="G23" s="8" t="n"/>
      <c r="H23" s="8" t="n"/>
      <c r="I23" s="11" t="n"/>
      <c r="J23" s="11" t="n"/>
      <c r="K23" s="8" t="n"/>
      <c r="L23" s="12">
        <f>IF(NOT(OR($A23&lt;&gt;"",$C23&lt;&gt;"",$E23&lt;&gt;"")),"",IF(AND(ISNUMBER(D23),ISNUMBER(I23)),ROUND(D23*I23,2),""))</f>
        <v/>
      </c>
      <c r="M23" s="12">
        <f>IF(NOT(OR($A23&lt;&gt;"",$C23&lt;&gt;"",$E23&lt;&gt;"")),"",IF(AND(ISNUMBER(D23),ISNUMBER(J23)),ROUND(D23*J23,2),""))</f>
        <v/>
      </c>
      <c r="N23" s="12">
        <f>IF(AND(ISNUMBER(L23),ISNUMBER(M23)),M23-L23,"")</f>
        <v/>
      </c>
      <c r="O23" s="13">
        <f>IF(NOT(OR($A23&lt;&gt;"",$C23&lt;&gt;"",$E23&lt;&gt;"")),"",IF(ISNUMBER(A23),A23-TODAY(),""))</f>
        <v/>
      </c>
      <c r="P23" s="14">
        <f>IF(NOT(OR($A23&lt;&gt;"",$C23&lt;&gt;"",$E23&lt;&gt;"")),"",IF(IF(A23="","SIN FECHA; ","")&amp;IF(C23="","SIN CUADRILLA; ","")&amp;IF(E23="","SIN OBRA; ","")&amp;IF(AND(ISNUMBER(A23),C23&lt;&gt;"",E23&lt;&gt;"",UPPER($K23)&lt;&gt;UPPER("Movido"),COUNTIFS($A$6:$A$45,A23,$C$6:$C$45,C23,$E$6:$E$45,"&lt;&gt;"&amp;E23,$E$6:$E$45,"&lt;&gt;",$K$6:$K$45,"&lt;&gt;Movido")&gt;0),"CUADRILLA EN DOS OBRAS EL MISMO DÍA; ","")&amp;IF(AND(ISNUMBER(A23),A23&lt;TODAY(),UPPER($K23)&lt;&gt;UPPER("Movido"),UPPER(K23)&lt;&gt;UPPER("Terminado")),"FECHA PASADA - NO MARCADO TERMINADO; ","")&amp;IF(AND(ISNUMBER(I23),ISNUMBER(J23),N(J23)&gt;N(I23)),"MÁS HORAS DE LAS PLANEADAS; ","")&amp;IF(AND(UPPER(K23)=UPPER("Terminado"),J23=""),"TERMINADO SIN HORAS REALES; ","")="","",LEFT(IF(A23="","SIN FECHA; ","")&amp;IF(C23="","SIN CUADRILLA; ","")&amp;IF(E23="","SIN OBRA; ","")&amp;IF(AND(ISNUMBER(A23),C23&lt;&gt;"",E23&lt;&gt;"",UPPER($K23)&lt;&gt;UPPER("Movido"),COUNTIFS($A$6:$A$45,A23,$C$6:$C$45,C23,$E$6:$E$45,"&lt;&gt;"&amp;E23,$E$6:$E$45,"&lt;&gt;",$K$6:$K$45,"&lt;&gt;Movido")&gt;0),"CUADRILLA EN DOS OBRAS EL MISMO DÍA; ","")&amp;IF(AND(ISNUMBER(A23),A23&lt;TODAY(),UPPER($K23)&lt;&gt;UPPER("Movido"),UPPER(K23)&lt;&gt;UPPER("Terminado")),"FECHA PASADA - NO MARCADO TERMINADO; ","")&amp;IF(AND(ISNUMBER(I23),ISNUMBER(J23),N(J23)&gt;N(I23)),"MÁS HORAS DE LAS PLANEADAS; ","")&amp;IF(AND(UPPER(K23)=UPPER("Terminado"),J23=""),"TERMINADO SIN HORAS REALES; ",""),LEN(IF(A23="","SIN FECHA; ","")&amp;IF(C23="","SIN CUADRILLA; ","")&amp;IF(E23="","SIN OBRA; ","")&amp;IF(AND(ISNUMBER(A23),C23&lt;&gt;"",E23&lt;&gt;"",UPPER($K23)&lt;&gt;UPPER("Movido"),COUNTIFS($A$6:$A$45,A23,$C$6:$C$45,C23,$E$6:$E$45,"&lt;&gt;"&amp;E23,$E$6:$E$45,"&lt;&gt;",$K$6:$K$45,"&lt;&gt;Movido")&gt;0),"CUADRILLA EN DOS OBRAS EL MISMO DÍA; ","")&amp;IF(AND(ISNUMBER(A23),A23&lt;TODAY(),UPPER($K23)&lt;&gt;UPPER("Movido"),UPPER(K23)&lt;&gt;UPPER("Terminado")),"FECHA PASADA - NO MARCADO TERMINADO; ","")&amp;IF(AND(ISNUMBER(I23),ISNUMBER(J23),N(J23)&gt;N(I23)),"MÁS HORAS DE LAS PLANEADAS; ","")&amp;IF(AND(UPPER(K23)=UPPER("Terminado"),J23=""),"TERMINADO SIN HORAS REALES; ",""))-2)))</f>
        <v/>
      </c>
      <c r="Q23" s="10" t="n"/>
    </row>
    <row r="24">
      <c r="A24" s="6" t="n"/>
      <c r="B24" s="7">
        <f>IF(ISNUMBER(A24),CHOOSE(WEEKDAY(A24),"Dom","Lun","Mar","Mié","Jue","Vie","Sáb"),"")</f>
        <v/>
      </c>
      <c r="C24" s="8" t="n"/>
      <c r="D24" s="9" t="n"/>
      <c r="E24" s="10" t="n"/>
      <c r="F24" s="8" t="n"/>
      <c r="G24" s="8" t="n"/>
      <c r="H24" s="8" t="n"/>
      <c r="I24" s="11" t="n"/>
      <c r="J24" s="11" t="n"/>
      <c r="K24" s="8" t="n"/>
      <c r="L24" s="12">
        <f>IF(NOT(OR($A24&lt;&gt;"",$C24&lt;&gt;"",$E24&lt;&gt;"")),"",IF(AND(ISNUMBER(D24),ISNUMBER(I24)),ROUND(D24*I24,2),""))</f>
        <v/>
      </c>
      <c r="M24" s="12">
        <f>IF(NOT(OR($A24&lt;&gt;"",$C24&lt;&gt;"",$E24&lt;&gt;"")),"",IF(AND(ISNUMBER(D24),ISNUMBER(J24)),ROUND(D24*J24,2),""))</f>
        <v/>
      </c>
      <c r="N24" s="12">
        <f>IF(AND(ISNUMBER(L24),ISNUMBER(M24)),M24-L24,"")</f>
        <v/>
      </c>
      <c r="O24" s="13">
        <f>IF(NOT(OR($A24&lt;&gt;"",$C24&lt;&gt;"",$E24&lt;&gt;"")),"",IF(ISNUMBER(A24),A24-TODAY(),""))</f>
        <v/>
      </c>
      <c r="P24" s="14">
        <f>IF(NOT(OR($A24&lt;&gt;"",$C24&lt;&gt;"",$E24&lt;&gt;"")),"",IF(IF(A24="","SIN FECHA; ","")&amp;IF(C24="","SIN CUADRILLA; ","")&amp;IF(E24="","SIN OBRA; ","")&amp;IF(AND(ISNUMBER(A24),C24&lt;&gt;"",E24&lt;&gt;"",UPPER($K24)&lt;&gt;UPPER("Movido"),COUNTIFS($A$6:$A$45,A24,$C$6:$C$45,C24,$E$6:$E$45,"&lt;&gt;"&amp;E24,$E$6:$E$45,"&lt;&gt;",$K$6:$K$45,"&lt;&gt;Movido")&gt;0),"CUADRILLA EN DOS OBRAS EL MISMO DÍA; ","")&amp;IF(AND(ISNUMBER(A24),A24&lt;TODAY(),UPPER($K24)&lt;&gt;UPPER("Movido"),UPPER(K24)&lt;&gt;UPPER("Terminado")),"FECHA PASADA - NO MARCADO TERMINADO; ","")&amp;IF(AND(ISNUMBER(I24),ISNUMBER(J24),N(J24)&gt;N(I24)),"MÁS HORAS DE LAS PLANEADAS; ","")&amp;IF(AND(UPPER(K24)=UPPER("Terminado"),J24=""),"TERMINADO SIN HORAS REALES; ","")="","",LEFT(IF(A24="","SIN FECHA; ","")&amp;IF(C24="","SIN CUADRILLA; ","")&amp;IF(E24="","SIN OBRA; ","")&amp;IF(AND(ISNUMBER(A24),C24&lt;&gt;"",E24&lt;&gt;"",UPPER($K24)&lt;&gt;UPPER("Movido"),COUNTIFS($A$6:$A$45,A24,$C$6:$C$45,C24,$E$6:$E$45,"&lt;&gt;"&amp;E24,$E$6:$E$45,"&lt;&gt;",$K$6:$K$45,"&lt;&gt;Movido")&gt;0),"CUADRILLA EN DOS OBRAS EL MISMO DÍA; ","")&amp;IF(AND(ISNUMBER(A24),A24&lt;TODAY(),UPPER($K24)&lt;&gt;UPPER("Movido"),UPPER(K24)&lt;&gt;UPPER("Terminado")),"FECHA PASADA - NO MARCADO TERMINADO; ","")&amp;IF(AND(ISNUMBER(I24),ISNUMBER(J24),N(J24)&gt;N(I24)),"MÁS HORAS DE LAS PLANEADAS; ","")&amp;IF(AND(UPPER(K24)=UPPER("Terminado"),J24=""),"TERMINADO SIN HORAS REALES; ",""),LEN(IF(A24="","SIN FECHA; ","")&amp;IF(C24="","SIN CUADRILLA; ","")&amp;IF(E24="","SIN OBRA; ","")&amp;IF(AND(ISNUMBER(A24),C24&lt;&gt;"",E24&lt;&gt;"",UPPER($K24)&lt;&gt;UPPER("Movido"),COUNTIFS($A$6:$A$45,A24,$C$6:$C$45,C24,$E$6:$E$45,"&lt;&gt;"&amp;E24,$E$6:$E$45,"&lt;&gt;",$K$6:$K$45,"&lt;&gt;Movido")&gt;0),"CUADRILLA EN DOS OBRAS EL MISMO DÍA; ","")&amp;IF(AND(ISNUMBER(A24),A24&lt;TODAY(),UPPER($K24)&lt;&gt;UPPER("Movido"),UPPER(K24)&lt;&gt;UPPER("Terminado")),"FECHA PASADA - NO MARCADO TERMINADO; ","")&amp;IF(AND(ISNUMBER(I24),ISNUMBER(J24),N(J24)&gt;N(I24)),"MÁS HORAS DE LAS PLANEADAS; ","")&amp;IF(AND(UPPER(K24)=UPPER("Terminado"),J24=""),"TERMINADO SIN HORAS REALES; ",""))-2)))</f>
        <v/>
      </c>
      <c r="Q24" s="10" t="n"/>
    </row>
    <row r="25">
      <c r="A25" s="6" t="n"/>
      <c r="B25" s="7">
        <f>IF(ISNUMBER(A25),CHOOSE(WEEKDAY(A25),"Dom","Lun","Mar","Mié","Jue","Vie","Sáb"),"")</f>
        <v/>
      </c>
      <c r="C25" s="8" t="n"/>
      <c r="D25" s="9" t="n"/>
      <c r="E25" s="10" t="n"/>
      <c r="F25" s="8" t="n"/>
      <c r="G25" s="8" t="n"/>
      <c r="H25" s="8" t="n"/>
      <c r="I25" s="11" t="n"/>
      <c r="J25" s="11" t="n"/>
      <c r="K25" s="8" t="n"/>
      <c r="L25" s="12">
        <f>IF(NOT(OR($A25&lt;&gt;"",$C25&lt;&gt;"",$E25&lt;&gt;"")),"",IF(AND(ISNUMBER(D25),ISNUMBER(I25)),ROUND(D25*I25,2),""))</f>
        <v/>
      </c>
      <c r="M25" s="12">
        <f>IF(NOT(OR($A25&lt;&gt;"",$C25&lt;&gt;"",$E25&lt;&gt;"")),"",IF(AND(ISNUMBER(D25),ISNUMBER(J25)),ROUND(D25*J25,2),""))</f>
        <v/>
      </c>
      <c r="N25" s="12">
        <f>IF(AND(ISNUMBER(L25),ISNUMBER(M25)),M25-L25,"")</f>
        <v/>
      </c>
      <c r="O25" s="13">
        <f>IF(NOT(OR($A25&lt;&gt;"",$C25&lt;&gt;"",$E25&lt;&gt;"")),"",IF(ISNUMBER(A25),A25-TODAY(),""))</f>
        <v/>
      </c>
      <c r="P25" s="14">
        <f>IF(NOT(OR($A25&lt;&gt;"",$C25&lt;&gt;"",$E25&lt;&gt;"")),"",IF(IF(A25="","SIN FECHA; ","")&amp;IF(C25="","SIN CUADRILLA; ","")&amp;IF(E25="","SIN OBRA; ","")&amp;IF(AND(ISNUMBER(A25),C25&lt;&gt;"",E25&lt;&gt;"",UPPER($K25)&lt;&gt;UPPER("Movido"),COUNTIFS($A$6:$A$45,A25,$C$6:$C$45,C25,$E$6:$E$45,"&lt;&gt;"&amp;E25,$E$6:$E$45,"&lt;&gt;",$K$6:$K$45,"&lt;&gt;Movido")&gt;0),"CUADRILLA EN DOS OBRAS EL MISMO DÍA; ","")&amp;IF(AND(ISNUMBER(A25),A25&lt;TODAY(),UPPER($K25)&lt;&gt;UPPER("Movido"),UPPER(K25)&lt;&gt;UPPER("Terminado")),"FECHA PASADA - NO MARCADO TERMINADO; ","")&amp;IF(AND(ISNUMBER(I25),ISNUMBER(J25),N(J25)&gt;N(I25)),"MÁS HORAS DE LAS PLANEADAS; ","")&amp;IF(AND(UPPER(K25)=UPPER("Terminado"),J25=""),"TERMINADO SIN HORAS REALES; ","")="","",LEFT(IF(A25="","SIN FECHA; ","")&amp;IF(C25="","SIN CUADRILLA; ","")&amp;IF(E25="","SIN OBRA; ","")&amp;IF(AND(ISNUMBER(A25),C25&lt;&gt;"",E25&lt;&gt;"",UPPER($K25)&lt;&gt;UPPER("Movido"),COUNTIFS($A$6:$A$45,A25,$C$6:$C$45,C25,$E$6:$E$45,"&lt;&gt;"&amp;E25,$E$6:$E$45,"&lt;&gt;",$K$6:$K$45,"&lt;&gt;Movido")&gt;0),"CUADRILLA EN DOS OBRAS EL MISMO DÍA; ","")&amp;IF(AND(ISNUMBER(A25),A25&lt;TODAY(),UPPER($K25)&lt;&gt;UPPER("Movido"),UPPER(K25)&lt;&gt;UPPER("Terminado")),"FECHA PASADA - NO MARCADO TERMINADO; ","")&amp;IF(AND(ISNUMBER(I25),ISNUMBER(J25),N(J25)&gt;N(I25)),"MÁS HORAS DE LAS PLANEADAS; ","")&amp;IF(AND(UPPER(K25)=UPPER("Terminado"),J25=""),"TERMINADO SIN HORAS REALES; ",""),LEN(IF(A25="","SIN FECHA; ","")&amp;IF(C25="","SIN CUADRILLA; ","")&amp;IF(E25="","SIN OBRA; ","")&amp;IF(AND(ISNUMBER(A25),C25&lt;&gt;"",E25&lt;&gt;"",UPPER($K25)&lt;&gt;UPPER("Movido"),COUNTIFS($A$6:$A$45,A25,$C$6:$C$45,C25,$E$6:$E$45,"&lt;&gt;"&amp;E25,$E$6:$E$45,"&lt;&gt;",$K$6:$K$45,"&lt;&gt;Movido")&gt;0),"CUADRILLA EN DOS OBRAS EL MISMO DÍA; ","")&amp;IF(AND(ISNUMBER(A25),A25&lt;TODAY(),UPPER($K25)&lt;&gt;UPPER("Movido"),UPPER(K25)&lt;&gt;UPPER("Terminado")),"FECHA PASADA - NO MARCADO TERMINADO; ","")&amp;IF(AND(ISNUMBER(I25),ISNUMBER(J25),N(J25)&gt;N(I25)),"MÁS HORAS DE LAS PLANEADAS; ","")&amp;IF(AND(UPPER(K25)=UPPER("Terminado"),J25=""),"TERMINADO SIN HORAS REALES; ",""))-2)))</f>
        <v/>
      </c>
      <c r="Q25" s="10" t="n"/>
    </row>
    <row r="26">
      <c r="A26" s="6" t="n"/>
      <c r="B26" s="7">
        <f>IF(ISNUMBER(A26),CHOOSE(WEEKDAY(A26),"Dom","Lun","Mar","Mié","Jue","Vie","Sáb"),"")</f>
        <v/>
      </c>
      <c r="C26" s="8" t="n"/>
      <c r="D26" s="9" t="n"/>
      <c r="E26" s="10" t="n"/>
      <c r="F26" s="8" t="n"/>
      <c r="G26" s="8" t="n"/>
      <c r="H26" s="8" t="n"/>
      <c r="I26" s="11" t="n"/>
      <c r="J26" s="11" t="n"/>
      <c r="K26" s="8" t="n"/>
      <c r="L26" s="12">
        <f>IF(NOT(OR($A26&lt;&gt;"",$C26&lt;&gt;"",$E26&lt;&gt;"")),"",IF(AND(ISNUMBER(D26),ISNUMBER(I26)),ROUND(D26*I26,2),""))</f>
        <v/>
      </c>
      <c r="M26" s="12">
        <f>IF(NOT(OR($A26&lt;&gt;"",$C26&lt;&gt;"",$E26&lt;&gt;"")),"",IF(AND(ISNUMBER(D26),ISNUMBER(J26)),ROUND(D26*J26,2),""))</f>
        <v/>
      </c>
      <c r="N26" s="12">
        <f>IF(AND(ISNUMBER(L26),ISNUMBER(M26)),M26-L26,"")</f>
        <v/>
      </c>
      <c r="O26" s="13">
        <f>IF(NOT(OR($A26&lt;&gt;"",$C26&lt;&gt;"",$E26&lt;&gt;"")),"",IF(ISNUMBER(A26),A26-TODAY(),""))</f>
        <v/>
      </c>
      <c r="P26" s="14">
        <f>IF(NOT(OR($A26&lt;&gt;"",$C26&lt;&gt;"",$E26&lt;&gt;"")),"",IF(IF(A26="","SIN FECHA; ","")&amp;IF(C26="","SIN CUADRILLA; ","")&amp;IF(E26="","SIN OBRA; ","")&amp;IF(AND(ISNUMBER(A26),C26&lt;&gt;"",E26&lt;&gt;"",UPPER($K26)&lt;&gt;UPPER("Movido"),COUNTIFS($A$6:$A$45,A26,$C$6:$C$45,C26,$E$6:$E$45,"&lt;&gt;"&amp;E26,$E$6:$E$45,"&lt;&gt;",$K$6:$K$45,"&lt;&gt;Movido")&gt;0),"CUADRILLA EN DOS OBRAS EL MISMO DÍA; ","")&amp;IF(AND(ISNUMBER(A26),A26&lt;TODAY(),UPPER($K26)&lt;&gt;UPPER("Movido"),UPPER(K26)&lt;&gt;UPPER("Terminado")),"FECHA PASADA - NO MARCADO TERMINADO; ","")&amp;IF(AND(ISNUMBER(I26),ISNUMBER(J26),N(J26)&gt;N(I26)),"MÁS HORAS DE LAS PLANEADAS; ","")&amp;IF(AND(UPPER(K26)=UPPER("Terminado"),J26=""),"TERMINADO SIN HORAS REALES; ","")="","",LEFT(IF(A26="","SIN FECHA; ","")&amp;IF(C26="","SIN CUADRILLA; ","")&amp;IF(E26="","SIN OBRA; ","")&amp;IF(AND(ISNUMBER(A26),C26&lt;&gt;"",E26&lt;&gt;"",UPPER($K26)&lt;&gt;UPPER("Movido"),COUNTIFS($A$6:$A$45,A26,$C$6:$C$45,C26,$E$6:$E$45,"&lt;&gt;"&amp;E26,$E$6:$E$45,"&lt;&gt;",$K$6:$K$45,"&lt;&gt;Movido")&gt;0),"CUADRILLA EN DOS OBRAS EL MISMO DÍA; ","")&amp;IF(AND(ISNUMBER(A26),A26&lt;TODAY(),UPPER($K26)&lt;&gt;UPPER("Movido"),UPPER(K26)&lt;&gt;UPPER("Terminado")),"FECHA PASADA - NO MARCADO TERMINADO; ","")&amp;IF(AND(ISNUMBER(I26),ISNUMBER(J26),N(J26)&gt;N(I26)),"MÁS HORAS DE LAS PLANEADAS; ","")&amp;IF(AND(UPPER(K26)=UPPER("Terminado"),J26=""),"TERMINADO SIN HORAS REALES; ",""),LEN(IF(A26="","SIN FECHA; ","")&amp;IF(C26="","SIN CUADRILLA; ","")&amp;IF(E26="","SIN OBRA; ","")&amp;IF(AND(ISNUMBER(A26),C26&lt;&gt;"",E26&lt;&gt;"",UPPER($K26)&lt;&gt;UPPER("Movido"),COUNTIFS($A$6:$A$45,A26,$C$6:$C$45,C26,$E$6:$E$45,"&lt;&gt;"&amp;E26,$E$6:$E$45,"&lt;&gt;",$K$6:$K$45,"&lt;&gt;Movido")&gt;0),"CUADRILLA EN DOS OBRAS EL MISMO DÍA; ","")&amp;IF(AND(ISNUMBER(A26),A26&lt;TODAY(),UPPER($K26)&lt;&gt;UPPER("Movido"),UPPER(K26)&lt;&gt;UPPER("Terminado")),"FECHA PASADA - NO MARCADO TERMINADO; ","")&amp;IF(AND(ISNUMBER(I26),ISNUMBER(J26),N(J26)&gt;N(I26)),"MÁS HORAS DE LAS PLANEADAS; ","")&amp;IF(AND(UPPER(K26)=UPPER("Terminado"),J26=""),"TERMINADO SIN HORAS REALES; ",""))-2)))</f>
        <v/>
      </c>
      <c r="Q26" s="10" t="n"/>
    </row>
    <row r="27">
      <c r="A27" s="6" t="n"/>
      <c r="B27" s="7">
        <f>IF(ISNUMBER(A27),CHOOSE(WEEKDAY(A27),"Dom","Lun","Mar","Mié","Jue","Vie","Sáb"),"")</f>
        <v/>
      </c>
      <c r="C27" s="8" t="n"/>
      <c r="D27" s="9" t="n"/>
      <c r="E27" s="10" t="n"/>
      <c r="F27" s="8" t="n"/>
      <c r="G27" s="8" t="n"/>
      <c r="H27" s="8" t="n"/>
      <c r="I27" s="11" t="n"/>
      <c r="J27" s="11" t="n"/>
      <c r="K27" s="8" t="n"/>
      <c r="L27" s="12">
        <f>IF(NOT(OR($A27&lt;&gt;"",$C27&lt;&gt;"",$E27&lt;&gt;"")),"",IF(AND(ISNUMBER(D27),ISNUMBER(I27)),ROUND(D27*I27,2),""))</f>
        <v/>
      </c>
      <c r="M27" s="12">
        <f>IF(NOT(OR($A27&lt;&gt;"",$C27&lt;&gt;"",$E27&lt;&gt;"")),"",IF(AND(ISNUMBER(D27),ISNUMBER(J27)),ROUND(D27*J27,2),""))</f>
        <v/>
      </c>
      <c r="N27" s="12">
        <f>IF(AND(ISNUMBER(L27),ISNUMBER(M27)),M27-L27,"")</f>
        <v/>
      </c>
      <c r="O27" s="13">
        <f>IF(NOT(OR($A27&lt;&gt;"",$C27&lt;&gt;"",$E27&lt;&gt;"")),"",IF(ISNUMBER(A27),A27-TODAY(),""))</f>
        <v/>
      </c>
      <c r="P27" s="14">
        <f>IF(NOT(OR($A27&lt;&gt;"",$C27&lt;&gt;"",$E27&lt;&gt;"")),"",IF(IF(A27="","SIN FECHA; ","")&amp;IF(C27="","SIN CUADRILLA; ","")&amp;IF(E27="","SIN OBRA; ","")&amp;IF(AND(ISNUMBER(A27),C27&lt;&gt;"",E27&lt;&gt;"",UPPER($K27)&lt;&gt;UPPER("Movido"),COUNTIFS($A$6:$A$45,A27,$C$6:$C$45,C27,$E$6:$E$45,"&lt;&gt;"&amp;E27,$E$6:$E$45,"&lt;&gt;",$K$6:$K$45,"&lt;&gt;Movido")&gt;0),"CUADRILLA EN DOS OBRAS EL MISMO DÍA; ","")&amp;IF(AND(ISNUMBER(A27),A27&lt;TODAY(),UPPER($K27)&lt;&gt;UPPER("Movido"),UPPER(K27)&lt;&gt;UPPER("Terminado")),"FECHA PASADA - NO MARCADO TERMINADO; ","")&amp;IF(AND(ISNUMBER(I27),ISNUMBER(J27),N(J27)&gt;N(I27)),"MÁS HORAS DE LAS PLANEADAS; ","")&amp;IF(AND(UPPER(K27)=UPPER("Terminado"),J27=""),"TERMINADO SIN HORAS REALES; ","")="","",LEFT(IF(A27="","SIN FECHA; ","")&amp;IF(C27="","SIN CUADRILLA; ","")&amp;IF(E27="","SIN OBRA; ","")&amp;IF(AND(ISNUMBER(A27),C27&lt;&gt;"",E27&lt;&gt;"",UPPER($K27)&lt;&gt;UPPER("Movido"),COUNTIFS($A$6:$A$45,A27,$C$6:$C$45,C27,$E$6:$E$45,"&lt;&gt;"&amp;E27,$E$6:$E$45,"&lt;&gt;",$K$6:$K$45,"&lt;&gt;Movido")&gt;0),"CUADRILLA EN DOS OBRAS EL MISMO DÍA; ","")&amp;IF(AND(ISNUMBER(A27),A27&lt;TODAY(),UPPER($K27)&lt;&gt;UPPER("Movido"),UPPER(K27)&lt;&gt;UPPER("Terminado")),"FECHA PASADA - NO MARCADO TERMINADO; ","")&amp;IF(AND(ISNUMBER(I27),ISNUMBER(J27),N(J27)&gt;N(I27)),"MÁS HORAS DE LAS PLANEADAS; ","")&amp;IF(AND(UPPER(K27)=UPPER("Terminado"),J27=""),"TERMINADO SIN HORAS REALES; ",""),LEN(IF(A27="","SIN FECHA; ","")&amp;IF(C27="","SIN CUADRILLA; ","")&amp;IF(E27="","SIN OBRA; ","")&amp;IF(AND(ISNUMBER(A27),C27&lt;&gt;"",E27&lt;&gt;"",UPPER($K27)&lt;&gt;UPPER("Movido"),COUNTIFS($A$6:$A$45,A27,$C$6:$C$45,C27,$E$6:$E$45,"&lt;&gt;"&amp;E27,$E$6:$E$45,"&lt;&gt;",$K$6:$K$45,"&lt;&gt;Movido")&gt;0),"CUADRILLA EN DOS OBRAS EL MISMO DÍA; ","")&amp;IF(AND(ISNUMBER(A27),A27&lt;TODAY(),UPPER($K27)&lt;&gt;UPPER("Movido"),UPPER(K27)&lt;&gt;UPPER("Terminado")),"FECHA PASADA - NO MARCADO TERMINADO; ","")&amp;IF(AND(ISNUMBER(I27),ISNUMBER(J27),N(J27)&gt;N(I27)),"MÁS HORAS DE LAS PLANEADAS; ","")&amp;IF(AND(UPPER(K27)=UPPER("Terminado"),J27=""),"TERMINADO SIN HORAS REALES; ",""))-2)))</f>
        <v/>
      </c>
      <c r="Q27" s="10" t="n"/>
    </row>
    <row r="28">
      <c r="A28" s="6" t="n"/>
      <c r="B28" s="7">
        <f>IF(ISNUMBER(A28),CHOOSE(WEEKDAY(A28),"Dom","Lun","Mar","Mié","Jue","Vie","Sáb"),"")</f>
        <v/>
      </c>
      <c r="C28" s="8" t="n"/>
      <c r="D28" s="9" t="n"/>
      <c r="E28" s="10" t="n"/>
      <c r="F28" s="8" t="n"/>
      <c r="G28" s="8" t="n"/>
      <c r="H28" s="8" t="n"/>
      <c r="I28" s="11" t="n"/>
      <c r="J28" s="11" t="n"/>
      <c r="K28" s="8" t="n"/>
      <c r="L28" s="12">
        <f>IF(NOT(OR($A28&lt;&gt;"",$C28&lt;&gt;"",$E28&lt;&gt;"")),"",IF(AND(ISNUMBER(D28),ISNUMBER(I28)),ROUND(D28*I28,2),""))</f>
        <v/>
      </c>
      <c r="M28" s="12">
        <f>IF(NOT(OR($A28&lt;&gt;"",$C28&lt;&gt;"",$E28&lt;&gt;"")),"",IF(AND(ISNUMBER(D28),ISNUMBER(J28)),ROUND(D28*J28,2),""))</f>
        <v/>
      </c>
      <c r="N28" s="12">
        <f>IF(AND(ISNUMBER(L28),ISNUMBER(M28)),M28-L28,"")</f>
        <v/>
      </c>
      <c r="O28" s="13">
        <f>IF(NOT(OR($A28&lt;&gt;"",$C28&lt;&gt;"",$E28&lt;&gt;"")),"",IF(ISNUMBER(A28),A28-TODAY(),""))</f>
        <v/>
      </c>
      <c r="P28" s="14">
        <f>IF(NOT(OR($A28&lt;&gt;"",$C28&lt;&gt;"",$E28&lt;&gt;"")),"",IF(IF(A28="","SIN FECHA; ","")&amp;IF(C28="","SIN CUADRILLA; ","")&amp;IF(E28="","SIN OBRA; ","")&amp;IF(AND(ISNUMBER(A28),C28&lt;&gt;"",E28&lt;&gt;"",UPPER($K28)&lt;&gt;UPPER("Movido"),COUNTIFS($A$6:$A$45,A28,$C$6:$C$45,C28,$E$6:$E$45,"&lt;&gt;"&amp;E28,$E$6:$E$45,"&lt;&gt;",$K$6:$K$45,"&lt;&gt;Movido")&gt;0),"CUADRILLA EN DOS OBRAS EL MISMO DÍA; ","")&amp;IF(AND(ISNUMBER(A28),A28&lt;TODAY(),UPPER($K28)&lt;&gt;UPPER("Movido"),UPPER(K28)&lt;&gt;UPPER("Terminado")),"FECHA PASADA - NO MARCADO TERMINADO; ","")&amp;IF(AND(ISNUMBER(I28),ISNUMBER(J28),N(J28)&gt;N(I28)),"MÁS HORAS DE LAS PLANEADAS; ","")&amp;IF(AND(UPPER(K28)=UPPER("Terminado"),J28=""),"TERMINADO SIN HORAS REALES; ","")="","",LEFT(IF(A28="","SIN FECHA; ","")&amp;IF(C28="","SIN CUADRILLA; ","")&amp;IF(E28="","SIN OBRA; ","")&amp;IF(AND(ISNUMBER(A28),C28&lt;&gt;"",E28&lt;&gt;"",UPPER($K28)&lt;&gt;UPPER("Movido"),COUNTIFS($A$6:$A$45,A28,$C$6:$C$45,C28,$E$6:$E$45,"&lt;&gt;"&amp;E28,$E$6:$E$45,"&lt;&gt;",$K$6:$K$45,"&lt;&gt;Movido")&gt;0),"CUADRILLA EN DOS OBRAS EL MISMO DÍA; ","")&amp;IF(AND(ISNUMBER(A28),A28&lt;TODAY(),UPPER($K28)&lt;&gt;UPPER("Movido"),UPPER(K28)&lt;&gt;UPPER("Terminado")),"FECHA PASADA - NO MARCADO TERMINADO; ","")&amp;IF(AND(ISNUMBER(I28),ISNUMBER(J28),N(J28)&gt;N(I28)),"MÁS HORAS DE LAS PLANEADAS; ","")&amp;IF(AND(UPPER(K28)=UPPER("Terminado"),J28=""),"TERMINADO SIN HORAS REALES; ",""),LEN(IF(A28="","SIN FECHA; ","")&amp;IF(C28="","SIN CUADRILLA; ","")&amp;IF(E28="","SIN OBRA; ","")&amp;IF(AND(ISNUMBER(A28),C28&lt;&gt;"",E28&lt;&gt;"",UPPER($K28)&lt;&gt;UPPER("Movido"),COUNTIFS($A$6:$A$45,A28,$C$6:$C$45,C28,$E$6:$E$45,"&lt;&gt;"&amp;E28,$E$6:$E$45,"&lt;&gt;",$K$6:$K$45,"&lt;&gt;Movido")&gt;0),"CUADRILLA EN DOS OBRAS EL MISMO DÍA; ","")&amp;IF(AND(ISNUMBER(A28),A28&lt;TODAY(),UPPER($K28)&lt;&gt;UPPER("Movido"),UPPER(K28)&lt;&gt;UPPER("Terminado")),"FECHA PASADA - NO MARCADO TERMINADO; ","")&amp;IF(AND(ISNUMBER(I28),ISNUMBER(J28),N(J28)&gt;N(I28)),"MÁS HORAS DE LAS PLANEADAS; ","")&amp;IF(AND(UPPER(K28)=UPPER("Terminado"),J28=""),"TERMINADO SIN HORAS REALES; ",""))-2)))</f>
        <v/>
      </c>
      <c r="Q28" s="10" t="n"/>
    </row>
    <row r="29">
      <c r="A29" s="6" t="n"/>
      <c r="B29" s="7">
        <f>IF(ISNUMBER(A29),CHOOSE(WEEKDAY(A29),"Dom","Lun","Mar","Mié","Jue","Vie","Sáb"),"")</f>
        <v/>
      </c>
      <c r="C29" s="8" t="n"/>
      <c r="D29" s="9" t="n"/>
      <c r="E29" s="10" t="n"/>
      <c r="F29" s="8" t="n"/>
      <c r="G29" s="8" t="n"/>
      <c r="H29" s="8" t="n"/>
      <c r="I29" s="11" t="n"/>
      <c r="J29" s="11" t="n"/>
      <c r="K29" s="8" t="n"/>
      <c r="L29" s="12">
        <f>IF(NOT(OR($A29&lt;&gt;"",$C29&lt;&gt;"",$E29&lt;&gt;"")),"",IF(AND(ISNUMBER(D29),ISNUMBER(I29)),ROUND(D29*I29,2),""))</f>
        <v/>
      </c>
      <c r="M29" s="12">
        <f>IF(NOT(OR($A29&lt;&gt;"",$C29&lt;&gt;"",$E29&lt;&gt;"")),"",IF(AND(ISNUMBER(D29),ISNUMBER(J29)),ROUND(D29*J29,2),""))</f>
        <v/>
      </c>
      <c r="N29" s="12">
        <f>IF(AND(ISNUMBER(L29),ISNUMBER(M29)),M29-L29,"")</f>
        <v/>
      </c>
      <c r="O29" s="13">
        <f>IF(NOT(OR($A29&lt;&gt;"",$C29&lt;&gt;"",$E29&lt;&gt;"")),"",IF(ISNUMBER(A29),A29-TODAY(),""))</f>
        <v/>
      </c>
      <c r="P29" s="14">
        <f>IF(NOT(OR($A29&lt;&gt;"",$C29&lt;&gt;"",$E29&lt;&gt;"")),"",IF(IF(A29="","SIN FECHA; ","")&amp;IF(C29="","SIN CUADRILLA; ","")&amp;IF(E29="","SIN OBRA; ","")&amp;IF(AND(ISNUMBER(A29),C29&lt;&gt;"",E29&lt;&gt;"",UPPER($K29)&lt;&gt;UPPER("Movido"),COUNTIFS($A$6:$A$45,A29,$C$6:$C$45,C29,$E$6:$E$45,"&lt;&gt;"&amp;E29,$E$6:$E$45,"&lt;&gt;",$K$6:$K$45,"&lt;&gt;Movido")&gt;0),"CUADRILLA EN DOS OBRAS EL MISMO DÍA; ","")&amp;IF(AND(ISNUMBER(A29),A29&lt;TODAY(),UPPER($K29)&lt;&gt;UPPER("Movido"),UPPER(K29)&lt;&gt;UPPER("Terminado")),"FECHA PASADA - NO MARCADO TERMINADO; ","")&amp;IF(AND(ISNUMBER(I29),ISNUMBER(J29),N(J29)&gt;N(I29)),"MÁS HORAS DE LAS PLANEADAS; ","")&amp;IF(AND(UPPER(K29)=UPPER("Terminado"),J29=""),"TERMINADO SIN HORAS REALES; ","")="","",LEFT(IF(A29="","SIN FECHA; ","")&amp;IF(C29="","SIN CUADRILLA; ","")&amp;IF(E29="","SIN OBRA; ","")&amp;IF(AND(ISNUMBER(A29),C29&lt;&gt;"",E29&lt;&gt;"",UPPER($K29)&lt;&gt;UPPER("Movido"),COUNTIFS($A$6:$A$45,A29,$C$6:$C$45,C29,$E$6:$E$45,"&lt;&gt;"&amp;E29,$E$6:$E$45,"&lt;&gt;",$K$6:$K$45,"&lt;&gt;Movido")&gt;0),"CUADRILLA EN DOS OBRAS EL MISMO DÍA; ","")&amp;IF(AND(ISNUMBER(A29),A29&lt;TODAY(),UPPER($K29)&lt;&gt;UPPER("Movido"),UPPER(K29)&lt;&gt;UPPER("Terminado")),"FECHA PASADA - NO MARCADO TERMINADO; ","")&amp;IF(AND(ISNUMBER(I29),ISNUMBER(J29),N(J29)&gt;N(I29)),"MÁS HORAS DE LAS PLANEADAS; ","")&amp;IF(AND(UPPER(K29)=UPPER("Terminado"),J29=""),"TERMINADO SIN HORAS REALES; ",""),LEN(IF(A29="","SIN FECHA; ","")&amp;IF(C29="","SIN CUADRILLA; ","")&amp;IF(E29="","SIN OBRA; ","")&amp;IF(AND(ISNUMBER(A29),C29&lt;&gt;"",E29&lt;&gt;"",UPPER($K29)&lt;&gt;UPPER("Movido"),COUNTIFS($A$6:$A$45,A29,$C$6:$C$45,C29,$E$6:$E$45,"&lt;&gt;"&amp;E29,$E$6:$E$45,"&lt;&gt;",$K$6:$K$45,"&lt;&gt;Movido")&gt;0),"CUADRILLA EN DOS OBRAS EL MISMO DÍA; ","")&amp;IF(AND(ISNUMBER(A29),A29&lt;TODAY(),UPPER($K29)&lt;&gt;UPPER("Movido"),UPPER(K29)&lt;&gt;UPPER("Terminado")),"FECHA PASADA - NO MARCADO TERMINADO; ","")&amp;IF(AND(ISNUMBER(I29),ISNUMBER(J29),N(J29)&gt;N(I29)),"MÁS HORAS DE LAS PLANEADAS; ","")&amp;IF(AND(UPPER(K29)=UPPER("Terminado"),J29=""),"TERMINADO SIN HORAS REALES; ",""))-2)))</f>
        <v/>
      </c>
      <c r="Q29" s="10" t="n"/>
    </row>
    <row r="30">
      <c r="A30" s="6" t="n"/>
      <c r="B30" s="7">
        <f>IF(ISNUMBER(A30),CHOOSE(WEEKDAY(A30),"Dom","Lun","Mar","Mié","Jue","Vie","Sáb"),"")</f>
        <v/>
      </c>
      <c r="C30" s="8" t="n"/>
      <c r="D30" s="9" t="n"/>
      <c r="E30" s="10" t="n"/>
      <c r="F30" s="8" t="n"/>
      <c r="G30" s="8" t="n"/>
      <c r="H30" s="8" t="n"/>
      <c r="I30" s="11" t="n"/>
      <c r="J30" s="11" t="n"/>
      <c r="K30" s="8" t="n"/>
      <c r="L30" s="12">
        <f>IF(NOT(OR($A30&lt;&gt;"",$C30&lt;&gt;"",$E30&lt;&gt;"")),"",IF(AND(ISNUMBER(D30),ISNUMBER(I30)),ROUND(D30*I30,2),""))</f>
        <v/>
      </c>
      <c r="M30" s="12">
        <f>IF(NOT(OR($A30&lt;&gt;"",$C30&lt;&gt;"",$E30&lt;&gt;"")),"",IF(AND(ISNUMBER(D30),ISNUMBER(J30)),ROUND(D30*J30,2),""))</f>
        <v/>
      </c>
      <c r="N30" s="12">
        <f>IF(AND(ISNUMBER(L30),ISNUMBER(M30)),M30-L30,"")</f>
        <v/>
      </c>
      <c r="O30" s="13">
        <f>IF(NOT(OR($A30&lt;&gt;"",$C30&lt;&gt;"",$E30&lt;&gt;"")),"",IF(ISNUMBER(A30),A30-TODAY(),""))</f>
        <v/>
      </c>
      <c r="P30" s="14">
        <f>IF(NOT(OR($A30&lt;&gt;"",$C30&lt;&gt;"",$E30&lt;&gt;"")),"",IF(IF(A30="","SIN FECHA; ","")&amp;IF(C30="","SIN CUADRILLA; ","")&amp;IF(E30="","SIN OBRA; ","")&amp;IF(AND(ISNUMBER(A30),C30&lt;&gt;"",E30&lt;&gt;"",UPPER($K30)&lt;&gt;UPPER("Movido"),COUNTIFS($A$6:$A$45,A30,$C$6:$C$45,C30,$E$6:$E$45,"&lt;&gt;"&amp;E30,$E$6:$E$45,"&lt;&gt;",$K$6:$K$45,"&lt;&gt;Movido")&gt;0),"CUADRILLA EN DOS OBRAS EL MISMO DÍA; ","")&amp;IF(AND(ISNUMBER(A30),A30&lt;TODAY(),UPPER($K30)&lt;&gt;UPPER("Movido"),UPPER(K30)&lt;&gt;UPPER("Terminado")),"FECHA PASADA - NO MARCADO TERMINADO; ","")&amp;IF(AND(ISNUMBER(I30),ISNUMBER(J30),N(J30)&gt;N(I30)),"MÁS HORAS DE LAS PLANEADAS; ","")&amp;IF(AND(UPPER(K30)=UPPER("Terminado"),J30=""),"TERMINADO SIN HORAS REALES; ","")="","",LEFT(IF(A30="","SIN FECHA; ","")&amp;IF(C30="","SIN CUADRILLA; ","")&amp;IF(E30="","SIN OBRA; ","")&amp;IF(AND(ISNUMBER(A30),C30&lt;&gt;"",E30&lt;&gt;"",UPPER($K30)&lt;&gt;UPPER("Movido"),COUNTIFS($A$6:$A$45,A30,$C$6:$C$45,C30,$E$6:$E$45,"&lt;&gt;"&amp;E30,$E$6:$E$45,"&lt;&gt;",$K$6:$K$45,"&lt;&gt;Movido")&gt;0),"CUADRILLA EN DOS OBRAS EL MISMO DÍA; ","")&amp;IF(AND(ISNUMBER(A30),A30&lt;TODAY(),UPPER($K30)&lt;&gt;UPPER("Movido"),UPPER(K30)&lt;&gt;UPPER("Terminado")),"FECHA PASADA - NO MARCADO TERMINADO; ","")&amp;IF(AND(ISNUMBER(I30),ISNUMBER(J30),N(J30)&gt;N(I30)),"MÁS HORAS DE LAS PLANEADAS; ","")&amp;IF(AND(UPPER(K30)=UPPER("Terminado"),J30=""),"TERMINADO SIN HORAS REALES; ",""),LEN(IF(A30="","SIN FECHA; ","")&amp;IF(C30="","SIN CUADRILLA; ","")&amp;IF(E30="","SIN OBRA; ","")&amp;IF(AND(ISNUMBER(A30),C30&lt;&gt;"",E30&lt;&gt;"",UPPER($K30)&lt;&gt;UPPER("Movido"),COUNTIFS($A$6:$A$45,A30,$C$6:$C$45,C30,$E$6:$E$45,"&lt;&gt;"&amp;E30,$E$6:$E$45,"&lt;&gt;",$K$6:$K$45,"&lt;&gt;Movido")&gt;0),"CUADRILLA EN DOS OBRAS EL MISMO DÍA; ","")&amp;IF(AND(ISNUMBER(A30),A30&lt;TODAY(),UPPER($K30)&lt;&gt;UPPER("Movido"),UPPER(K30)&lt;&gt;UPPER("Terminado")),"FECHA PASADA - NO MARCADO TERMINADO; ","")&amp;IF(AND(ISNUMBER(I30),ISNUMBER(J30),N(J30)&gt;N(I30)),"MÁS HORAS DE LAS PLANEADAS; ","")&amp;IF(AND(UPPER(K30)=UPPER("Terminado"),J30=""),"TERMINADO SIN HORAS REALES; ",""))-2)))</f>
        <v/>
      </c>
      <c r="Q30" s="10" t="n"/>
    </row>
    <row r="31">
      <c r="A31" s="6" t="n"/>
      <c r="B31" s="7">
        <f>IF(ISNUMBER(A31),CHOOSE(WEEKDAY(A31),"Dom","Lun","Mar","Mié","Jue","Vie","Sáb"),"")</f>
        <v/>
      </c>
      <c r="C31" s="8" t="n"/>
      <c r="D31" s="9" t="n"/>
      <c r="E31" s="10" t="n"/>
      <c r="F31" s="8" t="n"/>
      <c r="G31" s="8" t="n"/>
      <c r="H31" s="8" t="n"/>
      <c r="I31" s="11" t="n"/>
      <c r="J31" s="11" t="n"/>
      <c r="K31" s="8" t="n"/>
      <c r="L31" s="12">
        <f>IF(NOT(OR($A31&lt;&gt;"",$C31&lt;&gt;"",$E31&lt;&gt;"")),"",IF(AND(ISNUMBER(D31),ISNUMBER(I31)),ROUND(D31*I31,2),""))</f>
        <v/>
      </c>
      <c r="M31" s="12">
        <f>IF(NOT(OR($A31&lt;&gt;"",$C31&lt;&gt;"",$E31&lt;&gt;"")),"",IF(AND(ISNUMBER(D31),ISNUMBER(J31)),ROUND(D31*J31,2),""))</f>
        <v/>
      </c>
      <c r="N31" s="12">
        <f>IF(AND(ISNUMBER(L31),ISNUMBER(M31)),M31-L31,"")</f>
        <v/>
      </c>
      <c r="O31" s="13">
        <f>IF(NOT(OR($A31&lt;&gt;"",$C31&lt;&gt;"",$E31&lt;&gt;"")),"",IF(ISNUMBER(A31),A31-TODAY(),""))</f>
        <v/>
      </c>
      <c r="P31" s="14">
        <f>IF(NOT(OR($A31&lt;&gt;"",$C31&lt;&gt;"",$E31&lt;&gt;"")),"",IF(IF(A31="","SIN FECHA; ","")&amp;IF(C31="","SIN CUADRILLA; ","")&amp;IF(E31="","SIN OBRA; ","")&amp;IF(AND(ISNUMBER(A31),C31&lt;&gt;"",E31&lt;&gt;"",UPPER($K31)&lt;&gt;UPPER("Movido"),COUNTIFS($A$6:$A$45,A31,$C$6:$C$45,C31,$E$6:$E$45,"&lt;&gt;"&amp;E31,$E$6:$E$45,"&lt;&gt;",$K$6:$K$45,"&lt;&gt;Movido")&gt;0),"CUADRILLA EN DOS OBRAS EL MISMO DÍA; ","")&amp;IF(AND(ISNUMBER(A31),A31&lt;TODAY(),UPPER($K31)&lt;&gt;UPPER("Movido"),UPPER(K31)&lt;&gt;UPPER("Terminado")),"FECHA PASADA - NO MARCADO TERMINADO; ","")&amp;IF(AND(ISNUMBER(I31),ISNUMBER(J31),N(J31)&gt;N(I31)),"MÁS HORAS DE LAS PLANEADAS; ","")&amp;IF(AND(UPPER(K31)=UPPER("Terminado"),J31=""),"TERMINADO SIN HORAS REALES; ","")="","",LEFT(IF(A31="","SIN FECHA; ","")&amp;IF(C31="","SIN CUADRILLA; ","")&amp;IF(E31="","SIN OBRA; ","")&amp;IF(AND(ISNUMBER(A31),C31&lt;&gt;"",E31&lt;&gt;"",UPPER($K31)&lt;&gt;UPPER("Movido"),COUNTIFS($A$6:$A$45,A31,$C$6:$C$45,C31,$E$6:$E$45,"&lt;&gt;"&amp;E31,$E$6:$E$45,"&lt;&gt;",$K$6:$K$45,"&lt;&gt;Movido")&gt;0),"CUADRILLA EN DOS OBRAS EL MISMO DÍA; ","")&amp;IF(AND(ISNUMBER(A31),A31&lt;TODAY(),UPPER($K31)&lt;&gt;UPPER("Movido"),UPPER(K31)&lt;&gt;UPPER("Terminado")),"FECHA PASADA - NO MARCADO TERMINADO; ","")&amp;IF(AND(ISNUMBER(I31),ISNUMBER(J31),N(J31)&gt;N(I31)),"MÁS HORAS DE LAS PLANEADAS; ","")&amp;IF(AND(UPPER(K31)=UPPER("Terminado"),J31=""),"TERMINADO SIN HORAS REALES; ",""),LEN(IF(A31="","SIN FECHA; ","")&amp;IF(C31="","SIN CUADRILLA; ","")&amp;IF(E31="","SIN OBRA; ","")&amp;IF(AND(ISNUMBER(A31),C31&lt;&gt;"",E31&lt;&gt;"",UPPER($K31)&lt;&gt;UPPER("Movido"),COUNTIFS($A$6:$A$45,A31,$C$6:$C$45,C31,$E$6:$E$45,"&lt;&gt;"&amp;E31,$E$6:$E$45,"&lt;&gt;",$K$6:$K$45,"&lt;&gt;Movido")&gt;0),"CUADRILLA EN DOS OBRAS EL MISMO DÍA; ","")&amp;IF(AND(ISNUMBER(A31),A31&lt;TODAY(),UPPER($K31)&lt;&gt;UPPER("Movido"),UPPER(K31)&lt;&gt;UPPER("Terminado")),"FECHA PASADA - NO MARCADO TERMINADO; ","")&amp;IF(AND(ISNUMBER(I31),ISNUMBER(J31),N(J31)&gt;N(I31)),"MÁS HORAS DE LAS PLANEADAS; ","")&amp;IF(AND(UPPER(K31)=UPPER("Terminado"),J31=""),"TERMINADO SIN HORAS REALES; ",""))-2)))</f>
        <v/>
      </c>
      <c r="Q31" s="10" t="n"/>
    </row>
    <row r="32">
      <c r="A32" s="6" t="n"/>
      <c r="B32" s="7">
        <f>IF(ISNUMBER(A32),CHOOSE(WEEKDAY(A32),"Dom","Lun","Mar","Mié","Jue","Vie","Sáb"),"")</f>
        <v/>
      </c>
      <c r="C32" s="8" t="n"/>
      <c r="D32" s="9" t="n"/>
      <c r="E32" s="10" t="n"/>
      <c r="F32" s="8" t="n"/>
      <c r="G32" s="8" t="n"/>
      <c r="H32" s="8" t="n"/>
      <c r="I32" s="11" t="n"/>
      <c r="J32" s="11" t="n"/>
      <c r="K32" s="8" t="n"/>
      <c r="L32" s="12">
        <f>IF(NOT(OR($A32&lt;&gt;"",$C32&lt;&gt;"",$E32&lt;&gt;"")),"",IF(AND(ISNUMBER(D32),ISNUMBER(I32)),ROUND(D32*I32,2),""))</f>
        <v/>
      </c>
      <c r="M32" s="12">
        <f>IF(NOT(OR($A32&lt;&gt;"",$C32&lt;&gt;"",$E32&lt;&gt;"")),"",IF(AND(ISNUMBER(D32),ISNUMBER(J32)),ROUND(D32*J32,2),""))</f>
        <v/>
      </c>
      <c r="N32" s="12">
        <f>IF(AND(ISNUMBER(L32),ISNUMBER(M32)),M32-L32,"")</f>
        <v/>
      </c>
      <c r="O32" s="13">
        <f>IF(NOT(OR($A32&lt;&gt;"",$C32&lt;&gt;"",$E32&lt;&gt;"")),"",IF(ISNUMBER(A32),A32-TODAY(),""))</f>
        <v/>
      </c>
      <c r="P32" s="14">
        <f>IF(NOT(OR($A32&lt;&gt;"",$C32&lt;&gt;"",$E32&lt;&gt;"")),"",IF(IF(A32="","SIN FECHA; ","")&amp;IF(C32="","SIN CUADRILLA; ","")&amp;IF(E32="","SIN OBRA; ","")&amp;IF(AND(ISNUMBER(A32),C32&lt;&gt;"",E32&lt;&gt;"",UPPER($K32)&lt;&gt;UPPER("Movido"),COUNTIFS($A$6:$A$45,A32,$C$6:$C$45,C32,$E$6:$E$45,"&lt;&gt;"&amp;E32,$E$6:$E$45,"&lt;&gt;",$K$6:$K$45,"&lt;&gt;Movido")&gt;0),"CUADRILLA EN DOS OBRAS EL MISMO DÍA; ","")&amp;IF(AND(ISNUMBER(A32),A32&lt;TODAY(),UPPER($K32)&lt;&gt;UPPER("Movido"),UPPER(K32)&lt;&gt;UPPER("Terminado")),"FECHA PASADA - NO MARCADO TERMINADO; ","")&amp;IF(AND(ISNUMBER(I32),ISNUMBER(J32),N(J32)&gt;N(I32)),"MÁS HORAS DE LAS PLANEADAS; ","")&amp;IF(AND(UPPER(K32)=UPPER("Terminado"),J32=""),"TERMINADO SIN HORAS REALES; ","")="","",LEFT(IF(A32="","SIN FECHA; ","")&amp;IF(C32="","SIN CUADRILLA; ","")&amp;IF(E32="","SIN OBRA; ","")&amp;IF(AND(ISNUMBER(A32),C32&lt;&gt;"",E32&lt;&gt;"",UPPER($K32)&lt;&gt;UPPER("Movido"),COUNTIFS($A$6:$A$45,A32,$C$6:$C$45,C32,$E$6:$E$45,"&lt;&gt;"&amp;E32,$E$6:$E$45,"&lt;&gt;",$K$6:$K$45,"&lt;&gt;Movido")&gt;0),"CUADRILLA EN DOS OBRAS EL MISMO DÍA; ","")&amp;IF(AND(ISNUMBER(A32),A32&lt;TODAY(),UPPER($K32)&lt;&gt;UPPER("Movido"),UPPER(K32)&lt;&gt;UPPER("Terminado")),"FECHA PASADA - NO MARCADO TERMINADO; ","")&amp;IF(AND(ISNUMBER(I32),ISNUMBER(J32),N(J32)&gt;N(I32)),"MÁS HORAS DE LAS PLANEADAS; ","")&amp;IF(AND(UPPER(K32)=UPPER("Terminado"),J32=""),"TERMINADO SIN HORAS REALES; ",""),LEN(IF(A32="","SIN FECHA; ","")&amp;IF(C32="","SIN CUADRILLA; ","")&amp;IF(E32="","SIN OBRA; ","")&amp;IF(AND(ISNUMBER(A32),C32&lt;&gt;"",E32&lt;&gt;"",UPPER($K32)&lt;&gt;UPPER("Movido"),COUNTIFS($A$6:$A$45,A32,$C$6:$C$45,C32,$E$6:$E$45,"&lt;&gt;"&amp;E32,$E$6:$E$45,"&lt;&gt;",$K$6:$K$45,"&lt;&gt;Movido")&gt;0),"CUADRILLA EN DOS OBRAS EL MISMO DÍA; ","")&amp;IF(AND(ISNUMBER(A32),A32&lt;TODAY(),UPPER($K32)&lt;&gt;UPPER("Movido"),UPPER(K32)&lt;&gt;UPPER("Terminado")),"FECHA PASADA - NO MARCADO TERMINADO; ","")&amp;IF(AND(ISNUMBER(I32),ISNUMBER(J32),N(J32)&gt;N(I32)),"MÁS HORAS DE LAS PLANEADAS; ","")&amp;IF(AND(UPPER(K32)=UPPER("Terminado"),J32=""),"TERMINADO SIN HORAS REALES; ",""))-2)))</f>
        <v/>
      </c>
      <c r="Q32" s="10" t="n"/>
    </row>
    <row r="33">
      <c r="A33" s="6" t="n"/>
      <c r="B33" s="7">
        <f>IF(ISNUMBER(A33),CHOOSE(WEEKDAY(A33),"Dom","Lun","Mar","Mié","Jue","Vie","Sáb"),"")</f>
        <v/>
      </c>
      <c r="C33" s="8" t="n"/>
      <c r="D33" s="9" t="n"/>
      <c r="E33" s="10" t="n"/>
      <c r="F33" s="8" t="n"/>
      <c r="G33" s="8" t="n"/>
      <c r="H33" s="8" t="n"/>
      <c r="I33" s="11" t="n"/>
      <c r="J33" s="11" t="n"/>
      <c r="K33" s="8" t="n"/>
      <c r="L33" s="12">
        <f>IF(NOT(OR($A33&lt;&gt;"",$C33&lt;&gt;"",$E33&lt;&gt;"")),"",IF(AND(ISNUMBER(D33),ISNUMBER(I33)),ROUND(D33*I33,2),""))</f>
        <v/>
      </c>
      <c r="M33" s="12">
        <f>IF(NOT(OR($A33&lt;&gt;"",$C33&lt;&gt;"",$E33&lt;&gt;"")),"",IF(AND(ISNUMBER(D33),ISNUMBER(J33)),ROUND(D33*J33,2),""))</f>
        <v/>
      </c>
      <c r="N33" s="12">
        <f>IF(AND(ISNUMBER(L33),ISNUMBER(M33)),M33-L33,"")</f>
        <v/>
      </c>
      <c r="O33" s="13">
        <f>IF(NOT(OR($A33&lt;&gt;"",$C33&lt;&gt;"",$E33&lt;&gt;"")),"",IF(ISNUMBER(A33),A33-TODAY(),""))</f>
        <v/>
      </c>
      <c r="P33" s="14">
        <f>IF(NOT(OR($A33&lt;&gt;"",$C33&lt;&gt;"",$E33&lt;&gt;"")),"",IF(IF(A33="","SIN FECHA; ","")&amp;IF(C33="","SIN CUADRILLA; ","")&amp;IF(E33="","SIN OBRA; ","")&amp;IF(AND(ISNUMBER(A33),C33&lt;&gt;"",E33&lt;&gt;"",UPPER($K33)&lt;&gt;UPPER("Movido"),COUNTIFS($A$6:$A$45,A33,$C$6:$C$45,C33,$E$6:$E$45,"&lt;&gt;"&amp;E33,$E$6:$E$45,"&lt;&gt;",$K$6:$K$45,"&lt;&gt;Movido")&gt;0),"CUADRILLA EN DOS OBRAS EL MISMO DÍA; ","")&amp;IF(AND(ISNUMBER(A33),A33&lt;TODAY(),UPPER($K33)&lt;&gt;UPPER("Movido"),UPPER(K33)&lt;&gt;UPPER("Terminado")),"FECHA PASADA - NO MARCADO TERMINADO; ","")&amp;IF(AND(ISNUMBER(I33),ISNUMBER(J33),N(J33)&gt;N(I33)),"MÁS HORAS DE LAS PLANEADAS; ","")&amp;IF(AND(UPPER(K33)=UPPER("Terminado"),J33=""),"TERMINADO SIN HORAS REALES; ","")="","",LEFT(IF(A33="","SIN FECHA; ","")&amp;IF(C33="","SIN CUADRILLA; ","")&amp;IF(E33="","SIN OBRA; ","")&amp;IF(AND(ISNUMBER(A33),C33&lt;&gt;"",E33&lt;&gt;"",UPPER($K33)&lt;&gt;UPPER("Movido"),COUNTIFS($A$6:$A$45,A33,$C$6:$C$45,C33,$E$6:$E$45,"&lt;&gt;"&amp;E33,$E$6:$E$45,"&lt;&gt;",$K$6:$K$45,"&lt;&gt;Movido")&gt;0),"CUADRILLA EN DOS OBRAS EL MISMO DÍA; ","")&amp;IF(AND(ISNUMBER(A33),A33&lt;TODAY(),UPPER($K33)&lt;&gt;UPPER("Movido"),UPPER(K33)&lt;&gt;UPPER("Terminado")),"FECHA PASADA - NO MARCADO TERMINADO; ","")&amp;IF(AND(ISNUMBER(I33),ISNUMBER(J33),N(J33)&gt;N(I33)),"MÁS HORAS DE LAS PLANEADAS; ","")&amp;IF(AND(UPPER(K33)=UPPER("Terminado"),J33=""),"TERMINADO SIN HORAS REALES; ",""),LEN(IF(A33="","SIN FECHA; ","")&amp;IF(C33="","SIN CUADRILLA; ","")&amp;IF(E33="","SIN OBRA; ","")&amp;IF(AND(ISNUMBER(A33),C33&lt;&gt;"",E33&lt;&gt;"",UPPER($K33)&lt;&gt;UPPER("Movido"),COUNTIFS($A$6:$A$45,A33,$C$6:$C$45,C33,$E$6:$E$45,"&lt;&gt;"&amp;E33,$E$6:$E$45,"&lt;&gt;",$K$6:$K$45,"&lt;&gt;Movido")&gt;0),"CUADRILLA EN DOS OBRAS EL MISMO DÍA; ","")&amp;IF(AND(ISNUMBER(A33),A33&lt;TODAY(),UPPER($K33)&lt;&gt;UPPER("Movido"),UPPER(K33)&lt;&gt;UPPER("Terminado")),"FECHA PASADA - NO MARCADO TERMINADO; ","")&amp;IF(AND(ISNUMBER(I33),ISNUMBER(J33),N(J33)&gt;N(I33)),"MÁS HORAS DE LAS PLANEADAS; ","")&amp;IF(AND(UPPER(K33)=UPPER("Terminado"),J33=""),"TERMINADO SIN HORAS REALES; ",""))-2)))</f>
        <v/>
      </c>
      <c r="Q33" s="10" t="n"/>
    </row>
    <row r="34">
      <c r="A34" s="6" t="n"/>
      <c r="B34" s="7">
        <f>IF(ISNUMBER(A34),CHOOSE(WEEKDAY(A34),"Dom","Lun","Mar","Mié","Jue","Vie","Sáb"),"")</f>
        <v/>
      </c>
      <c r="C34" s="8" t="n"/>
      <c r="D34" s="9" t="n"/>
      <c r="E34" s="10" t="n"/>
      <c r="F34" s="8" t="n"/>
      <c r="G34" s="8" t="n"/>
      <c r="H34" s="8" t="n"/>
      <c r="I34" s="11" t="n"/>
      <c r="J34" s="11" t="n"/>
      <c r="K34" s="8" t="n"/>
      <c r="L34" s="12">
        <f>IF(NOT(OR($A34&lt;&gt;"",$C34&lt;&gt;"",$E34&lt;&gt;"")),"",IF(AND(ISNUMBER(D34),ISNUMBER(I34)),ROUND(D34*I34,2),""))</f>
        <v/>
      </c>
      <c r="M34" s="12">
        <f>IF(NOT(OR($A34&lt;&gt;"",$C34&lt;&gt;"",$E34&lt;&gt;"")),"",IF(AND(ISNUMBER(D34),ISNUMBER(J34)),ROUND(D34*J34,2),""))</f>
        <v/>
      </c>
      <c r="N34" s="12">
        <f>IF(AND(ISNUMBER(L34),ISNUMBER(M34)),M34-L34,"")</f>
        <v/>
      </c>
      <c r="O34" s="13">
        <f>IF(NOT(OR($A34&lt;&gt;"",$C34&lt;&gt;"",$E34&lt;&gt;"")),"",IF(ISNUMBER(A34),A34-TODAY(),""))</f>
        <v/>
      </c>
      <c r="P34" s="14">
        <f>IF(NOT(OR($A34&lt;&gt;"",$C34&lt;&gt;"",$E34&lt;&gt;"")),"",IF(IF(A34="","SIN FECHA; ","")&amp;IF(C34="","SIN CUADRILLA; ","")&amp;IF(E34="","SIN OBRA; ","")&amp;IF(AND(ISNUMBER(A34),C34&lt;&gt;"",E34&lt;&gt;"",UPPER($K34)&lt;&gt;UPPER("Movido"),COUNTIFS($A$6:$A$45,A34,$C$6:$C$45,C34,$E$6:$E$45,"&lt;&gt;"&amp;E34,$E$6:$E$45,"&lt;&gt;",$K$6:$K$45,"&lt;&gt;Movido")&gt;0),"CUADRILLA EN DOS OBRAS EL MISMO DÍA; ","")&amp;IF(AND(ISNUMBER(A34),A34&lt;TODAY(),UPPER($K34)&lt;&gt;UPPER("Movido"),UPPER(K34)&lt;&gt;UPPER("Terminado")),"FECHA PASADA - NO MARCADO TERMINADO; ","")&amp;IF(AND(ISNUMBER(I34),ISNUMBER(J34),N(J34)&gt;N(I34)),"MÁS HORAS DE LAS PLANEADAS; ","")&amp;IF(AND(UPPER(K34)=UPPER("Terminado"),J34=""),"TERMINADO SIN HORAS REALES; ","")="","",LEFT(IF(A34="","SIN FECHA; ","")&amp;IF(C34="","SIN CUADRILLA; ","")&amp;IF(E34="","SIN OBRA; ","")&amp;IF(AND(ISNUMBER(A34),C34&lt;&gt;"",E34&lt;&gt;"",UPPER($K34)&lt;&gt;UPPER("Movido"),COUNTIFS($A$6:$A$45,A34,$C$6:$C$45,C34,$E$6:$E$45,"&lt;&gt;"&amp;E34,$E$6:$E$45,"&lt;&gt;",$K$6:$K$45,"&lt;&gt;Movido")&gt;0),"CUADRILLA EN DOS OBRAS EL MISMO DÍA; ","")&amp;IF(AND(ISNUMBER(A34),A34&lt;TODAY(),UPPER($K34)&lt;&gt;UPPER("Movido"),UPPER(K34)&lt;&gt;UPPER("Terminado")),"FECHA PASADA - NO MARCADO TERMINADO; ","")&amp;IF(AND(ISNUMBER(I34),ISNUMBER(J34),N(J34)&gt;N(I34)),"MÁS HORAS DE LAS PLANEADAS; ","")&amp;IF(AND(UPPER(K34)=UPPER("Terminado"),J34=""),"TERMINADO SIN HORAS REALES; ",""),LEN(IF(A34="","SIN FECHA; ","")&amp;IF(C34="","SIN CUADRILLA; ","")&amp;IF(E34="","SIN OBRA; ","")&amp;IF(AND(ISNUMBER(A34),C34&lt;&gt;"",E34&lt;&gt;"",UPPER($K34)&lt;&gt;UPPER("Movido"),COUNTIFS($A$6:$A$45,A34,$C$6:$C$45,C34,$E$6:$E$45,"&lt;&gt;"&amp;E34,$E$6:$E$45,"&lt;&gt;",$K$6:$K$45,"&lt;&gt;Movido")&gt;0),"CUADRILLA EN DOS OBRAS EL MISMO DÍA; ","")&amp;IF(AND(ISNUMBER(A34),A34&lt;TODAY(),UPPER($K34)&lt;&gt;UPPER("Movido"),UPPER(K34)&lt;&gt;UPPER("Terminado")),"FECHA PASADA - NO MARCADO TERMINADO; ","")&amp;IF(AND(ISNUMBER(I34),ISNUMBER(J34),N(J34)&gt;N(I34)),"MÁS HORAS DE LAS PLANEADAS; ","")&amp;IF(AND(UPPER(K34)=UPPER("Terminado"),J34=""),"TERMINADO SIN HORAS REALES; ",""))-2)))</f>
        <v/>
      </c>
      <c r="Q34" s="10" t="n"/>
    </row>
    <row r="35">
      <c r="A35" s="6" t="n"/>
      <c r="B35" s="7">
        <f>IF(ISNUMBER(A35),CHOOSE(WEEKDAY(A35),"Dom","Lun","Mar","Mié","Jue","Vie","Sáb"),"")</f>
        <v/>
      </c>
      <c r="C35" s="8" t="n"/>
      <c r="D35" s="9" t="n"/>
      <c r="E35" s="10" t="n"/>
      <c r="F35" s="8" t="n"/>
      <c r="G35" s="8" t="n"/>
      <c r="H35" s="8" t="n"/>
      <c r="I35" s="11" t="n"/>
      <c r="J35" s="11" t="n"/>
      <c r="K35" s="8" t="n"/>
      <c r="L35" s="12">
        <f>IF(NOT(OR($A35&lt;&gt;"",$C35&lt;&gt;"",$E35&lt;&gt;"")),"",IF(AND(ISNUMBER(D35),ISNUMBER(I35)),ROUND(D35*I35,2),""))</f>
        <v/>
      </c>
      <c r="M35" s="12">
        <f>IF(NOT(OR($A35&lt;&gt;"",$C35&lt;&gt;"",$E35&lt;&gt;"")),"",IF(AND(ISNUMBER(D35),ISNUMBER(J35)),ROUND(D35*J35,2),""))</f>
        <v/>
      </c>
      <c r="N35" s="12">
        <f>IF(AND(ISNUMBER(L35),ISNUMBER(M35)),M35-L35,"")</f>
        <v/>
      </c>
      <c r="O35" s="13">
        <f>IF(NOT(OR($A35&lt;&gt;"",$C35&lt;&gt;"",$E35&lt;&gt;"")),"",IF(ISNUMBER(A35),A35-TODAY(),""))</f>
        <v/>
      </c>
      <c r="P35" s="14">
        <f>IF(NOT(OR($A35&lt;&gt;"",$C35&lt;&gt;"",$E35&lt;&gt;"")),"",IF(IF(A35="","SIN FECHA; ","")&amp;IF(C35="","SIN CUADRILLA; ","")&amp;IF(E35="","SIN OBRA; ","")&amp;IF(AND(ISNUMBER(A35),C35&lt;&gt;"",E35&lt;&gt;"",UPPER($K35)&lt;&gt;UPPER("Movido"),COUNTIFS($A$6:$A$45,A35,$C$6:$C$45,C35,$E$6:$E$45,"&lt;&gt;"&amp;E35,$E$6:$E$45,"&lt;&gt;",$K$6:$K$45,"&lt;&gt;Movido")&gt;0),"CUADRILLA EN DOS OBRAS EL MISMO DÍA; ","")&amp;IF(AND(ISNUMBER(A35),A35&lt;TODAY(),UPPER($K35)&lt;&gt;UPPER("Movido"),UPPER(K35)&lt;&gt;UPPER("Terminado")),"FECHA PASADA - NO MARCADO TERMINADO; ","")&amp;IF(AND(ISNUMBER(I35),ISNUMBER(J35),N(J35)&gt;N(I35)),"MÁS HORAS DE LAS PLANEADAS; ","")&amp;IF(AND(UPPER(K35)=UPPER("Terminado"),J35=""),"TERMINADO SIN HORAS REALES; ","")="","",LEFT(IF(A35="","SIN FECHA; ","")&amp;IF(C35="","SIN CUADRILLA; ","")&amp;IF(E35="","SIN OBRA; ","")&amp;IF(AND(ISNUMBER(A35),C35&lt;&gt;"",E35&lt;&gt;"",UPPER($K35)&lt;&gt;UPPER("Movido"),COUNTIFS($A$6:$A$45,A35,$C$6:$C$45,C35,$E$6:$E$45,"&lt;&gt;"&amp;E35,$E$6:$E$45,"&lt;&gt;",$K$6:$K$45,"&lt;&gt;Movido")&gt;0),"CUADRILLA EN DOS OBRAS EL MISMO DÍA; ","")&amp;IF(AND(ISNUMBER(A35),A35&lt;TODAY(),UPPER($K35)&lt;&gt;UPPER("Movido"),UPPER(K35)&lt;&gt;UPPER("Terminado")),"FECHA PASADA - NO MARCADO TERMINADO; ","")&amp;IF(AND(ISNUMBER(I35),ISNUMBER(J35),N(J35)&gt;N(I35)),"MÁS HORAS DE LAS PLANEADAS; ","")&amp;IF(AND(UPPER(K35)=UPPER("Terminado"),J35=""),"TERMINADO SIN HORAS REALES; ",""),LEN(IF(A35="","SIN FECHA; ","")&amp;IF(C35="","SIN CUADRILLA; ","")&amp;IF(E35="","SIN OBRA; ","")&amp;IF(AND(ISNUMBER(A35),C35&lt;&gt;"",E35&lt;&gt;"",UPPER($K35)&lt;&gt;UPPER("Movido"),COUNTIFS($A$6:$A$45,A35,$C$6:$C$45,C35,$E$6:$E$45,"&lt;&gt;"&amp;E35,$E$6:$E$45,"&lt;&gt;",$K$6:$K$45,"&lt;&gt;Movido")&gt;0),"CUADRILLA EN DOS OBRAS EL MISMO DÍA; ","")&amp;IF(AND(ISNUMBER(A35),A35&lt;TODAY(),UPPER($K35)&lt;&gt;UPPER("Movido"),UPPER(K35)&lt;&gt;UPPER("Terminado")),"FECHA PASADA - NO MARCADO TERMINADO; ","")&amp;IF(AND(ISNUMBER(I35),ISNUMBER(J35),N(J35)&gt;N(I35)),"MÁS HORAS DE LAS PLANEADAS; ","")&amp;IF(AND(UPPER(K35)=UPPER("Terminado"),J35=""),"TERMINADO SIN HORAS REALES; ",""))-2)))</f>
        <v/>
      </c>
      <c r="Q35" s="10" t="n"/>
    </row>
    <row r="36">
      <c r="A36" s="6" t="n"/>
      <c r="B36" s="7">
        <f>IF(ISNUMBER(A36),CHOOSE(WEEKDAY(A36),"Dom","Lun","Mar","Mié","Jue","Vie","Sáb"),"")</f>
        <v/>
      </c>
      <c r="C36" s="8" t="n"/>
      <c r="D36" s="9" t="n"/>
      <c r="E36" s="10" t="n"/>
      <c r="F36" s="8" t="n"/>
      <c r="G36" s="8" t="n"/>
      <c r="H36" s="8" t="n"/>
      <c r="I36" s="11" t="n"/>
      <c r="J36" s="11" t="n"/>
      <c r="K36" s="8" t="n"/>
      <c r="L36" s="12">
        <f>IF(NOT(OR($A36&lt;&gt;"",$C36&lt;&gt;"",$E36&lt;&gt;"")),"",IF(AND(ISNUMBER(D36),ISNUMBER(I36)),ROUND(D36*I36,2),""))</f>
        <v/>
      </c>
      <c r="M36" s="12">
        <f>IF(NOT(OR($A36&lt;&gt;"",$C36&lt;&gt;"",$E36&lt;&gt;"")),"",IF(AND(ISNUMBER(D36),ISNUMBER(J36)),ROUND(D36*J36,2),""))</f>
        <v/>
      </c>
      <c r="N36" s="12">
        <f>IF(AND(ISNUMBER(L36),ISNUMBER(M36)),M36-L36,"")</f>
        <v/>
      </c>
      <c r="O36" s="13">
        <f>IF(NOT(OR($A36&lt;&gt;"",$C36&lt;&gt;"",$E36&lt;&gt;"")),"",IF(ISNUMBER(A36),A36-TODAY(),""))</f>
        <v/>
      </c>
      <c r="P36" s="14">
        <f>IF(NOT(OR($A36&lt;&gt;"",$C36&lt;&gt;"",$E36&lt;&gt;"")),"",IF(IF(A36="","SIN FECHA; ","")&amp;IF(C36="","SIN CUADRILLA; ","")&amp;IF(E36="","SIN OBRA; ","")&amp;IF(AND(ISNUMBER(A36),C36&lt;&gt;"",E36&lt;&gt;"",UPPER($K36)&lt;&gt;UPPER("Movido"),COUNTIFS($A$6:$A$45,A36,$C$6:$C$45,C36,$E$6:$E$45,"&lt;&gt;"&amp;E36,$E$6:$E$45,"&lt;&gt;",$K$6:$K$45,"&lt;&gt;Movido")&gt;0),"CUADRILLA EN DOS OBRAS EL MISMO DÍA; ","")&amp;IF(AND(ISNUMBER(A36),A36&lt;TODAY(),UPPER($K36)&lt;&gt;UPPER("Movido"),UPPER(K36)&lt;&gt;UPPER("Terminado")),"FECHA PASADA - NO MARCADO TERMINADO; ","")&amp;IF(AND(ISNUMBER(I36),ISNUMBER(J36),N(J36)&gt;N(I36)),"MÁS HORAS DE LAS PLANEADAS; ","")&amp;IF(AND(UPPER(K36)=UPPER("Terminado"),J36=""),"TERMINADO SIN HORAS REALES; ","")="","",LEFT(IF(A36="","SIN FECHA; ","")&amp;IF(C36="","SIN CUADRILLA; ","")&amp;IF(E36="","SIN OBRA; ","")&amp;IF(AND(ISNUMBER(A36),C36&lt;&gt;"",E36&lt;&gt;"",UPPER($K36)&lt;&gt;UPPER("Movido"),COUNTIFS($A$6:$A$45,A36,$C$6:$C$45,C36,$E$6:$E$45,"&lt;&gt;"&amp;E36,$E$6:$E$45,"&lt;&gt;",$K$6:$K$45,"&lt;&gt;Movido")&gt;0),"CUADRILLA EN DOS OBRAS EL MISMO DÍA; ","")&amp;IF(AND(ISNUMBER(A36),A36&lt;TODAY(),UPPER($K36)&lt;&gt;UPPER("Movido"),UPPER(K36)&lt;&gt;UPPER("Terminado")),"FECHA PASADA - NO MARCADO TERMINADO; ","")&amp;IF(AND(ISNUMBER(I36),ISNUMBER(J36),N(J36)&gt;N(I36)),"MÁS HORAS DE LAS PLANEADAS; ","")&amp;IF(AND(UPPER(K36)=UPPER("Terminado"),J36=""),"TERMINADO SIN HORAS REALES; ",""),LEN(IF(A36="","SIN FECHA; ","")&amp;IF(C36="","SIN CUADRILLA; ","")&amp;IF(E36="","SIN OBRA; ","")&amp;IF(AND(ISNUMBER(A36),C36&lt;&gt;"",E36&lt;&gt;"",UPPER($K36)&lt;&gt;UPPER("Movido"),COUNTIFS($A$6:$A$45,A36,$C$6:$C$45,C36,$E$6:$E$45,"&lt;&gt;"&amp;E36,$E$6:$E$45,"&lt;&gt;",$K$6:$K$45,"&lt;&gt;Movido")&gt;0),"CUADRILLA EN DOS OBRAS EL MISMO DÍA; ","")&amp;IF(AND(ISNUMBER(A36),A36&lt;TODAY(),UPPER($K36)&lt;&gt;UPPER("Movido"),UPPER(K36)&lt;&gt;UPPER("Terminado")),"FECHA PASADA - NO MARCADO TERMINADO; ","")&amp;IF(AND(ISNUMBER(I36),ISNUMBER(J36),N(J36)&gt;N(I36)),"MÁS HORAS DE LAS PLANEADAS; ","")&amp;IF(AND(UPPER(K36)=UPPER("Terminado"),J36=""),"TERMINADO SIN HORAS REALES; ",""))-2)))</f>
        <v/>
      </c>
      <c r="Q36" s="10" t="n"/>
    </row>
    <row r="37">
      <c r="A37" s="6" t="n"/>
      <c r="B37" s="7">
        <f>IF(ISNUMBER(A37),CHOOSE(WEEKDAY(A37),"Dom","Lun","Mar","Mié","Jue","Vie","Sáb"),"")</f>
        <v/>
      </c>
      <c r="C37" s="8" t="n"/>
      <c r="D37" s="9" t="n"/>
      <c r="E37" s="10" t="n"/>
      <c r="F37" s="8" t="n"/>
      <c r="G37" s="8" t="n"/>
      <c r="H37" s="8" t="n"/>
      <c r="I37" s="11" t="n"/>
      <c r="J37" s="11" t="n"/>
      <c r="K37" s="8" t="n"/>
      <c r="L37" s="12">
        <f>IF(NOT(OR($A37&lt;&gt;"",$C37&lt;&gt;"",$E37&lt;&gt;"")),"",IF(AND(ISNUMBER(D37),ISNUMBER(I37)),ROUND(D37*I37,2),""))</f>
        <v/>
      </c>
      <c r="M37" s="12">
        <f>IF(NOT(OR($A37&lt;&gt;"",$C37&lt;&gt;"",$E37&lt;&gt;"")),"",IF(AND(ISNUMBER(D37),ISNUMBER(J37)),ROUND(D37*J37,2),""))</f>
        <v/>
      </c>
      <c r="N37" s="12">
        <f>IF(AND(ISNUMBER(L37),ISNUMBER(M37)),M37-L37,"")</f>
        <v/>
      </c>
      <c r="O37" s="13">
        <f>IF(NOT(OR($A37&lt;&gt;"",$C37&lt;&gt;"",$E37&lt;&gt;"")),"",IF(ISNUMBER(A37),A37-TODAY(),""))</f>
        <v/>
      </c>
      <c r="P37" s="14">
        <f>IF(NOT(OR($A37&lt;&gt;"",$C37&lt;&gt;"",$E37&lt;&gt;"")),"",IF(IF(A37="","SIN FECHA; ","")&amp;IF(C37="","SIN CUADRILLA; ","")&amp;IF(E37="","SIN OBRA; ","")&amp;IF(AND(ISNUMBER(A37),C37&lt;&gt;"",E37&lt;&gt;"",UPPER($K37)&lt;&gt;UPPER("Movido"),COUNTIFS($A$6:$A$45,A37,$C$6:$C$45,C37,$E$6:$E$45,"&lt;&gt;"&amp;E37,$E$6:$E$45,"&lt;&gt;",$K$6:$K$45,"&lt;&gt;Movido")&gt;0),"CUADRILLA EN DOS OBRAS EL MISMO DÍA; ","")&amp;IF(AND(ISNUMBER(A37),A37&lt;TODAY(),UPPER($K37)&lt;&gt;UPPER("Movido"),UPPER(K37)&lt;&gt;UPPER("Terminado")),"FECHA PASADA - NO MARCADO TERMINADO; ","")&amp;IF(AND(ISNUMBER(I37),ISNUMBER(J37),N(J37)&gt;N(I37)),"MÁS HORAS DE LAS PLANEADAS; ","")&amp;IF(AND(UPPER(K37)=UPPER("Terminado"),J37=""),"TERMINADO SIN HORAS REALES; ","")="","",LEFT(IF(A37="","SIN FECHA; ","")&amp;IF(C37="","SIN CUADRILLA; ","")&amp;IF(E37="","SIN OBRA; ","")&amp;IF(AND(ISNUMBER(A37),C37&lt;&gt;"",E37&lt;&gt;"",UPPER($K37)&lt;&gt;UPPER("Movido"),COUNTIFS($A$6:$A$45,A37,$C$6:$C$45,C37,$E$6:$E$45,"&lt;&gt;"&amp;E37,$E$6:$E$45,"&lt;&gt;",$K$6:$K$45,"&lt;&gt;Movido")&gt;0),"CUADRILLA EN DOS OBRAS EL MISMO DÍA; ","")&amp;IF(AND(ISNUMBER(A37),A37&lt;TODAY(),UPPER($K37)&lt;&gt;UPPER("Movido"),UPPER(K37)&lt;&gt;UPPER("Terminado")),"FECHA PASADA - NO MARCADO TERMINADO; ","")&amp;IF(AND(ISNUMBER(I37),ISNUMBER(J37),N(J37)&gt;N(I37)),"MÁS HORAS DE LAS PLANEADAS; ","")&amp;IF(AND(UPPER(K37)=UPPER("Terminado"),J37=""),"TERMINADO SIN HORAS REALES; ",""),LEN(IF(A37="","SIN FECHA; ","")&amp;IF(C37="","SIN CUADRILLA; ","")&amp;IF(E37="","SIN OBRA; ","")&amp;IF(AND(ISNUMBER(A37),C37&lt;&gt;"",E37&lt;&gt;"",UPPER($K37)&lt;&gt;UPPER("Movido"),COUNTIFS($A$6:$A$45,A37,$C$6:$C$45,C37,$E$6:$E$45,"&lt;&gt;"&amp;E37,$E$6:$E$45,"&lt;&gt;",$K$6:$K$45,"&lt;&gt;Movido")&gt;0),"CUADRILLA EN DOS OBRAS EL MISMO DÍA; ","")&amp;IF(AND(ISNUMBER(A37),A37&lt;TODAY(),UPPER($K37)&lt;&gt;UPPER("Movido"),UPPER(K37)&lt;&gt;UPPER("Terminado")),"FECHA PASADA - NO MARCADO TERMINADO; ","")&amp;IF(AND(ISNUMBER(I37),ISNUMBER(J37),N(J37)&gt;N(I37)),"MÁS HORAS DE LAS PLANEADAS; ","")&amp;IF(AND(UPPER(K37)=UPPER("Terminado"),J37=""),"TERMINADO SIN HORAS REALES; ",""))-2)))</f>
        <v/>
      </c>
      <c r="Q37" s="10" t="n"/>
    </row>
    <row r="38">
      <c r="A38" s="6" t="n"/>
      <c r="B38" s="7">
        <f>IF(ISNUMBER(A38),CHOOSE(WEEKDAY(A38),"Dom","Lun","Mar","Mié","Jue","Vie","Sáb"),"")</f>
        <v/>
      </c>
      <c r="C38" s="8" t="n"/>
      <c r="D38" s="9" t="n"/>
      <c r="E38" s="10" t="n"/>
      <c r="F38" s="8" t="n"/>
      <c r="G38" s="8" t="n"/>
      <c r="H38" s="8" t="n"/>
      <c r="I38" s="11" t="n"/>
      <c r="J38" s="11" t="n"/>
      <c r="K38" s="8" t="n"/>
      <c r="L38" s="12">
        <f>IF(NOT(OR($A38&lt;&gt;"",$C38&lt;&gt;"",$E38&lt;&gt;"")),"",IF(AND(ISNUMBER(D38),ISNUMBER(I38)),ROUND(D38*I38,2),""))</f>
        <v/>
      </c>
      <c r="M38" s="12">
        <f>IF(NOT(OR($A38&lt;&gt;"",$C38&lt;&gt;"",$E38&lt;&gt;"")),"",IF(AND(ISNUMBER(D38),ISNUMBER(J38)),ROUND(D38*J38,2),""))</f>
        <v/>
      </c>
      <c r="N38" s="12">
        <f>IF(AND(ISNUMBER(L38),ISNUMBER(M38)),M38-L38,"")</f>
        <v/>
      </c>
      <c r="O38" s="13">
        <f>IF(NOT(OR($A38&lt;&gt;"",$C38&lt;&gt;"",$E38&lt;&gt;"")),"",IF(ISNUMBER(A38),A38-TODAY(),""))</f>
        <v/>
      </c>
      <c r="P38" s="14">
        <f>IF(NOT(OR($A38&lt;&gt;"",$C38&lt;&gt;"",$E38&lt;&gt;"")),"",IF(IF(A38="","SIN FECHA; ","")&amp;IF(C38="","SIN CUADRILLA; ","")&amp;IF(E38="","SIN OBRA; ","")&amp;IF(AND(ISNUMBER(A38),C38&lt;&gt;"",E38&lt;&gt;"",UPPER($K38)&lt;&gt;UPPER("Movido"),COUNTIFS($A$6:$A$45,A38,$C$6:$C$45,C38,$E$6:$E$45,"&lt;&gt;"&amp;E38,$E$6:$E$45,"&lt;&gt;",$K$6:$K$45,"&lt;&gt;Movido")&gt;0),"CUADRILLA EN DOS OBRAS EL MISMO DÍA; ","")&amp;IF(AND(ISNUMBER(A38),A38&lt;TODAY(),UPPER($K38)&lt;&gt;UPPER("Movido"),UPPER(K38)&lt;&gt;UPPER("Terminado")),"FECHA PASADA - NO MARCADO TERMINADO; ","")&amp;IF(AND(ISNUMBER(I38),ISNUMBER(J38),N(J38)&gt;N(I38)),"MÁS HORAS DE LAS PLANEADAS; ","")&amp;IF(AND(UPPER(K38)=UPPER("Terminado"),J38=""),"TERMINADO SIN HORAS REALES; ","")="","",LEFT(IF(A38="","SIN FECHA; ","")&amp;IF(C38="","SIN CUADRILLA; ","")&amp;IF(E38="","SIN OBRA; ","")&amp;IF(AND(ISNUMBER(A38),C38&lt;&gt;"",E38&lt;&gt;"",UPPER($K38)&lt;&gt;UPPER("Movido"),COUNTIFS($A$6:$A$45,A38,$C$6:$C$45,C38,$E$6:$E$45,"&lt;&gt;"&amp;E38,$E$6:$E$45,"&lt;&gt;",$K$6:$K$45,"&lt;&gt;Movido")&gt;0),"CUADRILLA EN DOS OBRAS EL MISMO DÍA; ","")&amp;IF(AND(ISNUMBER(A38),A38&lt;TODAY(),UPPER($K38)&lt;&gt;UPPER("Movido"),UPPER(K38)&lt;&gt;UPPER("Terminado")),"FECHA PASADA - NO MARCADO TERMINADO; ","")&amp;IF(AND(ISNUMBER(I38),ISNUMBER(J38),N(J38)&gt;N(I38)),"MÁS HORAS DE LAS PLANEADAS; ","")&amp;IF(AND(UPPER(K38)=UPPER("Terminado"),J38=""),"TERMINADO SIN HORAS REALES; ",""),LEN(IF(A38="","SIN FECHA; ","")&amp;IF(C38="","SIN CUADRILLA; ","")&amp;IF(E38="","SIN OBRA; ","")&amp;IF(AND(ISNUMBER(A38),C38&lt;&gt;"",E38&lt;&gt;"",UPPER($K38)&lt;&gt;UPPER("Movido"),COUNTIFS($A$6:$A$45,A38,$C$6:$C$45,C38,$E$6:$E$45,"&lt;&gt;"&amp;E38,$E$6:$E$45,"&lt;&gt;",$K$6:$K$45,"&lt;&gt;Movido")&gt;0),"CUADRILLA EN DOS OBRAS EL MISMO DÍA; ","")&amp;IF(AND(ISNUMBER(A38),A38&lt;TODAY(),UPPER($K38)&lt;&gt;UPPER("Movido"),UPPER(K38)&lt;&gt;UPPER("Terminado")),"FECHA PASADA - NO MARCADO TERMINADO; ","")&amp;IF(AND(ISNUMBER(I38),ISNUMBER(J38),N(J38)&gt;N(I38)),"MÁS HORAS DE LAS PLANEADAS; ","")&amp;IF(AND(UPPER(K38)=UPPER("Terminado"),J38=""),"TERMINADO SIN HORAS REALES; ",""))-2)))</f>
        <v/>
      </c>
      <c r="Q38" s="10" t="n"/>
    </row>
    <row r="39">
      <c r="A39" s="6" t="n"/>
      <c r="B39" s="7">
        <f>IF(ISNUMBER(A39),CHOOSE(WEEKDAY(A39),"Dom","Lun","Mar","Mié","Jue","Vie","Sáb"),"")</f>
        <v/>
      </c>
      <c r="C39" s="8" t="n"/>
      <c r="D39" s="9" t="n"/>
      <c r="E39" s="10" t="n"/>
      <c r="F39" s="8" t="n"/>
      <c r="G39" s="8" t="n"/>
      <c r="H39" s="8" t="n"/>
      <c r="I39" s="11" t="n"/>
      <c r="J39" s="11" t="n"/>
      <c r="K39" s="8" t="n"/>
      <c r="L39" s="12">
        <f>IF(NOT(OR($A39&lt;&gt;"",$C39&lt;&gt;"",$E39&lt;&gt;"")),"",IF(AND(ISNUMBER(D39),ISNUMBER(I39)),ROUND(D39*I39,2),""))</f>
        <v/>
      </c>
      <c r="M39" s="12">
        <f>IF(NOT(OR($A39&lt;&gt;"",$C39&lt;&gt;"",$E39&lt;&gt;"")),"",IF(AND(ISNUMBER(D39),ISNUMBER(J39)),ROUND(D39*J39,2),""))</f>
        <v/>
      </c>
      <c r="N39" s="12">
        <f>IF(AND(ISNUMBER(L39),ISNUMBER(M39)),M39-L39,"")</f>
        <v/>
      </c>
      <c r="O39" s="13">
        <f>IF(NOT(OR($A39&lt;&gt;"",$C39&lt;&gt;"",$E39&lt;&gt;"")),"",IF(ISNUMBER(A39),A39-TODAY(),""))</f>
        <v/>
      </c>
      <c r="P39" s="14">
        <f>IF(NOT(OR($A39&lt;&gt;"",$C39&lt;&gt;"",$E39&lt;&gt;"")),"",IF(IF(A39="","SIN FECHA; ","")&amp;IF(C39="","SIN CUADRILLA; ","")&amp;IF(E39="","SIN OBRA; ","")&amp;IF(AND(ISNUMBER(A39),C39&lt;&gt;"",E39&lt;&gt;"",UPPER($K39)&lt;&gt;UPPER("Movido"),COUNTIFS($A$6:$A$45,A39,$C$6:$C$45,C39,$E$6:$E$45,"&lt;&gt;"&amp;E39,$E$6:$E$45,"&lt;&gt;",$K$6:$K$45,"&lt;&gt;Movido")&gt;0),"CUADRILLA EN DOS OBRAS EL MISMO DÍA; ","")&amp;IF(AND(ISNUMBER(A39),A39&lt;TODAY(),UPPER($K39)&lt;&gt;UPPER("Movido"),UPPER(K39)&lt;&gt;UPPER("Terminado")),"FECHA PASADA - NO MARCADO TERMINADO; ","")&amp;IF(AND(ISNUMBER(I39),ISNUMBER(J39),N(J39)&gt;N(I39)),"MÁS HORAS DE LAS PLANEADAS; ","")&amp;IF(AND(UPPER(K39)=UPPER("Terminado"),J39=""),"TERMINADO SIN HORAS REALES; ","")="","",LEFT(IF(A39="","SIN FECHA; ","")&amp;IF(C39="","SIN CUADRILLA; ","")&amp;IF(E39="","SIN OBRA; ","")&amp;IF(AND(ISNUMBER(A39),C39&lt;&gt;"",E39&lt;&gt;"",UPPER($K39)&lt;&gt;UPPER("Movido"),COUNTIFS($A$6:$A$45,A39,$C$6:$C$45,C39,$E$6:$E$45,"&lt;&gt;"&amp;E39,$E$6:$E$45,"&lt;&gt;",$K$6:$K$45,"&lt;&gt;Movido")&gt;0),"CUADRILLA EN DOS OBRAS EL MISMO DÍA; ","")&amp;IF(AND(ISNUMBER(A39),A39&lt;TODAY(),UPPER($K39)&lt;&gt;UPPER("Movido"),UPPER(K39)&lt;&gt;UPPER("Terminado")),"FECHA PASADA - NO MARCADO TERMINADO; ","")&amp;IF(AND(ISNUMBER(I39),ISNUMBER(J39),N(J39)&gt;N(I39)),"MÁS HORAS DE LAS PLANEADAS; ","")&amp;IF(AND(UPPER(K39)=UPPER("Terminado"),J39=""),"TERMINADO SIN HORAS REALES; ",""),LEN(IF(A39="","SIN FECHA; ","")&amp;IF(C39="","SIN CUADRILLA; ","")&amp;IF(E39="","SIN OBRA; ","")&amp;IF(AND(ISNUMBER(A39),C39&lt;&gt;"",E39&lt;&gt;"",UPPER($K39)&lt;&gt;UPPER("Movido"),COUNTIFS($A$6:$A$45,A39,$C$6:$C$45,C39,$E$6:$E$45,"&lt;&gt;"&amp;E39,$E$6:$E$45,"&lt;&gt;",$K$6:$K$45,"&lt;&gt;Movido")&gt;0),"CUADRILLA EN DOS OBRAS EL MISMO DÍA; ","")&amp;IF(AND(ISNUMBER(A39),A39&lt;TODAY(),UPPER($K39)&lt;&gt;UPPER("Movido"),UPPER(K39)&lt;&gt;UPPER("Terminado")),"FECHA PASADA - NO MARCADO TERMINADO; ","")&amp;IF(AND(ISNUMBER(I39),ISNUMBER(J39),N(J39)&gt;N(I39)),"MÁS HORAS DE LAS PLANEADAS; ","")&amp;IF(AND(UPPER(K39)=UPPER("Terminado"),J39=""),"TERMINADO SIN HORAS REALES; ",""))-2)))</f>
        <v/>
      </c>
      <c r="Q39" s="10" t="n"/>
    </row>
    <row r="40">
      <c r="A40" s="6" t="n"/>
      <c r="B40" s="7">
        <f>IF(ISNUMBER(A40),CHOOSE(WEEKDAY(A40),"Dom","Lun","Mar","Mié","Jue","Vie","Sáb"),"")</f>
        <v/>
      </c>
      <c r="C40" s="8" t="n"/>
      <c r="D40" s="9" t="n"/>
      <c r="E40" s="10" t="n"/>
      <c r="F40" s="8" t="n"/>
      <c r="G40" s="8" t="n"/>
      <c r="H40" s="8" t="n"/>
      <c r="I40" s="11" t="n"/>
      <c r="J40" s="11" t="n"/>
      <c r="K40" s="8" t="n"/>
      <c r="L40" s="12">
        <f>IF(NOT(OR($A40&lt;&gt;"",$C40&lt;&gt;"",$E40&lt;&gt;"")),"",IF(AND(ISNUMBER(D40),ISNUMBER(I40)),ROUND(D40*I40,2),""))</f>
        <v/>
      </c>
      <c r="M40" s="12">
        <f>IF(NOT(OR($A40&lt;&gt;"",$C40&lt;&gt;"",$E40&lt;&gt;"")),"",IF(AND(ISNUMBER(D40),ISNUMBER(J40)),ROUND(D40*J40,2),""))</f>
        <v/>
      </c>
      <c r="N40" s="12">
        <f>IF(AND(ISNUMBER(L40),ISNUMBER(M40)),M40-L40,"")</f>
        <v/>
      </c>
      <c r="O40" s="13">
        <f>IF(NOT(OR($A40&lt;&gt;"",$C40&lt;&gt;"",$E40&lt;&gt;"")),"",IF(ISNUMBER(A40),A40-TODAY(),""))</f>
        <v/>
      </c>
      <c r="P40" s="14">
        <f>IF(NOT(OR($A40&lt;&gt;"",$C40&lt;&gt;"",$E40&lt;&gt;"")),"",IF(IF(A40="","SIN FECHA; ","")&amp;IF(C40="","SIN CUADRILLA; ","")&amp;IF(E40="","SIN OBRA; ","")&amp;IF(AND(ISNUMBER(A40),C40&lt;&gt;"",E40&lt;&gt;"",UPPER($K40)&lt;&gt;UPPER("Movido"),COUNTIFS($A$6:$A$45,A40,$C$6:$C$45,C40,$E$6:$E$45,"&lt;&gt;"&amp;E40,$E$6:$E$45,"&lt;&gt;",$K$6:$K$45,"&lt;&gt;Movido")&gt;0),"CUADRILLA EN DOS OBRAS EL MISMO DÍA; ","")&amp;IF(AND(ISNUMBER(A40),A40&lt;TODAY(),UPPER($K40)&lt;&gt;UPPER("Movido"),UPPER(K40)&lt;&gt;UPPER("Terminado")),"FECHA PASADA - NO MARCADO TERMINADO; ","")&amp;IF(AND(ISNUMBER(I40),ISNUMBER(J40),N(J40)&gt;N(I40)),"MÁS HORAS DE LAS PLANEADAS; ","")&amp;IF(AND(UPPER(K40)=UPPER("Terminado"),J40=""),"TERMINADO SIN HORAS REALES; ","")="","",LEFT(IF(A40="","SIN FECHA; ","")&amp;IF(C40="","SIN CUADRILLA; ","")&amp;IF(E40="","SIN OBRA; ","")&amp;IF(AND(ISNUMBER(A40),C40&lt;&gt;"",E40&lt;&gt;"",UPPER($K40)&lt;&gt;UPPER("Movido"),COUNTIFS($A$6:$A$45,A40,$C$6:$C$45,C40,$E$6:$E$45,"&lt;&gt;"&amp;E40,$E$6:$E$45,"&lt;&gt;",$K$6:$K$45,"&lt;&gt;Movido")&gt;0),"CUADRILLA EN DOS OBRAS EL MISMO DÍA; ","")&amp;IF(AND(ISNUMBER(A40),A40&lt;TODAY(),UPPER($K40)&lt;&gt;UPPER("Movido"),UPPER(K40)&lt;&gt;UPPER("Terminado")),"FECHA PASADA - NO MARCADO TERMINADO; ","")&amp;IF(AND(ISNUMBER(I40),ISNUMBER(J40),N(J40)&gt;N(I40)),"MÁS HORAS DE LAS PLANEADAS; ","")&amp;IF(AND(UPPER(K40)=UPPER("Terminado"),J40=""),"TERMINADO SIN HORAS REALES; ",""),LEN(IF(A40="","SIN FECHA; ","")&amp;IF(C40="","SIN CUADRILLA; ","")&amp;IF(E40="","SIN OBRA; ","")&amp;IF(AND(ISNUMBER(A40),C40&lt;&gt;"",E40&lt;&gt;"",UPPER($K40)&lt;&gt;UPPER("Movido"),COUNTIFS($A$6:$A$45,A40,$C$6:$C$45,C40,$E$6:$E$45,"&lt;&gt;"&amp;E40,$E$6:$E$45,"&lt;&gt;",$K$6:$K$45,"&lt;&gt;Movido")&gt;0),"CUADRILLA EN DOS OBRAS EL MISMO DÍA; ","")&amp;IF(AND(ISNUMBER(A40),A40&lt;TODAY(),UPPER($K40)&lt;&gt;UPPER("Movido"),UPPER(K40)&lt;&gt;UPPER("Terminado")),"FECHA PASADA - NO MARCADO TERMINADO; ","")&amp;IF(AND(ISNUMBER(I40),ISNUMBER(J40),N(J40)&gt;N(I40)),"MÁS HORAS DE LAS PLANEADAS; ","")&amp;IF(AND(UPPER(K40)=UPPER("Terminado"),J40=""),"TERMINADO SIN HORAS REALES; ",""))-2)))</f>
        <v/>
      </c>
      <c r="Q40" s="10" t="n"/>
    </row>
    <row r="41">
      <c r="A41" s="6" t="n"/>
      <c r="B41" s="7">
        <f>IF(ISNUMBER(A41),CHOOSE(WEEKDAY(A41),"Dom","Lun","Mar","Mié","Jue","Vie","Sáb"),"")</f>
        <v/>
      </c>
      <c r="C41" s="8" t="n"/>
      <c r="D41" s="9" t="n"/>
      <c r="E41" s="10" t="n"/>
      <c r="F41" s="8" t="n"/>
      <c r="G41" s="8" t="n"/>
      <c r="H41" s="8" t="n"/>
      <c r="I41" s="11" t="n"/>
      <c r="J41" s="11" t="n"/>
      <c r="K41" s="8" t="n"/>
      <c r="L41" s="12">
        <f>IF(NOT(OR($A41&lt;&gt;"",$C41&lt;&gt;"",$E41&lt;&gt;"")),"",IF(AND(ISNUMBER(D41),ISNUMBER(I41)),ROUND(D41*I41,2),""))</f>
        <v/>
      </c>
      <c r="M41" s="12">
        <f>IF(NOT(OR($A41&lt;&gt;"",$C41&lt;&gt;"",$E41&lt;&gt;"")),"",IF(AND(ISNUMBER(D41),ISNUMBER(J41)),ROUND(D41*J41,2),""))</f>
        <v/>
      </c>
      <c r="N41" s="12">
        <f>IF(AND(ISNUMBER(L41),ISNUMBER(M41)),M41-L41,"")</f>
        <v/>
      </c>
      <c r="O41" s="13">
        <f>IF(NOT(OR($A41&lt;&gt;"",$C41&lt;&gt;"",$E41&lt;&gt;"")),"",IF(ISNUMBER(A41),A41-TODAY(),""))</f>
        <v/>
      </c>
      <c r="P41" s="14">
        <f>IF(NOT(OR($A41&lt;&gt;"",$C41&lt;&gt;"",$E41&lt;&gt;"")),"",IF(IF(A41="","SIN FECHA; ","")&amp;IF(C41="","SIN CUADRILLA; ","")&amp;IF(E41="","SIN OBRA; ","")&amp;IF(AND(ISNUMBER(A41),C41&lt;&gt;"",E41&lt;&gt;"",UPPER($K41)&lt;&gt;UPPER("Movido"),COUNTIFS($A$6:$A$45,A41,$C$6:$C$45,C41,$E$6:$E$45,"&lt;&gt;"&amp;E41,$E$6:$E$45,"&lt;&gt;",$K$6:$K$45,"&lt;&gt;Movido")&gt;0),"CUADRILLA EN DOS OBRAS EL MISMO DÍA; ","")&amp;IF(AND(ISNUMBER(A41),A41&lt;TODAY(),UPPER($K41)&lt;&gt;UPPER("Movido"),UPPER(K41)&lt;&gt;UPPER("Terminado")),"FECHA PASADA - NO MARCADO TERMINADO; ","")&amp;IF(AND(ISNUMBER(I41),ISNUMBER(J41),N(J41)&gt;N(I41)),"MÁS HORAS DE LAS PLANEADAS; ","")&amp;IF(AND(UPPER(K41)=UPPER("Terminado"),J41=""),"TERMINADO SIN HORAS REALES; ","")="","",LEFT(IF(A41="","SIN FECHA; ","")&amp;IF(C41="","SIN CUADRILLA; ","")&amp;IF(E41="","SIN OBRA; ","")&amp;IF(AND(ISNUMBER(A41),C41&lt;&gt;"",E41&lt;&gt;"",UPPER($K41)&lt;&gt;UPPER("Movido"),COUNTIFS($A$6:$A$45,A41,$C$6:$C$45,C41,$E$6:$E$45,"&lt;&gt;"&amp;E41,$E$6:$E$45,"&lt;&gt;",$K$6:$K$45,"&lt;&gt;Movido")&gt;0),"CUADRILLA EN DOS OBRAS EL MISMO DÍA; ","")&amp;IF(AND(ISNUMBER(A41),A41&lt;TODAY(),UPPER($K41)&lt;&gt;UPPER("Movido"),UPPER(K41)&lt;&gt;UPPER("Terminado")),"FECHA PASADA - NO MARCADO TERMINADO; ","")&amp;IF(AND(ISNUMBER(I41),ISNUMBER(J41),N(J41)&gt;N(I41)),"MÁS HORAS DE LAS PLANEADAS; ","")&amp;IF(AND(UPPER(K41)=UPPER("Terminado"),J41=""),"TERMINADO SIN HORAS REALES; ",""),LEN(IF(A41="","SIN FECHA; ","")&amp;IF(C41="","SIN CUADRILLA; ","")&amp;IF(E41="","SIN OBRA; ","")&amp;IF(AND(ISNUMBER(A41),C41&lt;&gt;"",E41&lt;&gt;"",UPPER($K41)&lt;&gt;UPPER("Movido"),COUNTIFS($A$6:$A$45,A41,$C$6:$C$45,C41,$E$6:$E$45,"&lt;&gt;"&amp;E41,$E$6:$E$45,"&lt;&gt;",$K$6:$K$45,"&lt;&gt;Movido")&gt;0),"CUADRILLA EN DOS OBRAS EL MISMO DÍA; ","")&amp;IF(AND(ISNUMBER(A41),A41&lt;TODAY(),UPPER($K41)&lt;&gt;UPPER("Movido"),UPPER(K41)&lt;&gt;UPPER("Terminado")),"FECHA PASADA - NO MARCADO TERMINADO; ","")&amp;IF(AND(ISNUMBER(I41),ISNUMBER(J41),N(J41)&gt;N(I41)),"MÁS HORAS DE LAS PLANEADAS; ","")&amp;IF(AND(UPPER(K41)=UPPER("Terminado"),J41=""),"TERMINADO SIN HORAS REALES; ",""))-2)))</f>
        <v/>
      </c>
      <c r="Q41" s="10" t="n"/>
    </row>
    <row r="42">
      <c r="A42" s="6" t="n"/>
      <c r="B42" s="7">
        <f>IF(ISNUMBER(A42),CHOOSE(WEEKDAY(A42),"Dom","Lun","Mar","Mié","Jue","Vie","Sáb"),"")</f>
        <v/>
      </c>
      <c r="C42" s="8" t="n"/>
      <c r="D42" s="9" t="n"/>
      <c r="E42" s="10" t="n"/>
      <c r="F42" s="8" t="n"/>
      <c r="G42" s="8" t="n"/>
      <c r="H42" s="8" t="n"/>
      <c r="I42" s="11" t="n"/>
      <c r="J42" s="11" t="n"/>
      <c r="K42" s="8" t="n"/>
      <c r="L42" s="12">
        <f>IF(NOT(OR($A42&lt;&gt;"",$C42&lt;&gt;"",$E42&lt;&gt;"")),"",IF(AND(ISNUMBER(D42),ISNUMBER(I42)),ROUND(D42*I42,2),""))</f>
        <v/>
      </c>
      <c r="M42" s="12">
        <f>IF(NOT(OR($A42&lt;&gt;"",$C42&lt;&gt;"",$E42&lt;&gt;"")),"",IF(AND(ISNUMBER(D42),ISNUMBER(J42)),ROUND(D42*J42,2),""))</f>
        <v/>
      </c>
      <c r="N42" s="12">
        <f>IF(AND(ISNUMBER(L42),ISNUMBER(M42)),M42-L42,"")</f>
        <v/>
      </c>
      <c r="O42" s="13">
        <f>IF(NOT(OR($A42&lt;&gt;"",$C42&lt;&gt;"",$E42&lt;&gt;"")),"",IF(ISNUMBER(A42),A42-TODAY(),""))</f>
        <v/>
      </c>
      <c r="P42" s="14">
        <f>IF(NOT(OR($A42&lt;&gt;"",$C42&lt;&gt;"",$E42&lt;&gt;"")),"",IF(IF(A42="","SIN FECHA; ","")&amp;IF(C42="","SIN CUADRILLA; ","")&amp;IF(E42="","SIN OBRA; ","")&amp;IF(AND(ISNUMBER(A42),C42&lt;&gt;"",E42&lt;&gt;"",UPPER($K42)&lt;&gt;UPPER("Movido"),COUNTIFS($A$6:$A$45,A42,$C$6:$C$45,C42,$E$6:$E$45,"&lt;&gt;"&amp;E42,$E$6:$E$45,"&lt;&gt;",$K$6:$K$45,"&lt;&gt;Movido")&gt;0),"CUADRILLA EN DOS OBRAS EL MISMO DÍA; ","")&amp;IF(AND(ISNUMBER(A42),A42&lt;TODAY(),UPPER($K42)&lt;&gt;UPPER("Movido"),UPPER(K42)&lt;&gt;UPPER("Terminado")),"FECHA PASADA - NO MARCADO TERMINADO; ","")&amp;IF(AND(ISNUMBER(I42),ISNUMBER(J42),N(J42)&gt;N(I42)),"MÁS HORAS DE LAS PLANEADAS; ","")&amp;IF(AND(UPPER(K42)=UPPER("Terminado"),J42=""),"TERMINADO SIN HORAS REALES; ","")="","",LEFT(IF(A42="","SIN FECHA; ","")&amp;IF(C42="","SIN CUADRILLA; ","")&amp;IF(E42="","SIN OBRA; ","")&amp;IF(AND(ISNUMBER(A42),C42&lt;&gt;"",E42&lt;&gt;"",UPPER($K42)&lt;&gt;UPPER("Movido"),COUNTIFS($A$6:$A$45,A42,$C$6:$C$45,C42,$E$6:$E$45,"&lt;&gt;"&amp;E42,$E$6:$E$45,"&lt;&gt;",$K$6:$K$45,"&lt;&gt;Movido")&gt;0),"CUADRILLA EN DOS OBRAS EL MISMO DÍA; ","")&amp;IF(AND(ISNUMBER(A42),A42&lt;TODAY(),UPPER($K42)&lt;&gt;UPPER("Movido"),UPPER(K42)&lt;&gt;UPPER("Terminado")),"FECHA PASADA - NO MARCADO TERMINADO; ","")&amp;IF(AND(ISNUMBER(I42),ISNUMBER(J42),N(J42)&gt;N(I42)),"MÁS HORAS DE LAS PLANEADAS; ","")&amp;IF(AND(UPPER(K42)=UPPER("Terminado"),J42=""),"TERMINADO SIN HORAS REALES; ",""),LEN(IF(A42="","SIN FECHA; ","")&amp;IF(C42="","SIN CUADRILLA; ","")&amp;IF(E42="","SIN OBRA; ","")&amp;IF(AND(ISNUMBER(A42),C42&lt;&gt;"",E42&lt;&gt;"",UPPER($K42)&lt;&gt;UPPER("Movido"),COUNTIFS($A$6:$A$45,A42,$C$6:$C$45,C42,$E$6:$E$45,"&lt;&gt;"&amp;E42,$E$6:$E$45,"&lt;&gt;",$K$6:$K$45,"&lt;&gt;Movido")&gt;0),"CUADRILLA EN DOS OBRAS EL MISMO DÍA; ","")&amp;IF(AND(ISNUMBER(A42),A42&lt;TODAY(),UPPER($K42)&lt;&gt;UPPER("Movido"),UPPER(K42)&lt;&gt;UPPER("Terminado")),"FECHA PASADA - NO MARCADO TERMINADO; ","")&amp;IF(AND(ISNUMBER(I42),ISNUMBER(J42),N(J42)&gt;N(I42)),"MÁS HORAS DE LAS PLANEADAS; ","")&amp;IF(AND(UPPER(K42)=UPPER("Terminado"),J42=""),"TERMINADO SIN HORAS REALES; ",""))-2)))</f>
        <v/>
      </c>
      <c r="Q42" s="10" t="n"/>
    </row>
    <row r="43">
      <c r="A43" s="6" t="n"/>
      <c r="B43" s="7">
        <f>IF(ISNUMBER(A43),CHOOSE(WEEKDAY(A43),"Dom","Lun","Mar","Mié","Jue","Vie","Sáb"),"")</f>
        <v/>
      </c>
      <c r="C43" s="8" t="n"/>
      <c r="D43" s="9" t="n"/>
      <c r="E43" s="10" t="n"/>
      <c r="F43" s="8" t="n"/>
      <c r="G43" s="8" t="n"/>
      <c r="H43" s="8" t="n"/>
      <c r="I43" s="11" t="n"/>
      <c r="J43" s="11" t="n"/>
      <c r="K43" s="8" t="n"/>
      <c r="L43" s="12">
        <f>IF(NOT(OR($A43&lt;&gt;"",$C43&lt;&gt;"",$E43&lt;&gt;"")),"",IF(AND(ISNUMBER(D43),ISNUMBER(I43)),ROUND(D43*I43,2),""))</f>
        <v/>
      </c>
      <c r="M43" s="12">
        <f>IF(NOT(OR($A43&lt;&gt;"",$C43&lt;&gt;"",$E43&lt;&gt;"")),"",IF(AND(ISNUMBER(D43),ISNUMBER(J43)),ROUND(D43*J43,2),""))</f>
        <v/>
      </c>
      <c r="N43" s="12">
        <f>IF(AND(ISNUMBER(L43),ISNUMBER(M43)),M43-L43,"")</f>
        <v/>
      </c>
      <c r="O43" s="13">
        <f>IF(NOT(OR($A43&lt;&gt;"",$C43&lt;&gt;"",$E43&lt;&gt;"")),"",IF(ISNUMBER(A43),A43-TODAY(),""))</f>
        <v/>
      </c>
      <c r="P43" s="14">
        <f>IF(NOT(OR($A43&lt;&gt;"",$C43&lt;&gt;"",$E43&lt;&gt;"")),"",IF(IF(A43="","SIN FECHA; ","")&amp;IF(C43="","SIN CUADRILLA; ","")&amp;IF(E43="","SIN OBRA; ","")&amp;IF(AND(ISNUMBER(A43),C43&lt;&gt;"",E43&lt;&gt;"",UPPER($K43)&lt;&gt;UPPER("Movido"),COUNTIFS($A$6:$A$45,A43,$C$6:$C$45,C43,$E$6:$E$45,"&lt;&gt;"&amp;E43,$E$6:$E$45,"&lt;&gt;",$K$6:$K$45,"&lt;&gt;Movido")&gt;0),"CUADRILLA EN DOS OBRAS EL MISMO DÍA; ","")&amp;IF(AND(ISNUMBER(A43),A43&lt;TODAY(),UPPER($K43)&lt;&gt;UPPER("Movido"),UPPER(K43)&lt;&gt;UPPER("Terminado")),"FECHA PASADA - NO MARCADO TERMINADO; ","")&amp;IF(AND(ISNUMBER(I43),ISNUMBER(J43),N(J43)&gt;N(I43)),"MÁS HORAS DE LAS PLANEADAS; ","")&amp;IF(AND(UPPER(K43)=UPPER("Terminado"),J43=""),"TERMINADO SIN HORAS REALES; ","")="","",LEFT(IF(A43="","SIN FECHA; ","")&amp;IF(C43="","SIN CUADRILLA; ","")&amp;IF(E43="","SIN OBRA; ","")&amp;IF(AND(ISNUMBER(A43),C43&lt;&gt;"",E43&lt;&gt;"",UPPER($K43)&lt;&gt;UPPER("Movido"),COUNTIFS($A$6:$A$45,A43,$C$6:$C$45,C43,$E$6:$E$45,"&lt;&gt;"&amp;E43,$E$6:$E$45,"&lt;&gt;",$K$6:$K$45,"&lt;&gt;Movido")&gt;0),"CUADRILLA EN DOS OBRAS EL MISMO DÍA; ","")&amp;IF(AND(ISNUMBER(A43),A43&lt;TODAY(),UPPER($K43)&lt;&gt;UPPER("Movido"),UPPER(K43)&lt;&gt;UPPER("Terminado")),"FECHA PASADA - NO MARCADO TERMINADO; ","")&amp;IF(AND(ISNUMBER(I43),ISNUMBER(J43),N(J43)&gt;N(I43)),"MÁS HORAS DE LAS PLANEADAS; ","")&amp;IF(AND(UPPER(K43)=UPPER("Terminado"),J43=""),"TERMINADO SIN HORAS REALES; ",""),LEN(IF(A43="","SIN FECHA; ","")&amp;IF(C43="","SIN CUADRILLA; ","")&amp;IF(E43="","SIN OBRA; ","")&amp;IF(AND(ISNUMBER(A43),C43&lt;&gt;"",E43&lt;&gt;"",UPPER($K43)&lt;&gt;UPPER("Movido"),COUNTIFS($A$6:$A$45,A43,$C$6:$C$45,C43,$E$6:$E$45,"&lt;&gt;"&amp;E43,$E$6:$E$45,"&lt;&gt;",$K$6:$K$45,"&lt;&gt;Movido")&gt;0),"CUADRILLA EN DOS OBRAS EL MISMO DÍA; ","")&amp;IF(AND(ISNUMBER(A43),A43&lt;TODAY(),UPPER($K43)&lt;&gt;UPPER("Movido"),UPPER(K43)&lt;&gt;UPPER("Terminado")),"FECHA PASADA - NO MARCADO TERMINADO; ","")&amp;IF(AND(ISNUMBER(I43),ISNUMBER(J43),N(J43)&gt;N(I43)),"MÁS HORAS DE LAS PLANEADAS; ","")&amp;IF(AND(UPPER(K43)=UPPER("Terminado"),J43=""),"TERMINADO SIN HORAS REALES; ",""))-2)))</f>
        <v/>
      </c>
      <c r="Q43" s="10" t="n"/>
    </row>
    <row r="44">
      <c r="A44" s="6" t="n"/>
      <c r="B44" s="7">
        <f>IF(ISNUMBER(A44),CHOOSE(WEEKDAY(A44),"Dom","Lun","Mar","Mié","Jue","Vie","Sáb"),"")</f>
        <v/>
      </c>
      <c r="C44" s="8" t="n"/>
      <c r="D44" s="9" t="n"/>
      <c r="E44" s="10" t="n"/>
      <c r="F44" s="8" t="n"/>
      <c r="G44" s="8" t="n"/>
      <c r="H44" s="8" t="n"/>
      <c r="I44" s="11" t="n"/>
      <c r="J44" s="11" t="n"/>
      <c r="K44" s="8" t="n"/>
      <c r="L44" s="12">
        <f>IF(NOT(OR($A44&lt;&gt;"",$C44&lt;&gt;"",$E44&lt;&gt;"")),"",IF(AND(ISNUMBER(D44),ISNUMBER(I44)),ROUND(D44*I44,2),""))</f>
        <v/>
      </c>
      <c r="M44" s="12">
        <f>IF(NOT(OR($A44&lt;&gt;"",$C44&lt;&gt;"",$E44&lt;&gt;"")),"",IF(AND(ISNUMBER(D44),ISNUMBER(J44)),ROUND(D44*J44,2),""))</f>
        <v/>
      </c>
      <c r="N44" s="12">
        <f>IF(AND(ISNUMBER(L44),ISNUMBER(M44)),M44-L44,"")</f>
        <v/>
      </c>
      <c r="O44" s="13">
        <f>IF(NOT(OR($A44&lt;&gt;"",$C44&lt;&gt;"",$E44&lt;&gt;"")),"",IF(ISNUMBER(A44),A44-TODAY(),""))</f>
        <v/>
      </c>
      <c r="P44" s="14">
        <f>IF(NOT(OR($A44&lt;&gt;"",$C44&lt;&gt;"",$E44&lt;&gt;"")),"",IF(IF(A44="","SIN FECHA; ","")&amp;IF(C44="","SIN CUADRILLA; ","")&amp;IF(E44="","SIN OBRA; ","")&amp;IF(AND(ISNUMBER(A44),C44&lt;&gt;"",E44&lt;&gt;"",UPPER($K44)&lt;&gt;UPPER("Movido"),COUNTIFS($A$6:$A$45,A44,$C$6:$C$45,C44,$E$6:$E$45,"&lt;&gt;"&amp;E44,$E$6:$E$45,"&lt;&gt;",$K$6:$K$45,"&lt;&gt;Movido")&gt;0),"CUADRILLA EN DOS OBRAS EL MISMO DÍA; ","")&amp;IF(AND(ISNUMBER(A44),A44&lt;TODAY(),UPPER($K44)&lt;&gt;UPPER("Movido"),UPPER(K44)&lt;&gt;UPPER("Terminado")),"FECHA PASADA - NO MARCADO TERMINADO; ","")&amp;IF(AND(ISNUMBER(I44),ISNUMBER(J44),N(J44)&gt;N(I44)),"MÁS HORAS DE LAS PLANEADAS; ","")&amp;IF(AND(UPPER(K44)=UPPER("Terminado"),J44=""),"TERMINADO SIN HORAS REALES; ","")="","",LEFT(IF(A44="","SIN FECHA; ","")&amp;IF(C44="","SIN CUADRILLA; ","")&amp;IF(E44="","SIN OBRA; ","")&amp;IF(AND(ISNUMBER(A44),C44&lt;&gt;"",E44&lt;&gt;"",UPPER($K44)&lt;&gt;UPPER("Movido"),COUNTIFS($A$6:$A$45,A44,$C$6:$C$45,C44,$E$6:$E$45,"&lt;&gt;"&amp;E44,$E$6:$E$45,"&lt;&gt;",$K$6:$K$45,"&lt;&gt;Movido")&gt;0),"CUADRILLA EN DOS OBRAS EL MISMO DÍA; ","")&amp;IF(AND(ISNUMBER(A44),A44&lt;TODAY(),UPPER($K44)&lt;&gt;UPPER("Movido"),UPPER(K44)&lt;&gt;UPPER("Terminado")),"FECHA PASADA - NO MARCADO TERMINADO; ","")&amp;IF(AND(ISNUMBER(I44),ISNUMBER(J44),N(J44)&gt;N(I44)),"MÁS HORAS DE LAS PLANEADAS; ","")&amp;IF(AND(UPPER(K44)=UPPER("Terminado"),J44=""),"TERMINADO SIN HORAS REALES; ",""),LEN(IF(A44="","SIN FECHA; ","")&amp;IF(C44="","SIN CUADRILLA; ","")&amp;IF(E44="","SIN OBRA; ","")&amp;IF(AND(ISNUMBER(A44),C44&lt;&gt;"",E44&lt;&gt;"",UPPER($K44)&lt;&gt;UPPER("Movido"),COUNTIFS($A$6:$A$45,A44,$C$6:$C$45,C44,$E$6:$E$45,"&lt;&gt;"&amp;E44,$E$6:$E$45,"&lt;&gt;",$K$6:$K$45,"&lt;&gt;Movido")&gt;0),"CUADRILLA EN DOS OBRAS EL MISMO DÍA; ","")&amp;IF(AND(ISNUMBER(A44),A44&lt;TODAY(),UPPER($K44)&lt;&gt;UPPER("Movido"),UPPER(K44)&lt;&gt;UPPER("Terminado")),"FECHA PASADA - NO MARCADO TERMINADO; ","")&amp;IF(AND(ISNUMBER(I44),ISNUMBER(J44),N(J44)&gt;N(I44)),"MÁS HORAS DE LAS PLANEADAS; ","")&amp;IF(AND(UPPER(K44)=UPPER("Terminado"),J44=""),"TERMINADO SIN HORAS REALES; ",""))-2)))</f>
        <v/>
      </c>
      <c r="Q44" s="10" t="n"/>
    </row>
    <row r="45">
      <c r="A45" s="6" t="n"/>
      <c r="B45" s="7">
        <f>IF(ISNUMBER(A45),CHOOSE(WEEKDAY(A45),"Dom","Lun","Mar","Mié","Jue","Vie","Sáb"),"")</f>
        <v/>
      </c>
      <c r="C45" s="8" t="n"/>
      <c r="D45" s="9" t="n"/>
      <c r="E45" s="10" t="n"/>
      <c r="F45" s="8" t="n"/>
      <c r="G45" s="8" t="n"/>
      <c r="H45" s="8" t="n"/>
      <c r="I45" s="11" t="n"/>
      <c r="J45" s="11" t="n"/>
      <c r="K45" s="8" t="n"/>
      <c r="L45" s="12">
        <f>IF(NOT(OR($A45&lt;&gt;"",$C45&lt;&gt;"",$E45&lt;&gt;"")),"",IF(AND(ISNUMBER(D45),ISNUMBER(I45)),ROUND(D45*I45,2),""))</f>
        <v/>
      </c>
      <c r="M45" s="12">
        <f>IF(NOT(OR($A45&lt;&gt;"",$C45&lt;&gt;"",$E45&lt;&gt;"")),"",IF(AND(ISNUMBER(D45),ISNUMBER(J45)),ROUND(D45*J45,2),""))</f>
        <v/>
      </c>
      <c r="N45" s="12">
        <f>IF(AND(ISNUMBER(L45),ISNUMBER(M45)),M45-L45,"")</f>
        <v/>
      </c>
      <c r="O45" s="13">
        <f>IF(NOT(OR($A45&lt;&gt;"",$C45&lt;&gt;"",$E45&lt;&gt;"")),"",IF(ISNUMBER(A45),A45-TODAY(),""))</f>
        <v/>
      </c>
      <c r="P45" s="14">
        <f>IF(NOT(OR($A45&lt;&gt;"",$C45&lt;&gt;"",$E45&lt;&gt;"")),"",IF(IF(A45="","SIN FECHA; ","")&amp;IF(C45="","SIN CUADRILLA; ","")&amp;IF(E45="","SIN OBRA; ","")&amp;IF(AND(ISNUMBER(A45),C45&lt;&gt;"",E45&lt;&gt;"",UPPER($K45)&lt;&gt;UPPER("Movido"),COUNTIFS($A$6:$A$45,A45,$C$6:$C$45,C45,$E$6:$E$45,"&lt;&gt;"&amp;E45,$E$6:$E$45,"&lt;&gt;",$K$6:$K$45,"&lt;&gt;Movido")&gt;0),"CUADRILLA EN DOS OBRAS EL MISMO DÍA; ","")&amp;IF(AND(ISNUMBER(A45),A45&lt;TODAY(),UPPER($K45)&lt;&gt;UPPER("Movido"),UPPER(K45)&lt;&gt;UPPER("Terminado")),"FECHA PASADA - NO MARCADO TERMINADO; ","")&amp;IF(AND(ISNUMBER(I45),ISNUMBER(J45),N(J45)&gt;N(I45)),"MÁS HORAS DE LAS PLANEADAS; ","")&amp;IF(AND(UPPER(K45)=UPPER("Terminado"),J45=""),"TERMINADO SIN HORAS REALES; ","")="","",LEFT(IF(A45="","SIN FECHA; ","")&amp;IF(C45="","SIN CUADRILLA; ","")&amp;IF(E45="","SIN OBRA; ","")&amp;IF(AND(ISNUMBER(A45),C45&lt;&gt;"",E45&lt;&gt;"",UPPER($K45)&lt;&gt;UPPER("Movido"),COUNTIFS($A$6:$A$45,A45,$C$6:$C$45,C45,$E$6:$E$45,"&lt;&gt;"&amp;E45,$E$6:$E$45,"&lt;&gt;",$K$6:$K$45,"&lt;&gt;Movido")&gt;0),"CUADRILLA EN DOS OBRAS EL MISMO DÍA; ","")&amp;IF(AND(ISNUMBER(A45),A45&lt;TODAY(),UPPER($K45)&lt;&gt;UPPER("Movido"),UPPER(K45)&lt;&gt;UPPER("Terminado")),"FECHA PASADA - NO MARCADO TERMINADO; ","")&amp;IF(AND(ISNUMBER(I45),ISNUMBER(J45),N(J45)&gt;N(I45)),"MÁS HORAS DE LAS PLANEADAS; ","")&amp;IF(AND(UPPER(K45)=UPPER("Terminado"),J45=""),"TERMINADO SIN HORAS REALES; ",""),LEN(IF(A45="","SIN FECHA; ","")&amp;IF(C45="","SIN CUADRILLA; ","")&amp;IF(E45="","SIN OBRA; ","")&amp;IF(AND(ISNUMBER(A45),C45&lt;&gt;"",E45&lt;&gt;"",UPPER($K45)&lt;&gt;UPPER("Movido"),COUNTIFS($A$6:$A$45,A45,$C$6:$C$45,C45,$E$6:$E$45,"&lt;&gt;"&amp;E45,$E$6:$E$45,"&lt;&gt;",$K$6:$K$45,"&lt;&gt;Movido")&gt;0),"CUADRILLA EN DOS OBRAS EL MISMO DÍA; ","")&amp;IF(AND(ISNUMBER(A45),A45&lt;TODAY(),UPPER($K45)&lt;&gt;UPPER("Movido"),UPPER(K45)&lt;&gt;UPPER("Terminado")),"FECHA PASADA - NO MARCADO TERMINADO; ","")&amp;IF(AND(ISNUMBER(I45),ISNUMBER(J45),N(J45)&gt;N(I45)),"MÁS HORAS DE LAS PLANEADAS; ","")&amp;IF(AND(UPPER(K45)=UPPER("Terminado"),J45=""),"TERMINADO SIN HORAS REALES; ",""))-2)))</f>
        <v/>
      </c>
      <c r="Q45" s="10" t="n"/>
    </row>
    <row r="46">
      <c r="A46" s="15" t="inlineStr">
        <is>
          <t>TOTAL (todos los renglones)</t>
        </is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7">
        <f>SUM(L6:L45)</f>
        <v/>
      </c>
      <c r="M46" s="17">
        <f>SUM(M6:M45)</f>
        <v/>
      </c>
      <c r="N46" s="17">
        <f>SUM(N6:N45)</f>
        <v/>
      </c>
      <c r="O46" s="16" t="n"/>
      <c r="P46" s="16" t="n"/>
      <c r="Q46" s="16" t="n"/>
    </row>
    <row r="48">
      <c r="A48" s="18" t="inlineStr">
        <is>
          <t>RESUMEN</t>
        </is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  <c r="M48" s="19" t="n"/>
      <c r="N48" s="19" t="n"/>
      <c r="O48" s="19" t="n"/>
      <c r="P48" s="19" t="n"/>
      <c r="Q48" s="19" t="n"/>
    </row>
    <row r="49" ht="30" customHeight="1">
      <c r="K49" s="20" t="inlineStr">
        <is>
          <t>Renglones</t>
        </is>
      </c>
      <c r="L49" s="20" t="inlineStr">
        <is>
          <t>Horas-cuadrilla planeadas</t>
        </is>
      </c>
      <c r="M49" s="20" t="inlineStr">
        <is>
          <t>Horas-cuadrilla reales</t>
        </is>
      </c>
    </row>
    <row r="50">
      <c r="A50" s="3" t="inlineStr">
        <is>
          <t>Días-cuadrilla esta semana (de lunes a domingo, sin Movido)</t>
        </is>
      </c>
      <c r="K50" s="13">
        <f>COUNTIFS($A$6:$A$45,"&gt;="&amp;(TODAY()-WEEKDAY(TODAY(),2)+1),$A$6:$A$45,"&lt;="&amp;(TODAY()-WEEKDAY(TODAY(),2)+1+6),$K$6:$K$45,"&lt;&gt;Movido")</f>
        <v/>
      </c>
      <c r="L50" s="12">
        <f>SUMIFS($L$6:$L$45,$A$6:$A$45,"&gt;="&amp;(TODAY()-WEEKDAY(TODAY(),2)+1),$A$6:$A$45,"&lt;="&amp;(TODAY()-WEEKDAY(TODAY(),2)+1+6),$K$6:$K$45,"&lt;&gt;Movido")</f>
        <v/>
      </c>
      <c r="M50" s="12">
        <f>SUMIFS($M$6:$M$45,$A$6:$A$45,"&gt;="&amp;(TODAY()-WEEKDAY(TODAY(),2)+1),$A$6:$A$45,"&lt;="&amp;(TODAY()-WEEKDAY(TODAY(),2)+1+6),$K$6:$K$45,"&lt;&gt;Movido")</f>
        <v/>
      </c>
    </row>
    <row r="51">
      <c r="A51" s="21" t="inlineStr">
        <is>
          <t>Días-cuadrilla en los próximos 7 días (hoy + 6, sin Movido)</t>
        </is>
      </c>
      <c r="K51" s="13">
        <f>COUNTIFS($A$6:$A$45,"&gt;="&amp;TODAY(),$A$6:$A$45,"&lt;="&amp;(TODAY()+6),$K$6:$K$45,"&lt;&gt;Movido")</f>
        <v/>
      </c>
      <c r="L51" s="12">
        <f>SUMIFS($L$6:$L$45,$A$6:$A$45,"&gt;="&amp;TODAY(),$A$6:$A$45,"&lt;="&amp;(TODAY()+6),$K$6:$K$45,"&lt;&gt;Movido")</f>
        <v/>
      </c>
      <c r="M51" s="12">
        <f>SUMIFS($M$6:$M$45,$A$6:$A$45,"&gt;="&amp;TODAY(),$A$6:$A$45,"&lt;="&amp;(TODAY()+6),$K$6:$K$45,"&lt;&gt;Movido")</f>
        <v/>
      </c>
    </row>
    <row r="52">
      <c r="A52" s="3" t="inlineStr">
        <is>
          <t>Renglones con cruce (corríjalos antes de mandar las asignaciones)</t>
        </is>
      </c>
      <c r="K52" s="22">
        <f>SUMPRODUCT(--ISNUMBER(SEARCH("CUADRILLA EN DOS OBRAS EL MISMO DÍA",$P$6:$P$45)))</f>
        <v/>
      </c>
    </row>
    <row r="53">
      <c r="A53" s="3" t="inlineStr">
        <is>
          <t>Renglones pasados sin marcar Terminado</t>
        </is>
      </c>
      <c r="K53" s="22">
        <f>SUMPRODUCT(--ISNUMBER(SEARCH("FECHA PASADA - NO MARCADO TERMINADO",$P$6:$P$45)))</f>
        <v/>
      </c>
    </row>
    <row r="54">
      <c r="A54" s="21" t="inlineStr">
        <is>
          <t>Programado</t>
        </is>
      </c>
      <c r="K54" s="13">
        <f>COUNTIFS($K$6:$K$45,"Programado")</f>
        <v/>
      </c>
      <c r="L54" s="12">
        <f>SUMIFS($L$6:$L$45,$K$6:$K$45,"Programado")</f>
        <v/>
      </c>
      <c r="M54" s="12">
        <f>SUMIFS($M$6:$M$45,$K$6:$K$45,"Programado")</f>
        <v/>
      </c>
    </row>
    <row r="55">
      <c r="A55" s="21" t="inlineStr">
        <is>
          <t>En proceso</t>
        </is>
      </c>
      <c r="K55" s="13">
        <f>COUNTIFS($K$6:$K$45,"En proceso")</f>
        <v/>
      </c>
      <c r="L55" s="12">
        <f>SUMIFS($L$6:$L$45,$K$6:$K$45,"En proceso")</f>
        <v/>
      </c>
      <c r="M55" s="12">
        <f>SUMIFS($M$6:$M$45,$K$6:$K$45,"En proceso")</f>
        <v/>
      </c>
    </row>
    <row r="56">
      <c r="A56" s="3" t="inlineStr">
        <is>
          <t>Terminado (horas-cuadrilla planeadas contra reales)</t>
        </is>
      </c>
      <c r="K56" s="13">
        <f>COUNTIFS($K$6:$K$45,"Terminado")</f>
        <v/>
      </c>
      <c r="L56" s="12">
        <f>SUMIFS($L$6:$L$45,$K$6:$K$45,"Terminado")</f>
        <v/>
      </c>
      <c r="M56" s="12">
        <f>SUMIFS($M$6:$M$45,$K$6:$K$45,"Terminado")</f>
        <v/>
      </c>
    </row>
    <row r="57">
      <c r="A57" s="21" t="inlineStr">
        <is>
          <t>Movido</t>
        </is>
      </c>
      <c r="K57" s="13">
        <f>COUNTIFS($K$6:$K$45,"Movido")</f>
        <v/>
      </c>
      <c r="L57" s="12">
        <f>SUMIFS($L$6:$L$45,$K$6:$K$45,"Movido")</f>
        <v/>
      </c>
      <c r="M57" s="12">
        <f>SUMIFS($M$6:$M$45,$K$6:$K$45,"Movido")</f>
        <v/>
      </c>
    </row>
    <row r="58">
      <c r="A58" s="3" t="inlineStr">
        <is>
          <t>Diferencia en lo Terminado con horas reales (reales - planeadas)</t>
        </is>
      </c>
      <c r="M58" s="23">
        <f>SUMIFS($N$6:$N$45,$K$6:$K$45,"Terminado")</f>
        <v/>
      </c>
    </row>
    <row r="59">
      <c r="A59" t="inlineStr">
        <is>
          <t>Renglones con aviso (cantidad)</t>
        </is>
      </c>
      <c r="K59" s="13">
        <f>SUMPRODUCT(--(LEN($P$6:$P$45)&gt;0))</f>
        <v/>
      </c>
    </row>
  </sheetData>
  <conditionalFormatting sqref="A6:Q45">
    <cfRule type="expression" priority="1" dxfId="0" stopIfTrue="1">
      <formula>OR(ISNUMBER(SEARCH("CUADRILLA EN DOS OBRAS EL MISMO DÍA",$P6)),ISNUMBER(SEARCH("FECHA PASADA - NO MARCADO TERMINADO",$P6)))</formula>
    </cfRule>
    <cfRule type="expression" priority="2" dxfId="1">
      <formula>$P6&lt;&gt;""</formula>
    </cfRule>
  </conditionalFormatting>
  <conditionalFormatting sqref="K52">
    <cfRule type="expression" priority="3" dxfId="0">
      <formula>N($K$52)&gt;0</formula>
    </cfRule>
  </conditionalFormatting>
  <conditionalFormatting sqref="K53">
    <cfRule type="expression" priority="4" dxfId="0">
      <formula>N($K$53)&gt;0</formula>
    </cfRule>
  </conditionalFormatting>
  <dataValidations count="5">
    <dataValidation sqref="A6:A45" showDropDown="0" showInputMessage="0" showErrorMessage="1" allowBlank="1" error="Escriba una fecha." type="date" operator="greaterThan">
      <formula1>36526</formula1>
    </dataValidation>
    <dataValidation sqref="D6:D45" showDropDown="0" showInputMessage="0" showErrorMessage="1" allowBlank="1" error="Escriba un número de 0 o más." type="decimal" operator="greaterThanOrEqual">
      <formula1>0</formula1>
    </dataValidation>
    <dataValidation sqref="I6:J45" showDropDown="0" showInputMessage="0" showErrorMessage="1" allowBlank="1" error="Escriba horas de 0 a 24." type="decimal" operator="between">
      <formula1>0</formula1>
      <formula2>24</formula2>
    </dataValidation>
    <dataValidation sqref="H6:H45" showDropDown="0" showInputMessage="0" showErrorMessage="0" allowBlank="1" error="Escoja una tarea de la lista (o escriba encima)." type="list">
      <formula1>"Colgar,Encintar,Flotear,Textura,Pendientes,Otro"</formula1>
    </dataValidation>
    <dataValidation sqref="K6:K45" showDropDown="0" showInputMessage="0" showErrorMessage="1" allowBlank="1" error="Escoja un estado de la lista." type="list">
      <formula1>"Programado,En proceso,Terminado,Movido"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