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Empiece aquí" sheetId="1" state="visible" r:id="rId1"/>
    <sheet xmlns:r="http://schemas.openxmlformats.org/officeDocument/2006/relationships" name="Lista de pendientes"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sz val="14"/>
    </font>
    <font>
      <sz val="11"/>
    </font>
    <font>
      <b val="1"/>
    </font>
    <font>
      <b val="1"/>
      <color rgb="00FFFFFF"/>
    </font>
    <font>
      <b val="1"/>
      <color rgb="00C00000"/>
    </font>
    <font/>
  </fonts>
  <fills count="5">
    <fill>
      <patternFill/>
    </fill>
    <fill>
      <patternFill patternType="gray125"/>
    </fill>
    <fill>
      <patternFill patternType="solid">
        <fgColor rgb="0024506B"/>
      </patternFill>
    </fill>
    <fill>
      <patternFill patternType="solid">
        <fgColor rgb="00FFF3CD"/>
      </patternFill>
    </fill>
    <fill>
      <patternFill patternType="solid">
        <fgColor rgb="00D6E4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applyAlignment="1" pivotButton="0" quotePrefix="0" xfId="0">
      <alignment horizontal="left"/>
    </xf>
    <xf numFmtId="0" fontId="4" fillId="2" borderId="1" applyAlignment="1" pivotButton="0" quotePrefix="0" xfId="0">
      <alignment horizontal="center" vertical="center" wrapText="1"/>
    </xf>
    <xf numFmtId="0" fontId="0" fillId="3" borderId="1" pivotButton="0" quotePrefix="0" xfId="0"/>
    <xf numFmtId="0" fontId="0" fillId="3" borderId="1" applyAlignment="1" pivotButton="0" quotePrefix="0" xfId="0">
      <alignment wrapText="1"/>
    </xf>
    <xf numFmtId="164" fontId="0" fillId="3" borderId="1" pivotButton="0" quotePrefix="0" xfId="0"/>
    <xf numFmtId="1" fontId="0" fillId="0" borderId="1" pivotButton="0" quotePrefix="0" xfId="0"/>
    <xf numFmtId="0" fontId="5" fillId="0" borderId="1" applyAlignment="1" pivotButton="0" quotePrefix="0" xfId="0">
      <alignment wrapText="1"/>
    </xf>
    <xf numFmtId="0" fontId="3" fillId="4" borderId="0" pivotButton="0" quotePrefix="0" xfId="0"/>
    <xf numFmtId="0" fontId="0" fillId="4" borderId="0" pivotButton="0" quotePrefix="0" xfId="0"/>
    <xf numFmtId="0" fontId="6" fillId="0" borderId="0" pivotButton="0" quotePrefix="0" xfId="0"/>
    <xf numFmtId="1" fontId="5" fillId="0" borderId="1" pivotButton="0" quotePrefix="0" xfId="0"/>
    <xf numFmtId="0" fontId="3" fillId="0" borderId="0" applyAlignment="1" pivotButton="0" quotePrefix="0" xfId="0">
      <alignment wrapText="1"/>
    </xf>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50" customWidth="1" min="1" max="1"/>
  </cols>
  <sheetData>
    <row r="1">
      <c r="A1" s="1" t="inlineStr">
        <is>
          <t>Lista de pendientes de tablaroca (drywall) de TapeAndFloat (libro de Excel gratis)</t>
        </is>
      </c>
    </row>
    <row r="2">
      <c r="A2" s="2" t="inlineStr"/>
    </row>
    <row r="3">
      <c r="A3" s="2" t="inlineStr">
        <is>
          <t>Una lista de pendientes (punch list) es la lista de detalles pequeños que faltan por arreglar antes de cerrar el trabajo de drywall: clavos botados, grietas, juntas de cinta, esquineros, textura y parches.</t>
        </is>
      </c>
    </row>
    <row r="4">
      <c r="A4" s="2" t="inlineStr">
        <is>
          <t>Este libro la lleva como registro, con un renglón por detalle. Las celdas amarillas son para que usted escriba. Las celdas blancas tienen fórmulas: se calculan solas.</t>
        </is>
      </c>
    </row>
    <row r="5">
      <c r="A5" s="2" t="inlineStr">
        <is>
          <t>La hoja no está bloqueada, así que puede cambiar lo que quiera. Los renglones que empiezan con EJEMPLO son datos de ejemplo, no obras reales. Bórrelos (o escriba encima) antes de usar la hoja.</t>
        </is>
      </c>
    </row>
    <row r="6">
      <c r="A6" s="2" t="inlineStr"/>
    </row>
    <row r="7">
      <c r="A7" s="2" t="inlineStr">
        <is>
          <t>1. Hoja Lista de pendientes: un renglón por detalle. No junte "retoques en la unidad 3" en un solo renglón; cada zona de clavos botados, grieta o golpe va en su propio renglón.</t>
        </is>
      </c>
    </row>
    <row r="8">
      <c r="A8" s="2" t="inlineStr">
        <is>
          <t xml:space="preserve">   Escriba el número del detalle, la obra, el área o cuarto, el lugar exacto, una descripción corta, quién lo encontró y la fecha en que se encontró.</t>
        </is>
      </c>
    </row>
    <row r="9">
      <c r="A9" s="2" t="inlineStr">
        <is>
          <t>2. Escoja el tipo de detalle de la lista (Clavo botado, Grieta, Junta de cinta, Esquinero, Textura, Parche, Daño de otros oficios, Otro).</t>
        </is>
      </c>
    </row>
    <row r="10">
      <c r="A10" s="2" t="inlineStr">
        <is>
          <t xml:space="preserve">   Use Daño de otros oficios cuando otro oficio dañó la tablaroca ya terminada; ese arreglo normalmente es trabajo extra, así que póngalo en una orden de cambio y escriba el número de OC.</t>
        </is>
      </c>
    </row>
    <row r="11">
      <c r="A11" s="2" t="inlineStr">
        <is>
          <t>3. Escriba la cuadrilla asignada y la fecha límite. Escoja el estado de la lista: Abierto, En proceso, Terminado o Verificado por el contratista.</t>
        </is>
      </c>
    </row>
    <row r="12">
      <c r="A12" s="2" t="inlineStr">
        <is>
          <t>4. Cuando quede arreglado, escriba la fecha en que se terminó y márquelo Terminado. Cuando el contratista o el supervisor lo revise, escriba su nombre en Firma del contratista y márquelo Verificado por el contratista.</t>
        </is>
      </c>
    </row>
    <row r="13">
      <c r="A13" s="2" t="inlineStr">
        <is>
          <t xml:space="preserve">   Pegue un enlace a la foto (Google Drive, Dropbox o su app de fotos) en Enlace de foto para que cualquiera la encuentre después.</t>
        </is>
      </c>
    </row>
    <row r="14">
      <c r="A14" s="2" t="inlineStr">
        <is>
          <t>5. Los días abierto se cuentan desde la fecha en que se encontró hasta hoy (HOY()), o hasta la fecha en que se terminó cuando el detalle está Terminado o Verificado.</t>
        </is>
      </c>
    </row>
    <row r="15">
      <c r="A15" s="2" t="inlineStr">
        <is>
          <t xml:space="preserve">   Los días para la fecha límite se cuentan de hoy a la fecha límite. Un número negativo quiere decir que ya se venció. Se queda en blanco cuando el detalle está Terminado o Verificado.</t>
        </is>
      </c>
    </row>
    <row r="16">
      <c r="A16" s="2" t="inlineStr">
        <is>
          <t>6. La columna Revisar marca SIN OBRA, SIN FECHA ENCONTRADO, SIN CUADRILLA ASIGNADA, VENCIDO - NO TERMINADO, TERMINADO - SIN FIRMA DEL CONTRATISTA,</t>
        </is>
      </c>
    </row>
    <row r="17">
      <c r="A17" s="2" t="inlineStr">
        <is>
          <t xml:space="preserve">   DAÑO DE OTROS - SIN N.º DE OC (un detalle de tipo Daño de otros oficios, o marcado Sí en Cargo o extra, sin número de orden de cambio) y ABIERTO MÁS DE 7 DÍAS.</t>
        </is>
      </c>
    </row>
    <row r="18">
      <c r="A18" s="2" t="inlineStr">
        <is>
          <t xml:space="preserve">   Los renglones vencidos y los de daño de otros sin número de OC se ponen rojos; los demás avisos, naranjas.</t>
        </is>
      </c>
    </row>
    <row r="19">
      <c r="A19" s="2" t="inlineStr">
        <is>
          <t>7. Debajo de la tabla: un resumen de los detalles abiertos, los detalles por estado, los vencidos, los terminados sin firma del contratista, los daños de otros sin número de OC,</t>
        </is>
      </c>
    </row>
    <row r="20">
      <c r="A20" s="2" t="inlineStr">
        <is>
          <t xml:space="preserve">   los abiertos más de 7 días y una tabla pequeña Por obra: escriba hasta 8 nombres de obra en las celdas amarillas y la hoja cuenta los detalles de cada obra.</t>
        </is>
      </c>
    </row>
    <row r="21">
      <c r="A21" s="2" t="inlineStr">
        <is>
          <t xml:space="preserve">   Revíselo cada tarde antes de mandar los pendientes de mañana a la cuadrilla, y antes de mandarle al contratista su factura final.</t>
        </is>
      </c>
    </row>
    <row r="22">
      <c r="A22" s="2" t="inlineStr"/>
    </row>
    <row r="23">
      <c r="A23" s="2" t="inlineStr">
        <is>
          <t>Guía, un formato de mensaje bilingüe para los pendientes y la versión en CSV: https://tapeandfloat.com/es/plantillas/plantilla-lista-de-pendientes-drywall.html</t>
        </is>
      </c>
    </row>
    <row r="24">
      <c r="A24" s="2" t="inlineStr">
        <is>
          <t>Versión en inglés: TapeAndFloat_Drywall_Punch_List.xlsx (https://tapeandfloat.com/templates/drywall-punch-list-template.html)</t>
        </is>
      </c>
    </row>
    <row r="25">
      <c r="A25" s="2" t="inlineStr"/>
    </row>
    <row r="26">
      <c r="A26" s="2" t="inlineStr">
        <is>
          <t>Haga el recorrido de pendientes con el contratista o el supervisor para que los dos tengan la misma lista. TapeAndFloat es un asistente de oficina con IA que lee los mensajes</t>
        </is>
      </c>
    </row>
    <row r="27">
      <c r="A27" s="2" t="inlineStr">
        <is>
          <t>y correos que usted le reenvía y mantiene en orden obras, cuadrillas y cobros en una hoja de Google. Prueba piloto gratis de 60 días: https://tapeandfloat.com/es/prueba-piloto.html   Preguntas: james@tapeandfloat.com</t>
        </is>
      </c>
    </row>
    <row r="28">
      <c r="A28" s="2" t="inlineStr"/>
    </row>
    <row r="29">
      <c r="A29" s="2" t="inlineStr">
        <is>
          <t>Gratis para usar y compartir. Sin garantía; información general, no es asesoría legal, de contratos, fiscal ni contable. Revise su contrato para los términos de cierre y de cargos.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T89"/>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28" customWidth="1" min="2" max="2"/>
    <col width="16" customWidth="1" min="3" max="3"/>
    <col width="24" customWidth="1" min="4" max="4"/>
    <col width="16" customWidth="1" min="5" max="5"/>
    <col width="32" customWidth="1" min="6" max="6"/>
    <col width="18" customWidth="1" min="7" max="7"/>
    <col width="12" customWidth="1" min="8" max="8"/>
    <col width="18" customWidth="1" min="9" max="9"/>
    <col width="12" customWidth="1" min="10" max="10"/>
    <col width="15" customWidth="1" min="11" max="11"/>
    <col width="12" customWidth="1" min="12" max="12"/>
    <col width="18" customWidth="1" min="13" max="13"/>
    <col width="11" customWidth="1" min="14" max="14"/>
    <col width="12" customWidth="1" min="15" max="15"/>
    <col width="22" customWidth="1" min="16" max="16"/>
    <col width="9" customWidth="1" min="17" max="17"/>
    <col width="12" customWidth="1" min="18" max="18"/>
    <col width="40" customWidth="1" min="19" max="19"/>
    <col width="30" customWidth="1" min="20" max="20"/>
  </cols>
  <sheetData>
    <row r="1">
      <c r="A1" s="1" t="inlineStr">
        <is>
          <t>Lista de pendientes de tablaroca (drywall)</t>
        </is>
      </c>
    </row>
    <row r="2">
      <c r="A2" t="inlineStr">
        <is>
          <t>Amarillo = usted escribe. Blanco = fórmulas. Los renglones EJEMPLO son datos de ejemplo: bórrelos antes de usar la hoja.</t>
        </is>
      </c>
    </row>
    <row r="3">
      <c r="A3" s="3" t="inlineStr">
        <is>
          <t>Hoy (los días abierto y los días para la fecha límite se cuentan desde esta fecha):</t>
        </is>
      </c>
      <c r="F3" s="4">
        <f>TODAY()</f>
        <v/>
      </c>
    </row>
    <row r="5" ht="46" customHeight="1">
      <c r="A5" s="5" t="inlineStr">
        <is>
          <t>N.º</t>
        </is>
      </c>
      <c r="B5" s="5" t="inlineStr">
        <is>
          <t>Obra</t>
        </is>
      </c>
      <c r="C5" s="5" t="inlineStr">
        <is>
          <t>Área / cuarto</t>
        </is>
      </c>
      <c r="D5" s="5" t="inlineStr">
        <is>
          <t>Lugar exacto</t>
        </is>
      </c>
      <c r="E5" s="5" t="inlineStr">
        <is>
          <t>Tipo de detalle</t>
        </is>
      </c>
      <c r="F5" s="5" t="inlineStr">
        <is>
          <t>Descripción</t>
        </is>
      </c>
      <c r="G5" s="5" t="inlineStr">
        <is>
          <t>Encontrado por</t>
        </is>
      </c>
      <c r="H5" s="5" t="inlineStr">
        <is>
          <t>Fecha encontrado</t>
        </is>
      </c>
      <c r="I5" s="5" t="inlineStr">
        <is>
          <t>Cuadrilla asignada</t>
        </is>
      </c>
      <c r="J5" s="5" t="inlineStr">
        <is>
          <t>Fecha límite</t>
        </is>
      </c>
      <c r="K5" s="5" t="inlineStr">
        <is>
          <t>Estado</t>
        </is>
      </c>
      <c r="L5" s="5" t="inlineStr">
        <is>
          <t>Fecha terminado</t>
        </is>
      </c>
      <c r="M5" s="5" t="inlineStr">
        <is>
          <t>Firma del contratista (nombre)</t>
        </is>
      </c>
      <c r="N5" s="5" t="inlineStr">
        <is>
          <t>¿Cargo o extra? (Sí/No)</t>
        </is>
      </c>
      <c r="O5" s="5" t="inlineStr">
        <is>
          <t>N.º de OC (orden de cambio)</t>
        </is>
      </c>
      <c r="P5" s="5" t="inlineStr">
        <is>
          <t>Enlace de foto</t>
        </is>
      </c>
      <c r="Q5" s="5" t="inlineStr">
        <is>
          <t>Días abierto</t>
        </is>
      </c>
      <c r="R5" s="5" t="inlineStr">
        <is>
          <t>Días para la fecha límite (negativo = vencido)</t>
        </is>
      </c>
      <c r="S5" s="5" t="inlineStr">
        <is>
          <t>Revisar</t>
        </is>
      </c>
      <c r="T5" s="5" t="inlineStr">
        <is>
          <t>Notas</t>
        </is>
      </c>
    </row>
    <row r="6">
      <c r="A6" s="6" t="inlineStr">
        <is>
          <t>EJ-1</t>
        </is>
      </c>
      <c r="B6" s="7" t="inlineStr">
        <is>
          <t>EJEMPLO Lote 7 (borre este renglón)</t>
        </is>
      </c>
      <c r="C6" s="6" t="inlineStr">
        <is>
          <t>Recámara principal</t>
        </is>
      </c>
      <c r="D6" s="6" t="inlineStr">
        <is>
          <t>Pared norte, a la izquierda de la ventana</t>
        </is>
      </c>
      <c r="E6" s="6" t="inlineStr">
        <is>
          <t>Clavo botado</t>
        </is>
      </c>
      <c r="F6" s="7" t="inlineStr">
        <is>
          <t>3 clavos botados en fila: reponer, enmasillar y retocar</t>
        </is>
      </c>
      <c r="G6" s="6" t="inlineStr">
        <is>
          <t>Supervisor del GC (ejemplo)</t>
        </is>
      </c>
      <c r="H6" s="8">
        <f>TODAY()-10</f>
        <v/>
      </c>
      <c r="I6" s="6" t="inlineStr">
        <is>
          <t>Cuadrilla 2 (Luis)</t>
        </is>
      </c>
      <c r="J6" s="8">
        <f>TODAY()-3</f>
        <v/>
      </c>
      <c r="K6" s="6" t="inlineStr">
        <is>
          <t>Abierto</t>
        </is>
      </c>
      <c r="L6" s="8" t="n"/>
      <c r="M6" s="6" t="n"/>
      <c r="N6" s="6" t="inlineStr">
        <is>
          <t>No</t>
        </is>
      </c>
      <c r="O6" s="6" t="n"/>
      <c r="P6" s="6" t="inlineStr">
        <is>
          <t>[enlace de foto]</t>
        </is>
      </c>
      <c r="Q6" s="9">
        <f>IF(NOT(OR($B6&lt;&gt;"",$C6&lt;&gt;"",$D6&lt;&gt;"",$E6&lt;&gt;"",$F6&lt;&gt;"",$H6&lt;&gt;"",$I6&lt;&gt;"",$J6&lt;&gt;"")),"",IF(ISNUMBER(H6),IF(AND(OR(UPPER($K6)=UPPER("Terminado"),UPPER($K6)=UPPER("Verificado por el contratista")),ISNUMBER(L6)),L6-H6,TODAY()-H6),""))</f>
        <v/>
      </c>
      <c r="R6" s="9">
        <f>IF(NOT(OR($B6&lt;&gt;"",$C6&lt;&gt;"",$D6&lt;&gt;"",$E6&lt;&gt;"",$F6&lt;&gt;"",$H6&lt;&gt;"",$I6&lt;&gt;"",$J6&lt;&gt;"")),"",IF(AND(ISNUMBER(J6),NOT(OR(UPPER($K6)=UPPER("Terminado"),UPPER($K6)=UPPER("Verificado por el contratista")))),J6-TODAY(),""))</f>
        <v/>
      </c>
      <c r="S6" s="10">
        <f>IF(NOT(OR($B6&lt;&gt;"",$C6&lt;&gt;"",$D6&lt;&gt;"",$E6&lt;&gt;"",$F6&lt;&gt;"",$H6&lt;&gt;"",$I6&lt;&gt;"",$J6&lt;&gt;"")),"",IF(IF(B6="","SIN OBRA; ","")&amp;IF(NOT(ISNUMBER(H6)),"SIN FECHA ENCONTRADO; ","")&amp;IF(I6="","SIN CUADRILLA ASIGNADA; ","")&amp;IF(AND(ISNUMBER(J6),J6&lt;TODAY(),NOT(OR(UPPER($K6)=UPPER("Terminado"),UPPER($K6)=UPPER("Verificado por el contratista")))),"VENCIDO - NO TERMINADO; ","")&amp;IF(AND(OR(UPPER($K6)=UPPER("Terminado"),UPPER($K6)=UPPER("Verificado por el contratista")),M6=""),"TERMINADO - SIN FIRMA DEL CONTRATISTA; ","")&amp;IF(AND(OR(UPPER(E6)=UPPER("Daño de otros oficios"),UPPER(N6)=UPPER("Sí")),O6=""),"DAÑO DE OTROS - SIN N.º DE OC; ","")&amp;IF(AND(ISNUMBER(H6),NOT(OR(UPPER($K6)=UPPER("Terminado"),UPPER($K6)=UPPER("Verificado por el contratista"))),TODAY()-H6&gt;7),"ABIERTO MÁS DE 7 DÍAS; ","")="","",LEFT(IF(B6="","SIN OBRA; ","")&amp;IF(NOT(ISNUMBER(H6)),"SIN FECHA ENCONTRADO; ","")&amp;IF(I6="","SIN CUADRILLA ASIGNADA; ","")&amp;IF(AND(ISNUMBER(J6),J6&lt;TODAY(),NOT(OR(UPPER($K6)=UPPER("Terminado"),UPPER($K6)=UPPER("Verificado por el contratista")))),"VENCIDO - NO TERMINADO; ","")&amp;IF(AND(OR(UPPER($K6)=UPPER("Terminado"),UPPER($K6)=UPPER("Verificado por el contratista")),M6=""),"TERMINADO - SIN FIRMA DEL CONTRATISTA; ","")&amp;IF(AND(OR(UPPER(E6)=UPPER("Daño de otros oficios"),UPPER(N6)=UPPER("Sí")),O6=""),"DAÑO DE OTROS - SIN N.º DE OC; ","")&amp;IF(AND(ISNUMBER(H6),NOT(OR(UPPER($K6)=UPPER("Terminado"),UPPER($K6)=UPPER("Verificado por el contratista"))),TODAY()-H6&gt;7),"ABIERTO MÁS DE 7 DÍAS; ",""),LEN(IF(B6="","SIN OBRA; ","")&amp;IF(NOT(ISNUMBER(H6)),"SIN FECHA ENCONTRADO; ","")&amp;IF(I6="","SIN CUADRILLA ASIGNADA; ","")&amp;IF(AND(ISNUMBER(J6),J6&lt;TODAY(),NOT(OR(UPPER($K6)=UPPER("Terminado"),UPPER($K6)=UPPER("Verificado por el contratista")))),"VENCIDO - NO TERMINADO; ","")&amp;IF(AND(OR(UPPER($K6)=UPPER("Terminado"),UPPER($K6)=UPPER("Verificado por el contratista")),M6=""),"TERMINADO - SIN FIRMA DEL CONTRATISTA; ","")&amp;IF(AND(OR(UPPER(E6)=UPPER("Daño de otros oficios"),UPPER(N6)=UPPER("Sí")),O6=""),"DAÑO DE OTROS - SIN N.º DE OC; ","")&amp;IF(AND(ISNUMBER(H6),NOT(OR(UPPER($K6)=UPPER("Terminado"),UPPER($K6)=UPPER("Verificado por el contratista"))),TODAY()-H6&gt;7),"ABIERTO MÁS DE 7 DÍAS; ",""))-2)))</f>
        <v/>
      </c>
      <c r="T6" s="7" t="inlineStr">
        <is>
          <t>Ejemplo: vencido y abierto más de 7 días</t>
        </is>
      </c>
    </row>
    <row r="7">
      <c r="A7" s="6" t="inlineStr">
        <is>
          <t>EJ-2</t>
        </is>
      </c>
      <c r="B7" s="7" t="inlineStr">
        <is>
          <t>EJEMPLO Lote 7 (borre este renglón)</t>
        </is>
      </c>
      <c r="C7" s="6" t="inlineStr">
        <is>
          <t>Pasillo</t>
        </is>
      </c>
      <c r="D7" s="6" t="inlineStr">
        <is>
          <t>Techo, arriba de la entrada al ático</t>
        </is>
      </c>
      <c r="E7" s="6" t="inlineStr">
        <is>
          <t>Grieta</t>
        </is>
      </c>
      <c r="F7" s="7" t="inlineStr">
        <is>
          <t>Grieta fina a lo largo de la cinta</t>
        </is>
      </c>
      <c r="G7" s="6" t="inlineStr">
        <is>
          <t>Supervisor del GC (ejemplo)</t>
        </is>
      </c>
      <c r="H7" s="8">
        <f>TODAY()-2</f>
        <v/>
      </c>
      <c r="I7" s="6" t="inlineStr">
        <is>
          <t>Cuadrilla 3 (Ana)</t>
        </is>
      </c>
      <c r="J7" s="8">
        <f>TODAY()+2</f>
        <v/>
      </c>
      <c r="K7" s="6" t="inlineStr">
        <is>
          <t>En proceso</t>
        </is>
      </c>
      <c r="L7" s="8" t="n"/>
      <c r="M7" s="6" t="n"/>
      <c r="N7" s="6" t="inlineStr">
        <is>
          <t>No</t>
        </is>
      </c>
      <c r="O7" s="6" t="n"/>
      <c r="P7" s="6" t="inlineStr">
        <is>
          <t>[enlace de foto]</t>
        </is>
      </c>
      <c r="Q7" s="9">
        <f>IF(NOT(OR($B7&lt;&gt;"",$C7&lt;&gt;"",$D7&lt;&gt;"",$E7&lt;&gt;"",$F7&lt;&gt;"",$H7&lt;&gt;"",$I7&lt;&gt;"",$J7&lt;&gt;"")),"",IF(ISNUMBER(H7),IF(AND(OR(UPPER($K7)=UPPER("Terminado"),UPPER($K7)=UPPER("Verificado por el contratista")),ISNUMBER(L7)),L7-H7,TODAY()-H7),""))</f>
        <v/>
      </c>
      <c r="R7" s="9">
        <f>IF(NOT(OR($B7&lt;&gt;"",$C7&lt;&gt;"",$D7&lt;&gt;"",$E7&lt;&gt;"",$F7&lt;&gt;"",$H7&lt;&gt;"",$I7&lt;&gt;"",$J7&lt;&gt;"")),"",IF(AND(ISNUMBER(J7),NOT(OR(UPPER($K7)=UPPER("Terminado"),UPPER($K7)=UPPER("Verificado por el contratista")))),J7-TODAY(),""))</f>
        <v/>
      </c>
      <c r="S7" s="10">
        <f>IF(NOT(OR($B7&lt;&gt;"",$C7&lt;&gt;"",$D7&lt;&gt;"",$E7&lt;&gt;"",$F7&lt;&gt;"",$H7&lt;&gt;"",$I7&lt;&gt;"",$J7&lt;&gt;"")),"",IF(IF(B7="","SIN OBRA; ","")&amp;IF(NOT(ISNUMBER(H7)),"SIN FECHA ENCONTRADO; ","")&amp;IF(I7="","SIN CUADRILLA ASIGNADA; ","")&amp;IF(AND(ISNUMBER(J7),J7&lt;TODAY(),NOT(OR(UPPER($K7)=UPPER("Terminado"),UPPER($K7)=UPPER("Verificado por el contratista")))),"VENCIDO - NO TERMINADO; ","")&amp;IF(AND(OR(UPPER($K7)=UPPER("Terminado"),UPPER($K7)=UPPER("Verificado por el contratista")),M7=""),"TERMINADO - SIN FIRMA DEL CONTRATISTA; ","")&amp;IF(AND(OR(UPPER(E7)=UPPER("Daño de otros oficios"),UPPER(N7)=UPPER("Sí")),O7=""),"DAÑO DE OTROS - SIN N.º DE OC; ","")&amp;IF(AND(ISNUMBER(H7),NOT(OR(UPPER($K7)=UPPER("Terminado"),UPPER($K7)=UPPER("Verificado por el contratista"))),TODAY()-H7&gt;7),"ABIERTO MÁS DE 7 DÍAS; ","")="","",LEFT(IF(B7="","SIN OBRA; ","")&amp;IF(NOT(ISNUMBER(H7)),"SIN FECHA ENCONTRADO; ","")&amp;IF(I7="","SIN CUADRILLA ASIGNADA; ","")&amp;IF(AND(ISNUMBER(J7),J7&lt;TODAY(),NOT(OR(UPPER($K7)=UPPER("Terminado"),UPPER($K7)=UPPER("Verificado por el contratista")))),"VENCIDO - NO TERMINADO; ","")&amp;IF(AND(OR(UPPER($K7)=UPPER("Terminado"),UPPER($K7)=UPPER("Verificado por el contratista")),M7=""),"TERMINADO - SIN FIRMA DEL CONTRATISTA; ","")&amp;IF(AND(OR(UPPER(E7)=UPPER("Daño de otros oficios"),UPPER(N7)=UPPER("Sí")),O7=""),"DAÑO DE OTROS - SIN N.º DE OC; ","")&amp;IF(AND(ISNUMBER(H7),NOT(OR(UPPER($K7)=UPPER("Terminado"),UPPER($K7)=UPPER("Verificado por el contratista"))),TODAY()-H7&gt;7),"ABIERTO MÁS DE 7 DÍAS; ",""),LEN(IF(B7="","SIN OBRA; ","")&amp;IF(NOT(ISNUMBER(H7)),"SIN FECHA ENCONTRADO; ","")&amp;IF(I7="","SIN CUADRILLA ASIGNADA; ","")&amp;IF(AND(ISNUMBER(J7),J7&lt;TODAY(),NOT(OR(UPPER($K7)=UPPER("Terminado"),UPPER($K7)=UPPER("Verificado por el contratista")))),"VENCIDO - NO TERMINADO; ","")&amp;IF(AND(OR(UPPER($K7)=UPPER("Terminado"),UPPER($K7)=UPPER("Verificado por el contratista")),M7=""),"TERMINADO - SIN FIRMA DEL CONTRATISTA; ","")&amp;IF(AND(OR(UPPER(E7)=UPPER("Daño de otros oficios"),UPPER(N7)=UPPER("Sí")),O7=""),"DAÑO DE OTROS - SIN N.º DE OC; ","")&amp;IF(AND(ISNUMBER(H7),NOT(OR(UPPER($K7)=UPPER("Terminado"),UPPER($K7)=UPPER("Verificado por el contratista"))),TODAY()-H7&gt;7),"ABIERTO MÁS DE 7 DÍAS; ",""))-2)))</f>
        <v/>
      </c>
      <c r="T7" s="7" t="inlineStr">
        <is>
          <t>Ejemplo: sin aviso</t>
        </is>
      </c>
    </row>
    <row r="8">
      <c r="A8" s="6" t="inlineStr">
        <is>
          <t>EJ-3</t>
        </is>
      </c>
      <c r="B8" s="7" t="inlineStr">
        <is>
          <t>EJEMPLO Lote 7 (borre este renglón)</t>
        </is>
      </c>
      <c r="C8" s="6" t="inlineStr">
        <is>
          <t>Cocina</t>
        </is>
      </c>
      <c r="D8" s="6" t="inlineStr">
        <is>
          <t>Pared detrás de la estufa</t>
        </is>
      </c>
      <c r="E8" s="6" t="inlineStr">
        <is>
          <t>Daño de otros oficios</t>
        </is>
      </c>
      <c r="F8" s="7" t="inlineStr">
        <is>
          <t>El plomero cortó un hoyo después del acabado</t>
        </is>
      </c>
      <c r="G8" s="6" t="inlineStr">
        <is>
          <t>Cuadrilla 3 (Ana)</t>
        </is>
      </c>
      <c r="H8" s="8">
        <f>TODAY()-1</f>
        <v/>
      </c>
      <c r="I8" s="6" t="inlineStr">
        <is>
          <t>Cuadrilla 3 (Ana)</t>
        </is>
      </c>
      <c r="J8" s="8">
        <f>TODAY()+3</f>
        <v/>
      </c>
      <c r="K8" s="6" t="inlineStr">
        <is>
          <t>Abierto</t>
        </is>
      </c>
      <c r="L8" s="8" t="n"/>
      <c r="M8" s="6" t="n"/>
      <c r="N8" s="6" t="inlineStr">
        <is>
          <t>Sí</t>
        </is>
      </c>
      <c r="O8" s="6" t="n"/>
      <c r="P8" s="6" t="inlineStr">
        <is>
          <t>[enlace de foto]</t>
        </is>
      </c>
      <c r="Q8" s="9">
        <f>IF(NOT(OR($B8&lt;&gt;"",$C8&lt;&gt;"",$D8&lt;&gt;"",$E8&lt;&gt;"",$F8&lt;&gt;"",$H8&lt;&gt;"",$I8&lt;&gt;"",$J8&lt;&gt;"")),"",IF(ISNUMBER(H8),IF(AND(OR(UPPER($K8)=UPPER("Terminado"),UPPER($K8)=UPPER("Verificado por el contratista")),ISNUMBER(L8)),L8-H8,TODAY()-H8),""))</f>
        <v/>
      </c>
      <c r="R8" s="9">
        <f>IF(NOT(OR($B8&lt;&gt;"",$C8&lt;&gt;"",$D8&lt;&gt;"",$E8&lt;&gt;"",$F8&lt;&gt;"",$H8&lt;&gt;"",$I8&lt;&gt;"",$J8&lt;&gt;"")),"",IF(AND(ISNUMBER(J8),NOT(OR(UPPER($K8)=UPPER("Terminado"),UPPER($K8)=UPPER("Verificado por el contratista")))),J8-TODAY(),""))</f>
        <v/>
      </c>
      <c r="S8" s="10">
        <f>IF(NOT(OR($B8&lt;&gt;"",$C8&lt;&gt;"",$D8&lt;&gt;"",$E8&lt;&gt;"",$F8&lt;&gt;"",$H8&lt;&gt;"",$I8&lt;&gt;"",$J8&lt;&gt;"")),"",IF(IF(B8="","SIN OBRA; ","")&amp;IF(NOT(ISNUMBER(H8)),"SIN FECHA ENCONTRADO; ","")&amp;IF(I8="","SIN CUADRILLA ASIGNADA; ","")&amp;IF(AND(ISNUMBER(J8),J8&lt;TODAY(),NOT(OR(UPPER($K8)=UPPER("Terminado"),UPPER($K8)=UPPER("Verificado por el contratista")))),"VENCIDO - NO TERMINADO; ","")&amp;IF(AND(OR(UPPER($K8)=UPPER("Terminado"),UPPER($K8)=UPPER("Verificado por el contratista")),M8=""),"TERMINADO - SIN FIRMA DEL CONTRATISTA; ","")&amp;IF(AND(OR(UPPER(E8)=UPPER("Daño de otros oficios"),UPPER(N8)=UPPER("Sí")),O8=""),"DAÑO DE OTROS - SIN N.º DE OC; ","")&amp;IF(AND(ISNUMBER(H8),NOT(OR(UPPER($K8)=UPPER("Terminado"),UPPER($K8)=UPPER("Verificado por el contratista"))),TODAY()-H8&gt;7),"ABIERTO MÁS DE 7 DÍAS; ","")="","",LEFT(IF(B8="","SIN OBRA; ","")&amp;IF(NOT(ISNUMBER(H8)),"SIN FECHA ENCONTRADO; ","")&amp;IF(I8="","SIN CUADRILLA ASIGNADA; ","")&amp;IF(AND(ISNUMBER(J8),J8&lt;TODAY(),NOT(OR(UPPER($K8)=UPPER("Terminado"),UPPER($K8)=UPPER("Verificado por el contratista")))),"VENCIDO - NO TERMINADO; ","")&amp;IF(AND(OR(UPPER($K8)=UPPER("Terminado"),UPPER($K8)=UPPER("Verificado por el contratista")),M8=""),"TERMINADO - SIN FIRMA DEL CONTRATISTA; ","")&amp;IF(AND(OR(UPPER(E8)=UPPER("Daño de otros oficios"),UPPER(N8)=UPPER("Sí")),O8=""),"DAÑO DE OTROS - SIN N.º DE OC; ","")&amp;IF(AND(ISNUMBER(H8),NOT(OR(UPPER($K8)=UPPER("Terminado"),UPPER($K8)=UPPER("Verificado por el contratista"))),TODAY()-H8&gt;7),"ABIERTO MÁS DE 7 DÍAS; ",""),LEN(IF(B8="","SIN OBRA; ","")&amp;IF(NOT(ISNUMBER(H8)),"SIN FECHA ENCONTRADO; ","")&amp;IF(I8="","SIN CUADRILLA ASIGNADA; ","")&amp;IF(AND(ISNUMBER(J8),J8&lt;TODAY(),NOT(OR(UPPER($K8)=UPPER("Terminado"),UPPER($K8)=UPPER("Verificado por el contratista")))),"VENCIDO - NO TERMINADO; ","")&amp;IF(AND(OR(UPPER($K8)=UPPER("Terminado"),UPPER($K8)=UPPER("Verificado por el contratista")),M8=""),"TERMINADO - SIN FIRMA DEL CONTRATISTA; ","")&amp;IF(AND(OR(UPPER(E8)=UPPER("Daño de otros oficios"),UPPER(N8)=UPPER("Sí")),O8=""),"DAÑO DE OTROS - SIN N.º DE OC; ","")&amp;IF(AND(ISNUMBER(H8),NOT(OR(UPPER($K8)=UPPER("Terminado"),UPPER($K8)=UPPER("Verificado por el contratista"))),TODAY()-H8&gt;7),"ABIERTO MÁS DE 7 DÍAS; ",""))-2)))</f>
        <v/>
      </c>
      <c r="T8" s="7" t="inlineStr">
        <is>
          <t>Ejemplo: trabajo extra, todavía sin orden de cambio</t>
        </is>
      </c>
    </row>
    <row r="9">
      <c r="A9" s="6" t="inlineStr">
        <is>
          <t>EJ-4</t>
        </is>
      </c>
      <c r="B9" s="7" t="inlineStr">
        <is>
          <t>EJEMPLO Lote 14 (borre este renglón)</t>
        </is>
      </c>
      <c r="C9" s="6" t="inlineStr">
        <is>
          <t>Cochera</t>
        </is>
      </c>
      <c r="D9" s="6" t="inlineStr">
        <is>
          <t>Esquina exterior junto a la puerta</t>
        </is>
      </c>
      <c r="E9" s="6" t="inlineStr">
        <is>
          <t>Esquinero</t>
        </is>
      </c>
      <c r="F9" s="7" t="inlineStr">
        <is>
          <t>Esquinero golpeado</t>
        </is>
      </c>
      <c r="G9" s="6" t="inlineStr">
        <is>
          <t>Supervisor del GC (ejemplo)</t>
        </is>
      </c>
      <c r="H9" s="8">
        <f>TODAY()-5</f>
        <v/>
      </c>
      <c r="I9" s="6" t="inlineStr">
        <is>
          <t>Cuadrilla 1 (Marco)</t>
        </is>
      </c>
      <c r="J9" s="8">
        <f>TODAY()-1</f>
        <v/>
      </c>
      <c r="K9" s="6" t="inlineStr">
        <is>
          <t>Terminado</t>
        </is>
      </c>
      <c r="L9" s="8">
        <f>TODAY()-1</f>
        <v/>
      </c>
      <c r="M9" s="6" t="n"/>
      <c r="N9" s="6" t="inlineStr">
        <is>
          <t>No</t>
        </is>
      </c>
      <c r="O9" s="6" t="n"/>
      <c r="P9" s="6" t="inlineStr">
        <is>
          <t>[enlace de foto]</t>
        </is>
      </c>
      <c r="Q9" s="9">
        <f>IF(NOT(OR($B9&lt;&gt;"",$C9&lt;&gt;"",$D9&lt;&gt;"",$E9&lt;&gt;"",$F9&lt;&gt;"",$H9&lt;&gt;"",$I9&lt;&gt;"",$J9&lt;&gt;"")),"",IF(ISNUMBER(H9),IF(AND(OR(UPPER($K9)=UPPER("Terminado"),UPPER($K9)=UPPER("Verificado por el contratista")),ISNUMBER(L9)),L9-H9,TODAY()-H9),""))</f>
        <v/>
      </c>
      <c r="R9" s="9">
        <f>IF(NOT(OR($B9&lt;&gt;"",$C9&lt;&gt;"",$D9&lt;&gt;"",$E9&lt;&gt;"",$F9&lt;&gt;"",$H9&lt;&gt;"",$I9&lt;&gt;"",$J9&lt;&gt;"")),"",IF(AND(ISNUMBER(J9),NOT(OR(UPPER($K9)=UPPER("Terminado"),UPPER($K9)=UPPER("Verificado por el contratista")))),J9-TODAY(),""))</f>
        <v/>
      </c>
      <c r="S9" s="10">
        <f>IF(NOT(OR($B9&lt;&gt;"",$C9&lt;&gt;"",$D9&lt;&gt;"",$E9&lt;&gt;"",$F9&lt;&gt;"",$H9&lt;&gt;"",$I9&lt;&gt;"",$J9&lt;&gt;"")),"",IF(IF(B9="","SIN OBRA; ","")&amp;IF(NOT(ISNUMBER(H9)),"SIN FECHA ENCONTRADO; ","")&amp;IF(I9="","SIN CUADRILLA ASIGNADA; ","")&amp;IF(AND(ISNUMBER(J9),J9&lt;TODAY(),NOT(OR(UPPER($K9)=UPPER("Terminado"),UPPER($K9)=UPPER("Verificado por el contratista")))),"VENCIDO - NO TERMINADO; ","")&amp;IF(AND(OR(UPPER($K9)=UPPER("Terminado"),UPPER($K9)=UPPER("Verificado por el contratista")),M9=""),"TERMINADO - SIN FIRMA DEL CONTRATISTA; ","")&amp;IF(AND(OR(UPPER(E9)=UPPER("Daño de otros oficios"),UPPER(N9)=UPPER("Sí")),O9=""),"DAÑO DE OTROS - SIN N.º DE OC; ","")&amp;IF(AND(ISNUMBER(H9),NOT(OR(UPPER($K9)=UPPER("Terminado"),UPPER($K9)=UPPER("Verificado por el contratista"))),TODAY()-H9&gt;7),"ABIERTO MÁS DE 7 DÍAS; ","")="","",LEFT(IF(B9="","SIN OBRA; ","")&amp;IF(NOT(ISNUMBER(H9)),"SIN FECHA ENCONTRADO; ","")&amp;IF(I9="","SIN CUADRILLA ASIGNADA; ","")&amp;IF(AND(ISNUMBER(J9),J9&lt;TODAY(),NOT(OR(UPPER($K9)=UPPER("Terminado"),UPPER($K9)=UPPER("Verificado por el contratista")))),"VENCIDO - NO TERMINADO; ","")&amp;IF(AND(OR(UPPER($K9)=UPPER("Terminado"),UPPER($K9)=UPPER("Verificado por el contratista")),M9=""),"TERMINADO - SIN FIRMA DEL CONTRATISTA; ","")&amp;IF(AND(OR(UPPER(E9)=UPPER("Daño de otros oficios"),UPPER(N9)=UPPER("Sí")),O9=""),"DAÑO DE OTROS - SIN N.º DE OC; ","")&amp;IF(AND(ISNUMBER(H9),NOT(OR(UPPER($K9)=UPPER("Terminado"),UPPER($K9)=UPPER("Verificado por el contratista"))),TODAY()-H9&gt;7),"ABIERTO MÁS DE 7 DÍAS; ",""),LEN(IF(B9="","SIN OBRA; ","")&amp;IF(NOT(ISNUMBER(H9)),"SIN FECHA ENCONTRADO; ","")&amp;IF(I9="","SIN CUADRILLA ASIGNADA; ","")&amp;IF(AND(ISNUMBER(J9),J9&lt;TODAY(),NOT(OR(UPPER($K9)=UPPER("Terminado"),UPPER($K9)=UPPER("Verificado por el contratista")))),"VENCIDO - NO TERMINADO; ","")&amp;IF(AND(OR(UPPER($K9)=UPPER("Terminado"),UPPER($K9)=UPPER("Verificado por el contratista")),M9=""),"TERMINADO - SIN FIRMA DEL CONTRATISTA; ","")&amp;IF(AND(OR(UPPER(E9)=UPPER("Daño de otros oficios"),UPPER(N9)=UPPER("Sí")),O9=""),"DAÑO DE OTROS - SIN N.º DE OC; ","")&amp;IF(AND(ISNUMBER(H9),NOT(OR(UPPER($K9)=UPPER("Terminado"),UPPER($K9)=UPPER("Verificado por el contratista"))),TODAY()-H9&gt;7),"ABIERTO MÁS DE 7 DÍAS; ",""))-2)))</f>
        <v/>
      </c>
      <c r="T9" s="7" t="inlineStr">
        <is>
          <t>Ejemplo: terminado, el contratista no lo ha revisado</t>
        </is>
      </c>
    </row>
    <row r="10">
      <c r="A10" s="6" t="inlineStr">
        <is>
          <t>EJ-5</t>
        </is>
      </c>
      <c r="B10" s="7" t="inlineStr">
        <is>
          <t>EJEMPLO Lote 14 (borre este renglón)</t>
        </is>
      </c>
      <c r="C10" s="6" t="inlineStr">
        <is>
          <t>Recámara 2</t>
        </is>
      </c>
      <c r="D10" s="6" t="inlineStr">
        <is>
          <t>Pared del clóset</t>
        </is>
      </c>
      <c r="E10" s="6" t="inlineStr">
        <is>
          <t>Textura</t>
        </is>
      </c>
      <c r="F10" s="7" t="inlineStr">
        <is>
          <t>La textura no queda igual, empatarla</t>
        </is>
      </c>
      <c r="G10" s="6" t="inlineStr">
        <is>
          <t>Supervisor del GC (ejemplo)</t>
        </is>
      </c>
      <c r="H10" s="8">
        <f>TODAY()-6</f>
        <v/>
      </c>
      <c r="I10" s="6" t="inlineStr">
        <is>
          <t>Cuadrilla 1 (Marco)</t>
        </is>
      </c>
      <c r="J10" s="8">
        <f>TODAY()-2</f>
        <v/>
      </c>
      <c r="K10" s="6" t="inlineStr">
        <is>
          <t>Verificado por el contratista</t>
        </is>
      </c>
      <c r="L10" s="8">
        <f>TODAY()-3</f>
        <v/>
      </c>
      <c r="M10" s="6" t="inlineStr">
        <is>
          <t>[supervisor del GC]</t>
        </is>
      </c>
      <c r="N10" s="6" t="inlineStr">
        <is>
          <t>No</t>
        </is>
      </c>
      <c r="O10" s="6" t="n"/>
      <c r="P10" s="6" t="inlineStr">
        <is>
          <t>[enlace de foto]</t>
        </is>
      </c>
      <c r="Q10" s="9">
        <f>IF(NOT(OR($B10&lt;&gt;"",$C10&lt;&gt;"",$D10&lt;&gt;"",$E10&lt;&gt;"",$F10&lt;&gt;"",$H10&lt;&gt;"",$I10&lt;&gt;"",$J10&lt;&gt;"")),"",IF(ISNUMBER(H10),IF(AND(OR(UPPER($K10)=UPPER("Terminado"),UPPER($K10)=UPPER("Verificado por el contratista")),ISNUMBER(L10)),L10-H10,TODAY()-H10),""))</f>
        <v/>
      </c>
      <c r="R10" s="9">
        <f>IF(NOT(OR($B10&lt;&gt;"",$C10&lt;&gt;"",$D10&lt;&gt;"",$E10&lt;&gt;"",$F10&lt;&gt;"",$H10&lt;&gt;"",$I10&lt;&gt;"",$J10&lt;&gt;"")),"",IF(AND(ISNUMBER(J10),NOT(OR(UPPER($K10)=UPPER("Terminado"),UPPER($K10)=UPPER("Verificado por el contratista")))),J10-TODAY(),""))</f>
        <v/>
      </c>
      <c r="S10" s="10">
        <f>IF(NOT(OR($B10&lt;&gt;"",$C10&lt;&gt;"",$D10&lt;&gt;"",$E10&lt;&gt;"",$F10&lt;&gt;"",$H10&lt;&gt;"",$I10&lt;&gt;"",$J10&lt;&gt;"")),"",IF(IF(B10="","SIN OBRA; ","")&amp;IF(NOT(ISNUMBER(H10)),"SIN FECHA ENCONTRADO; ","")&amp;IF(I10="","SIN CUADRILLA ASIGNADA; ","")&amp;IF(AND(ISNUMBER(J10),J10&lt;TODAY(),NOT(OR(UPPER($K10)=UPPER("Terminado"),UPPER($K10)=UPPER("Verificado por el contratista")))),"VENCIDO - NO TERMINADO; ","")&amp;IF(AND(OR(UPPER($K10)=UPPER("Terminado"),UPPER($K10)=UPPER("Verificado por el contratista")),M10=""),"TERMINADO - SIN FIRMA DEL CONTRATISTA; ","")&amp;IF(AND(OR(UPPER(E10)=UPPER("Daño de otros oficios"),UPPER(N10)=UPPER("Sí")),O10=""),"DAÑO DE OTROS - SIN N.º DE OC; ","")&amp;IF(AND(ISNUMBER(H10),NOT(OR(UPPER($K10)=UPPER("Terminado"),UPPER($K10)=UPPER("Verificado por el contratista"))),TODAY()-H10&gt;7),"ABIERTO MÁS DE 7 DÍAS; ","")="","",LEFT(IF(B10="","SIN OBRA; ","")&amp;IF(NOT(ISNUMBER(H10)),"SIN FECHA ENCONTRADO; ","")&amp;IF(I10="","SIN CUADRILLA ASIGNADA; ","")&amp;IF(AND(ISNUMBER(J10),J10&lt;TODAY(),NOT(OR(UPPER($K10)=UPPER("Terminado"),UPPER($K10)=UPPER("Verificado por el contratista")))),"VENCIDO - NO TERMINADO; ","")&amp;IF(AND(OR(UPPER($K10)=UPPER("Terminado"),UPPER($K10)=UPPER("Verificado por el contratista")),M10=""),"TERMINADO - SIN FIRMA DEL CONTRATISTA; ","")&amp;IF(AND(OR(UPPER(E10)=UPPER("Daño de otros oficios"),UPPER(N10)=UPPER("Sí")),O10=""),"DAÑO DE OTROS - SIN N.º DE OC; ","")&amp;IF(AND(ISNUMBER(H10),NOT(OR(UPPER($K10)=UPPER("Terminado"),UPPER($K10)=UPPER("Verificado por el contratista"))),TODAY()-H10&gt;7),"ABIERTO MÁS DE 7 DÍAS; ",""),LEN(IF(B10="","SIN OBRA; ","")&amp;IF(NOT(ISNUMBER(H10)),"SIN FECHA ENCONTRADO; ","")&amp;IF(I10="","SIN CUADRILLA ASIGNADA; ","")&amp;IF(AND(ISNUMBER(J10),J10&lt;TODAY(),NOT(OR(UPPER($K10)=UPPER("Terminado"),UPPER($K10)=UPPER("Verificado por el contratista")))),"VENCIDO - NO TERMINADO; ","")&amp;IF(AND(OR(UPPER($K10)=UPPER("Terminado"),UPPER($K10)=UPPER("Verificado por el contratista")),M10=""),"TERMINADO - SIN FIRMA DEL CONTRATISTA; ","")&amp;IF(AND(OR(UPPER(E10)=UPPER("Daño de otros oficios"),UPPER(N10)=UPPER("Sí")),O10=""),"DAÑO DE OTROS - SIN N.º DE OC; ","")&amp;IF(AND(ISNUMBER(H10),NOT(OR(UPPER($K10)=UPPER("Terminado"),UPPER($K10)=UPPER("Verificado por el contratista"))),TODAY()-H10&gt;7),"ABIERTO MÁS DE 7 DÍAS; ",""))-2)))</f>
        <v/>
      </c>
      <c r="T10" s="7" t="inlineStr">
        <is>
          <t>Ejemplo: cerrado, sin aviso</t>
        </is>
      </c>
    </row>
    <row r="11">
      <c r="A11" s="6" t="inlineStr">
        <is>
          <t>EJ-6</t>
        </is>
      </c>
      <c r="B11" s="7" t="inlineStr">
        <is>
          <t>EJEMPLO Lote 14 (borre este renglón)</t>
        </is>
      </c>
      <c r="C11" s="6" t="inlineStr">
        <is>
          <t>Sala</t>
        </is>
      </c>
      <c r="D11" s="6" t="inlineStr">
        <is>
          <t>Pared junto al contacto de la TV</t>
        </is>
      </c>
      <c r="E11" s="6" t="inlineStr">
        <is>
          <t>Parche</t>
        </is>
      </c>
      <c r="F11" s="7" t="inlineStr">
        <is>
          <t>Parche alrededor de la caja del contacto nuevo</t>
        </is>
      </c>
      <c r="G11" s="6" t="inlineStr">
        <is>
          <t>Supervisor del GC (ejemplo)</t>
        </is>
      </c>
      <c r="H11" s="8">
        <f>TODAY()-1</f>
        <v/>
      </c>
      <c r="I11" s="6" t="n"/>
      <c r="J11" s="8">
        <f>TODAY()+4</f>
        <v/>
      </c>
      <c r="K11" s="6" t="inlineStr">
        <is>
          <t>Abierto</t>
        </is>
      </c>
      <c r="L11" s="8" t="n"/>
      <c r="M11" s="6" t="n"/>
      <c r="N11" s="6" t="inlineStr">
        <is>
          <t>No</t>
        </is>
      </c>
      <c r="O11" s="6" t="n"/>
      <c r="P11" s="6" t="inlineStr">
        <is>
          <t>[enlace de foto]</t>
        </is>
      </c>
      <c r="Q11" s="9">
        <f>IF(NOT(OR($B11&lt;&gt;"",$C11&lt;&gt;"",$D11&lt;&gt;"",$E11&lt;&gt;"",$F11&lt;&gt;"",$H11&lt;&gt;"",$I11&lt;&gt;"",$J11&lt;&gt;"")),"",IF(ISNUMBER(H11),IF(AND(OR(UPPER($K11)=UPPER("Terminado"),UPPER($K11)=UPPER("Verificado por el contratista")),ISNUMBER(L11)),L11-H11,TODAY()-H11),""))</f>
        <v/>
      </c>
      <c r="R11" s="9">
        <f>IF(NOT(OR($B11&lt;&gt;"",$C11&lt;&gt;"",$D11&lt;&gt;"",$E11&lt;&gt;"",$F11&lt;&gt;"",$H11&lt;&gt;"",$I11&lt;&gt;"",$J11&lt;&gt;"")),"",IF(AND(ISNUMBER(J11),NOT(OR(UPPER($K11)=UPPER("Terminado"),UPPER($K11)=UPPER("Verificado por el contratista")))),J11-TODAY(),""))</f>
        <v/>
      </c>
      <c r="S11" s="10">
        <f>IF(NOT(OR($B11&lt;&gt;"",$C11&lt;&gt;"",$D11&lt;&gt;"",$E11&lt;&gt;"",$F11&lt;&gt;"",$H11&lt;&gt;"",$I11&lt;&gt;"",$J11&lt;&gt;"")),"",IF(IF(B11="","SIN OBRA; ","")&amp;IF(NOT(ISNUMBER(H11)),"SIN FECHA ENCONTRADO; ","")&amp;IF(I11="","SIN CUADRILLA ASIGNADA; ","")&amp;IF(AND(ISNUMBER(J11),J11&lt;TODAY(),NOT(OR(UPPER($K11)=UPPER("Terminado"),UPPER($K11)=UPPER("Verificado por el contratista")))),"VENCIDO - NO TERMINADO; ","")&amp;IF(AND(OR(UPPER($K11)=UPPER("Terminado"),UPPER($K11)=UPPER("Verificado por el contratista")),M11=""),"TERMINADO - SIN FIRMA DEL CONTRATISTA; ","")&amp;IF(AND(OR(UPPER(E11)=UPPER("Daño de otros oficios"),UPPER(N11)=UPPER("Sí")),O11=""),"DAÑO DE OTROS - SIN N.º DE OC; ","")&amp;IF(AND(ISNUMBER(H11),NOT(OR(UPPER($K11)=UPPER("Terminado"),UPPER($K11)=UPPER("Verificado por el contratista"))),TODAY()-H11&gt;7),"ABIERTO MÁS DE 7 DÍAS; ","")="","",LEFT(IF(B11="","SIN OBRA; ","")&amp;IF(NOT(ISNUMBER(H11)),"SIN FECHA ENCONTRADO; ","")&amp;IF(I11="","SIN CUADRILLA ASIGNADA; ","")&amp;IF(AND(ISNUMBER(J11),J11&lt;TODAY(),NOT(OR(UPPER($K11)=UPPER("Terminado"),UPPER($K11)=UPPER("Verificado por el contratista")))),"VENCIDO - NO TERMINADO; ","")&amp;IF(AND(OR(UPPER($K11)=UPPER("Terminado"),UPPER($K11)=UPPER("Verificado por el contratista")),M11=""),"TERMINADO - SIN FIRMA DEL CONTRATISTA; ","")&amp;IF(AND(OR(UPPER(E11)=UPPER("Daño de otros oficios"),UPPER(N11)=UPPER("Sí")),O11=""),"DAÑO DE OTROS - SIN N.º DE OC; ","")&amp;IF(AND(ISNUMBER(H11),NOT(OR(UPPER($K11)=UPPER("Terminado"),UPPER($K11)=UPPER("Verificado por el contratista"))),TODAY()-H11&gt;7),"ABIERTO MÁS DE 7 DÍAS; ",""),LEN(IF(B11="","SIN OBRA; ","")&amp;IF(NOT(ISNUMBER(H11)),"SIN FECHA ENCONTRADO; ","")&amp;IF(I11="","SIN CUADRILLA ASIGNADA; ","")&amp;IF(AND(ISNUMBER(J11),J11&lt;TODAY(),NOT(OR(UPPER($K11)=UPPER("Terminado"),UPPER($K11)=UPPER("Verificado por el contratista")))),"VENCIDO - NO TERMINADO; ","")&amp;IF(AND(OR(UPPER($K11)=UPPER("Terminado"),UPPER($K11)=UPPER("Verificado por el contratista")),M11=""),"TERMINADO - SIN FIRMA DEL CONTRATISTA; ","")&amp;IF(AND(OR(UPPER(E11)=UPPER("Daño de otros oficios"),UPPER(N11)=UPPER("Sí")),O11=""),"DAÑO DE OTROS - SIN N.º DE OC; ","")&amp;IF(AND(ISNUMBER(H11),NOT(OR(UPPER($K11)=UPPER("Terminado"),UPPER($K11)=UPPER("Verificado por el contratista"))),TODAY()-H11&gt;7),"ABIERTO MÁS DE 7 DÍAS; ",""))-2)))</f>
        <v/>
      </c>
      <c r="T11" s="7" t="inlineStr">
        <is>
          <t>Ejemplo: todavía sin cuadrilla asignada</t>
        </is>
      </c>
    </row>
    <row r="12">
      <c r="A12" s="6" t="n"/>
      <c r="B12" s="7" t="n"/>
      <c r="C12" s="6" t="n"/>
      <c r="D12" s="6" t="n"/>
      <c r="E12" s="6" t="n"/>
      <c r="F12" s="7" t="n"/>
      <c r="G12" s="6" t="n"/>
      <c r="H12" s="8" t="n"/>
      <c r="I12" s="6" t="n"/>
      <c r="J12" s="8" t="n"/>
      <c r="K12" s="6" t="n"/>
      <c r="L12" s="8" t="n"/>
      <c r="M12" s="6" t="n"/>
      <c r="N12" s="6" t="n"/>
      <c r="O12" s="6" t="n"/>
      <c r="P12" s="6" t="n"/>
      <c r="Q12" s="9">
        <f>IF(NOT(OR($B12&lt;&gt;"",$C12&lt;&gt;"",$D12&lt;&gt;"",$E12&lt;&gt;"",$F12&lt;&gt;"",$H12&lt;&gt;"",$I12&lt;&gt;"",$J12&lt;&gt;"")),"",IF(ISNUMBER(H12),IF(AND(OR(UPPER($K12)=UPPER("Terminado"),UPPER($K12)=UPPER("Verificado por el contratista")),ISNUMBER(L12)),L12-H12,TODAY()-H12),""))</f>
        <v/>
      </c>
      <c r="R12" s="9">
        <f>IF(NOT(OR($B12&lt;&gt;"",$C12&lt;&gt;"",$D12&lt;&gt;"",$E12&lt;&gt;"",$F12&lt;&gt;"",$H12&lt;&gt;"",$I12&lt;&gt;"",$J12&lt;&gt;"")),"",IF(AND(ISNUMBER(J12),NOT(OR(UPPER($K12)=UPPER("Terminado"),UPPER($K12)=UPPER("Verificado por el contratista")))),J12-TODAY(),""))</f>
        <v/>
      </c>
      <c r="S12" s="10">
        <f>IF(NOT(OR($B12&lt;&gt;"",$C12&lt;&gt;"",$D12&lt;&gt;"",$E12&lt;&gt;"",$F12&lt;&gt;"",$H12&lt;&gt;"",$I12&lt;&gt;"",$J12&lt;&gt;"")),"",IF(IF(B12="","SIN OBRA; ","")&amp;IF(NOT(ISNUMBER(H12)),"SIN FECHA ENCONTRADO; ","")&amp;IF(I12="","SIN CUADRILLA ASIGNADA; ","")&amp;IF(AND(ISNUMBER(J12),J12&lt;TODAY(),NOT(OR(UPPER($K12)=UPPER("Terminado"),UPPER($K12)=UPPER("Verificado por el contratista")))),"VENCIDO - NO TERMINADO; ","")&amp;IF(AND(OR(UPPER($K12)=UPPER("Terminado"),UPPER($K12)=UPPER("Verificado por el contratista")),M12=""),"TERMINADO - SIN FIRMA DEL CONTRATISTA; ","")&amp;IF(AND(OR(UPPER(E12)=UPPER("Daño de otros oficios"),UPPER(N12)=UPPER("Sí")),O12=""),"DAÑO DE OTROS - SIN N.º DE OC; ","")&amp;IF(AND(ISNUMBER(H12),NOT(OR(UPPER($K12)=UPPER("Terminado"),UPPER($K12)=UPPER("Verificado por el contratista"))),TODAY()-H12&gt;7),"ABIERTO MÁS DE 7 DÍAS; ","")="","",LEFT(IF(B12="","SIN OBRA; ","")&amp;IF(NOT(ISNUMBER(H12)),"SIN FECHA ENCONTRADO; ","")&amp;IF(I12="","SIN CUADRILLA ASIGNADA; ","")&amp;IF(AND(ISNUMBER(J12),J12&lt;TODAY(),NOT(OR(UPPER($K12)=UPPER("Terminado"),UPPER($K12)=UPPER("Verificado por el contratista")))),"VENCIDO - NO TERMINADO; ","")&amp;IF(AND(OR(UPPER($K12)=UPPER("Terminado"),UPPER($K12)=UPPER("Verificado por el contratista")),M12=""),"TERMINADO - SIN FIRMA DEL CONTRATISTA; ","")&amp;IF(AND(OR(UPPER(E12)=UPPER("Daño de otros oficios"),UPPER(N12)=UPPER("Sí")),O12=""),"DAÑO DE OTROS - SIN N.º DE OC; ","")&amp;IF(AND(ISNUMBER(H12),NOT(OR(UPPER($K12)=UPPER("Terminado"),UPPER($K12)=UPPER("Verificado por el contratista"))),TODAY()-H12&gt;7),"ABIERTO MÁS DE 7 DÍAS; ",""),LEN(IF(B12="","SIN OBRA; ","")&amp;IF(NOT(ISNUMBER(H12)),"SIN FECHA ENCONTRADO; ","")&amp;IF(I12="","SIN CUADRILLA ASIGNADA; ","")&amp;IF(AND(ISNUMBER(J12),J12&lt;TODAY(),NOT(OR(UPPER($K12)=UPPER("Terminado"),UPPER($K12)=UPPER("Verificado por el contratista")))),"VENCIDO - NO TERMINADO; ","")&amp;IF(AND(OR(UPPER($K12)=UPPER("Terminado"),UPPER($K12)=UPPER("Verificado por el contratista")),M12=""),"TERMINADO - SIN FIRMA DEL CONTRATISTA; ","")&amp;IF(AND(OR(UPPER(E12)=UPPER("Daño de otros oficios"),UPPER(N12)=UPPER("Sí")),O12=""),"DAÑO DE OTROS - SIN N.º DE OC; ","")&amp;IF(AND(ISNUMBER(H12),NOT(OR(UPPER($K12)=UPPER("Terminado"),UPPER($K12)=UPPER("Verificado por el contratista"))),TODAY()-H12&gt;7),"ABIERTO MÁS DE 7 DÍAS; ",""))-2)))</f>
        <v/>
      </c>
      <c r="T12" s="7" t="n"/>
    </row>
    <row r="13">
      <c r="A13" s="6" t="n"/>
      <c r="B13" s="7" t="n"/>
      <c r="C13" s="6" t="n"/>
      <c r="D13" s="6" t="n"/>
      <c r="E13" s="6" t="n"/>
      <c r="F13" s="7" t="n"/>
      <c r="G13" s="6" t="n"/>
      <c r="H13" s="8" t="n"/>
      <c r="I13" s="6" t="n"/>
      <c r="J13" s="8" t="n"/>
      <c r="K13" s="6" t="n"/>
      <c r="L13" s="8" t="n"/>
      <c r="M13" s="6" t="n"/>
      <c r="N13" s="6" t="n"/>
      <c r="O13" s="6" t="n"/>
      <c r="P13" s="6" t="n"/>
      <c r="Q13" s="9">
        <f>IF(NOT(OR($B13&lt;&gt;"",$C13&lt;&gt;"",$D13&lt;&gt;"",$E13&lt;&gt;"",$F13&lt;&gt;"",$H13&lt;&gt;"",$I13&lt;&gt;"",$J13&lt;&gt;"")),"",IF(ISNUMBER(H13),IF(AND(OR(UPPER($K13)=UPPER("Terminado"),UPPER($K13)=UPPER("Verificado por el contratista")),ISNUMBER(L13)),L13-H13,TODAY()-H13),""))</f>
        <v/>
      </c>
      <c r="R13" s="9">
        <f>IF(NOT(OR($B13&lt;&gt;"",$C13&lt;&gt;"",$D13&lt;&gt;"",$E13&lt;&gt;"",$F13&lt;&gt;"",$H13&lt;&gt;"",$I13&lt;&gt;"",$J13&lt;&gt;"")),"",IF(AND(ISNUMBER(J13),NOT(OR(UPPER($K13)=UPPER("Terminado"),UPPER($K13)=UPPER("Verificado por el contratista")))),J13-TODAY(),""))</f>
        <v/>
      </c>
      <c r="S13" s="10">
        <f>IF(NOT(OR($B13&lt;&gt;"",$C13&lt;&gt;"",$D13&lt;&gt;"",$E13&lt;&gt;"",$F13&lt;&gt;"",$H13&lt;&gt;"",$I13&lt;&gt;"",$J13&lt;&gt;"")),"",IF(IF(B13="","SIN OBRA; ","")&amp;IF(NOT(ISNUMBER(H13)),"SIN FECHA ENCONTRADO; ","")&amp;IF(I13="","SIN CUADRILLA ASIGNADA; ","")&amp;IF(AND(ISNUMBER(J13),J13&lt;TODAY(),NOT(OR(UPPER($K13)=UPPER("Terminado"),UPPER($K13)=UPPER("Verificado por el contratista")))),"VENCIDO - NO TERMINADO; ","")&amp;IF(AND(OR(UPPER($K13)=UPPER("Terminado"),UPPER($K13)=UPPER("Verificado por el contratista")),M13=""),"TERMINADO - SIN FIRMA DEL CONTRATISTA; ","")&amp;IF(AND(OR(UPPER(E13)=UPPER("Daño de otros oficios"),UPPER(N13)=UPPER("Sí")),O13=""),"DAÑO DE OTROS - SIN N.º DE OC; ","")&amp;IF(AND(ISNUMBER(H13),NOT(OR(UPPER($K13)=UPPER("Terminado"),UPPER($K13)=UPPER("Verificado por el contratista"))),TODAY()-H13&gt;7),"ABIERTO MÁS DE 7 DÍAS; ","")="","",LEFT(IF(B13="","SIN OBRA; ","")&amp;IF(NOT(ISNUMBER(H13)),"SIN FECHA ENCONTRADO; ","")&amp;IF(I13="","SIN CUADRILLA ASIGNADA; ","")&amp;IF(AND(ISNUMBER(J13),J13&lt;TODAY(),NOT(OR(UPPER($K13)=UPPER("Terminado"),UPPER($K13)=UPPER("Verificado por el contratista")))),"VENCIDO - NO TERMINADO; ","")&amp;IF(AND(OR(UPPER($K13)=UPPER("Terminado"),UPPER($K13)=UPPER("Verificado por el contratista")),M13=""),"TERMINADO - SIN FIRMA DEL CONTRATISTA; ","")&amp;IF(AND(OR(UPPER(E13)=UPPER("Daño de otros oficios"),UPPER(N13)=UPPER("Sí")),O13=""),"DAÑO DE OTROS - SIN N.º DE OC; ","")&amp;IF(AND(ISNUMBER(H13),NOT(OR(UPPER($K13)=UPPER("Terminado"),UPPER($K13)=UPPER("Verificado por el contratista"))),TODAY()-H13&gt;7),"ABIERTO MÁS DE 7 DÍAS; ",""),LEN(IF(B13="","SIN OBRA; ","")&amp;IF(NOT(ISNUMBER(H13)),"SIN FECHA ENCONTRADO; ","")&amp;IF(I13="","SIN CUADRILLA ASIGNADA; ","")&amp;IF(AND(ISNUMBER(J13),J13&lt;TODAY(),NOT(OR(UPPER($K13)=UPPER("Terminado"),UPPER($K13)=UPPER("Verificado por el contratista")))),"VENCIDO - NO TERMINADO; ","")&amp;IF(AND(OR(UPPER($K13)=UPPER("Terminado"),UPPER($K13)=UPPER("Verificado por el contratista")),M13=""),"TERMINADO - SIN FIRMA DEL CONTRATISTA; ","")&amp;IF(AND(OR(UPPER(E13)=UPPER("Daño de otros oficios"),UPPER(N13)=UPPER("Sí")),O13=""),"DAÑO DE OTROS - SIN N.º DE OC; ","")&amp;IF(AND(ISNUMBER(H13),NOT(OR(UPPER($K13)=UPPER("Terminado"),UPPER($K13)=UPPER("Verificado por el contratista"))),TODAY()-H13&gt;7),"ABIERTO MÁS DE 7 DÍAS; ",""))-2)))</f>
        <v/>
      </c>
      <c r="T13" s="7" t="n"/>
    </row>
    <row r="14">
      <c r="A14" s="6" t="n"/>
      <c r="B14" s="7" t="n"/>
      <c r="C14" s="6" t="n"/>
      <c r="D14" s="6" t="n"/>
      <c r="E14" s="6" t="n"/>
      <c r="F14" s="7" t="n"/>
      <c r="G14" s="6" t="n"/>
      <c r="H14" s="8" t="n"/>
      <c r="I14" s="6" t="n"/>
      <c r="J14" s="8" t="n"/>
      <c r="K14" s="6" t="n"/>
      <c r="L14" s="8" t="n"/>
      <c r="M14" s="6" t="n"/>
      <c r="N14" s="6" t="n"/>
      <c r="O14" s="6" t="n"/>
      <c r="P14" s="6" t="n"/>
      <c r="Q14" s="9">
        <f>IF(NOT(OR($B14&lt;&gt;"",$C14&lt;&gt;"",$D14&lt;&gt;"",$E14&lt;&gt;"",$F14&lt;&gt;"",$H14&lt;&gt;"",$I14&lt;&gt;"",$J14&lt;&gt;"")),"",IF(ISNUMBER(H14),IF(AND(OR(UPPER($K14)=UPPER("Terminado"),UPPER($K14)=UPPER("Verificado por el contratista")),ISNUMBER(L14)),L14-H14,TODAY()-H14),""))</f>
        <v/>
      </c>
      <c r="R14" s="9">
        <f>IF(NOT(OR($B14&lt;&gt;"",$C14&lt;&gt;"",$D14&lt;&gt;"",$E14&lt;&gt;"",$F14&lt;&gt;"",$H14&lt;&gt;"",$I14&lt;&gt;"",$J14&lt;&gt;"")),"",IF(AND(ISNUMBER(J14),NOT(OR(UPPER($K14)=UPPER("Terminado"),UPPER($K14)=UPPER("Verificado por el contratista")))),J14-TODAY(),""))</f>
        <v/>
      </c>
      <c r="S14" s="10">
        <f>IF(NOT(OR($B14&lt;&gt;"",$C14&lt;&gt;"",$D14&lt;&gt;"",$E14&lt;&gt;"",$F14&lt;&gt;"",$H14&lt;&gt;"",$I14&lt;&gt;"",$J14&lt;&gt;"")),"",IF(IF(B14="","SIN OBRA; ","")&amp;IF(NOT(ISNUMBER(H14)),"SIN FECHA ENCONTRADO; ","")&amp;IF(I14="","SIN CUADRILLA ASIGNADA; ","")&amp;IF(AND(ISNUMBER(J14),J14&lt;TODAY(),NOT(OR(UPPER($K14)=UPPER("Terminado"),UPPER($K14)=UPPER("Verificado por el contratista")))),"VENCIDO - NO TERMINADO; ","")&amp;IF(AND(OR(UPPER($K14)=UPPER("Terminado"),UPPER($K14)=UPPER("Verificado por el contratista")),M14=""),"TERMINADO - SIN FIRMA DEL CONTRATISTA; ","")&amp;IF(AND(OR(UPPER(E14)=UPPER("Daño de otros oficios"),UPPER(N14)=UPPER("Sí")),O14=""),"DAÑO DE OTROS - SIN N.º DE OC; ","")&amp;IF(AND(ISNUMBER(H14),NOT(OR(UPPER($K14)=UPPER("Terminado"),UPPER($K14)=UPPER("Verificado por el contratista"))),TODAY()-H14&gt;7),"ABIERTO MÁS DE 7 DÍAS; ","")="","",LEFT(IF(B14="","SIN OBRA; ","")&amp;IF(NOT(ISNUMBER(H14)),"SIN FECHA ENCONTRADO; ","")&amp;IF(I14="","SIN CUADRILLA ASIGNADA; ","")&amp;IF(AND(ISNUMBER(J14),J14&lt;TODAY(),NOT(OR(UPPER($K14)=UPPER("Terminado"),UPPER($K14)=UPPER("Verificado por el contratista")))),"VENCIDO - NO TERMINADO; ","")&amp;IF(AND(OR(UPPER($K14)=UPPER("Terminado"),UPPER($K14)=UPPER("Verificado por el contratista")),M14=""),"TERMINADO - SIN FIRMA DEL CONTRATISTA; ","")&amp;IF(AND(OR(UPPER(E14)=UPPER("Daño de otros oficios"),UPPER(N14)=UPPER("Sí")),O14=""),"DAÑO DE OTROS - SIN N.º DE OC; ","")&amp;IF(AND(ISNUMBER(H14),NOT(OR(UPPER($K14)=UPPER("Terminado"),UPPER($K14)=UPPER("Verificado por el contratista"))),TODAY()-H14&gt;7),"ABIERTO MÁS DE 7 DÍAS; ",""),LEN(IF(B14="","SIN OBRA; ","")&amp;IF(NOT(ISNUMBER(H14)),"SIN FECHA ENCONTRADO; ","")&amp;IF(I14="","SIN CUADRILLA ASIGNADA; ","")&amp;IF(AND(ISNUMBER(J14),J14&lt;TODAY(),NOT(OR(UPPER($K14)=UPPER("Terminado"),UPPER($K14)=UPPER("Verificado por el contratista")))),"VENCIDO - NO TERMINADO; ","")&amp;IF(AND(OR(UPPER($K14)=UPPER("Terminado"),UPPER($K14)=UPPER("Verificado por el contratista")),M14=""),"TERMINADO - SIN FIRMA DEL CONTRATISTA; ","")&amp;IF(AND(OR(UPPER(E14)=UPPER("Daño de otros oficios"),UPPER(N14)=UPPER("Sí")),O14=""),"DAÑO DE OTROS - SIN N.º DE OC; ","")&amp;IF(AND(ISNUMBER(H14),NOT(OR(UPPER($K14)=UPPER("Terminado"),UPPER($K14)=UPPER("Verificado por el contratista"))),TODAY()-H14&gt;7),"ABIERTO MÁS DE 7 DÍAS; ",""))-2)))</f>
        <v/>
      </c>
      <c r="T14" s="7" t="n"/>
    </row>
    <row r="15">
      <c r="A15" s="6" t="n"/>
      <c r="B15" s="7" t="n"/>
      <c r="C15" s="6" t="n"/>
      <c r="D15" s="6" t="n"/>
      <c r="E15" s="6" t="n"/>
      <c r="F15" s="7" t="n"/>
      <c r="G15" s="6" t="n"/>
      <c r="H15" s="8" t="n"/>
      <c r="I15" s="6" t="n"/>
      <c r="J15" s="8" t="n"/>
      <c r="K15" s="6" t="n"/>
      <c r="L15" s="8" t="n"/>
      <c r="M15" s="6" t="n"/>
      <c r="N15" s="6" t="n"/>
      <c r="O15" s="6" t="n"/>
      <c r="P15" s="6" t="n"/>
      <c r="Q15" s="9">
        <f>IF(NOT(OR($B15&lt;&gt;"",$C15&lt;&gt;"",$D15&lt;&gt;"",$E15&lt;&gt;"",$F15&lt;&gt;"",$H15&lt;&gt;"",$I15&lt;&gt;"",$J15&lt;&gt;"")),"",IF(ISNUMBER(H15),IF(AND(OR(UPPER($K15)=UPPER("Terminado"),UPPER($K15)=UPPER("Verificado por el contratista")),ISNUMBER(L15)),L15-H15,TODAY()-H15),""))</f>
        <v/>
      </c>
      <c r="R15" s="9">
        <f>IF(NOT(OR($B15&lt;&gt;"",$C15&lt;&gt;"",$D15&lt;&gt;"",$E15&lt;&gt;"",$F15&lt;&gt;"",$H15&lt;&gt;"",$I15&lt;&gt;"",$J15&lt;&gt;"")),"",IF(AND(ISNUMBER(J15),NOT(OR(UPPER($K15)=UPPER("Terminado"),UPPER($K15)=UPPER("Verificado por el contratista")))),J15-TODAY(),""))</f>
        <v/>
      </c>
      <c r="S15" s="10">
        <f>IF(NOT(OR($B15&lt;&gt;"",$C15&lt;&gt;"",$D15&lt;&gt;"",$E15&lt;&gt;"",$F15&lt;&gt;"",$H15&lt;&gt;"",$I15&lt;&gt;"",$J15&lt;&gt;"")),"",IF(IF(B15="","SIN OBRA; ","")&amp;IF(NOT(ISNUMBER(H15)),"SIN FECHA ENCONTRADO; ","")&amp;IF(I15="","SIN CUADRILLA ASIGNADA; ","")&amp;IF(AND(ISNUMBER(J15),J15&lt;TODAY(),NOT(OR(UPPER($K15)=UPPER("Terminado"),UPPER($K15)=UPPER("Verificado por el contratista")))),"VENCIDO - NO TERMINADO; ","")&amp;IF(AND(OR(UPPER($K15)=UPPER("Terminado"),UPPER($K15)=UPPER("Verificado por el contratista")),M15=""),"TERMINADO - SIN FIRMA DEL CONTRATISTA; ","")&amp;IF(AND(OR(UPPER(E15)=UPPER("Daño de otros oficios"),UPPER(N15)=UPPER("Sí")),O15=""),"DAÑO DE OTROS - SIN N.º DE OC; ","")&amp;IF(AND(ISNUMBER(H15),NOT(OR(UPPER($K15)=UPPER("Terminado"),UPPER($K15)=UPPER("Verificado por el contratista"))),TODAY()-H15&gt;7),"ABIERTO MÁS DE 7 DÍAS; ","")="","",LEFT(IF(B15="","SIN OBRA; ","")&amp;IF(NOT(ISNUMBER(H15)),"SIN FECHA ENCONTRADO; ","")&amp;IF(I15="","SIN CUADRILLA ASIGNADA; ","")&amp;IF(AND(ISNUMBER(J15),J15&lt;TODAY(),NOT(OR(UPPER($K15)=UPPER("Terminado"),UPPER($K15)=UPPER("Verificado por el contratista")))),"VENCIDO - NO TERMINADO; ","")&amp;IF(AND(OR(UPPER($K15)=UPPER("Terminado"),UPPER($K15)=UPPER("Verificado por el contratista")),M15=""),"TERMINADO - SIN FIRMA DEL CONTRATISTA; ","")&amp;IF(AND(OR(UPPER(E15)=UPPER("Daño de otros oficios"),UPPER(N15)=UPPER("Sí")),O15=""),"DAÑO DE OTROS - SIN N.º DE OC; ","")&amp;IF(AND(ISNUMBER(H15),NOT(OR(UPPER($K15)=UPPER("Terminado"),UPPER($K15)=UPPER("Verificado por el contratista"))),TODAY()-H15&gt;7),"ABIERTO MÁS DE 7 DÍAS; ",""),LEN(IF(B15="","SIN OBRA; ","")&amp;IF(NOT(ISNUMBER(H15)),"SIN FECHA ENCONTRADO; ","")&amp;IF(I15="","SIN CUADRILLA ASIGNADA; ","")&amp;IF(AND(ISNUMBER(J15),J15&lt;TODAY(),NOT(OR(UPPER($K15)=UPPER("Terminado"),UPPER($K15)=UPPER("Verificado por el contratista")))),"VENCIDO - NO TERMINADO; ","")&amp;IF(AND(OR(UPPER($K15)=UPPER("Terminado"),UPPER($K15)=UPPER("Verificado por el contratista")),M15=""),"TERMINADO - SIN FIRMA DEL CONTRATISTA; ","")&amp;IF(AND(OR(UPPER(E15)=UPPER("Daño de otros oficios"),UPPER(N15)=UPPER("Sí")),O15=""),"DAÑO DE OTROS - SIN N.º DE OC; ","")&amp;IF(AND(ISNUMBER(H15),NOT(OR(UPPER($K15)=UPPER("Terminado"),UPPER($K15)=UPPER("Verificado por el contratista"))),TODAY()-H15&gt;7),"ABIERTO MÁS DE 7 DÍAS; ",""))-2)))</f>
        <v/>
      </c>
      <c r="T15" s="7" t="n"/>
    </row>
    <row r="16">
      <c r="A16" s="6" t="n"/>
      <c r="B16" s="7" t="n"/>
      <c r="C16" s="6" t="n"/>
      <c r="D16" s="6" t="n"/>
      <c r="E16" s="6" t="n"/>
      <c r="F16" s="7" t="n"/>
      <c r="G16" s="6" t="n"/>
      <c r="H16" s="8" t="n"/>
      <c r="I16" s="6" t="n"/>
      <c r="J16" s="8" t="n"/>
      <c r="K16" s="6" t="n"/>
      <c r="L16" s="8" t="n"/>
      <c r="M16" s="6" t="n"/>
      <c r="N16" s="6" t="n"/>
      <c r="O16" s="6" t="n"/>
      <c r="P16" s="6" t="n"/>
      <c r="Q16" s="9">
        <f>IF(NOT(OR($B16&lt;&gt;"",$C16&lt;&gt;"",$D16&lt;&gt;"",$E16&lt;&gt;"",$F16&lt;&gt;"",$H16&lt;&gt;"",$I16&lt;&gt;"",$J16&lt;&gt;"")),"",IF(ISNUMBER(H16),IF(AND(OR(UPPER($K16)=UPPER("Terminado"),UPPER($K16)=UPPER("Verificado por el contratista")),ISNUMBER(L16)),L16-H16,TODAY()-H16),""))</f>
        <v/>
      </c>
      <c r="R16" s="9">
        <f>IF(NOT(OR($B16&lt;&gt;"",$C16&lt;&gt;"",$D16&lt;&gt;"",$E16&lt;&gt;"",$F16&lt;&gt;"",$H16&lt;&gt;"",$I16&lt;&gt;"",$J16&lt;&gt;"")),"",IF(AND(ISNUMBER(J16),NOT(OR(UPPER($K16)=UPPER("Terminado"),UPPER($K16)=UPPER("Verificado por el contratista")))),J16-TODAY(),""))</f>
        <v/>
      </c>
      <c r="S16" s="10">
        <f>IF(NOT(OR($B16&lt;&gt;"",$C16&lt;&gt;"",$D16&lt;&gt;"",$E16&lt;&gt;"",$F16&lt;&gt;"",$H16&lt;&gt;"",$I16&lt;&gt;"",$J16&lt;&gt;"")),"",IF(IF(B16="","SIN OBRA; ","")&amp;IF(NOT(ISNUMBER(H16)),"SIN FECHA ENCONTRADO; ","")&amp;IF(I16="","SIN CUADRILLA ASIGNADA; ","")&amp;IF(AND(ISNUMBER(J16),J16&lt;TODAY(),NOT(OR(UPPER($K16)=UPPER("Terminado"),UPPER($K16)=UPPER("Verificado por el contratista")))),"VENCIDO - NO TERMINADO; ","")&amp;IF(AND(OR(UPPER($K16)=UPPER("Terminado"),UPPER($K16)=UPPER("Verificado por el contratista")),M16=""),"TERMINADO - SIN FIRMA DEL CONTRATISTA; ","")&amp;IF(AND(OR(UPPER(E16)=UPPER("Daño de otros oficios"),UPPER(N16)=UPPER("Sí")),O16=""),"DAÑO DE OTROS - SIN N.º DE OC; ","")&amp;IF(AND(ISNUMBER(H16),NOT(OR(UPPER($K16)=UPPER("Terminado"),UPPER($K16)=UPPER("Verificado por el contratista"))),TODAY()-H16&gt;7),"ABIERTO MÁS DE 7 DÍAS; ","")="","",LEFT(IF(B16="","SIN OBRA; ","")&amp;IF(NOT(ISNUMBER(H16)),"SIN FECHA ENCONTRADO; ","")&amp;IF(I16="","SIN CUADRILLA ASIGNADA; ","")&amp;IF(AND(ISNUMBER(J16),J16&lt;TODAY(),NOT(OR(UPPER($K16)=UPPER("Terminado"),UPPER($K16)=UPPER("Verificado por el contratista")))),"VENCIDO - NO TERMINADO; ","")&amp;IF(AND(OR(UPPER($K16)=UPPER("Terminado"),UPPER($K16)=UPPER("Verificado por el contratista")),M16=""),"TERMINADO - SIN FIRMA DEL CONTRATISTA; ","")&amp;IF(AND(OR(UPPER(E16)=UPPER("Daño de otros oficios"),UPPER(N16)=UPPER("Sí")),O16=""),"DAÑO DE OTROS - SIN N.º DE OC; ","")&amp;IF(AND(ISNUMBER(H16),NOT(OR(UPPER($K16)=UPPER("Terminado"),UPPER($K16)=UPPER("Verificado por el contratista"))),TODAY()-H16&gt;7),"ABIERTO MÁS DE 7 DÍAS; ",""),LEN(IF(B16="","SIN OBRA; ","")&amp;IF(NOT(ISNUMBER(H16)),"SIN FECHA ENCONTRADO; ","")&amp;IF(I16="","SIN CUADRILLA ASIGNADA; ","")&amp;IF(AND(ISNUMBER(J16),J16&lt;TODAY(),NOT(OR(UPPER($K16)=UPPER("Terminado"),UPPER($K16)=UPPER("Verificado por el contratista")))),"VENCIDO - NO TERMINADO; ","")&amp;IF(AND(OR(UPPER($K16)=UPPER("Terminado"),UPPER($K16)=UPPER("Verificado por el contratista")),M16=""),"TERMINADO - SIN FIRMA DEL CONTRATISTA; ","")&amp;IF(AND(OR(UPPER(E16)=UPPER("Daño de otros oficios"),UPPER(N16)=UPPER("Sí")),O16=""),"DAÑO DE OTROS - SIN N.º DE OC; ","")&amp;IF(AND(ISNUMBER(H16),NOT(OR(UPPER($K16)=UPPER("Terminado"),UPPER($K16)=UPPER("Verificado por el contratista"))),TODAY()-H16&gt;7),"ABIERTO MÁS DE 7 DÍAS; ",""))-2)))</f>
        <v/>
      </c>
      <c r="T16" s="7" t="n"/>
    </row>
    <row r="17">
      <c r="A17" s="6" t="n"/>
      <c r="B17" s="7" t="n"/>
      <c r="C17" s="6" t="n"/>
      <c r="D17" s="6" t="n"/>
      <c r="E17" s="6" t="n"/>
      <c r="F17" s="7" t="n"/>
      <c r="G17" s="6" t="n"/>
      <c r="H17" s="8" t="n"/>
      <c r="I17" s="6" t="n"/>
      <c r="J17" s="8" t="n"/>
      <c r="K17" s="6" t="n"/>
      <c r="L17" s="8" t="n"/>
      <c r="M17" s="6" t="n"/>
      <c r="N17" s="6" t="n"/>
      <c r="O17" s="6" t="n"/>
      <c r="P17" s="6" t="n"/>
      <c r="Q17" s="9">
        <f>IF(NOT(OR($B17&lt;&gt;"",$C17&lt;&gt;"",$D17&lt;&gt;"",$E17&lt;&gt;"",$F17&lt;&gt;"",$H17&lt;&gt;"",$I17&lt;&gt;"",$J17&lt;&gt;"")),"",IF(ISNUMBER(H17),IF(AND(OR(UPPER($K17)=UPPER("Terminado"),UPPER($K17)=UPPER("Verificado por el contratista")),ISNUMBER(L17)),L17-H17,TODAY()-H17),""))</f>
        <v/>
      </c>
      <c r="R17" s="9">
        <f>IF(NOT(OR($B17&lt;&gt;"",$C17&lt;&gt;"",$D17&lt;&gt;"",$E17&lt;&gt;"",$F17&lt;&gt;"",$H17&lt;&gt;"",$I17&lt;&gt;"",$J17&lt;&gt;"")),"",IF(AND(ISNUMBER(J17),NOT(OR(UPPER($K17)=UPPER("Terminado"),UPPER($K17)=UPPER("Verificado por el contratista")))),J17-TODAY(),""))</f>
        <v/>
      </c>
      <c r="S17" s="10">
        <f>IF(NOT(OR($B17&lt;&gt;"",$C17&lt;&gt;"",$D17&lt;&gt;"",$E17&lt;&gt;"",$F17&lt;&gt;"",$H17&lt;&gt;"",$I17&lt;&gt;"",$J17&lt;&gt;"")),"",IF(IF(B17="","SIN OBRA; ","")&amp;IF(NOT(ISNUMBER(H17)),"SIN FECHA ENCONTRADO; ","")&amp;IF(I17="","SIN CUADRILLA ASIGNADA; ","")&amp;IF(AND(ISNUMBER(J17),J17&lt;TODAY(),NOT(OR(UPPER($K17)=UPPER("Terminado"),UPPER($K17)=UPPER("Verificado por el contratista")))),"VENCIDO - NO TERMINADO; ","")&amp;IF(AND(OR(UPPER($K17)=UPPER("Terminado"),UPPER($K17)=UPPER("Verificado por el contratista")),M17=""),"TERMINADO - SIN FIRMA DEL CONTRATISTA; ","")&amp;IF(AND(OR(UPPER(E17)=UPPER("Daño de otros oficios"),UPPER(N17)=UPPER("Sí")),O17=""),"DAÑO DE OTROS - SIN N.º DE OC; ","")&amp;IF(AND(ISNUMBER(H17),NOT(OR(UPPER($K17)=UPPER("Terminado"),UPPER($K17)=UPPER("Verificado por el contratista"))),TODAY()-H17&gt;7),"ABIERTO MÁS DE 7 DÍAS; ","")="","",LEFT(IF(B17="","SIN OBRA; ","")&amp;IF(NOT(ISNUMBER(H17)),"SIN FECHA ENCONTRADO; ","")&amp;IF(I17="","SIN CUADRILLA ASIGNADA; ","")&amp;IF(AND(ISNUMBER(J17),J17&lt;TODAY(),NOT(OR(UPPER($K17)=UPPER("Terminado"),UPPER($K17)=UPPER("Verificado por el contratista")))),"VENCIDO - NO TERMINADO; ","")&amp;IF(AND(OR(UPPER($K17)=UPPER("Terminado"),UPPER($K17)=UPPER("Verificado por el contratista")),M17=""),"TERMINADO - SIN FIRMA DEL CONTRATISTA; ","")&amp;IF(AND(OR(UPPER(E17)=UPPER("Daño de otros oficios"),UPPER(N17)=UPPER("Sí")),O17=""),"DAÑO DE OTROS - SIN N.º DE OC; ","")&amp;IF(AND(ISNUMBER(H17),NOT(OR(UPPER($K17)=UPPER("Terminado"),UPPER($K17)=UPPER("Verificado por el contratista"))),TODAY()-H17&gt;7),"ABIERTO MÁS DE 7 DÍAS; ",""),LEN(IF(B17="","SIN OBRA; ","")&amp;IF(NOT(ISNUMBER(H17)),"SIN FECHA ENCONTRADO; ","")&amp;IF(I17="","SIN CUADRILLA ASIGNADA; ","")&amp;IF(AND(ISNUMBER(J17),J17&lt;TODAY(),NOT(OR(UPPER($K17)=UPPER("Terminado"),UPPER($K17)=UPPER("Verificado por el contratista")))),"VENCIDO - NO TERMINADO; ","")&amp;IF(AND(OR(UPPER($K17)=UPPER("Terminado"),UPPER($K17)=UPPER("Verificado por el contratista")),M17=""),"TERMINADO - SIN FIRMA DEL CONTRATISTA; ","")&amp;IF(AND(OR(UPPER(E17)=UPPER("Daño de otros oficios"),UPPER(N17)=UPPER("Sí")),O17=""),"DAÑO DE OTROS - SIN N.º DE OC; ","")&amp;IF(AND(ISNUMBER(H17),NOT(OR(UPPER($K17)=UPPER("Terminado"),UPPER($K17)=UPPER("Verificado por el contratista"))),TODAY()-H17&gt;7),"ABIERTO MÁS DE 7 DÍAS; ",""))-2)))</f>
        <v/>
      </c>
      <c r="T17" s="7" t="n"/>
    </row>
    <row r="18">
      <c r="A18" s="6" t="n"/>
      <c r="B18" s="7" t="n"/>
      <c r="C18" s="6" t="n"/>
      <c r="D18" s="6" t="n"/>
      <c r="E18" s="6" t="n"/>
      <c r="F18" s="7" t="n"/>
      <c r="G18" s="6" t="n"/>
      <c r="H18" s="8" t="n"/>
      <c r="I18" s="6" t="n"/>
      <c r="J18" s="8" t="n"/>
      <c r="K18" s="6" t="n"/>
      <c r="L18" s="8" t="n"/>
      <c r="M18" s="6" t="n"/>
      <c r="N18" s="6" t="n"/>
      <c r="O18" s="6" t="n"/>
      <c r="P18" s="6" t="n"/>
      <c r="Q18" s="9">
        <f>IF(NOT(OR($B18&lt;&gt;"",$C18&lt;&gt;"",$D18&lt;&gt;"",$E18&lt;&gt;"",$F18&lt;&gt;"",$H18&lt;&gt;"",$I18&lt;&gt;"",$J18&lt;&gt;"")),"",IF(ISNUMBER(H18),IF(AND(OR(UPPER($K18)=UPPER("Terminado"),UPPER($K18)=UPPER("Verificado por el contratista")),ISNUMBER(L18)),L18-H18,TODAY()-H18),""))</f>
        <v/>
      </c>
      <c r="R18" s="9">
        <f>IF(NOT(OR($B18&lt;&gt;"",$C18&lt;&gt;"",$D18&lt;&gt;"",$E18&lt;&gt;"",$F18&lt;&gt;"",$H18&lt;&gt;"",$I18&lt;&gt;"",$J18&lt;&gt;"")),"",IF(AND(ISNUMBER(J18),NOT(OR(UPPER($K18)=UPPER("Terminado"),UPPER($K18)=UPPER("Verificado por el contratista")))),J18-TODAY(),""))</f>
        <v/>
      </c>
      <c r="S18" s="10">
        <f>IF(NOT(OR($B18&lt;&gt;"",$C18&lt;&gt;"",$D18&lt;&gt;"",$E18&lt;&gt;"",$F18&lt;&gt;"",$H18&lt;&gt;"",$I18&lt;&gt;"",$J18&lt;&gt;"")),"",IF(IF(B18="","SIN OBRA; ","")&amp;IF(NOT(ISNUMBER(H18)),"SIN FECHA ENCONTRADO; ","")&amp;IF(I18="","SIN CUADRILLA ASIGNADA; ","")&amp;IF(AND(ISNUMBER(J18),J18&lt;TODAY(),NOT(OR(UPPER($K18)=UPPER("Terminado"),UPPER($K18)=UPPER("Verificado por el contratista")))),"VENCIDO - NO TERMINADO; ","")&amp;IF(AND(OR(UPPER($K18)=UPPER("Terminado"),UPPER($K18)=UPPER("Verificado por el contratista")),M18=""),"TERMINADO - SIN FIRMA DEL CONTRATISTA; ","")&amp;IF(AND(OR(UPPER(E18)=UPPER("Daño de otros oficios"),UPPER(N18)=UPPER("Sí")),O18=""),"DAÑO DE OTROS - SIN N.º DE OC; ","")&amp;IF(AND(ISNUMBER(H18),NOT(OR(UPPER($K18)=UPPER("Terminado"),UPPER($K18)=UPPER("Verificado por el contratista"))),TODAY()-H18&gt;7),"ABIERTO MÁS DE 7 DÍAS; ","")="","",LEFT(IF(B18="","SIN OBRA; ","")&amp;IF(NOT(ISNUMBER(H18)),"SIN FECHA ENCONTRADO; ","")&amp;IF(I18="","SIN CUADRILLA ASIGNADA; ","")&amp;IF(AND(ISNUMBER(J18),J18&lt;TODAY(),NOT(OR(UPPER($K18)=UPPER("Terminado"),UPPER($K18)=UPPER("Verificado por el contratista")))),"VENCIDO - NO TERMINADO; ","")&amp;IF(AND(OR(UPPER($K18)=UPPER("Terminado"),UPPER($K18)=UPPER("Verificado por el contratista")),M18=""),"TERMINADO - SIN FIRMA DEL CONTRATISTA; ","")&amp;IF(AND(OR(UPPER(E18)=UPPER("Daño de otros oficios"),UPPER(N18)=UPPER("Sí")),O18=""),"DAÑO DE OTROS - SIN N.º DE OC; ","")&amp;IF(AND(ISNUMBER(H18),NOT(OR(UPPER($K18)=UPPER("Terminado"),UPPER($K18)=UPPER("Verificado por el contratista"))),TODAY()-H18&gt;7),"ABIERTO MÁS DE 7 DÍAS; ",""),LEN(IF(B18="","SIN OBRA; ","")&amp;IF(NOT(ISNUMBER(H18)),"SIN FECHA ENCONTRADO; ","")&amp;IF(I18="","SIN CUADRILLA ASIGNADA; ","")&amp;IF(AND(ISNUMBER(J18),J18&lt;TODAY(),NOT(OR(UPPER($K18)=UPPER("Terminado"),UPPER($K18)=UPPER("Verificado por el contratista")))),"VENCIDO - NO TERMINADO; ","")&amp;IF(AND(OR(UPPER($K18)=UPPER("Terminado"),UPPER($K18)=UPPER("Verificado por el contratista")),M18=""),"TERMINADO - SIN FIRMA DEL CONTRATISTA; ","")&amp;IF(AND(OR(UPPER(E18)=UPPER("Daño de otros oficios"),UPPER(N18)=UPPER("Sí")),O18=""),"DAÑO DE OTROS - SIN N.º DE OC; ","")&amp;IF(AND(ISNUMBER(H18),NOT(OR(UPPER($K18)=UPPER("Terminado"),UPPER($K18)=UPPER("Verificado por el contratista"))),TODAY()-H18&gt;7),"ABIERTO MÁS DE 7 DÍAS; ",""))-2)))</f>
        <v/>
      </c>
      <c r="T18" s="7" t="n"/>
    </row>
    <row r="19">
      <c r="A19" s="6" t="n"/>
      <c r="B19" s="7" t="n"/>
      <c r="C19" s="6" t="n"/>
      <c r="D19" s="6" t="n"/>
      <c r="E19" s="6" t="n"/>
      <c r="F19" s="7" t="n"/>
      <c r="G19" s="6" t="n"/>
      <c r="H19" s="8" t="n"/>
      <c r="I19" s="6" t="n"/>
      <c r="J19" s="8" t="n"/>
      <c r="K19" s="6" t="n"/>
      <c r="L19" s="8" t="n"/>
      <c r="M19" s="6" t="n"/>
      <c r="N19" s="6" t="n"/>
      <c r="O19" s="6" t="n"/>
      <c r="P19" s="6" t="n"/>
      <c r="Q19" s="9">
        <f>IF(NOT(OR($B19&lt;&gt;"",$C19&lt;&gt;"",$D19&lt;&gt;"",$E19&lt;&gt;"",$F19&lt;&gt;"",$H19&lt;&gt;"",$I19&lt;&gt;"",$J19&lt;&gt;"")),"",IF(ISNUMBER(H19),IF(AND(OR(UPPER($K19)=UPPER("Terminado"),UPPER($K19)=UPPER("Verificado por el contratista")),ISNUMBER(L19)),L19-H19,TODAY()-H19),""))</f>
        <v/>
      </c>
      <c r="R19" s="9">
        <f>IF(NOT(OR($B19&lt;&gt;"",$C19&lt;&gt;"",$D19&lt;&gt;"",$E19&lt;&gt;"",$F19&lt;&gt;"",$H19&lt;&gt;"",$I19&lt;&gt;"",$J19&lt;&gt;"")),"",IF(AND(ISNUMBER(J19),NOT(OR(UPPER($K19)=UPPER("Terminado"),UPPER($K19)=UPPER("Verificado por el contratista")))),J19-TODAY(),""))</f>
        <v/>
      </c>
      <c r="S19" s="10">
        <f>IF(NOT(OR($B19&lt;&gt;"",$C19&lt;&gt;"",$D19&lt;&gt;"",$E19&lt;&gt;"",$F19&lt;&gt;"",$H19&lt;&gt;"",$I19&lt;&gt;"",$J19&lt;&gt;"")),"",IF(IF(B19="","SIN OBRA; ","")&amp;IF(NOT(ISNUMBER(H19)),"SIN FECHA ENCONTRADO; ","")&amp;IF(I19="","SIN CUADRILLA ASIGNADA; ","")&amp;IF(AND(ISNUMBER(J19),J19&lt;TODAY(),NOT(OR(UPPER($K19)=UPPER("Terminado"),UPPER($K19)=UPPER("Verificado por el contratista")))),"VENCIDO - NO TERMINADO; ","")&amp;IF(AND(OR(UPPER($K19)=UPPER("Terminado"),UPPER($K19)=UPPER("Verificado por el contratista")),M19=""),"TERMINADO - SIN FIRMA DEL CONTRATISTA; ","")&amp;IF(AND(OR(UPPER(E19)=UPPER("Daño de otros oficios"),UPPER(N19)=UPPER("Sí")),O19=""),"DAÑO DE OTROS - SIN N.º DE OC; ","")&amp;IF(AND(ISNUMBER(H19),NOT(OR(UPPER($K19)=UPPER("Terminado"),UPPER($K19)=UPPER("Verificado por el contratista"))),TODAY()-H19&gt;7),"ABIERTO MÁS DE 7 DÍAS; ","")="","",LEFT(IF(B19="","SIN OBRA; ","")&amp;IF(NOT(ISNUMBER(H19)),"SIN FECHA ENCONTRADO; ","")&amp;IF(I19="","SIN CUADRILLA ASIGNADA; ","")&amp;IF(AND(ISNUMBER(J19),J19&lt;TODAY(),NOT(OR(UPPER($K19)=UPPER("Terminado"),UPPER($K19)=UPPER("Verificado por el contratista")))),"VENCIDO - NO TERMINADO; ","")&amp;IF(AND(OR(UPPER($K19)=UPPER("Terminado"),UPPER($K19)=UPPER("Verificado por el contratista")),M19=""),"TERMINADO - SIN FIRMA DEL CONTRATISTA; ","")&amp;IF(AND(OR(UPPER(E19)=UPPER("Daño de otros oficios"),UPPER(N19)=UPPER("Sí")),O19=""),"DAÑO DE OTROS - SIN N.º DE OC; ","")&amp;IF(AND(ISNUMBER(H19),NOT(OR(UPPER($K19)=UPPER("Terminado"),UPPER($K19)=UPPER("Verificado por el contratista"))),TODAY()-H19&gt;7),"ABIERTO MÁS DE 7 DÍAS; ",""),LEN(IF(B19="","SIN OBRA; ","")&amp;IF(NOT(ISNUMBER(H19)),"SIN FECHA ENCONTRADO; ","")&amp;IF(I19="","SIN CUADRILLA ASIGNADA; ","")&amp;IF(AND(ISNUMBER(J19),J19&lt;TODAY(),NOT(OR(UPPER($K19)=UPPER("Terminado"),UPPER($K19)=UPPER("Verificado por el contratista")))),"VENCIDO - NO TERMINADO; ","")&amp;IF(AND(OR(UPPER($K19)=UPPER("Terminado"),UPPER($K19)=UPPER("Verificado por el contratista")),M19=""),"TERMINADO - SIN FIRMA DEL CONTRATISTA; ","")&amp;IF(AND(OR(UPPER(E19)=UPPER("Daño de otros oficios"),UPPER(N19)=UPPER("Sí")),O19=""),"DAÑO DE OTROS - SIN N.º DE OC; ","")&amp;IF(AND(ISNUMBER(H19),NOT(OR(UPPER($K19)=UPPER("Terminado"),UPPER($K19)=UPPER("Verificado por el contratista"))),TODAY()-H19&gt;7),"ABIERTO MÁS DE 7 DÍAS; ",""))-2)))</f>
        <v/>
      </c>
      <c r="T19" s="7" t="n"/>
    </row>
    <row r="20">
      <c r="A20" s="6" t="n"/>
      <c r="B20" s="7" t="n"/>
      <c r="C20" s="6" t="n"/>
      <c r="D20" s="6" t="n"/>
      <c r="E20" s="6" t="n"/>
      <c r="F20" s="7" t="n"/>
      <c r="G20" s="6" t="n"/>
      <c r="H20" s="8" t="n"/>
      <c r="I20" s="6" t="n"/>
      <c r="J20" s="8" t="n"/>
      <c r="K20" s="6" t="n"/>
      <c r="L20" s="8" t="n"/>
      <c r="M20" s="6" t="n"/>
      <c r="N20" s="6" t="n"/>
      <c r="O20" s="6" t="n"/>
      <c r="P20" s="6" t="n"/>
      <c r="Q20" s="9">
        <f>IF(NOT(OR($B20&lt;&gt;"",$C20&lt;&gt;"",$D20&lt;&gt;"",$E20&lt;&gt;"",$F20&lt;&gt;"",$H20&lt;&gt;"",$I20&lt;&gt;"",$J20&lt;&gt;"")),"",IF(ISNUMBER(H20),IF(AND(OR(UPPER($K20)=UPPER("Terminado"),UPPER($K20)=UPPER("Verificado por el contratista")),ISNUMBER(L20)),L20-H20,TODAY()-H20),""))</f>
        <v/>
      </c>
      <c r="R20" s="9">
        <f>IF(NOT(OR($B20&lt;&gt;"",$C20&lt;&gt;"",$D20&lt;&gt;"",$E20&lt;&gt;"",$F20&lt;&gt;"",$H20&lt;&gt;"",$I20&lt;&gt;"",$J20&lt;&gt;"")),"",IF(AND(ISNUMBER(J20),NOT(OR(UPPER($K20)=UPPER("Terminado"),UPPER($K20)=UPPER("Verificado por el contratista")))),J20-TODAY(),""))</f>
        <v/>
      </c>
      <c r="S20" s="10">
        <f>IF(NOT(OR($B20&lt;&gt;"",$C20&lt;&gt;"",$D20&lt;&gt;"",$E20&lt;&gt;"",$F20&lt;&gt;"",$H20&lt;&gt;"",$I20&lt;&gt;"",$J20&lt;&gt;"")),"",IF(IF(B20="","SIN OBRA; ","")&amp;IF(NOT(ISNUMBER(H20)),"SIN FECHA ENCONTRADO; ","")&amp;IF(I20="","SIN CUADRILLA ASIGNADA; ","")&amp;IF(AND(ISNUMBER(J20),J20&lt;TODAY(),NOT(OR(UPPER($K20)=UPPER("Terminado"),UPPER($K20)=UPPER("Verificado por el contratista")))),"VENCIDO - NO TERMINADO; ","")&amp;IF(AND(OR(UPPER($K20)=UPPER("Terminado"),UPPER($K20)=UPPER("Verificado por el contratista")),M20=""),"TERMINADO - SIN FIRMA DEL CONTRATISTA; ","")&amp;IF(AND(OR(UPPER(E20)=UPPER("Daño de otros oficios"),UPPER(N20)=UPPER("Sí")),O20=""),"DAÑO DE OTROS - SIN N.º DE OC; ","")&amp;IF(AND(ISNUMBER(H20),NOT(OR(UPPER($K20)=UPPER("Terminado"),UPPER($K20)=UPPER("Verificado por el contratista"))),TODAY()-H20&gt;7),"ABIERTO MÁS DE 7 DÍAS; ","")="","",LEFT(IF(B20="","SIN OBRA; ","")&amp;IF(NOT(ISNUMBER(H20)),"SIN FECHA ENCONTRADO; ","")&amp;IF(I20="","SIN CUADRILLA ASIGNADA; ","")&amp;IF(AND(ISNUMBER(J20),J20&lt;TODAY(),NOT(OR(UPPER($K20)=UPPER("Terminado"),UPPER($K20)=UPPER("Verificado por el contratista")))),"VENCIDO - NO TERMINADO; ","")&amp;IF(AND(OR(UPPER($K20)=UPPER("Terminado"),UPPER($K20)=UPPER("Verificado por el contratista")),M20=""),"TERMINADO - SIN FIRMA DEL CONTRATISTA; ","")&amp;IF(AND(OR(UPPER(E20)=UPPER("Daño de otros oficios"),UPPER(N20)=UPPER("Sí")),O20=""),"DAÑO DE OTROS - SIN N.º DE OC; ","")&amp;IF(AND(ISNUMBER(H20),NOT(OR(UPPER($K20)=UPPER("Terminado"),UPPER($K20)=UPPER("Verificado por el contratista"))),TODAY()-H20&gt;7),"ABIERTO MÁS DE 7 DÍAS; ",""),LEN(IF(B20="","SIN OBRA; ","")&amp;IF(NOT(ISNUMBER(H20)),"SIN FECHA ENCONTRADO; ","")&amp;IF(I20="","SIN CUADRILLA ASIGNADA; ","")&amp;IF(AND(ISNUMBER(J20),J20&lt;TODAY(),NOT(OR(UPPER($K20)=UPPER("Terminado"),UPPER($K20)=UPPER("Verificado por el contratista")))),"VENCIDO - NO TERMINADO; ","")&amp;IF(AND(OR(UPPER($K20)=UPPER("Terminado"),UPPER($K20)=UPPER("Verificado por el contratista")),M20=""),"TERMINADO - SIN FIRMA DEL CONTRATISTA; ","")&amp;IF(AND(OR(UPPER(E20)=UPPER("Daño de otros oficios"),UPPER(N20)=UPPER("Sí")),O20=""),"DAÑO DE OTROS - SIN N.º DE OC; ","")&amp;IF(AND(ISNUMBER(H20),NOT(OR(UPPER($K20)=UPPER("Terminado"),UPPER($K20)=UPPER("Verificado por el contratista"))),TODAY()-H20&gt;7),"ABIERTO MÁS DE 7 DÍAS; ",""))-2)))</f>
        <v/>
      </c>
      <c r="T20" s="7" t="n"/>
    </row>
    <row r="21">
      <c r="A21" s="6" t="n"/>
      <c r="B21" s="7" t="n"/>
      <c r="C21" s="6" t="n"/>
      <c r="D21" s="6" t="n"/>
      <c r="E21" s="6" t="n"/>
      <c r="F21" s="7" t="n"/>
      <c r="G21" s="6" t="n"/>
      <c r="H21" s="8" t="n"/>
      <c r="I21" s="6" t="n"/>
      <c r="J21" s="8" t="n"/>
      <c r="K21" s="6" t="n"/>
      <c r="L21" s="8" t="n"/>
      <c r="M21" s="6" t="n"/>
      <c r="N21" s="6" t="n"/>
      <c r="O21" s="6" t="n"/>
      <c r="P21" s="6" t="n"/>
      <c r="Q21" s="9">
        <f>IF(NOT(OR($B21&lt;&gt;"",$C21&lt;&gt;"",$D21&lt;&gt;"",$E21&lt;&gt;"",$F21&lt;&gt;"",$H21&lt;&gt;"",$I21&lt;&gt;"",$J21&lt;&gt;"")),"",IF(ISNUMBER(H21),IF(AND(OR(UPPER($K21)=UPPER("Terminado"),UPPER($K21)=UPPER("Verificado por el contratista")),ISNUMBER(L21)),L21-H21,TODAY()-H21),""))</f>
        <v/>
      </c>
      <c r="R21" s="9">
        <f>IF(NOT(OR($B21&lt;&gt;"",$C21&lt;&gt;"",$D21&lt;&gt;"",$E21&lt;&gt;"",$F21&lt;&gt;"",$H21&lt;&gt;"",$I21&lt;&gt;"",$J21&lt;&gt;"")),"",IF(AND(ISNUMBER(J21),NOT(OR(UPPER($K21)=UPPER("Terminado"),UPPER($K21)=UPPER("Verificado por el contratista")))),J21-TODAY(),""))</f>
        <v/>
      </c>
      <c r="S21" s="10">
        <f>IF(NOT(OR($B21&lt;&gt;"",$C21&lt;&gt;"",$D21&lt;&gt;"",$E21&lt;&gt;"",$F21&lt;&gt;"",$H21&lt;&gt;"",$I21&lt;&gt;"",$J21&lt;&gt;"")),"",IF(IF(B21="","SIN OBRA; ","")&amp;IF(NOT(ISNUMBER(H21)),"SIN FECHA ENCONTRADO; ","")&amp;IF(I21="","SIN CUADRILLA ASIGNADA; ","")&amp;IF(AND(ISNUMBER(J21),J21&lt;TODAY(),NOT(OR(UPPER($K21)=UPPER("Terminado"),UPPER($K21)=UPPER("Verificado por el contratista")))),"VENCIDO - NO TERMINADO; ","")&amp;IF(AND(OR(UPPER($K21)=UPPER("Terminado"),UPPER($K21)=UPPER("Verificado por el contratista")),M21=""),"TERMINADO - SIN FIRMA DEL CONTRATISTA; ","")&amp;IF(AND(OR(UPPER(E21)=UPPER("Daño de otros oficios"),UPPER(N21)=UPPER("Sí")),O21=""),"DAÑO DE OTROS - SIN N.º DE OC; ","")&amp;IF(AND(ISNUMBER(H21),NOT(OR(UPPER($K21)=UPPER("Terminado"),UPPER($K21)=UPPER("Verificado por el contratista"))),TODAY()-H21&gt;7),"ABIERTO MÁS DE 7 DÍAS; ","")="","",LEFT(IF(B21="","SIN OBRA; ","")&amp;IF(NOT(ISNUMBER(H21)),"SIN FECHA ENCONTRADO; ","")&amp;IF(I21="","SIN CUADRILLA ASIGNADA; ","")&amp;IF(AND(ISNUMBER(J21),J21&lt;TODAY(),NOT(OR(UPPER($K21)=UPPER("Terminado"),UPPER($K21)=UPPER("Verificado por el contratista")))),"VENCIDO - NO TERMINADO; ","")&amp;IF(AND(OR(UPPER($K21)=UPPER("Terminado"),UPPER($K21)=UPPER("Verificado por el contratista")),M21=""),"TERMINADO - SIN FIRMA DEL CONTRATISTA; ","")&amp;IF(AND(OR(UPPER(E21)=UPPER("Daño de otros oficios"),UPPER(N21)=UPPER("Sí")),O21=""),"DAÑO DE OTROS - SIN N.º DE OC; ","")&amp;IF(AND(ISNUMBER(H21),NOT(OR(UPPER($K21)=UPPER("Terminado"),UPPER($K21)=UPPER("Verificado por el contratista"))),TODAY()-H21&gt;7),"ABIERTO MÁS DE 7 DÍAS; ",""),LEN(IF(B21="","SIN OBRA; ","")&amp;IF(NOT(ISNUMBER(H21)),"SIN FECHA ENCONTRADO; ","")&amp;IF(I21="","SIN CUADRILLA ASIGNADA; ","")&amp;IF(AND(ISNUMBER(J21),J21&lt;TODAY(),NOT(OR(UPPER($K21)=UPPER("Terminado"),UPPER($K21)=UPPER("Verificado por el contratista")))),"VENCIDO - NO TERMINADO; ","")&amp;IF(AND(OR(UPPER($K21)=UPPER("Terminado"),UPPER($K21)=UPPER("Verificado por el contratista")),M21=""),"TERMINADO - SIN FIRMA DEL CONTRATISTA; ","")&amp;IF(AND(OR(UPPER(E21)=UPPER("Daño de otros oficios"),UPPER(N21)=UPPER("Sí")),O21=""),"DAÑO DE OTROS - SIN N.º DE OC; ","")&amp;IF(AND(ISNUMBER(H21),NOT(OR(UPPER($K21)=UPPER("Terminado"),UPPER($K21)=UPPER("Verificado por el contratista"))),TODAY()-H21&gt;7),"ABIERTO MÁS DE 7 DÍAS; ",""))-2)))</f>
        <v/>
      </c>
      <c r="T21" s="7" t="n"/>
    </row>
    <row r="22">
      <c r="A22" s="6" t="n"/>
      <c r="B22" s="7" t="n"/>
      <c r="C22" s="6" t="n"/>
      <c r="D22" s="6" t="n"/>
      <c r="E22" s="6" t="n"/>
      <c r="F22" s="7" t="n"/>
      <c r="G22" s="6" t="n"/>
      <c r="H22" s="8" t="n"/>
      <c r="I22" s="6" t="n"/>
      <c r="J22" s="8" t="n"/>
      <c r="K22" s="6" t="n"/>
      <c r="L22" s="8" t="n"/>
      <c r="M22" s="6" t="n"/>
      <c r="N22" s="6" t="n"/>
      <c r="O22" s="6" t="n"/>
      <c r="P22" s="6" t="n"/>
      <c r="Q22" s="9">
        <f>IF(NOT(OR($B22&lt;&gt;"",$C22&lt;&gt;"",$D22&lt;&gt;"",$E22&lt;&gt;"",$F22&lt;&gt;"",$H22&lt;&gt;"",$I22&lt;&gt;"",$J22&lt;&gt;"")),"",IF(ISNUMBER(H22),IF(AND(OR(UPPER($K22)=UPPER("Terminado"),UPPER($K22)=UPPER("Verificado por el contratista")),ISNUMBER(L22)),L22-H22,TODAY()-H22),""))</f>
        <v/>
      </c>
      <c r="R22" s="9">
        <f>IF(NOT(OR($B22&lt;&gt;"",$C22&lt;&gt;"",$D22&lt;&gt;"",$E22&lt;&gt;"",$F22&lt;&gt;"",$H22&lt;&gt;"",$I22&lt;&gt;"",$J22&lt;&gt;"")),"",IF(AND(ISNUMBER(J22),NOT(OR(UPPER($K22)=UPPER("Terminado"),UPPER($K22)=UPPER("Verificado por el contratista")))),J22-TODAY(),""))</f>
        <v/>
      </c>
      <c r="S22" s="10">
        <f>IF(NOT(OR($B22&lt;&gt;"",$C22&lt;&gt;"",$D22&lt;&gt;"",$E22&lt;&gt;"",$F22&lt;&gt;"",$H22&lt;&gt;"",$I22&lt;&gt;"",$J22&lt;&gt;"")),"",IF(IF(B22="","SIN OBRA; ","")&amp;IF(NOT(ISNUMBER(H22)),"SIN FECHA ENCONTRADO; ","")&amp;IF(I22="","SIN CUADRILLA ASIGNADA; ","")&amp;IF(AND(ISNUMBER(J22),J22&lt;TODAY(),NOT(OR(UPPER($K22)=UPPER("Terminado"),UPPER($K22)=UPPER("Verificado por el contratista")))),"VENCIDO - NO TERMINADO; ","")&amp;IF(AND(OR(UPPER($K22)=UPPER("Terminado"),UPPER($K22)=UPPER("Verificado por el contratista")),M22=""),"TERMINADO - SIN FIRMA DEL CONTRATISTA; ","")&amp;IF(AND(OR(UPPER(E22)=UPPER("Daño de otros oficios"),UPPER(N22)=UPPER("Sí")),O22=""),"DAÑO DE OTROS - SIN N.º DE OC; ","")&amp;IF(AND(ISNUMBER(H22),NOT(OR(UPPER($K22)=UPPER("Terminado"),UPPER($K22)=UPPER("Verificado por el contratista"))),TODAY()-H22&gt;7),"ABIERTO MÁS DE 7 DÍAS; ","")="","",LEFT(IF(B22="","SIN OBRA; ","")&amp;IF(NOT(ISNUMBER(H22)),"SIN FECHA ENCONTRADO; ","")&amp;IF(I22="","SIN CUADRILLA ASIGNADA; ","")&amp;IF(AND(ISNUMBER(J22),J22&lt;TODAY(),NOT(OR(UPPER($K22)=UPPER("Terminado"),UPPER($K22)=UPPER("Verificado por el contratista")))),"VENCIDO - NO TERMINADO; ","")&amp;IF(AND(OR(UPPER($K22)=UPPER("Terminado"),UPPER($K22)=UPPER("Verificado por el contratista")),M22=""),"TERMINADO - SIN FIRMA DEL CONTRATISTA; ","")&amp;IF(AND(OR(UPPER(E22)=UPPER("Daño de otros oficios"),UPPER(N22)=UPPER("Sí")),O22=""),"DAÑO DE OTROS - SIN N.º DE OC; ","")&amp;IF(AND(ISNUMBER(H22),NOT(OR(UPPER($K22)=UPPER("Terminado"),UPPER($K22)=UPPER("Verificado por el contratista"))),TODAY()-H22&gt;7),"ABIERTO MÁS DE 7 DÍAS; ",""),LEN(IF(B22="","SIN OBRA; ","")&amp;IF(NOT(ISNUMBER(H22)),"SIN FECHA ENCONTRADO; ","")&amp;IF(I22="","SIN CUADRILLA ASIGNADA; ","")&amp;IF(AND(ISNUMBER(J22),J22&lt;TODAY(),NOT(OR(UPPER($K22)=UPPER("Terminado"),UPPER($K22)=UPPER("Verificado por el contratista")))),"VENCIDO - NO TERMINADO; ","")&amp;IF(AND(OR(UPPER($K22)=UPPER("Terminado"),UPPER($K22)=UPPER("Verificado por el contratista")),M22=""),"TERMINADO - SIN FIRMA DEL CONTRATISTA; ","")&amp;IF(AND(OR(UPPER(E22)=UPPER("Daño de otros oficios"),UPPER(N22)=UPPER("Sí")),O22=""),"DAÑO DE OTROS - SIN N.º DE OC; ","")&amp;IF(AND(ISNUMBER(H22),NOT(OR(UPPER($K22)=UPPER("Terminado"),UPPER($K22)=UPPER("Verificado por el contratista"))),TODAY()-H22&gt;7),"ABIERTO MÁS DE 7 DÍAS; ",""))-2)))</f>
        <v/>
      </c>
      <c r="T22" s="7" t="n"/>
    </row>
    <row r="23">
      <c r="A23" s="6" t="n"/>
      <c r="B23" s="7" t="n"/>
      <c r="C23" s="6" t="n"/>
      <c r="D23" s="6" t="n"/>
      <c r="E23" s="6" t="n"/>
      <c r="F23" s="7" t="n"/>
      <c r="G23" s="6" t="n"/>
      <c r="H23" s="8" t="n"/>
      <c r="I23" s="6" t="n"/>
      <c r="J23" s="8" t="n"/>
      <c r="K23" s="6" t="n"/>
      <c r="L23" s="8" t="n"/>
      <c r="M23" s="6" t="n"/>
      <c r="N23" s="6" t="n"/>
      <c r="O23" s="6" t="n"/>
      <c r="P23" s="6" t="n"/>
      <c r="Q23" s="9">
        <f>IF(NOT(OR($B23&lt;&gt;"",$C23&lt;&gt;"",$D23&lt;&gt;"",$E23&lt;&gt;"",$F23&lt;&gt;"",$H23&lt;&gt;"",$I23&lt;&gt;"",$J23&lt;&gt;"")),"",IF(ISNUMBER(H23),IF(AND(OR(UPPER($K23)=UPPER("Terminado"),UPPER($K23)=UPPER("Verificado por el contratista")),ISNUMBER(L23)),L23-H23,TODAY()-H23),""))</f>
        <v/>
      </c>
      <c r="R23" s="9">
        <f>IF(NOT(OR($B23&lt;&gt;"",$C23&lt;&gt;"",$D23&lt;&gt;"",$E23&lt;&gt;"",$F23&lt;&gt;"",$H23&lt;&gt;"",$I23&lt;&gt;"",$J23&lt;&gt;"")),"",IF(AND(ISNUMBER(J23),NOT(OR(UPPER($K23)=UPPER("Terminado"),UPPER($K23)=UPPER("Verificado por el contratista")))),J23-TODAY(),""))</f>
        <v/>
      </c>
      <c r="S23" s="10">
        <f>IF(NOT(OR($B23&lt;&gt;"",$C23&lt;&gt;"",$D23&lt;&gt;"",$E23&lt;&gt;"",$F23&lt;&gt;"",$H23&lt;&gt;"",$I23&lt;&gt;"",$J23&lt;&gt;"")),"",IF(IF(B23="","SIN OBRA; ","")&amp;IF(NOT(ISNUMBER(H23)),"SIN FECHA ENCONTRADO; ","")&amp;IF(I23="","SIN CUADRILLA ASIGNADA; ","")&amp;IF(AND(ISNUMBER(J23),J23&lt;TODAY(),NOT(OR(UPPER($K23)=UPPER("Terminado"),UPPER($K23)=UPPER("Verificado por el contratista")))),"VENCIDO - NO TERMINADO; ","")&amp;IF(AND(OR(UPPER($K23)=UPPER("Terminado"),UPPER($K23)=UPPER("Verificado por el contratista")),M23=""),"TERMINADO - SIN FIRMA DEL CONTRATISTA; ","")&amp;IF(AND(OR(UPPER(E23)=UPPER("Daño de otros oficios"),UPPER(N23)=UPPER("Sí")),O23=""),"DAÑO DE OTROS - SIN N.º DE OC; ","")&amp;IF(AND(ISNUMBER(H23),NOT(OR(UPPER($K23)=UPPER("Terminado"),UPPER($K23)=UPPER("Verificado por el contratista"))),TODAY()-H23&gt;7),"ABIERTO MÁS DE 7 DÍAS; ","")="","",LEFT(IF(B23="","SIN OBRA; ","")&amp;IF(NOT(ISNUMBER(H23)),"SIN FECHA ENCONTRADO; ","")&amp;IF(I23="","SIN CUADRILLA ASIGNADA; ","")&amp;IF(AND(ISNUMBER(J23),J23&lt;TODAY(),NOT(OR(UPPER($K23)=UPPER("Terminado"),UPPER($K23)=UPPER("Verificado por el contratista")))),"VENCIDO - NO TERMINADO; ","")&amp;IF(AND(OR(UPPER($K23)=UPPER("Terminado"),UPPER($K23)=UPPER("Verificado por el contratista")),M23=""),"TERMINADO - SIN FIRMA DEL CONTRATISTA; ","")&amp;IF(AND(OR(UPPER(E23)=UPPER("Daño de otros oficios"),UPPER(N23)=UPPER("Sí")),O23=""),"DAÑO DE OTROS - SIN N.º DE OC; ","")&amp;IF(AND(ISNUMBER(H23),NOT(OR(UPPER($K23)=UPPER("Terminado"),UPPER($K23)=UPPER("Verificado por el contratista"))),TODAY()-H23&gt;7),"ABIERTO MÁS DE 7 DÍAS; ",""),LEN(IF(B23="","SIN OBRA; ","")&amp;IF(NOT(ISNUMBER(H23)),"SIN FECHA ENCONTRADO; ","")&amp;IF(I23="","SIN CUADRILLA ASIGNADA; ","")&amp;IF(AND(ISNUMBER(J23),J23&lt;TODAY(),NOT(OR(UPPER($K23)=UPPER("Terminado"),UPPER($K23)=UPPER("Verificado por el contratista")))),"VENCIDO - NO TERMINADO; ","")&amp;IF(AND(OR(UPPER($K23)=UPPER("Terminado"),UPPER($K23)=UPPER("Verificado por el contratista")),M23=""),"TERMINADO - SIN FIRMA DEL CONTRATISTA; ","")&amp;IF(AND(OR(UPPER(E23)=UPPER("Daño de otros oficios"),UPPER(N23)=UPPER("Sí")),O23=""),"DAÑO DE OTROS - SIN N.º DE OC; ","")&amp;IF(AND(ISNUMBER(H23),NOT(OR(UPPER($K23)=UPPER("Terminado"),UPPER($K23)=UPPER("Verificado por el contratista"))),TODAY()-H23&gt;7),"ABIERTO MÁS DE 7 DÍAS; ",""))-2)))</f>
        <v/>
      </c>
      <c r="T23" s="7" t="n"/>
    </row>
    <row r="24">
      <c r="A24" s="6" t="n"/>
      <c r="B24" s="7" t="n"/>
      <c r="C24" s="6" t="n"/>
      <c r="D24" s="6" t="n"/>
      <c r="E24" s="6" t="n"/>
      <c r="F24" s="7" t="n"/>
      <c r="G24" s="6" t="n"/>
      <c r="H24" s="8" t="n"/>
      <c r="I24" s="6" t="n"/>
      <c r="J24" s="8" t="n"/>
      <c r="K24" s="6" t="n"/>
      <c r="L24" s="8" t="n"/>
      <c r="M24" s="6" t="n"/>
      <c r="N24" s="6" t="n"/>
      <c r="O24" s="6" t="n"/>
      <c r="P24" s="6" t="n"/>
      <c r="Q24" s="9">
        <f>IF(NOT(OR($B24&lt;&gt;"",$C24&lt;&gt;"",$D24&lt;&gt;"",$E24&lt;&gt;"",$F24&lt;&gt;"",$H24&lt;&gt;"",$I24&lt;&gt;"",$J24&lt;&gt;"")),"",IF(ISNUMBER(H24),IF(AND(OR(UPPER($K24)=UPPER("Terminado"),UPPER($K24)=UPPER("Verificado por el contratista")),ISNUMBER(L24)),L24-H24,TODAY()-H24),""))</f>
        <v/>
      </c>
      <c r="R24" s="9">
        <f>IF(NOT(OR($B24&lt;&gt;"",$C24&lt;&gt;"",$D24&lt;&gt;"",$E24&lt;&gt;"",$F24&lt;&gt;"",$H24&lt;&gt;"",$I24&lt;&gt;"",$J24&lt;&gt;"")),"",IF(AND(ISNUMBER(J24),NOT(OR(UPPER($K24)=UPPER("Terminado"),UPPER($K24)=UPPER("Verificado por el contratista")))),J24-TODAY(),""))</f>
        <v/>
      </c>
      <c r="S24" s="10">
        <f>IF(NOT(OR($B24&lt;&gt;"",$C24&lt;&gt;"",$D24&lt;&gt;"",$E24&lt;&gt;"",$F24&lt;&gt;"",$H24&lt;&gt;"",$I24&lt;&gt;"",$J24&lt;&gt;"")),"",IF(IF(B24="","SIN OBRA; ","")&amp;IF(NOT(ISNUMBER(H24)),"SIN FECHA ENCONTRADO; ","")&amp;IF(I24="","SIN CUADRILLA ASIGNADA; ","")&amp;IF(AND(ISNUMBER(J24),J24&lt;TODAY(),NOT(OR(UPPER($K24)=UPPER("Terminado"),UPPER($K24)=UPPER("Verificado por el contratista")))),"VENCIDO - NO TERMINADO; ","")&amp;IF(AND(OR(UPPER($K24)=UPPER("Terminado"),UPPER($K24)=UPPER("Verificado por el contratista")),M24=""),"TERMINADO - SIN FIRMA DEL CONTRATISTA; ","")&amp;IF(AND(OR(UPPER(E24)=UPPER("Daño de otros oficios"),UPPER(N24)=UPPER("Sí")),O24=""),"DAÑO DE OTROS - SIN N.º DE OC; ","")&amp;IF(AND(ISNUMBER(H24),NOT(OR(UPPER($K24)=UPPER("Terminado"),UPPER($K24)=UPPER("Verificado por el contratista"))),TODAY()-H24&gt;7),"ABIERTO MÁS DE 7 DÍAS; ","")="","",LEFT(IF(B24="","SIN OBRA; ","")&amp;IF(NOT(ISNUMBER(H24)),"SIN FECHA ENCONTRADO; ","")&amp;IF(I24="","SIN CUADRILLA ASIGNADA; ","")&amp;IF(AND(ISNUMBER(J24),J24&lt;TODAY(),NOT(OR(UPPER($K24)=UPPER("Terminado"),UPPER($K24)=UPPER("Verificado por el contratista")))),"VENCIDO - NO TERMINADO; ","")&amp;IF(AND(OR(UPPER($K24)=UPPER("Terminado"),UPPER($K24)=UPPER("Verificado por el contratista")),M24=""),"TERMINADO - SIN FIRMA DEL CONTRATISTA; ","")&amp;IF(AND(OR(UPPER(E24)=UPPER("Daño de otros oficios"),UPPER(N24)=UPPER("Sí")),O24=""),"DAÑO DE OTROS - SIN N.º DE OC; ","")&amp;IF(AND(ISNUMBER(H24),NOT(OR(UPPER($K24)=UPPER("Terminado"),UPPER($K24)=UPPER("Verificado por el contratista"))),TODAY()-H24&gt;7),"ABIERTO MÁS DE 7 DÍAS; ",""),LEN(IF(B24="","SIN OBRA; ","")&amp;IF(NOT(ISNUMBER(H24)),"SIN FECHA ENCONTRADO; ","")&amp;IF(I24="","SIN CUADRILLA ASIGNADA; ","")&amp;IF(AND(ISNUMBER(J24),J24&lt;TODAY(),NOT(OR(UPPER($K24)=UPPER("Terminado"),UPPER($K24)=UPPER("Verificado por el contratista")))),"VENCIDO - NO TERMINADO; ","")&amp;IF(AND(OR(UPPER($K24)=UPPER("Terminado"),UPPER($K24)=UPPER("Verificado por el contratista")),M24=""),"TERMINADO - SIN FIRMA DEL CONTRATISTA; ","")&amp;IF(AND(OR(UPPER(E24)=UPPER("Daño de otros oficios"),UPPER(N24)=UPPER("Sí")),O24=""),"DAÑO DE OTROS - SIN N.º DE OC; ","")&amp;IF(AND(ISNUMBER(H24),NOT(OR(UPPER($K24)=UPPER("Terminado"),UPPER($K24)=UPPER("Verificado por el contratista"))),TODAY()-H24&gt;7),"ABIERTO MÁS DE 7 DÍAS; ",""))-2)))</f>
        <v/>
      </c>
      <c r="T24" s="7" t="n"/>
    </row>
    <row r="25">
      <c r="A25" s="6" t="n"/>
      <c r="B25" s="7" t="n"/>
      <c r="C25" s="6" t="n"/>
      <c r="D25" s="6" t="n"/>
      <c r="E25" s="6" t="n"/>
      <c r="F25" s="7" t="n"/>
      <c r="G25" s="6" t="n"/>
      <c r="H25" s="8" t="n"/>
      <c r="I25" s="6" t="n"/>
      <c r="J25" s="8" t="n"/>
      <c r="K25" s="6" t="n"/>
      <c r="L25" s="8" t="n"/>
      <c r="M25" s="6" t="n"/>
      <c r="N25" s="6" t="n"/>
      <c r="O25" s="6" t="n"/>
      <c r="P25" s="6" t="n"/>
      <c r="Q25" s="9">
        <f>IF(NOT(OR($B25&lt;&gt;"",$C25&lt;&gt;"",$D25&lt;&gt;"",$E25&lt;&gt;"",$F25&lt;&gt;"",$H25&lt;&gt;"",$I25&lt;&gt;"",$J25&lt;&gt;"")),"",IF(ISNUMBER(H25),IF(AND(OR(UPPER($K25)=UPPER("Terminado"),UPPER($K25)=UPPER("Verificado por el contratista")),ISNUMBER(L25)),L25-H25,TODAY()-H25),""))</f>
        <v/>
      </c>
      <c r="R25" s="9">
        <f>IF(NOT(OR($B25&lt;&gt;"",$C25&lt;&gt;"",$D25&lt;&gt;"",$E25&lt;&gt;"",$F25&lt;&gt;"",$H25&lt;&gt;"",$I25&lt;&gt;"",$J25&lt;&gt;"")),"",IF(AND(ISNUMBER(J25),NOT(OR(UPPER($K25)=UPPER("Terminado"),UPPER($K25)=UPPER("Verificado por el contratista")))),J25-TODAY(),""))</f>
        <v/>
      </c>
      <c r="S25" s="10">
        <f>IF(NOT(OR($B25&lt;&gt;"",$C25&lt;&gt;"",$D25&lt;&gt;"",$E25&lt;&gt;"",$F25&lt;&gt;"",$H25&lt;&gt;"",$I25&lt;&gt;"",$J25&lt;&gt;"")),"",IF(IF(B25="","SIN OBRA; ","")&amp;IF(NOT(ISNUMBER(H25)),"SIN FECHA ENCONTRADO; ","")&amp;IF(I25="","SIN CUADRILLA ASIGNADA; ","")&amp;IF(AND(ISNUMBER(J25),J25&lt;TODAY(),NOT(OR(UPPER($K25)=UPPER("Terminado"),UPPER($K25)=UPPER("Verificado por el contratista")))),"VENCIDO - NO TERMINADO; ","")&amp;IF(AND(OR(UPPER($K25)=UPPER("Terminado"),UPPER($K25)=UPPER("Verificado por el contratista")),M25=""),"TERMINADO - SIN FIRMA DEL CONTRATISTA; ","")&amp;IF(AND(OR(UPPER(E25)=UPPER("Daño de otros oficios"),UPPER(N25)=UPPER("Sí")),O25=""),"DAÑO DE OTROS - SIN N.º DE OC; ","")&amp;IF(AND(ISNUMBER(H25),NOT(OR(UPPER($K25)=UPPER("Terminado"),UPPER($K25)=UPPER("Verificado por el contratista"))),TODAY()-H25&gt;7),"ABIERTO MÁS DE 7 DÍAS; ","")="","",LEFT(IF(B25="","SIN OBRA; ","")&amp;IF(NOT(ISNUMBER(H25)),"SIN FECHA ENCONTRADO; ","")&amp;IF(I25="","SIN CUADRILLA ASIGNADA; ","")&amp;IF(AND(ISNUMBER(J25),J25&lt;TODAY(),NOT(OR(UPPER($K25)=UPPER("Terminado"),UPPER($K25)=UPPER("Verificado por el contratista")))),"VENCIDO - NO TERMINADO; ","")&amp;IF(AND(OR(UPPER($K25)=UPPER("Terminado"),UPPER($K25)=UPPER("Verificado por el contratista")),M25=""),"TERMINADO - SIN FIRMA DEL CONTRATISTA; ","")&amp;IF(AND(OR(UPPER(E25)=UPPER("Daño de otros oficios"),UPPER(N25)=UPPER("Sí")),O25=""),"DAÑO DE OTROS - SIN N.º DE OC; ","")&amp;IF(AND(ISNUMBER(H25),NOT(OR(UPPER($K25)=UPPER("Terminado"),UPPER($K25)=UPPER("Verificado por el contratista"))),TODAY()-H25&gt;7),"ABIERTO MÁS DE 7 DÍAS; ",""),LEN(IF(B25="","SIN OBRA; ","")&amp;IF(NOT(ISNUMBER(H25)),"SIN FECHA ENCONTRADO; ","")&amp;IF(I25="","SIN CUADRILLA ASIGNADA; ","")&amp;IF(AND(ISNUMBER(J25),J25&lt;TODAY(),NOT(OR(UPPER($K25)=UPPER("Terminado"),UPPER($K25)=UPPER("Verificado por el contratista")))),"VENCIDO - NO TERMINADO; ","")&amp;IF(AND(OR(UPPER($K25)=UPPER("Terminado"),UPPER($K25)=UPPER("Verificado por el contratista")),M25=""),"TERMINADO - SIN FIRMA DEL CONTRATISTA; ","")&amp;IF(AND(OR(UPPER(E25)=UPPER("Daño de otros oficios"),UPPER(N25)=UPPER("Sí")),O25=""),"DAÑO DE OTROS - SIN N.º DE OC; ","")&amp;IF(AND(ISNUMBER(H25),NOT(OR(UPPER($K25)=UPPER("Terminado"),UPPER($K25)=UPPER("Verificado por el contratista"))),TODAY()-H25&gt;7),"ABIERTO MÁS DE 7 DÍAS; ",""))-2)))</f>
        <v/>
      </c>
      <c r="T25" s="7" t="n"/>
    </row>
    <row r="26">
      <c r="A26" s="6" t="n"/>
      <c r="B26" s="7" t="n"/>
      <c r="C26" s="6" t="n"/>
      <c r="D26" s="6" t="n"/>
      <c r="E26" s="6" t="n"/>
      <c r="F26" s="7" t="n"/>
      <c r="G26" s="6" t="n"/>
      <c r="H26" s="8" t="n"/>
      <c r="I26" s="6" t="n"/>
      <c r="J26" s="8" t="n"/>
      <c r="K26" s="6" t="n"/>
      <c r="L26" s="8" t="n"/>
      <c r="M26" s="6" t="n"/>
      <c r="N26" s="6" t="n"/>
      <c r="O26" s="6" t="n"/>
      <c r="P26" s="6" t="n"/>
      <c r="Q26" s="9">
        <f>IF(NOT(OR($B26&lt;&gt;"",$C26&lt;&gt;"",$D26&lt;&gt;"",$E26&lt;&gt;"",$F26&lt;&gt;"",$H26&lt;&gt;"",$I26&lt;&gt;"",$J26&lt;&gt;"")),"",IF(ISNUMBER(H26),IF(AND(OR(UPPER($K26)=UPPER("Terminado"),UPPER($K26)=UPPER("Verificado por el contratista")),ISNUMBER(L26)),L26-H26,TODAY()-H26),""))</f>
        <v/>
      </c>
      <c r="R26" s="9">
        <f>IF(NOT(OR($B26&lt;&gt;"",$C26&lt;&gt;"",$D26&lt;&gt;"",$E26&lt;&gt;"",$F26&lt;&gt;"",$H26&lt;&gt;"",$I26&lt;&gt;"",$J26&lt;&gt;"")),"",IF(AND(ISNUMBER(J26),NOT(OR(UPPER($K26)=UPPER("Terminado"),UPPER($K26)=UPPER("Verificado por el contratista")))),J26-TODAY(),""))</f>
        <v/>
      </c>
      <c r="S26" s="10">
        <f>IF(NOT(OR($B26&lt;&gt;"",$C26&lt;&gt;"",$D26&lt;&gt;"",$E26&lt;&gt;"",$F26&lt;&gt;"",$H26&lt;&gt;"",$I26&lt;&gt;"",$J26&lt;&gt;"")),"",IF(IF(B26="","SIN OBRA; ","")&amp;IF(NOT(ISNUMBER(H26)),"SIN FECHA ENCONTRADO; ","")&amp;IF(I26="","SIN CUADRILLA ASIGNADA; ","")&amp;IF(AND(ISNUMBER(J26),J26&lt;TODAY(),NOT(OR(UPPER($K26)=UPPER("Terminado"),UPPER($K26)=UPPER("Verificado por el contratista")))),"VENCIDO - NO TERMINADO; ","")&amp;IF(AND(OR(UPPER($K26)=UPPER("Terminado"),UPPER($K26)=UPPER("Verificado por el contratista")),M26=""),"TERMINADO - SIN FIRMA DEL CONTRATISTA; ","")&amp;IF(AND(OR(UPPER(E26)=UPPER("Daño de otros oficios"),UPPER(N26)=UPPER("Sí")),O26=""),"DAÑO DE OTROS - SIN N.º DE OC; ","")&amp;IF(AND(ISNUMBER(H26),NOT(OR(UPPER($K26)=UPPER("Terminado"),UPPER($K26)=UPPER("Verificado por el contratista"))),TODAY()-H26&gt;7),"ABIERTO MÁS DE 7 DÍAS; ","")="","",LEFT(IF(B26="","SIN OBRA; ","")&amp;IF(NOT(ISNUMBER(H26)),"SIN FECHA ENCONTRADO; ","")&amp;IF(I26="","SIN CUADRILLA ASIGNADA; ","")&amp;IF(AND(ISNUMBER(J26),J26&lt;TODAY(),NOT(OR(UPPER($K26)=UPPER("Terminado"),UPPER($K26)=UPPER("Verificado por el contratista")))),"VENCIDO - NO TERMINADO; ","")&amp;IF(AND(OR(UPPER($K26)=UPPER("Terminado"),UPPER($K26)=UPPER("Verificado por el contratista")),M26=""),"TERMINADO - SIN FIRMA DEL CONTRATISTA; ","")&amp;IF(AND(OR(UPPER(E26)=UPPER("Daño de otros oficios"),UPPER(N26)=UPPER("Sí")),O26=""),"DAÑO DE OTROS - SIN N.º DE OC; ","")&amp;IF(AND(ISNUMBER(H26),NOT(OR(UPPER($K26)=UPPER("Terminado"),UPPER($K26)=UPPER("Verificado por el contratista"))),TODAY()-H26&gt;7),"ABIERTO MÁS DE 7 DÍAS; ",""),LEN(IF(B26="","SIN OBRA; ","")&amp;IF(NOT(ISNUMBER(H26)),"SIN FECHA ENCONTRADO; ","")&amp;IF(I26="","SIN CUADRILLA ASIGNADA; ","")&amp;IF(AND(ISNUMBER(J26),J26&lt;TODAY(),NOT(OR(UPPER($K26)=UPPER("Terminado"),UPPER($K26)=UPPER("Verificado por el contratista")))),"VENCIDO - NO TERMINADO; ","")&amp;IF(AND(OR(UPPER($K26)=UPPER("Terminado"),UPPER($K26)=UPPER("Verificado por el contratista")),M26=""),"TERMINADO - SIN FIRMA DEL CONTRATISTA; ","")&amp;IF(AND(OR(UPPER(E26)=UPPER("Daño de otros oficios"),UPPER(N26)=UPPER("Sí")),O26=""),"DAÑO DE OTROS - SIN N.º DE OC; ","")&amp;IF(AND(ISNUMBER(H26),NOT(OR(UPPER($K26)=UPPER("Terminado"),UPPER($K26)=UPPER("Verificado por el contratista"))),TODAY()-H26&gt;7),"ABIERTO MÁS DE 7 DÍAS; ",""))-2)))</f>
        <v/>
      </c>
      <c r="T26" s="7" t="n"/>
    </row>
    <row r="27">
      <c r="A27" s="6" t="n"/>
      <c r="B27" s="7" t="n"/>
      <c r="C27" s="6" t="n"/>
      <c r="D27" s="6" t="n"/>
      <c r="E27" s="6" t="n"/>
      <c r="F27" s="7" t="n"/>
      <c r="G27" s="6" t="n"/>
      <c r="H27" s="8" t="n"/>
      <c r="I27" s="6" t="n"/>
      <c r="J27" s="8" t="n"/>
      <c r="K27" s="6" t="n"/>
      <c r="L27" s="8" t="n"/>
      <c r="M27" s="6" t="n"/>
      <c r="N27" s="6" t="n"/>
      <c r="O27" s="6" t="n"/>
      <c r="P27" s="6" t="n"/>
      <c r="Q27" s="9">
        <f>IF(NOT(OR($B27&lt;&gt;"",$C27&lt;&gt;"",$D27&lt;&gt;"",$E27&lt;&gt;"",$F27&lt;&gt;"",$H27&lt;&gt;"",$I27&lt;&gt;"",$J27&lt;&gt;"")),"",IF(ISNUMBER(H27),IF(AND(OR(UPPER($K27)=UPPER("Terminado"),UPPER($K27)=UPPER("Verificado por el contratista")),ISNUMBER(L27)),L27-H27,TODAY()-H27),""))</f>
        <v/>
      </c>
      <c r="R27" s="9">
        <f>IF(NOT(OR($B27&lt;&gt;"",$C27&lt;&gt;"",$D27&lt;&gt;"",$E27&lt;&gt;"",$F27&lt;&gt;"",$H27&lt;&gt;"",$I27&lt;&gt;"",$J27&lt;&gt;"")),"",IF(AND(ISNUMBER(J27),NOT(OR(UPPER($K27)=UPPER("Terminado"),UPPER($K27)=UPPER("Verificado por el contratista")))),J27-TODAY(),""))</f>
        <v/>
      </c>
      <c r="S27" s="10">
        <f>IF(NOT(OR($B27&lt;&gt;"",$C27&lt;&gt;"",$D27&lt;&gt;"",$E27&lt;&gt;"",$F27&lt;&gt;"",$H27&lt;&gt;"",$I27&lt;&gt;"",$J27&lt;&gt;"")),"",IF(IF(B27="","SIN OBRA; ","")&amp;IF(NOT(ISNUMBER(H27)),"SIN FECHA ENCONTRADO; ","")&amp;IF(I27="","SIN CUADRILLA ASIGNADA; ","")&amp;IF(AND(ISNUMBER(J27),J27&lt;TODAY(),NOT(OR(UPPER($K27)=UPPER("Terminado"),UPPER($K27)=UPPER("Verificado por el contratista")))),"VENCIDO - NO TERMINADO; ","")&amp;IF(AND(OR(UPPER($K27)=UPPER("Terminado"),UPPER($K27)=UPPER("Verificado por el contratista")),M27=""),"TERMINADO - SIN FIRMA DEL CONTRATISTA; ","")&amp;IF(AND(OR(UPPER(E27)=UPPER("Daño de otros oficios"),UPPER(N27)=UPPER("Sí")),O27=""),"DAÑO DE OTROS - SIN N.º DE OC; ","")&amp;IF(AND(ISNUMBER(H27),NOT(OR(UPPER($K27)=UPPER("Terminado"),UPPER($K27)=UPPER("Verificado por el contratista"))),TODAY()-H27&gt;7),"ABIERTO MÁS DE 7 DÍAS; ","")="","",LEFT(IF(B27="","SIN OBRA; ","")&amp;IF(NOT(ISNUMBER(H27)),"SIN FECHA ENCONTRADO; ","")&amp;IF(I27="","SIN CUADRILLA ASIGNADA; ","")&amp;IF(AND(ISNUMBER(J27),J27&lt;TODAY(),NOT(OR(UPPER($K27)=UPPER("Terminado"),UPPER($K27)=UPPER("Verificado por el contratista")))),"VENCIDO - NO TERMINADO; ","")&amp;IF(AND(OR(UPPER($K27)=UPPER("Terminado"),UPPER($K27)=UPPER("Verificado por el contratista")),M27=""),"TERMINADO - SIN FIRMA DEL CONTRATISTA; ","")&amp;IF(AND(OR(UPPER(E27)=UPPER("Daño de otros oficios"),UPPER(N27)=UPPER("Sí")),O27=""),"DAÑO DE OTROS - SIN N.º DE OC; ","")&amp;IF(AND(ISNUMBER(H27),NOT(OR(UPPER($K27)=UPPER("Terminado"),UPPER($K27)=UPPER("Verificado por el contratista"))),TODAY()-H27&gt;7),"ABIERTO MÁS DE 7 DÍAS; ",""),LEN(IF(B27="","SIN OBRA; ","")&amp;IF(NOT(ISNUMBER(H27)),"SIN FECHA ENCONTRADO; ","")&amp;IF(I27="","SIN CUADRILLA ASIGNADA; ","")&amp;IF(AND(ISNUMBER(J27),J27&lt;TODAY(),NOT(OR(UPPER($K27)=UPPER("Terminado"),UPPER($K27)=UPPER("Verificado por el contratista")))),"VENCIDO - NO TERMINADO; ","")&amp;IF(AND(OR(UPPER($K27)=UPPER("Terminado"),UPPER($K27)=UPPER("Verificado por el contratista")),M27=""),"TERMINADO - SIN FIRMA DEL CONTRATISTA; ","")&amp;IF(AND(OR(UPPER(E27)=UPPER("Daño de otros oficios"),UPPER(N27)=UPPER("Sí")),O27=""),"DAÑO DE OTROS - SIN N.º DE OC; ","")&amp;IF(AND(ISNUMBER(H27),NOT(OR(UPPER($K27)=UPPER("Terminado"),UPPER($K27)=UPPER("Verificado por el contratista"))),TODAY()-H27&gt;7),"ABIERTO MÁS DE 7 DÍAS; ",""))-2)))</f>
        <v/>
      </c>
      <c r="T27" s="7" t="n"/>
    </row>
    <row r="28">
      <c r="A28" s="6" t="n"/>
      <c r="B28" s="7" t="n"/>
      <c r="C28" s="6" t="n"/>
      <c r="D28" s="6" t="n"/>
      <c r="E28" s="6" t="n"/>
      <c r="F28" s="7" t="n"/>
      <c r="G28" s="6" t="n"/>
      <c r="H28" s="8" t="n"/>
      <c r="I28" s="6" t="n"/>
      <c r="J28" s="8" t="n"/>
      <c r="K28" s="6" t="n"/>
      <c r="L28" s="8" t="n"/>
      <c r="M28" s="6" t="n"/>
      <c r="N28" s="6" t="n"/>
      <c r="O28" s="6" t="n"/>
      <c r="P28" s="6" t="n"/>
      <c r="Q28" s="9">
        <f>IF(NOT(OR($B28&lt;&gt;"",$C28&lt;&gt;"",$D28&lt;&gt;"",$E28&lt;&gt;"",$F28&lt;&gt;"",$H28&lt;&gt;"",$I28&lt;&gt;"",$J28&lt;&gt;"")),"",IF(ISNUMBER(H28),IF(AND(OR(UPPER($K28)=UPPER("Terminado"),UPPER($K28)=UPPER("Verificado por el contratista")),ISNUMBER(L28)),L28-H28,TODAY()-H28),""))</f>
        <v/>
      </c>
      <c r="R28" s="9">
        <f>IF(NOT(OR($B28&lt;&gt;"",$C28&lt;&gt;"",$D28&lt;&gt;"",$E28&lt;&gt;"",$F28&lt;&gt;"",$H28&lt;&gt;"",$I28&lt;&gt;"",$J28&lt;&gt;"")),"",IF(AND(ISNUMBER(J28),NOT(OR(UPPER($K28)=UPPER("Terminado"),UPPER($K28)=UPPER("Verificado por el contratista")))),J28-TODAY(),""))</f>
        <v/>
      </c>
      <c r="S28" s="10">
        <f>IF(NOT(OR($B28&lt;&gt;"",$C28&lt;&gt;"",$D28&lt;&gt;"",$E28&lt;&gt;"",$F28&lt;&gt;"",$H28&lt;&gt;"",$I28&lt;&gt;"",$J28&lt;&gt;"")),"",IF(IF(B28="","SIN OBRA; ","")&amp;IF(NOT(ISNUMBER(H28)),"SIN FECHA ENCONTRADO; ","")&amp;IF(I28="","SIN CUADRILLA ASIGNADA; ","")&amp;IF(AND(ISNUMBER(J28),J28&lt;TODAY(),NOT(OR(UPPER($K28)=UPPER("Terminado"),UPPER($K28)=UPPER("Verificado por el contratista")))),"VENCIDO - NO TERMINADO; ","")&amp;IF(AND(OR(UPPER($K28)=UPPER("Terminado"),UPPER($K28)=UPPER("Verificado por el contratista")),M28=""),"TERMINADO - SIN FIRMA DEL CONTRATISTA; ","")&amp;IF(AND(OR(UPPER(E28)=UPPER("Daño de otros oficios"),UPPER(N28)=UPPER("Sí")),O28=""),"DAÑO DE OTROS - SIN N.º DE OC; ","")&amp;IF(AND(ISNUMBER(H28),NOT(OR(UPPER($K28)=UPPER("Terminado"),UPPER($K28)=UPPER("Verificado por el contratista"))),TODAY()-H28&gt;7),"ABIERTO MÁS DE 7 DÍAS; ","")="","",LEFT(IF(B28="","SIN OBRA; ","")&amp;IF(NOT(ISNUMBER(H28)),"SIN FECHA ENCONTRADO; ","")&amp;IF(I28="","SIN CUADRILLA ASIGNADA; ","")&amp;IF(AND(ISNUMBER(J28),J28&lt;TODAY(),NOT(OR(UPPER($K28)=UPPER("Terminado"),UPPER($K28)=UPPER("Verificado por el contratista")))),"VENCIDO - NO TERMINADO; ","")&amp;IF(AND(OR(UPPER($K28)=UPPER("Terminado"),UPPER($K28)=UPPER("Verificado por el contratista")),M28=""),"TERMINADO - SIN FIRMA DEL CONTRATISTA; ","")&amp;IF(AND(OR(UPPER(E28)=UPPER("Daño de otros oficios"),UPPER(N28)=UPPER("Sí")),O28=""),"DAÑO DE OTROS - SIN N.º DE OC; ","")&amp;IF(AND(ISNUMBER(H28),NOT(OR(UPPER($K28)=UPPER("Terminado"),UPPER($K28)=UPPER("Verificado por el contratista"))),TODAY()-H28&gt;7),"ABIERTO MÁS DE 7 DÍAS; ",""),LEN(IF(B28="","SIN OBRA; ","")&amp;IF(NOT(ISNUMBER(H28)),"SIN FECHA ENCONTRADO; ","")&amp;IF(I28="","SIN CUADRILLA ASIGNADA; ","")&amp;IF(AND(ISNUMBER(J28),J28&lt;TODAY(),NOT(OR(UPPER($K28)=UPPER("Terminado"),UPPER($K28)=UPPER("Verificado por el contratista")))),"VENCIDO - NO TERMINADO; ","")&amp;IF(AND(OR(UPPER($K28)=UPPER("Terminado"),UPPER($K28)=UPPER("Verificado por el contratista")),M28=""),"TERMINADO - SIN FIRMA DEL CONTRATISTA; ","")&amp;IF(AND(OR(UPPER(E28)=UPPER("Daño de otros oficios"),UPPER(N28)=UPPER("Sí")),O28=""),"DAÑO DE OTROS - SIN N.º DE OC; ","")&amp;IF(AND(ISNUMBER(H28),NOT(OR(UPPER($K28)=UPPER("Terminado"),UPPER($K28)=UPPER("Verificado por el contratista"))),TODAY()-H28&gt;7),"ABIERTO MÁS DE 7 DÍAS; ",""))-2)))</f>
        <v/>
      </c>
      <c r="T28" s="7" t="n"/>
    </row>
    <row r="29">
      <c r="A29" s="6" t="n"/>
      <c r="B29" s="7" t="n"/>
      <c r="C29" s="6" t="n"/>
      <c r="D29" s="6" t="n"/>
      <c r="E29" s="6" t="n"/>
      <c r="F29" s="7" t="n"/>
      <c r="G29" s="6" t="n"/>
      <c r="H29" s="8" t="n"/>
      <c r="I29" s="6" t="n"/>
      <c r="J29" s="8" t="n"/>
      <c r="K29" s="6" t="n"/>
      <c r="L29" s="8" t="n"/>
      <c r="M29" s="6" t="n"/>
      <c r="N29" s="6" t="n"/>
      <c r="O29" s="6" t="n"/>
      <c r="P29" s="6" t="n"/>
      <c r="Q29" s="9">
        <f>IF(NOT(OR($B29&lt;&gt;"",$C29&lt;&gt;"",$D29&lt;&gt;"",$E29&lt;&gt;"",$F29&lt;&gt;"",$H29&lt;&gt;"",$I29&lt;&gt;"",$J29&lt;&gt;"")),"",IF(ISNUMBER(H29),IF(AND(OR(UPPER($K29)=UPPER("Terminado"),UPPER($K29)=UPPER("Verificado por el contratista")),ISNUMBER(L29)),L29-H29,TODAY()-H29),""))</f>
        <v/>
      </c>
      <c r="R29" s="9">
        <f>IF(NOT(OR($B29&lt;&gt;"",$C29&lt;&gt;"",$D29&lt;&gt;"",$E29&lt;&gt;"",$F29&lt;&gt;"",$H29&lt;&gt;"",$I29&lt;&gt;"",$J29&lt;&gt;"")),"",IF(AND(ISNUMBER(J29),NOT(OR(UPPER($K29)=UPPER("Terminado"),UPPER($K29)=UPPER("Verificado por el contratista")))),J29-TODAY(),""))</f>
        <v/>
      </c>
      <c r="S29" s="10">
        <f>IF(NOT(OR($B29&lt;&gt;"",$C29&lt;&gt;"",$D29&lt;&gt;"",$E29&lt;&gt;"",$F29&lt;&gt;"",$H29&lt;&gt;"",$I29&lt;&gt;"",$J29&lt;&gt;"")),"",IF(IF(B29="","SIN OBRA; ","")&amp;IF(NOT(ISNUMBER(H29)),"SIN FECHA ENCONTRADO; ","")&amp;IF(I29="","SIN CUADRILLA ASIGNADA; ","")&amp;IF(AND(ISNUMBER(J29),J29&lt;TODAY(),NOT(OR(UPPER($K29)=UPPER("Terminado"),UPPER($K29)=UPPER("Verificado por el contratista")))),"VENCIDO - NO TERMINADO; ","")&amp;IF(AND(OR(UPPER($K29)=UPPER("Terminado"),UPPER($K29)=UPPER("Verificado por el contratista")),M29=""),"TERMINADO - SIN FIRMA DEL CONTRATISTA; ","")&amp;IF(AND(OR(UPPER(E29)=UPPER("Daño de otros oficios"),UPPER(N29)=UPPER("Sí")),O29=""),"DAÑO DE OTROS - SIN N.º DE OC; ","")&amp;IF(AND(ISNUMBER(H29),NOT(OR(UPPER($K29)=UPPER("Terminado"),UPPER($K29)=UPPER("Verificado por el contratista"))),TODAY()-H29&gt;7),"ABIERTO MÁS DE 7 DÍAS; ","")="","",LEFT(IF(B29="","SIN OBRA; ","")&amp;IF(NOT(ISNUMBER(H29)),"SIN FECHA ENCONTRADO; ","")&amp;IF(I29="","SIN CUADRILLA ASIGNADA; ","")&amp;IF(AND(ISNUMBER(J29),J29&lt;TODAY(),NOT(OR(UPPER($K29)=UPPER("Terminado"),UPPER($K29)=UPPER("Verificado por el contratista")))),"VENCIDO - NO TERMINADO; ","")&amp;IF(AND(OR(UPPER($K29)=UPPER("Terminado"),UPPER($K29)=UPPER("Verificado por el contratista")),M29=""),"TERMINADO - SIN FIRMA DEL CONTRATISTA; ","")&amp;IF(AND(OR(UPPER(E29)=UPPER("Daño de otros oficios"),UPPER(N29)=UPPER("Sí")),O29=""),"DAÑO DE OTROS - SIN N.º DE OC; ","")&amp;IF(AND(ISNUMBER(H29),NOT(OR(UPPER($K29)=UPPER("Terminado"),UPPER($K29)=UPPER("Verificado por el contratista"))),TODAY()-H29&gt;7),"ABIERTO MÁS DE 7 DÍAS; ",""),LEN(IF(B29="","SIN OBRA; ","")&amp;IF(NOT(ISNUMBER(H29)),"SIN FECHA ENCONTRADO; ","")&amp;IF(I29="","SIN CUADRILLA ASIGNADA; ","")&amp;IF(AND(ISNUMBER(J29),J29&lt;TODAY(),NOT(OR(UPPER($K29)=UPPER("Terminado"),UPPER($K29)=UPPER("Verificado por el contratista")))),"VENCIDO - NO TERMINADO; ","")&amp;IF(AND(OR(UPPER($K29)=UPPER("Terminado"),UPPER($K29)=UPPER("Verificado por el contratista")),M29=""),"TERMINADO - SIN FIRMA DEL CONTRATISTA; ","")&amp;IF(AND(OR(UPPER(E29)=UPPER("Daño de otros oficios"),UPPER(N29)=UPPER("Sí")),O29=""),"DAÑO DE OTROS - SIN N.º DE OC; ","")&amp;IF(AND(ISNUMBER(H29),NOT(OR(UPPER($K29)=UPPER("Terminado"),UPPER($K29)=UPPER("Verificado por el contratista"))),TODAY()-H29&gt;7),"ABIERTO MÁS DE 7 DÍAS; ",""))-2)))</f>
        <v/>
      </c>
      <c r="T29" s="7" t="n"/>
    </row>
    <row r="30">
      <c r="A30" s="6" t="n"/>
      <c r="B30" s="7" t="n"/>
      <c r="C30" s="6" t="n"/>
      <c r="D30" s="6" t="n"/>
      <c r="E30" s="6" t="n"/>
      <c r="F30" s="7" t="n"/>
      <c r="G30" s="6" t="n"/>
      <c r="H30" s="8" t="n"/>
      <c r="I30" s="6" t="n"/>
      <c r="J30" s="8" t="n"/>
      <c r="K30" s="6" t="n"/>
      <c r="L30" s="8" t="n"/>
      <c r="M30" s="6" t="n"/>
      <c r="N30" s="6" t="n"/>
      <c r="O30" s="6" t="n"/>
      <c r="P30" s="6" t="n"/>
      <c r="Q30" s="9">
        <f>IF(NOT(OR($B30&lt;&gt;"",$C30&lt;&gt;"",$D30&lt;&gt;"",$E30&lt;&gt;"",$F30&lt;&gt;"",$H30&lt;&gt;"",$I30&lt;&gt;"",$J30&lt;&gt;"")),"",IF(ISNUMBER(H30),IF(AND(OR(UPPER($K30)=UPPER("Terminado"),UPPER($K30)=UPPER("Verificado por el contratista")),ISNUMBER(L30)),L30-H30,TODAY()-H30),""))</f>
        <v/>
      </c>
      <c r="R30" s="9">
        <f>IF(NOT(OR($B30&lt;&gt;"",$C30&lt;&gt;"",$D30&lt;&gt;"",$E30&lt;&gt;"",$F30&lt;&gt;"",$H30&lt;&gt;"",$I30&lt;&gt;"",$J30&lt;&gt;"")),"",IF(AND(ISNUMBER(J30),NOT(OR(UPPER($K30)=UPPER("Terminado"),UPPER($K30)=UPPER("Verificado por el contratista")))),J30-TODAY(),""))</f>
        <v/>
      </c>
      <c r="S30" s="10">
        <f>IF(NOT(OR($B30&lt;&gt;"",$C30&lt;&gt;"",$D30&lt;&gt;"",$E30&lt;&gt;"",$F30&lt;&gt;"",$H30&lt;&gt;"",$I30&lt;&gt;"",$J30&lt;&gt;"")),"",IF(IF(B30="","SIN OBRA; ","")&amp;IF(NOT(ISNUMBER(H30)),"SIN FECHA ENCONTRADO; ","")&amp;IF(I30="","SIN CUADRILLA ASIGNADA; ","")&amp;IF(AND(ISNUMBER(J30),J30&lt;TODAY(),NOT(OR(UPPER($K30)=UPPER("Terminado"),UPPER($K30)=UPPER("Verificado por el contratista")))),"VENCIDO - NO TERMINADO; ","")&amp;IF(AND(OR(UPPER($K30)=UPPER("Terminado"),UPPER($K30)=UPPER("Verificado por el contratista")),M30=""),"TERMINADO - SIN FIRMA DEL CONTRATISTA; ","")&amp;IF(AND(OR(UPPER(E30)=UPPER("Daño de otros oficios"),UPPER(N30)=UPPER("Sí")),O30=""),"DAÑO DE OTROS - SIN N.º DE OC; ","")&amp;IF(AND(ISNUMBER(H30),NOT(OR(UPPER($K30)=UPPER("Terminado"),UPPER($K30)=UPPER("Verificado por el contratista"))),TODAY()-H30&gt;7),"ABIERTO MÁS DE 7 DÍAS; ","")="","",LEFT(IF(B30="","SIN OBRA; ","")&amp;IF(NOT(ISNUMBER(H30)),"SIN FECHA ENCONTRADO; ","")&amp;IF(I30="","SIN CUADRILLA ASIGNADA; ","")&amp;IF(AND(ISNUMBER(J30),J30&lt;TODAY(),NOT(OR(UPPER($K30)=UPPER("Terminado"),UPPER($K30)=UPPER("Verificado por el contratista")))),"VENCIDO - NO TERMINADO; ","")&amp;IF(AND(OR(UPPER($K30)=UPPER("Terminado"),UPPER($K30)=UPPER("Verificado por el contratista")),M30=""),"TERMINADO - SIN FIRMA DEL CONTRATISTA; ","")&amp;IF(AND(OR(UPPER(E30)=UPPER("Daño de otros oficios"),UPPER(N30)=UPPER("Sí")),O30=""),"DAÑO DE OTROS - SIN N.º DE OC; ","")&amp;IF(AND(ISNUMBER(H30),NOT(OR(UPPER($K30)=UPPER("Terminado"),UPPER($K30)=UPPER("Verificado por el contratista"))),TODAY()-H30&gt;7),"ABIERTO MÁS DE 7 DÍAS; ",""),LEN(IF(B30="","SIN OBRA; ","")&amp;IF(NOT(ISNUMBER(H30)),"SIN FECHA ENCONTRADO; ","")&amp;IF(I30="","SIN CUADRILLA ASIGNADA; ","")&amp;IF(AND(ISNUMBER(J30),J30&lt;TODAY(),NOT(OR(UPPER($K30)=UPPER("Terminado"),UPPER($K30)=UPPER("Verificado por el contratista")))),"VENCIDO - NO TERMINADO; ","")&amp;IF(AND(OR(UPPER($K30)=UPPER("Terminado"),UPPER($K30)=UPPER("Verificado por el contratista")),M30=""),"TERMINADO - SIN FIRMA DEL CONTRATISTA; ","")&amp;IF(AND(OR(UPPER(E30)=UPPER("Daño de otros oficios"),UPPER(N30)=UPPER("Sí")),O30=""),"DAÑO DE OTROS - SIN N.º DE OC; ","")&amp;IF(AND(ISNUMBER(H30),NOT(OR(UPPER($K30)=UPPER("Terminado"),UPPER($K30)=UPPER("Verificado por el contratista"))),TODAY()-H30&gt;7),"ABIERTO MÁS DE 7 DÍAS; ",""))-2)))</f>
        <v/>
      </c>
      <c r="T30" s="7" t="n"/>
    </row>
    <row r="31">
      <c r="A31" s="6" t="n"/>
      <c r="B31" s="7" t="n"/>
      <c r="C31" s="6" t="n"/>
      <c r="D31" s="6" t="n"/>
      <c r="E31" s="6" t="n"/>
      <c r="F31" s="7" t="n"/>
      <c r="G31" s="6" t="n"/>
      <c r="H31" s="8" t="n"/>
      <c r="I31" s="6" t="n"/>
      <c r="J31" s="8" t="n"/>
      <c r="K31" s="6" t="n"/>
      <c r="L31" s="8" t="n"/>
      <c r="M31" s="6" t="n"/>
      <c r="N31" s="6" t="n"/>
      <c r="O31" s="6" t="n"/>
      <c r="P31" s="6" t="n"/>
      <c r="Q31" s="9">
        <f>IF(NOT(OR($B31&lt;&gt;"",$C31&lt;&gt;"",$D31&lt;&gt;"",$E31&lt;&gt;"",$F31&lt;&gt;"",$H31&lt;&gt;"",$I31&lt;&gt;"",$J31&lt;&gt;"")),"",IF(ISNUMBER(H31),IF(AND(OR(UPPER($K31)=UPPER("Terminado"),UPPER($K31)=UPPER("Verificado por el contratista")),ISNUMBER(L31)),L31-H31,TODAY()-H31),""))</f>
        <v/>
      </c>
      <c r="R31" s="9">
        <f>IF(NOT(OR($B31&lt;&gt;"",$C31&lt;&gt;"",$D31&lt;&gt;"",$E31&lt;&gt;"",$F31&lt;&gt;"",$H31&lt;&gt;"",$I31&lt;&gt;"",$J31&lt;&gt;"")),"",IF(AND(ISNUMBER(J31),NOT(OR(UPPER($K31)=UPPER("Terminado"),UPPER($K31)=UPPER("Verificado por el contratista")))),J31-TODAY(),""))</f>
        <v/>
      </c>
      <c r="S31" s="10">
        <f>IF(NOT(OR($B31&lt;&gt;"",$C31&lt;&gt;"",$D31&lt;&gt;"",$E31&lt;&gt;"",$F31&lt;&gt;"",$H31&lt;&gt;"",$I31&lt;&gt;"",$J31&lt;&gt;"")),"",IF(IF(B31="","SIN OBRA; ","")&amp;IF(NOT(ISNUMBER(H31)),"SIN FECHA ENCONTRADO; ","")&amp;IF(I31="","SIN CUADRILLA ASIGNADA; ","")&amp;IF(AND(ISNUMBER(J31),J31&lt;TODAY(),NOT(OR(UPPER($K31)=UPPER("Terminado"),UPPER($K31)=UPPER("Verificado por el contratista")))),"VENCIDO - NO TERMINADO; ","")&amp;IF(AND(OR(UPPER($K31)=UPPER("Terminado"),UPPER($K31)=UPPER("Verificado por el contratista")),M31=""),"TERMINADO - SIN FIRMA DEL CONTRATISTA; ","")&amp;IF(AND(OR(UPPER(E31)=UPPER("Daño de otros oficios"),UPPER(N31)=UPPER("Sí")),O31=""),"DAÑO DE OTROS - SIN N.º DE OC; ","")&amp;IF(AND(ISNUMBER(H31),NOT(OR(UPPER($K31)=UPPER("Terminado"),UPPER($K31)=UPPER("Verificado por el contratista"))),TODAY()-H31&gt;7),"ABIERTO MÁS DE 7 DÍAS; ","")="","",LEFT(IF(B31="","SIN OBRA; ","")&amp;IF(NOT(ISNUMBER(H31)),"SIN FECHA ENCONTRADO; ","")&amp;IF(I31="","SIN CUADRILLA ASIGNADA; ","")&amp;IF(AND(ISNUMBER(J31),J31&lt;TODAY(),NOT(OR(UPPER($K31)=UPPER("Terminado"),UPPER($K31)=UPPER("Verificado por el contratista")))),"VENCIDO - NO TERMINADO; ","")&amp;IF(AND(OR(UPPER($K31)=UPPER("Terminado"),UPPER($K31)=UPPER("Verificado por el contratista")),M31=""),"TERMINADO - SIN FIRMA DEL CONTRATISTA; ","")&amp;IF(AND(OR(UPPER(E31)=UPPER("Daño de otros oficios"),UPPER(N31)=UPPER("Sí")),O31=""),"DAÑO DE OTROS - SIN N.º DE OC; ","")&amp;IF(AND(ISNUMBER(H31),NOT(OR(UPPER($K31)=UPPER("Terminado"),UPPER($K31)=UPPER("Verificado por el contratista"))),TODAY()-H31&gt;7),"ABIERTO MÁS DE 7 DÍAS; ",""),LEN(IF(B31="","SIN OBRA; ","")&amp;IF(NOT(ISNUMBER(H31)),"SIN FECHA ENCONTRADO; ","")&amp;IF(I31="","SIN CUADRILLA ASIGNADA; ","")&amp;IF(AND(ISNUMBER(J31),J31&lt;TODAY(),NOT(OR(UPPER($K31)=UPPER("Terminado"),UPPER($K31)=UPPER("Verificado por el contratista")))),"VENCIDO - NO TERMINADO; ","")&amp;IF(AND(OR(UPPER($K31)=UPPER("Terminado"),UPPER($K31)=UPPER("Verificado por el contratista")),M31=""),"TERMINADO - SIN FIRMA DEL CONTRATISTA; ","")&amp;IF(AND(OR(UPPER(E31)=UPPER("Daño de otros oficios"),UPPER(N31)=UPPER("Sí")),O31=""),"DAÑO DE OTROS - SIN N.º DE OC; ","")&amp;IF(AND(ISNUMBER(H31),NOT(OR(UPPER($K31)=UPPER("Terminado"),UPPER($K31)=UPPER("Verificado por el contratista"))),TODAY()-H31&gt;7),"ABIERTO MÁS DE 7 DÍAS; ",""))-2)))</f>
        <v/>
      </c>
      <c r="T31" s="7" t="n"/>
    </row>
    <row r="32">
      <c r="A32" s="6" t="n"/>
      <c r="B32" s="7" t="n"/>
      <c r="C32" s="6" t="n"/>
      <c r="D32" s="6" t="n"/>
      <c r="E32" s="6" t="n"/>
      <c r="F32" s="7" t="n"/>
      <c r="G32" s="6" t="n"/>
      <c r="H32" s="8" t="n"/>
      <c r="I32" s="6" t="n"/>
      <c r="J32" s="8" t="n"/>
      <c r="K32" s="6" t="n"/>
      <c r="L32" s="8" t="n"/>
      <c r="M32" s="6" t="n"/>
      <c r="N32" s="6" t="n"/>
      <c r="O32" s="6" t="n"/>
      <c r="P32" s="6" t="n"/>
      <c r="Q32" s="9">
        <f>IF(NOT(OR($B32&lt;&gt;"",$C32&lt;&gt;"",$D32&lt;&gt;"",$E32&lt;&gt;"",$F32&lt;&gt;"",$H32&lt;&gt;"",$I32&lt;&gt;"",$J32&lt;&gt;"")),"",IF(ISNUMBER(H32),IF(AND(OR(UPPER($K32)=UPPER("Terminado"),UPPER($K32)=UPPER("Verificado por el contratista")),ISNUMBER(L32)),L32-H32,TODAY()-H32),""))</f>
        <v/>
      </c>
      <c r="R32" s="9">
        <f>IF(NOT(OR($B32&lt;&gt;"",$C32&lt;&gt;"",$D32&lt;&gt;"",$E32&lt;&gt;"",$F32&lt;&gt;"",$H32&lt;&gt;"",$I32&lt;&gt;"",$J32&lt;&gt;"")),"",IF(AND(ISNUMBER(J32),NOT(OR(UPPER($K32)=UPPER("Terminado"),UPPER($K32)=UPPER("Verificado por el contratista")))),J32-TODAY(),""))</f>
        <v/>
      </c>
      <c r="S32" s="10">
        <f>IF(NOT(OR($B32&lt;&gt;"",$C32&lt;&gt;"",$D32&lt;&gt;"",$E32&lt;&gt;"",$F32&lt;&gt;"",$H32&lt;&gt;"",$I32&lt;&gt;"",$J32&lt;&gt;"")),"",IF(IF(B32="","SIN OBRA; ","")&amp;IF(NOT(ISNUMBER(H32)),"SIN FECHA ENCONTRADO; ","")&amp;IF(I32="","SIN CUADRILLA ASIGNADA; ","")&amp;IF(AND(ISNUMBER(J32),J32&lt;TODAY(),NOT(OR(UPPER($K32)=UPPER("Terminado"),UPPER($K32)=UPPER("Verificado por el contratista")))),"VENCIDO - NO TERMINADO; ","")&amp;IF(AND(OR(UPPER($K32)=UPPER("Terminado"),UPPER($K32)=UPPER("Verificado por el contratista")),M32=""),"TERMINADO - SIN FIRMA DEL CONTRATISTA; ","")&amp;IF(AND(OR(UPPER(E32)=UPPER("Daño de otros oficios"),UPPER(N32)=UPPER("Sí")),O32=""),"DAÑO DE OTROS - SIN N.º DE OC; ","")&amp;IF(AND(ISNUMBER(H32),NOT(OR(UPPER($K32)=UPPER("Terminado"),UPPER($K32)=UPPER("Verificado por el contratista"))),TODAY()-H32&gt;7),"ABIERTO MÁS DE 7 DÍAS; ","")="","",LEFT(IF(B32="","SIN OBRA; ","")&amp;IF(NOT(ISNUMBER(H32)),"SIN FECHA ENCONTRADO; ","")&amp;IF(I32="","SIN CUADRILLA ASIGNADA; ","")&amp;IF(AND(ISNUMBER(J32),J32&lt;TODAY(),NOT(OR(UPPER($K32)=UPPER("Terminado"),UPPER($K32)=UPPER("Verificado por el contratista")))),"VENCIDO - NO TERMINADO; ","")&amp;IF(AND(OR(UPPER($K32)=UPPER("Terminado"),UPPER($K32)=UPPER("Verificado por el contratista")),M32=""),"TERMINADO - SIN FIRMA DEL CONTRATISTA; ","")&amp;IF(AND(OR(UPPER(E32)=UPPER("Daño de otros oficios"),UPPER(N32)=UPPER("Sí")),O32=""),"DAÑO DE OTROS - SIN N.º DE OC; ","")&amp;IF(AND(ISNUMBER(H32),NOT(OR(UPPER($K32)=UPPER("Terminado"),UPPER($K32)=UPPER("Verificado por el contratista"))),TODAY()-H32&gt;7),"ABIERTO MÁS DE 7 DÍAS; ",""),LEN(IF(B32="","SIN OBRA; ","")&amp;IF(NOT(ISNUMBER(H32)),"SIN FECHA ENCONTRADO; ","")&amp;IF(I32="","SIN CUADRILLA ASIGNADA; ","")&amp;IF(AND(ISNUMBER(J32),J32&lt;TODAY(),NOT(OR(UPPER($K32)=UPPER("Terminado"),UPPER($K32)=UPPER("Verificado por el contratista")))),"VENCIDO - NO TERMINADO; ","")&amp;IF(AND(OR(UPPER($K32)=UPPER("Terminado"),UPPER($K32)=UPPER("Verificado por el contratista")),M32=""),"TERMINADO - SIN FIRMA DEL CONTRATISTA; ","")&amp;IF(AND(OR(UPPER(E32)=UPPER("Daño de otros oficios"),UPPER(N32)=UPPER("Sí")),O32=""),"DAÑO DE OTROS - SIN N.º DE OC; ","")&amp;IF(AND(ISNUMBER(H32),NOT(OR(UPPER($K32)=UPPER("Terminado"),UPPER($K32)=UPPER("Verificado por el contratista"))),TODAY()-H32&gt;7),"ABIERTO MÁS DE 7 DÍAS; ",""))-2)))</f>
        <v/>
      </c>
      <c r="T32" s="7" t="n"/>
    </row>
    <row r="33">
      <c r="A33" s="6" t="n"/>
      <c r="B33" s="7" t="n"/>
      <c r="C33" s="6" t="n"/>
      <c r="D33" s="6" t="n"/>
      <c r="E33" s="6" t="n"/>
      <c r="F33" s="7" t="n"/>
      <c r="G33" s="6" t="n"/>
      <c r="H33" s="8" t="n"/>
      <c r="I33" s="6" t="n"/>
      <c r="J33" s="8" t="n"/>
      <c r="K33" s="6" t="n"/>
      <c r="L33" s="8" t="n"/>
      <c r="M33" s="6" t="n"/>
      <c r="N33" s="6" t="n"/>
      <c r="O33" s="6" t="n"/>
      <c r="P33" s="6" t="n"/>
      <c r="Q33" s="9">
        <f>IF(NOT(OR($B33&lt;&gt;"",$C33&lt;&gt;"",$D33&lt;&gt;"",$E33&lt;&gt;"",$F33&lt;&gt;"",$H33&lt;&gt;"",$I33&lt;&gt;"",$J33&lt;&gt;"")),"",IF(ISNUMBER(H33),IF(AND(OR(UPPER($K33)=UPPER("Terminado"),UPPER($K33)=UPPER("Verificado por el contratista")),ISNUMBER(L33)),L33-H33,TODAY()-H33),""))</f>
        <v/>
      </c>
      <c r="R33" s="9">
        <f>IF(NOT(OR($B33&lt;&gt;"",$C33&lt;&gt;"",$D33&lt;&gt;"",$E33&lt;&gt;"",$F33&lt;&gt;"",$H33&lt;&gt;"",$I33&lt;&gt;"",$J33&lt;&gt;"")),"",IF(AND(ISNUMBER(J33),NOT(OR(UPPER($K33)=UPPER("Terminado"),UPPER($K33)=UPPER("Verificado por el contratista")))),J33-TODAY(),""))</f>
        <v/>
      </c>
      <c r="S33" s="10">
        <f>IF(NOT(OR($B33&lt;&gt;"",$C33&lt;&gt;"",$D33&lt;&gt;"",$E33&lt;&gt;"",$F33&lt;&gt;"",$H33&lt;&gt;"",$I33&lt;&gt;"",$J33&lt;&gt;"")),"",IF(IF(B33="","SIN OBRA; ","")&amp;IF(NOT(ISNUMBER(H33)),"SIN FECHA ENCONTRADO; ","")&amp;IF(I33="","SIN CUADRILLA ASIGNADA; ","")&amp;IF(AND(ISNUMBER(J33),J33&lt;TODAY(),NOT(OR(UPPER($K33)=UPPER("Terminado"),UPPER($K33)=UPPER("Verificado por el contratista")))),"VENCIDO - NO TERMINADO; ","")&amp;IF(AND(OR(UPPER($K33)=UPPER("Terminado"),UPPER($K33)=UPPER("Verificado por el contratista")),M33=""),"TERMINADO - SIN FIRMA DEL CONTRATISTA; ","")&amp;IF(AND(OR(UPPER(E33)=UPPER("Daño de otros oficios"),UPPER(N33)=UPPER("Sí")),O33=""),"DAÑO DE OTROS - SIN N.º DE OC; ","")&amp;IF(AND(ISNUMBER(H33),NOT(OR(UPPER($K33)=UPPER("Terminado"),UPPER($K33)=UPPER("Verificado por el contratista"))),TODAY()-H33&gt;7),"ABIERTO MÁS DE 7 DÍAS; ","")="","",LEFT(IF(B33="","SIN OBRA; ","")&amp;IF(NOT(ISNUMBER(H33)),"SIN FECHA ENCONTRADO; ","")&amp;IF(I33="","SIN CUADRILLA ASIGNADA; ","")&amp;IF(AND(ISNUMBER(J33),J33&lt;TODAY(),NOT(OR(UPPER($K33)=UPPER("Terminado"),UPPER($K33)=UPPER("Verificado por el contratista")))),"VENCIDO - NO TERMINADO; ","")&amp;IF(AND(OR(UPPER($K33)=UPPER("Terminado"),UPPER($K33)=UPPER("Verificado por el contratista")),M33=""),"TERMINADO - SIN FIRMA DEL CONTRATISTA; ","")&amp;IF(AND(OR(UPPER(E33)=UPPER("Daño de otros oficios"),UPPER(N33)=UPPER("Sí")),O33=""),"DAÑO DE OTROS - SIN N.º DE OC; ","")&amp;IF(AND(ISNUMBER(H33),NOT(OR(UPPER($K33)=UPPER("Terminado"),UPPER($K33)=UPPER("Verificado por el contratista"))),TODAY()-H33&gt;7),"ABIERTO MÁS DE 7 DÍAS; ",""),LEN(IF(B33="","SIN OBRA; ","")&amp;IF(NOT(ISNUMBER(H33)),"SIN FECHA ENCONTRADO; ","")&amp;IF(I33="","SIN CUADRILLA ASIGNADA; ","")&amp;IF(AND(ISNUMBER(J33),J33&lt;TODAY(),NOT(OR(UPPER($K33)=UPPER("Terminado"),UPPER($K33)=UPPER("Verificado por el contratista")))),"VENCIDO - NO TERMINADO; ","")&amp;IF(AND(OR(UPPER($K33)=UPPER("Terminado"),UPPER($K33)=UPPER("Verificado por el contratista")),M33=""),"TERMINADO - SIN FIRMA DEL CONTRATISTA; ","")&amp;IF(AND(OR(UPPER(E33)=UPPER("Daño de otros oficios"),UPPER(N33)=UPPER("Sí")),O33=""),"DAÑO DE OTROS - SIN N.º DE OC; ","")&amp;IF(AND(ISNUMBER(H33),NOT(OR(UPPER($K33)=UPPER("Terminado"),UPPER($K33)=UPPER("Verificado por el contratista"))),TODAY()-H33&gt;7),"ABIERTO MÁS DE 7 DÍAS; ",""))-2)))</f>
        <v/>
      </c>
      <c r="T33" s="7" t="n"/>
    </row>
    <row r="34">
      <c r="A34" s="6" t="n"/>
      <c r="B34" s="7" t="n"/>
      <c r="C34" s="6" t="n"/>
      <c r="D34" s="6" t="n"/>
      <c r="E34" s="6" t="n"/>
      <c r="F34" s="7" t="n"/>
      <c r="G34" s="6" t="n"/>
      <c r="H34" s="8" t="n"/>
      <c r="I34" s="6" t="n"/>
      <c r="J34" s="8" t="n"/>
      <c r="K34" s="6" t="n"/>
      <c r="L34" s="8" t="n"/>
      <c r="M34" s="6" t="n"/>
      <c r="N34" s="6" t="n"/>
      <c r="O34" s="6" t="n"/>
      <c r="P34" s="6" t="n"/>
      <c r="Q34" s="9">
        <f>IF(NOT(OR($B34&lt;&gt;"",$C34&lt;&gt;"",$D34&lt;&gt;"",$E34&lt;&gt;"",$F34&lt;&gt;"",$H34&lt;&gt;"",$I34&lt;&gt;"",$J34&lt;&gt;"")),"",IF(ISNUMBER(H34),IF(AND(OR(UPPER($K34)=UPPER("Terminado"),UPPER($K34)=UPPER("Verificado por el contratista")),ISNUMBER(L34)),L34-H34,TODAY()-H34),""))</f>
        <v/>
      </c>
      <c r="R34" s="9">
        <f>IF(NOT(OR($B34&lt;&gt;"",$C34&lt;&gt;"",$D34&lt;&gt;"",$E34&lt;&gt;"",$F34&lt;&gt;"",$H34&lt;&gt;"",$I34&lt;&gt;"",$J34&lt;&gt;"")),"",IF(AND(ISNUMBER(J34),NOT(OR(UPPER($K34)=UPPER("Terminado"),UPPER($K34)=UPPER("Verificado por el contratista")))),J34-TODAY(),""))</f>
        <v/>
      </c>
      <c r="S34" s="10">
        <f>IF(NOT(OR($B34&lt;&gt;"",$C34&lt;&gt;"",$D34&lt;&gt;"",$E34&lt;&gt;"",$F34&lt;&gt;"",$H34&lt;&gt;"",$I34&lt;&gt;"",$J34&lt;&gt;"")),"",IF(IF(B34="","SIN OBRA; ","")&amp;IF(NOT(ISNUMBER(H34)),"SIN FECHA ENCONTRADO; ","")&amp;IF(I34="","SIN CUADRILLA ASIGNADA; ","")&amp;IF(AND(ISNUMBER(J34),J34&lt;TODAY(),NOT(OR(UPPER($K34)=UPPER("Terminado"),UPPER($K34)=UPPER("Verificado por el contratista")))),"VENCIDO - NO TERMINADO; ","")&amp;IF(AND(OR(UPPER($K34)=UPPER("Terminado"),UPPER($K34)=UPPER("Verificado por el contratista")),M34=""),"TERMINADO - SIN FIRMA DEL CONTRATISTA; ","")&amp;IF(AND(OR(UPPER(E34)=UPPER("Daño de otros oficios"),UPPER(N34)=UPPER("Sí")),O34=""),"DAÑO DE OTROS - SIN N.º DE OC; ","")&amp;IF(AND(ISNUMBER(H34),NOT(OR(UPPER($K34)=UPPER("Terminado"),UPPER($K34)=UPPER("Verificado por el contratista"))),TODAY()-H34&gt;7),"ABIERTO MÁS DE 7 DÍAS; ","")="","",LEFT(IF(B34="","SIN OBRA; ","")&amp;IF(NOT(ISNUMBER(H34)),"SIN FECHA ENCONTRADO; ","")&amp;IF(I34="","SIN CUADRILLA ASIGNADA; ","")&amp;IF(AND(ISNUMBER(J34),J34&lt;TODAY(),NOT(OR(UPPER($K34)=UPPER("Terminado"),UPPER($K34)=UPPER("Verificado por el contratista")))),"VENCIDO - NO TERMINADO; ","")&amp;IF(AND(OR(UPPER($K34)=UPPER("Terminado"),UPPER($K34)=UPPER("Verificado por el contratista")),M34=""),"TERMINADO - SIN FIRMA DEL CONTRATISTA; ","")&amp;IF(AND(OR(UPPER(E34)=UPPER("Daño de otros oficios"),UPPER(N34)=UPPER("Sí")),O34=""),"DAÑO DE OTROS - SIN N.º DE OC; ","")&amp;IF(AND(ISNUMBER(H34),NOT(OR(UPPER($K34)=UPPER("Terminado"),UPPER($K34)=UPPER("Verificado por el contratista"))),TODAY()-H34&gt;7),"ABIERTO MÁS DE 7 DÍAS; ",""),LEN(IF(B34="","SIN OBRA; ","")&amp;IF(NOT(ISNUMBER(H34)),"SIN FECHA ENCONTRADO; ","")&amp;IF(I34="","SIN CUADRILLA ASIGNADA; ","")&amp;IF(AND(ISNUMBER(J34),J34&lt;TODAY(),NOT(OR(UPPER($K34)=UPPER("Terminado"),UPPER($K34)=UPPER("Verificado por el contratista")))),"VENCIDO - NO TERMINADO; ","")&amp;IF(AND(OR(UPPER($K34)=UPPER("Terminado"),UPPER($K34)=UPPER("Verificado por el contratista")),M34=""),"TERMINADO - SIN FIRMA DEL CONTRATISTA; ","")&amp;IF(AND(OR(UPPER(E34)=UPPER("Daño de otros oficios"),UPPER(N34)=UPPER("Sí")),O34=""),"DAÑO DE OTROS - SIN N.º DE OC; ","")&amp;IF(AND(ISNUMBER(H34),NOT(OR(UPPER($K34)=UPPER("Terminado"),UPPER($K34)=UPPER("Verificado por el contratista"))),TODAY()-H34&gt;7),"ABIERTO MÁS DE 7 DÍAS; ",""))-2)))</f>
        <v/>
      </c>
      <c r="T34" s="7" t="n"/>
    </row>
    <row r="35">
      <c r="A35" s="6" t="n"/>
      <c r="B35" s="7" t="n"/>
      <c r="C35" s="6" t="n"/>
      <c r="D35" s="6" t="n"/>
      <c r="E35" s="6" t="n"/>
      <c r="F35" s="7" t="n"/>
      <c r="G35" s="6" t="n"/>
      <c r="H35" s="8" t="n"/>
      <c r="I35" s="6" t="n"/>
      <c r="J35" s="8" t="n"/>
      <c r="K35" s="6" t="n"/>
      <c r="L35" s="8" t="n"/>
      <c r="M35" s="6" t="n"/>
      <c r="N35" s="6" t="n"/>
      <c r="O35" s="6" t="n"/>
      <c r="P35" s="6" t="n"/>
      <c r="Q35" s="9">
        <f>IF(NOT(OR($B35&lt;&gt;"",$C35&lt;&gt;"",$D35&lt;&gt;"",$E35&lt;&gt;"",$F35&lt;&gt;"",$H35&lt;&gt;"",$I35&lt;&gt;"",$J35&lt;&gt;"")),"",IF(ISNUMBER(H35),IF(AND(OR(UPPER($K35)=UPPER("Terminado"),UPPER($K35)=UPPER("Verificado por el contratista")),ISNUMBER(L35)),L35-H35,TODAY()-H35),""))</f>
        <v/>
      </c>
      <c r="R35" s="9">
        <f>IF(NOT(OR($B35&lt;&gt;"",$C35&lt;&gt;"",$D35&lt;&gt;"",$E35&lt;&gt;"",$F35&lt;&gt;"",$H35&lt;&gt;"",$I35&lt;&gt;"",$J35&lt;&gt;"")),"",IF(AND(ISNUMBER(J35),NOT(OR(UPPER($K35)=UPPER("Terminado"),UPPER($K35)=UPPER("Verificado por el contratista")))),J35-TODAY(),""))</f>
        <v/>
      </c>
      <c r="S35" s="10">
        <f>IF(NOT(OR($B35&lt;&gt;"",$C35&lt;&gt;"",$D35&lt;&gt;"",$E35&lt;&gt;"",$F35&lt;&gt;"",$H35&lt;&gt;"",$I35&lt;&gt;"",$J35&lt;&gt;"")),"",IF(IF(B35="","SIN OBRA; ","")&amp;IF(NOT(ISNUMBER(H35)),"SIN FECHA ENCONTRADO; ","")&amp;IF(I35="","SIN CUADRILLA ASIGNADA; ","")&amp;IF(AND(ISNUMBER(J35),J35&lt;TODAY(),NOT(OR(UPPER($K35)=UPPER("Terminado"),UPPER($K35)=UPPER("Verificado por el contratista")))),"VENCIDO - NO TERMINADO; ","")&amp;IF(AND(OR(UPPER($K35)=UPPER("Terminado"),UPPER($K35)=UPPER("Verificado por el contratista")),M35=""),"TERMINADO - SIN FIRMA DEL CONTRATISTA; ","")&amp;IF(AND(OR(UPPER(E35)=UPPER("Daño de otros oficios"),UPPER(N35)=UPPER("Sí")),O35=""),"DAÑO DE OTROS - SIN N.º DE OC; ","")&amp;IF(AND(ISNUMBER(H35),NOT(OR(UPPER($K35)=UPPER("Terminado"),UPPER($K35)=UPPER("Verificado por el contratista"))),TODAY()-H35&gt;7),"ABIERTO MÁS DE 7 DÍAS; ","")="","",LEFT(IF(B35="","SIN OBRA; ","")&amp;IF(NOT(ISNUMBER(H35)),"SIN FECHA ENCONTRADO; ","")&amp;IF(I35="","SIN CUADRILLA ASIGNADA; ","")&amp;IF(AND(ISNUMBER(J35),J35&lt;TODAY(),NOT(OR(UPPER($K35)=UPPER("Terminado"),UPPER($K35)=UPPER("Verificado por el contratista")))),"VENCIDO - NO TERMINADO; ","")&amp;IF(AND(OR(UPPER($K35)=UPPER("Terminado"),UPPER($K35)=UPPER("Verificado por el contratista")),M35=""),"TERMINADO - SIN FIRMA DEL CONTRATISTA; ","")&amp;IF(AND(OR(UPPER(E35)=UPPER("Daño de otros oficios"),UPPER(N35)=UPPER("Sí")),O35=""),"DAÑO DE OTROS - SIN N.º DE OC; ","")&amp;IF(AND(ISNUMBER(H35),NOT(OR(UPPER($K35)=UPPER("Terminado"),UPPER($K35)=UPPER("Verificado por el contratista"))),TODAY()-H35&gt;7),"ABIERTO MÁS DE 7 DÍAS; ",""),LEN(IF(B35="","SIN OBRA; ","")&amp;IF(NOT(ISNUMBER(H35)),"SIN FECHA ENCONTRADO; ","")&amp;IF(I35="","SIN CUADRILLA ASIGNADA; ","")&amp;IF(AND(ISNUMBER(J35),J35&lt;TODAY(),NOT(OR(UPPER($K35)=UPPER("Terminado"),UPPER($K35)=UPPER("Verificado por el contratista")))),"VENCIDO - NO TERMINADO; ","")&amp;IF(AND(OR(UPPER($K35)=UPPER("Terminado"),UPPER($K35)=UPPER("Verificado por el contratista")),M35=""),"TERMINADO - SIN FIRMA DEL CONTRATISTA; ","")&amp;IF(AND(OR(UPPER(E35)=UPPER("Daño de otros oficios"),UPPER(N35)=UPPER("Sí")),O35=""),"DAÑO DE OTROS - SIN N.º DE OC; ","")&amp;IF(AND(ISNUMBER(H35),NOT(OR(UPPER($K35)=UPPER("Terminado"),UPPER($K35)=UPPER("Verificado por el contratista"))),TODAY()-H35&gt;7),"ABIERTO MÁS DE 7 DÍAS; ",""))-2)))</f>
        <v/>
      </c>
      <c r="T35" s="7" t="n"/>
    </row>
    <row r="36">
      <c r="A36" s="6" t="n"/>
      <c r="B36" s="7" t="n"/>
      <c r="C36" s="6" t="n"/>
      <c r="D36" s="6" t="n"/>
      <c r="E36" s="6" t="n"/>
      <c r="F36" s="7" t="n"/>
      <c r="G36" s="6" t="n"/>
      <c r="H36" s="8" t="n"/>
      <c r="I36" s="6" t="n"/>
      <c r="J36" s="8" t="n"/>
      <c r="K36" s="6" t="n"/>
      <c r="L36" s="8" t="n"/>
      <c r="M36" s="6" t="n"/>
      <c r="N36" s="6" t="n"/>
      <c r="O36" s="6" t="n"/>
      <c r="P36" s="6" t="n"/>
      <c r="Q36" s="9">
        <f>IF(NOT(OR($B36&lt;&gt;"",$C36&lt;&gt;"",$D36&lt;&gt;"",$E36&lt;&gt;"",$F36&lt;&gt;"",$H36&lt;&gt;"",$I36&lt;&gt;"",$J36&lt;&gt;"")),"",IF(ISNUMBER(H36),IF(AND(OR(UPPER($K36)=UPPER("Terminado"),UPPER($K36)=UPPER("Verificado por el contratista")),ISNUMBER(L36)),L36-H36,TODAY()-H36),""))</f>
        <v/>
      </c>
      <c r="R36" s="9">
        <f>IF(NOT(OR($B36&lt;&gt;"",$C36&lt;&gt;"",$D36&lt;&gt;"",$E36&lt;&gt;"",$F36&lt;&gt;"",$H36&lt;&gt;"",$I36&lt;&gt;"",$J36&lt;&gt;"")),"",IF(AND(ISNUMBER(J36),NOT(OR(UPPER($K36)=UPPER("Terminado"),UPPER($K36)=UPPER("Verificado por el contratista")))),J36-TODAY(),""))</f>
        <v/>
      </c>
      <c r="S36" s="10">
        <f>IF(NOT(OR($B36&lt;&gt;"",$C36&lt;&gt;"",$D36&lt;&gt;"",$E36&lt;&gt;"",$F36&lt;&gt;"",$H36&lt;&gt;"",$I36&lt;&gt;"",$J36&lt;&gt;"")),"",IF(IF(B36="","SIN OBRA; ","")&amp;IF(NOT(ISNUMBER(H36)),"SIN FECHA ENCONTRADO; ","")&amp;IF(I36="","SIN CUADRILLA ASIGNADA; ","")&amp;IF(AND(ISNUMBER(J36),J36&lt;TODAY(),NOT(OR(UPPER($K36)=UPPER("Terminado"),UPPER($K36)=UPPER("Verificado por el contratista")))),"VENCIDO - NO TERMINADO; ","")&amp;IF(AND(OR(UPPER($K36)=UPPER("Terminado"),UPPER($K36)=UPPER("Verificado por el contratista")),M36=""),"TERMINADO - SIN FIRMA DEL CONTRATISTA; ","")&amp;IF(AND(OR(UPPER(E36)=UPPER("Daño de otros oficios"),UPPER(N36)=UPPER("Sí")),O36=""),"DAÑO DE OTROS - SIN N.º DE OC; ","")&amp;IF(AND(ISNUMBER(H36),NOT(OR(UPPER($K36)=UPPER("Terminado"),UPPER($K36)=UPPER("Verificado por el contratista"))),TODAY()-H36&gt;7),"ABIERTO MÁS DE 7 DÍAS; ","")="","",LEFT(IF(B36="","SIN OBRA; ","")&amp;IF(NOT(ISNUMBER(H36)),"SIN FECHA ENCONTRADO; ","")&amp;IF(I36="","SIN CUADRILLA ASIGNADA; ","")&amp;IF(AND(ISNUMBER(J36),J36&lt;TODAY(),NOT(OR(UPPER($K36)=UPPER("Terminado"),UPPER($K36)=UPPER("Verificado por el contratista")))),"VENCIDO - NO TERMINADO; ","")&amp;IF(AND(OR(UPPER($K36)=UPPER("Terminado"),UPPER($K36)=UPPER("Verificado por el contratista")),M36=""),"TERMINADO - SIN FIRMA DEL CONTRATISTA; ","")&amp;IF(AND(OR(UPPER(E36)=UPPER("Daño de otros oficios"),UPPER(N36)=UPPER("Sí")),O36=""),"DAÑO DE OTROS - SIN N.º DE OC; ","")&amp;IF(AND(ISNUMBER(H36),NOT(OR(UPPER($K36)=UPPER("Terminado"),UPPER($K36)=UPPER("Verificado por el contratista"))),TODAY()-H36&gt;7),"ABIERTO MÁS DE 7 DÍAS; ",""),LEN(IF(B36="","SIN OBRA; ","")&amp;IF(NOT(ISNUMBER(H36)),"SIN FECHA ENCONTRADO; ","")&amp;IF(I36="","SIN CUADRILLA ASIGNADA; ","")&amp;IF(AND(ISNUMBER(J36),J36&lt;TODAY(),NOT(OR(UPPER($K36)=UPPER("Terminado"),UPPER($K36)=UPPER("Verificado por el contratista")))),"VENCIDO - NO TERMINADO; ","")&amp;IF(AND(OR(UPPER($K36)=UPPER("Terminado"),UPPER($K36)=UPPER("Verificado por el contratista")),M36=""),"TERMINADO - SIN FIRMA DEL CONTRATISTA; ","")&amp;IF(AND(OR(UPPER(E36)=UPPER("Daño de otros oficios"),UPPER(N36)=UPPER("Sí")),O36=""),"DAÑO DE OTROS - SIN N.º DE OC; ","")&amp;IF(AND(ISNUMBER(H36),NOT(OR(UPPER($K36)=UPPER("Terminado"),UPPER($K36)=UPPER("Verificado por el contratista"))),TODAY()-H36&gt;7),"ABIERTO MÁS DE 7 DÍAS; ",""))-2)))</f>
        <v/>
      </c>
      <c r="T36" s="7" t="n"/>
    </row>
    <row r="37">
      <c r="A37" s="6" t="n"/>
      <c r="B37" s="7" t="n"/>
      <c r="C37" s="6" t="n"/>
      <c r="D37" s="6" t="n"/>
      <c r="E37" s="6" t="n"/>
      <c r="F37" s="7" t="n"/>
      <c r="G37" s="6" t="n"/>
      <c r="H37" s="8" t="n"/>
      <c r="I37" s="6" t="n"/>
      <c r="J37" s="8" t="n"/>
      <c r="K37" s="6" t="n"/>
      <c r="L37" s="8" t="n"/>
      <c r="M37" s="6" t="n"/>
      <c r="N37" s="6" t="n"/>
      <c r="O37" s="6" t="n"/>
      <c r="P37" s="6" t="n"/>
      <c r="Q37" s="9">
        <f>IF(NOT(OR($B37&lt;&gt;"",$C37&lt;&gt;"",$D37&lt;&gt;"",$E37&lt;&gt;"",$F37&lt;&gt;"",$H37&lt;&gt;"",$I37&lt;&gt;"",$J37&lt;&gt;"")),"",IF(ISNUMBER(H37),IF(AND(OR(UPPER($K37)=UPPER("Terminado"),UPPER($K37)=UPPER("Verificado por el contratista")),ISNUMBER(L37)),L37-H37,TODAY()-H37),""))</f>
        <v/>
      </c>
      <c r="R37" s="9">
        <f>IF(NOT(OR($B37&lt;&gt;"",$C37&lt;&gt;"",$D37&lt;&gt;"",$E37&lt;&gt;"",$F37&lt;&gt;"",$H37&lt;&gt;"",$I37&lt;&gt;"",$J37&lt;&gt;"")),"",IF(AND(ISNUMBER(J37),NOT(OR(UPPER($K37)=UPPER("Terminado"),UPPER($K37)=UPPER("Verificado por el contratista")))),J37-TODAY(),""))</f>
        <v/>
      </c>
      <c r="S37" s="10">
        <f>IF(NOT(OR($B37&lt;&gt;"",$C37&lt;&gt;"",$D37&lt;&gt;"",$E37&lt;&gt;"",$F37&lt;&gt;"",$H37&lt;&gt;"",$I37&lt;&gt;"",$J37&lt;&gt;"")),"",IF(IF(B37="","SIN OBRA; ","")&amp;IF(NOT(ISNUMBER(H37)),"SIN FECHA ENCONTRADO; ","")&amp;IF(I37="","SIN CUADRILLA ASIGNADA; ","")&amp;IF(AND(ISNUMBER(J37),J37&lt;TODAY(),NOT(OR(UPPER($K37)=UPPER("Terminado"),UPPER($K37)=UPPER("Verificado por el contratista")))),"VENCIDO - NO TERMINADO; ","")&amp;IF(AND(OR(UPPER($K37)=UPPER("Terminado"),UPPER($K37)=UPPER("Verificado por el contratista")),M37=""),"TERMINADO - SIN FIRMA DEL CONTRATISTA; ","")&amp;IF(AND(OR(UPPER(E37)=UPPER("Daño de otros oficios"),UPPER(N37)=UPPER("Sí")),O37=""),"DAÑO DE OTROS - SIN N.º DE OC; ","")&amp;IF(AND(ISNUMBER(H37),NOT(OR(UPPER($K37)=UPPER("Terminado"),UPPER($K37)=UPPER("Verificado por el contratista"))),TODAY()-H37&gt;7),"ABIERTO MÁS DE 7 DÍAS; ","")="","",LEFT(IF(B37="","SIN OBRA; ","")&amp;IF(NOT(ISNUMBER(H37)),"SIN FECHA ENCONTRADO; ","")&amp;IF(I37="","SIN CUADRILLA ASIGNADA; ","")&amp;IF(AND(ISNUMBER(J37),J37&lt;TODAY(),NOT(OR(UPPER($K37)=UPPER("Terminado"),UPPER($K37)=UPPER("Verificado por el contratista")))),"VENCIDO - NO TERMINADO; ","")&amp;IF(AND(OR(UPPER($K37)=UPPER("Terminado"),UPPER($K37)=UPPER("Verificado por el contratista")),M37=""),"TERMINADO - SIN FIRMA DEL CONTRATISTA; ","")&amp;IF(AND(OR(UPPER(E37)=UPPER("Daño de otros oficios"),UPPER(N37)=UPPER("Sí")),O37=""),"DAÑO DE OTROS - SIN N.º DE OC; ","")&amp;IF(AND(ISNUMBER(H37),NOT(OR(UPPER($K37)=UPPER("Terminado"),UPPER($K37)=UPPER("Verificado por el contratista"))),TODAY()-H37&gt;7),"ABIERTO MÁS DE 7 DÍAS; ",""),LEN(IF(B37="","SIN OBRA; ","")&amp;IF(NOT(ISNUMBER(H37)),"SIN FECHA ENCONTRADO; ","")&amp;IF(I37="","SIN CUADRILLA ASIGNADA; ","")&amp;IF(AND(ISNUMBER(J37),J37&lt;TODAY(),NOT(OR(UPPER($K37)=UPPER("Terminado"),UPPER($K37)=UPPER("Verificado por el contratista")))),"VENCIDO - NO TERMINADO; ","")&amp;IF(AND(OR(UPPER($K37)=UPPER("Terminado"),UPPER($K37)=UPPER("Verificado por el contratista")),M37=""),"TERMINADO - SIN FIRMA DEL CONTRATISTA; ","")&amp;IF(AND(OR(UPPER(E37)=UPPER("Daño de otros oficios"),UPPER(N37)=UPPER("Sí")),O37=""),"DAÑO DE OTROS - SIN N.º DE OC; ","")&amp;IF(AND(ISNUMBER(H37),NOT(OR(UPPER($K37)=UPPER("Terminado"),UPPER($K37)=UPPER("Verificado por el contratista"))),TODAY()-H37&gt;7),"ABIERTO MÁS DE 7 DÍAS; ",""))-2)))</f>
        <v/>
      </c>
      <c r="T37" s="7" t="n"/>
    </row>
    <row r="38">
      <c r="A38" s="6" t="n"/>
      <c r="B38" s="7" t="n"/>
      <c r="C38" s="6" t="n"/>
      <c r="D38" s="6" t="n"/>
      <c r="E38" s="6" t="n"/>
      <c r="F38" s="7" t="n"/>
      <c r="G38" s="6" t="n"/>
      <c r="H38" s="8" t="n"/>
      <c r="I38" s="6" t="n"/>
      <c r="J38" s="8" t="n"/>
      <c r="K38" s="6" t="n"/>
      <c r="L38" s="8" t="n"/>
      <c r="M38" s="6" t="n"/>
      <c r="N38" s="6" t="n"/>
      <c r="O38" s="6" t="n"/>
      <c r="P38" s="6" t="n"/>
      <c r="Q38" s="9">
        <f>IF(NOT(OR($B38&lt;&gt;"",$C38&lt;&gt;"",$D38&lt;&gt;"",$E38&lt;&gt;"",$F38&lt;&gt;"",$H38&lt;&gt;"",$I38&lt;&gt;"",$J38&lt;&gt;"")),"",IF(ISNUMBER(H38),IF(AND(OR(UPPER($K38)=UPPER("Terminado"),UPPER($K38)=UPPER("Verificado por el contratista")),ISNUMBER(L38)),L38-H38,TODAY()-H38),""))</f>
        <v/>
      </c>
      <c r="R38" s="9">
        <f>IF(NOT(OR($B38&lt;&gt;"",$C38&lt;&gt;"",$D38&lt;&gt;"",$E38&lt;&gt;"",$F38&lt;&gt;"",$H38&lt;&gt;"",$I38&lt;&gt;"",$J38&lt;&gt;"")),"",IF(AND(ISNUMBER(J38),NOT(OR(UPPER($K38)=UPPER("Terminado"),UPPER($K38)=UPPER("Verificado por el contratista")))),J38-TODAY(),""))</f>
        <v/>
      </c>
      <c r="S38" s="10">
        <f>IF(NOT(OR($B38&lt;&gt;"",$C38&lt;&gt;"",$D38&lt;&gt;"",$E38&lt;&gt;"",$F38&lt;&gt;"",$H38&lt;&gt;"",$I38&lt;&gt;"",$J38&lt;&gt;"")),"",IF(IF(B38="","SIN OBRA; ","")&amp;IF(NOT(ISNUMBER(H38)),"SIN FECHA ENCONTRADO; ","")&amp;IF(I38="","SIN CUADRILLA ASIGNADA; ","")&amp;IF(AND(ISNUMBER(J38),J38&lt;TODAY(),NOT(OR(UPPER($K38)=UPPER("Terminado"),UPPER($K38)=UPPER("Verificado por el contratista")))),"VENCIDO - NO TERMINADO; ","")&amp;IF(AND(OR(UPPER($K38)=UPPER("Terminado"),UPPER($K38)=UPPER("Verificado por el contratista")),M38=""),"TERMINADO - SIN FIRMA DEL CONTRATISTA; ","")&amp;IF(AND(OR(UPPER(E38)=UPPER("Daño de otros oficios"),UPPER(N38)=UPPER("Sí")),O38=""),"DAÑO DE OTROS - SIN N.º DE OC; ","")&amp;IF(AND(ISNUMBER(H38),NOT(OR(UPPER($K38)=UPPER("Terminado"),UPPER($K38)=UPPER("Verificado por el contratista"))),TODAY()-H38&gt;7),"ABIERTO MÁS DE 7 DÍAS; ","")="","",LEFT(IF(B38="","SIN OBRA; ","")&amp;IF(NOT(ISNUMBER(H38)),"SIN FECHA ENCONTRADO; ","")&amp;IF(I38="","SIN CUADRILLA ASIGNADA; ","")&amp;IF(AND(ISNUMBER(J38),J38&lt;TODAY(),NOT(OR(UPPER($K38)=UPPER("Terminado"),UPPER($K38)=UPPER("Verificado por el contratista")))),"VENCIDO - NO TERMINADO; ","")&amp;IF(AND(OR(UPPER($K38)=UPPER("Terminado"),UPPER($K38)=UPPER("Verificado por el contratista")),M38=""),"TERMINADO - SIN FIRMA DEL CONTRATISTA; ","")&amp;IF(AND(OR(UPPER(E38)=UPPER("Daño de otros oficios"),UPPER(N38)=UPPER("Sí")),O38=""),"DAÑO DE OTROS - SIN N.º DE OC; ","")&amp;IF(AND(ISNUMBER(H38),NOT(OR(UPPER($K38)=UPPER("Terminado"),UPPER($K38)=UPPER("Verificado por el contratista"))),TODAY()-H38&gt;7),"ABIERTO MÁS DE 7 DÍAS; ",""),LEN(IF(B38="","SIN OBRA; ","")&amp;IF(NOT(ISNUMBER(H38)),"SIN FECHA ENCONTRADO; ","")&amp;IF(I38="","SIN CUADRILLA ASIGNADA; ","")&amp;IF(AND(ISNUMBER(J38),J38&lt;TODAY(),NOT(OR(UPPER($K38)=UPPER("Terminado"),UPPER($K38)=UPPER("Verificado por el contratista")))),"VENCIDO - NO TERMINADO; ","")&amp;IF(AND(OR(UPPER($K38)=UPPER("Terminado"),UPPER($K38)=UPPER("Verificado por el contratista")),M38=""),"TERMINADO - SIN FIRMA DEL CONTRATISTA; ","")&amp;IF(AND(OR(UPPER(E38)=UPPER("Daño de otros oficios"),UPPER(N38)=UPPER("Sí")),O38=""),"DAÑO DE OTROS - SIN N.º DE OC; ","")&amp;IF(AND(ISNUMBER(H38),NOT(OR(UPPER($K38)=UPPER("Terminado"),UPPER($K38)=UPPER("Verificado por el contratista"))),TODAY()-H38&gt;7),"ABIERTO MÁS DE 7 DÍAS; ",""))-2)))</f>
        <v/>
      </c>
      <c r="T38" s="7" t="n"/>
    </row>
    <row r="39">
      <c r="A39" s="6" t="n"/>
      <c r="B39" s="7" t="n"/>
      <c r="C39" s="6" t="n"/>
      <c r="D39" s="6" t="n"/>
      <c r="E39" s="6" t="n"/>
      <c r="F39" s="7" t="n"/>
      <c r="G39" s="6" t="n"/>
      <c r="H39" s="8" t="n"/>
      <c r="I39" s="6" t="n"/>
      <c r="J39" s="8" t="n"/>
      <c r="K39" s="6" t="n"/>
      <c r="L39" s="8" t="n"/>
      <c r="M39" s="6" t="n"/>
      <c r="N39" s="6" t="n"/>
      <c r="O39" s="6" t="n"/>
      <c r="P39" s="6" t="n"/>
      <c r="Q39" s="9">
        <f>IF(NOT(OR($B39&lt;&gt;"",$C39&lt;&gt;"",$D39&lt;&gt;"",$E39&lt;&gt;"",$F39&lt;&gt;"",$H39&lt;&gt;"",$I39&lt;&gt;"",$J39&lt;&gt;"")),"",IF(ISNUMBER(H39),IF(AND(OR(UPPER($K39)=UPPER("Terminado"),UPPER($K39)=UPPER("Verificado por el contratista")),ISNUMBER(L39)),L39-H39,TODAY()-H39),""))</f>
        <v/>
      </c>
      <c r="R39" s="9">
        <f>IF(NOT(OR($B39&lt;&gt;"",$C39&lt;&gt;"",$D39&lt;&gt;"",$E39&lt;&gt;"",$F39&lt;&gt;"",$H39&lt;&gt;"",$I39&lt;&gt;"",$J39&lt;&gt;"")),"",IF(AND(ISNUMBER(J39),NOT(OR(UPPER($K39)=UPPER("Terminado"),UPPER($K39)=UPPER("Verificado por el contratista")))),J39-TODAY(),""))</f>
        <v/>
      </c>
      <c r="S39" s="10">
        <f>IF(NOT(OR($B39&lt;&gt;"",$C39&lt;&gt;"",$D39&lt;&gt;"",$E39&lt;&gt;"",$F39&lt;&gt;"",$H39&lt;&gt;"",$I39&lt;&gt;"",$J39&lt;&gt;"")),"",IF(IF(B39="","SIN OBRA; ","")&amp;IF(NOT(ISNUMBER(H39)),"SIN FECHA ENCONTRADO; ","")&amp;IF(I39="","SIN CUADRILLA ASIGNADA; ","")&amp;IF(AND(ISNUMBER(J39),J39&lt;TODAY(),NOT(OR(UPPER($K39)=UPPER("Terminado"),UPPER($K39)=UPPER("Verificado por el contratista")))),"VENCIDO - NO TERMINADO; ","")&amp;IF(AND(OR(UPPER($K39)=UPPER("Terminado"),UPPER($K39)=UPPER("Verificado por el contratista")),M39=""),"TERMINADO - SIN FIRMA DEL CONTRATISTA; ","")&amp;IF(AND(OR(UPPER(E39)=UPPER("Daño de otros oficios"),UPPER(N39)=UPPER("Sí")),O39=""),"DAÑO DE OTROS - SIN N.º DE OC; ","")&amp;IF(AND(ISNUMBER(H39),NOT(OR(UPPER($K39)=UPPER("Terminado"),UPPER($K39)=UPPER("Verificado por el contratista"))),TODAY()-H39&gt;7),"ABIERTO MÁS DE 7 DÍAS; ","")="","",LEFT(IF(B39="","SIN OBRA; ","")&amp;IF(NOT(ISNUMBER(H39)),"SIN FECHA ENCONTRADO; ","")&amp;IF(I39="","SIN CUADRILLA ASIGNADA; ","")&amp;IF(AND(ISNUMBER(J39),J39&lt;TODAY(),NOT(OR(UPPER($K39)=UPPER("Terminado"),UPPER($K39)=UPPER("Verificado por el contratista")))),"VENCIDO - NO TERMINADO; ","")&amp;IF(AND(OR(UPPER($K39)=UPPER("Terminado"),UPPER($K39)=UPPER("Verificado por el contratista")),M39=""),"TERMINADO - SIN FIRMA DEL CONTRATISTA; ","")&amp;IF(AND(OR(UPPER(E39)=UPPER("Daño de otros oficios"),UPPER(N39)=UPPER("Sí")),O39=""),"DAÑO DE OTROS - SIN N.º DE OC; ","")&amp;IF(AND(ISNUMBER(H39),NOT(OR(UPPER($K39)=UPPER("Terminado"),UPPER($K39)=UPPER("Verificado por el contratista"))),TODAY()-H39&gt;7),"ABIERTO MÁS DE 7 DÍAS; ",""),LEN(IF(B39="","SIN OBRA; ","")&amp;IF(NOT(ISNUMBER(H39)),"SIN FECHA ENCONTRADO; ","")&amp;IF(I39="","SIN CUADRILLA ASIGNADA; ","")&amp;IF(AND(ISNUMBER(J39),J39&lt;TODAY(),NOT(OR(UPPER($K39)=UPPER("Terminado"),UPPER($K39)=UPPER("Verificado por el contratista")))),"VENCIDO - NO TERMINADO; ","")&amp;IF(AND(OR(UPPER($K39)=UPPER("Terminado"),UPPER($K39)=UPPER("Verificado por el contratista")),M39=""),"TERMINADO - SIN FIRMA DEL CONTRATISTA; ","")&amp;IF(AND(OR(UPPER(E39)=UPPER("Daño de otros oficios"),UPPER(N39)=UPPER("Sí")),O39=""),"DAÑO DE OTROS - SIN N.º DE OC; ","")&amp;IF(AND(ISNUMBER(H39),NOT(OR(UPPER($K39)=UPPER("Terminado"),UPPER($K39)=UPPER("Verificado por el contratista"))),TODAY()-H39&gt;7),"ABIERTO MÁS DE 7 DÍAS; ",""))-2)))</f>
        <v/>
      </c>
      <c r="T39" s="7" t="n"/>
    </row>
    <row r="40">
      <c r="A40" s="6" t="n"/>
      <c r="B40" s="7" t="n"/>
      <c r="C40" s="6" t="n"/>
      <c r="D40" s="6" t="n"/>
      <c r="E40" s="6" t="n"/>
      <c r="F40" s="7" t="n"/>
      <c r="G40" s="6" t="n"/>
      <c r="H40" s="8" t="n"/>
      <c r="I40" s="6" t="n"/>
      <c r="J40" s="8" t="n"/>
      <c r="K40" s="6" t="n"/>
      <c r="L40" s="8" t="n"/>
      <c r="M40" s="6" t="n"/>
      <c r="N40" s="6" t="n"/>
      <c r="O40" s="6" t="n"/>
      <c r="P40" s="6" t="n"/>
      <c r="Q40" s="9">
        <f>IF(NOT(OR($B40&lt;&gt;"",$C40&lt;&gt;"",$D40&lt;&gt;"",$E40&lt;&gt;"",$F40&lt;&gt;"",$H40&lt;&gt;"",$I40&lt;&gt;"",$J40&lt;&gt;"")),"",IF(ISNUMBER(H40),IF(AND(OR(UPPER($K40)=UPPER("Terminado"),UPPER($K40)=UPPER("Verificado por el contratista")),ISNUMBER(L40)),L40-H40,TODAY()-H40),""))</f>
        <v/>
      </c>
      <c r="R40" s="9">
        <f>IF(NOT(OR($B40&lt;&gt;"",$C40&lt;&gt;"",$D40&lt;&gt;"",$E40&lt;&gt;"",$F40&lt;&gt;"",$H40&lt;&gt;"",$I40&lt;&gt;"",$J40&lt;&gt;"")),"",IF(AND(ISNUMBER(J40),NOT(OR(UPPER($K40)=UPPER("Terminado"),UPPER($K40)=UPPER("Verificado por el contratista")))),J40-TODAY(),""))</f>
        <v/>
      </c>
      <c r="S40" s="10">
        <f>IF(NOT(OR($B40&lt;&gt;"",$C40&lt;&gt;"",$D40&lt;&gt;"",$E40&lt;&gt;"",$F40&lt;&gt;"",$H40&lt;&gt;"",$I40&lt;&gt;"",$J40&lt;&gt;"")),"",IF(IF(B40="","SIN OBRA; ","")&amp;IF(NOT(ISNUMBER(H40)),"SIN FECHA ENCONTRADO; ","")&amp;IF(I40="","SIN CUADRILLA ASIGNADA; ","")&amp;IF(AND(ISNUMBER(J40),J40&lt;TODAY(),NOT(OR(UPPER($K40)=UPPER("Terminado"),UPPER($K40)=UPPER("Verificado por el contratista")))),"VENCIDO - NO TERMINADO; ","")&amp;IF(AND(OR(UPPER($K40)=UPPER("Terminado"),UPPER($K40)=UPPER("Verificado por el contratista")),M40=""),"TERMINADO - SIN FIRMA DEL CONTRATISTA; ","")&amp;IF(AND(OR(UPPER(E40)=UPPER("Daño de otros oficios"),UPPER(N40)=UPPER("Sí")),O40=""),"DAÑO DE OTROS - SIN N.º DE OC; ","")&amp;IF(AND(ISNUMBER(H40),NOT(OR(UPPER($K40)=UPPER("Terminado"),UPPER($K40)=UPPER("Verificado por el contratista"))),TODAY()-H40&gt;7),"ABIERTO MÁS DE 7 DÍAS; ","")="","",LEFT(IF(B40="","SIN OBRA; ","")&amp;IF(NOT(ISNUMBER(H40)),"SIN FECHA ENCONTRADO; ","")&amp;IF(I40="","SIN CUADRILLA ASIGNADA; ","")&amp;IF(AND(ISNUMBER(J40),J40&lt;TODAY(),NOT(OR(UPPER($K40)=UPPER("Terminado"),UPPER($K40)=UPPER("Verificado por el contratista")))),"VENCIDO - NO TERMINADO; ","")&amp;IF(AND(OR(UPPER($K40)=UPPER("Terminado"),UPPER($K40)=UPPER("Verificado por el contratista")),M40=""),"TERMINADO - SIN FIRMA DEL CONTRATISTA; ","")&amp;IF(AND(OR(UPPER(E40)=UPPER("Daño de otros oficios"),UPPER(N40)=UPPER("Sí")),O40=""),"DAÑO DE OTROS - SIN N.º DE OC; ","")&amp;IF(AND(ISNUMBER(H40),NOT(OR(UPPER($K40)=UPPER("Terminado"),UPPER($K40)=UPPER("Verificado por el contratista"))),TODAY()-H40&gt;7),"ABIERTO MÁS DE 7 DÍAS; ",""),LEN(IF(B40="","SIN OBRA; ","")&amp;IF(NOT(ISNUMBER(H40)),"SIN FECHA ENCONTRADO; ","")&amp;IF(I40="","SIN CUADRILLA ASIGNADA; ","")&amp;IF(AND(ISNUMBER(J40),J40&lt;TODAY(),NOT(OR(UPPER($K40)=UPPER("Terminado"),UPPER($K40)=UPPER("Verificado por el contratista")))),"VENCIDO - NO TERMINADO; ","")&amp;IF(AND(OR(UPPER($K40)=UPPER("Terminado"),UPPER($K40)=UPPER("Verificado por el contratista")),M40=""),"TERMINADO - SIN FIRMA DEL CONTRATISTA; ","")&amp;IF(AND(OR(UPPER(E40)=UPPER("Daño de otros oficios"),UPPER(N40)=UPPER("Sí")),O40=""),"DAÑO DE OTROS - SIN N.º DE OC; ","")&amp;IF(AND(ISNUMBER(H40),NOT(OR(UPPER($K40)=UPPER("Terminado"),UPPER($K40)=UPPER("Verificado por el contratista"))),TODAY()-H40&gt;7),"ABIERTO MÁS DE 7 DÍAS; ",""))-2)))</f>
        <v/>
      </c>
      <c r="T40" s="7" t="n"/>
    </row>
    <row r="41">
      <c r="A41" s="6" t="n"/>
      <c r="B41" s="7" t="n"/>
      <c r="C41" s="6" t="n"/>
      <c r="D41" s="6" t="n"/>
      <c r="E41" s="6" t="n"/>
      <c r="F41" s="7" t="n"/>
      <c r="G41" s="6" t="n"/>
      <c r="H41" s="8" t="n"/>
      <c r="I41" s="6" t="n"/>
      <c r="J41" s="8" t="n"/>
      <c r="K41" s="6" t="n"/>
      <c r="L41" s="8" t="n"/>
      <c r="M41" s="6" t="n"/>
      <c r="N41" s="6" t="n"/>
      <c r="O41" s="6" t="n"/>
      <c r="P41" s="6" t="n"/>
      <c r="Q41" s="9">
        <f>IF(NOT(OR($B41&lt;&gt;"",$C41&lt;&gt;"",$D41&lt;&gt;"",$E41&lt;&gt;"",$F41&lt;&gt;"",$H41&lt;&gt;"",$I41&lt;&gt;"",$J41&lt;&gt;"")),"",IF(ISNUMBER(H41),IF(AND(OR(UPPER($K41)=UPPER("Terminado"),UPPER($K41)=UPPER("Verificado por el contratista")),ISNUMBER(L41)),L41-H41,TODAY()-H41),""))</f>
        <v/>
      </c>
      <c r="R41" s="9">
        <f>IF(NOT(OR($B41&lt;&gt;"",$C41&lt;&gt;"",$D41&lt;&gt;"",$E41&lt;&gt;"",$F41&lt;&gt;"",$H41&lt;&gt;"",$I41&lt;&gt;"",$J41&lt;&gt;"")),"",IF(AND(ISNUMBER(J41),NOT(OR(UPPER($K41)=UPPER("Terminado"),UPPER($K41)=UPPER("Verificado por el contratista")))),J41-TODAY(),""))</f>
        <v/>
      </c>
      <c r="S41" s="10">
        <f>IF(NOT(OR($B41&lt;&gt;"",$C41&lt;&gt;"",$D41&lt;&gt;"",$E41&lt;&gt;"",$F41&lt;&gt;"",$H41&lt;&gt;"",$I41&lt;&gt;"",$J41&lt;&gt;"")),"",IF(IF(B41="","SIN OBRA; ","")&amp;IF(NOT(ISNUMBER(H41)),"SIN FECHA ENCONTRADO; ","")&amp;IF(I41="","SIN CUADRILLA ASIGNADA; ","")&amp;IF(AND(ISNUMBER(J41),J41&lt;TODAY(),NOT(OR(UPPER($K41)=UPPER("Terminado"),UPPER($K41)=UPPER("Verificado por el contratista")))),"VENCIDO - NO TERMINADO; ","")&amp;IF(AND(OR(UPPER($K41)=UPPER("Terminado"),UPPER($K41)=UPPER("Verificado por el contratista")),M41=""),"TERMINADO - SIN FIRMA DEL CONTRATISTA; ","")&amp;IF(AND(OR(UPPER(E41)=UPPER("Daño de otros oficios"),UPPER(N41)=UPPER("Sí")),O41=""),"DAÑO DE OTROS - SIN N.º DE OC; ","")&amp;IF(AND(ISNUMBER(H41),NOT(OR(UPPER($K41)=UPPER("Terminado"),UPPER($K41)=UPPER("Verificado por el contratista"))),TODAY()-H41&gt;7),"ABIERTO MÁS DE 7 DÍAS; ","")="","",LEFT(IF(B41="","SIN OBRA; ","")&amp;IF(NOT(ISNUMBER(H41)),"SIN FECHA ENCONTRADO; ","")&amp;IF(I41="","SIN CUADRILLA ASIGNADA; ","")&amp;IF(AND(ISNUMBER(J41),J41&lt;TODAY(),NOT(OR(UPPER($K41)=UPPER("Terminado"),UPPER($K41)=UPPER("Verificado por el contratista")))),"VENCIDO - NO TERMINADO; ","")&amp;IF(AND(OR(UPPER($K41)=UPPER("Terminado"),UPPER($K41)=UPPER("Verificado por el contratista")),M41=""),"TERMINADO - SIN FIRMA DEL CONTRATISTA; ","")&amp;IF(AND(OR(UPPER(E41)=UPPER("Daño de otros oficios"),UPPER(N41)=UPPER("Sí")),O41=""),"DAÑO DE OTROS - SIN N.º DE OC; ","")&amp;IF(AND(ISNUMBER(H41),NOT(OR(UPPER($K41)=UPPER("Terminado"),UPPER($K41)=UPPER("Verificado por el contratista"))),TODAY()-H41&gt;7),"ABIERTO MÁS DE 7 DÍAS; ",""),LEN(IF(B41="","SIN OBRA; ","")&amp;IF(NOT(ISNUMBER(H41)),"SIN FECHA ENCONTRADO; ","")&amp;IF(I41="","SIN CUADRILLA ASIGNADA; ","")&amp;IF(AND(ISNUMBER(J41),J41&lt;TODAY(),NOT(OR(UPPER($K41)=UPPER("Terminado"),UPPER($K41)=UPPER("Verificado por el contratista")))),"VENCIDO - NO TERMINADO; ","")&amp;IF(AND(OR(UPPER($K41)=UPPER("Terminado"),UPPER($K41)=UPPER("Verificado por el contratista")),M41=""),"TERMINADO - SIN FIRMA DEL CONTRATISTA; ","")&amp;IF(AND(OR(UPPER(E41)=UPPER("Daño de otros oficios"),UPPER(N41)=UPPER("Sí")),O41=""),"DAÑO DE OTROS - SIN N.º DE OC; ","")&amp;IF(AND(ISNUMBER(H41),NOT(OR(UPPER($K41)=UPPER("Terminado"),UPPER($K41)=UPPER("Verificado por el contratista"))),TODAY()-H41&gt;7),"ABIERTO MÁS DE 7 DÍAS; ",""))-2)))</f>
        <v/>
      </c>
      <c r="T41" s="7" t="n"/>
    </row>
    <row r="42">
      <c r="A42" s="6" t="n"/>
      <c r="B42" s="7" t="n"/>
      <c r="C42" s="6" t="n"/>
      <c r="D42" s="6" t="n"/>
      <c r="E42" s="6" t="n"/>
      <c r="F42" s="7" t="n"/>
      <c r="G42" s="6" t="n"/>
      <c r="H42" s="8" t="n"/>
      <c r="I42" s="6" t="n"/>
      <c r="J42" s="8" t="n"/>
      <c r="K42" s="6" t="n"/>
      <c r="L42" s="8" t="n"/>
      <c r="M42" s="6" t="n"/>
      <c r="N42" s="6" t="n"/>
      <c r="O42" s="6" t="n"/>
      <c r="P42" s="6" t="n"/>
      <c r="Q42" s="9">
        <f>IF(NOT(OR($B42&lt;&gt;"",$C42&lt;&gt;"",$D42&lt;&gt;"",$E42&lt;&gt;"",$F42&lt;&gt;"",$H42&lt;&gt;"",$I42&lt;&gt;"",$J42&lt;&gt;"")),"",IF(ISNUMBER(H42),IF(AND(OR(UPPER($K42)=UPPER("Terminado"),UPPER($K42)=UPPER("Verificado por el contratista")),ISNUMBER(L42)),L42-H42,TODAY()-H42),""))</f>
        <v/>
      </c>
      <c r="R42" s="9">
        <f>IF(NOT(OR($B42&lt;&gt;"",$C42&lt;&gt;"",$D42&lt;&gt;"",$E42&lt;&gt;"",$F42&lt;&gt;"",$H42&lt;&gt;"",$I42&lt;&gt;"",$J42&lt;&gt;"")),"",IF(AND(ISNUMBER(J42),NOT(OR(UPPER($K42)=UPPER("Terminado"),UPPER($K42)=UPPER("Verificado por el contratista")))),J42-TODAY(),""))</f>
        <v/>
      </c>
      <c r="S42" s="10">
        <f>IF(NOT(OR($B42&lt;&gt;"",$C42&lt;&gt;"",$D42&lt;&gt;"",$E42&lt;&gt;"",$F42&lt;&gt;"",$H42&lt;&gt;"",$I42&lt;&gt;"",$J42&lt;&gt;"")),"",IF(IF(B42="","SIN OBRA; ","")&amp;IF(NOT(ISNUMBER(H42)),"SIN FECHA ENCONTRADO; ","")&amp;IF(I42="","SIN CUADRILLA ASIGNADA; ","")&amp;IF(AND(ISNUMBER(J42),J42&lt;TODAY(),NOT(OR(UPPER($K42)=UPPER("Terminado"),UPPER($K42)=UPPER("Verificado por el contratista")))),"VENCIDO - NO TERMINADO; ","")&amp;IF(AND(OR(UPPER($K42)=UPPER("Terminado"),UPPER($K42)=UPPER("Verificado por el contratista")),M42=""),"TERMINADO - SIN FIRMA DEL CONTRATISTA; ","")&amp;IF(AND(OR(UPPER(E42)=UPPER("Daño de otros oficios"),UPPER(N42)=UPPER("Sí")),O42=""),"DAÑO DE OTROS - SIN N.º DE OC; ","")&amp;IF(AND(ISNUMBER(H42),NOT(OR(UPPER($K42)=UPPER("Terminado"),UPPER($K42)=UPPER("Verificado por el contratista"))),TODAY()-H42&gt;7),"ABIERTO MÁS DE 7 DÍAS; ","")="","",LEFT(IF(B42="","SIN OBRA; ","")&amp;IF(NOT(ISNUMBER(H42)),"SIN FECHA ENCONTRADO; ","")&amp;IF(I42="","SIN CUADRILLA ASIGNADA; ","")&amp;IF(AND(ISNUMBER(J42),J42&lt;TODAY(),NOT(OR(UPPER($K42)=UPPER("Terminado"),UPPER($K42)=UPPER("Verificado por el contratista")))),"VENCIDO - NO TERMINADO; ","")&amp;IF(AND(OR(UPPER($K42)=UPPER("Terminado"),UPPER($K42)=UPPER("Verificado por el contratista")),M42=""),"TERMINADO - SIN FIRMA DEL CONTRATISTA; ","")&amp;IF(AND(OR(UPPER(E42)=UPPER("Daño de otros oficios"),UPPER(N42)=UPPER("Sí")),O42=""),"DAÑO DE OTROS - SIN N.º DE OC; ","")&amp;IF(AND(ISNUMBER(H42),NOT(OR(UPPER($K42)=UPPER("Terminado"),UPPER($K42)=UPPER("Verificado por el contratista"))),TODAY()-H42&gt;7),"ABIERTO MÁS DE 7 DÍAS; ",""),LEN(IF(B42="","SIN OBRA; ","")&amp;IF(NOT(ISNUMBER(H42)),"SIN FECHA ENCONTRADO; ","")&amp;IF(I42="","SIN CUADRILLA ASIGNADA; ","")&amp;IF(AND(ISNUMBER(J42),J42&lt;TODAY(),NOT(OR(UPPER($K42)=UPPER("Terminado"),UPPER($K42)=UPPER("Verificado por el contratista")))),"VENCIDO - NO TERMINADO; ","")&amp;IF(AND(OR(UPPER($K42)=UPPER("Terminado"),UPPER($K42)=UPPER("Verificado por el contratista")),M42=""),"TERMINADO - SIN FIRMA DEL CONTRATISTA; ","")&amp;IF(AND(OR(UPPER(E42)=UPPER("Daño de otros oficios"),UPPER(N42)=UPPER("Sí")),O42=""),"DAÑO DE OTROS - SIN N.º DE OC; ","")&amp;IF(AND(ISNUMBER(H42),NOT(OR(UPPER($K42)=UPPER("Terminado"),UPPER($K42)=UPPER("Verificado por el contratista"))),TODAY()-H42&gt;7),"ABIERTO MÁS DE 7 DÍAS; ",""))-2)))</f>
        <v/>
      </c>
      <c r="T42" s="7" t="n"/>
    </row>
    <row r="43">
      <c r="A43" s="6" t="n"/>
      <c r="B43" s="7" t="n"/>
      <c r="C43" s="6" t="n"/>
      <c r="D43" s="6" t="n"/>
      <c r="E43" s="6" t="n"/>
      <c r="F43" s="7" t="n"/>
      <c r="G43" s="6" t="n"/>
      <c r="H43" s="8" t="n"/>
      <c r="I43" s="6" t="n"/>
      <c r="J43" s="8" t="n"/>
      <c r="K43" s="6" t="n"/>
      <c r="L43" s="8" t="n"/>
      <c r="M43" s="6" t="n"/>
      <c r="N43" s="6" t="n"/>
      <c r="O43" s="6" t="n"/>
      <c r="P43" s="6" t="n"/>
      <c r="Q43" s="9">
        <f>IF(NOT(OR($B43&lt;&gt;"",$C43&lt;&gt;"",$D43&lt;&gt;"",$E43&lt;&gt;"",$F43&lt;&gt;"",$H43&lt;&gt;"",$I43&lt;&gt;"",$J43&lt;&gt;"")),"",IF(ISNUMBER(H43),IF(AND(OR(UPPER($K43)=UPPER("Terminado"),UPPER($K43)=UPPER("Verificado por el contratista")),ISNUMBER(L43)),L43-H43,TODAY()-H43),""))</f>
        <v/>
      </c>
      <c r="R43" s="9">
        <f>IF(NOT(OR($B43&lt;&gt;"",$C43&lt;&gt;"",$D43&lt;&gt;"",$E43&lt;&gt;"",$F43&lt;&gt;"",$H43&lt;&gt;"",$I43&lt;&gt;"",$J43&lt;&gt;"")),"",IF(AND(ISNUMBER(J43),NOT(OR(UPPER($K43)=UPPER("Terminado"),UPPER($K43)=UPPER("Verificado por el contratista")))),J43-TODAY(),""))</f>
        <v/>
      </c>
      <c r="S43" s="10">
        <f>IF(NOT(OR($B43&lt;&gt;"",$C43&lt;&gt;"",$D43&lt;&gt;"",$E43&lt;&gt;"",$F43&lt;&gt;"",$H43&lt;&gt;"",$I43&lt;&gt;"",$J43&lt;&gt;"")),"",IF(IF(B43="","SIN OBRA; ","")&amp;IF(NOT(ISNUMBER(H43)),"SIN FECHA ENCONTRADO; ","")&amp;IF(I43="","SIN CUADRILLA ASIGNADA; ","")&amp;IF(AND(ISNUMBER(J43),J43&lt;TODAY(),NOT(OR(UPPER($K43)=UPPER("Terminado"),UPPER($K43)=UPPER("Verificado por el contratista")))),"VENCIDO - NO TERMINADO; ","")&amp;IF(AND(OR(UPPER($K43)=UPPER("Terminado"),UPPER($K43)=UPPER("Verificado por el contratista")),M43=""),"TERMINADO - SIN FIRMA DEL CONTRATISTA; ","")&amp;IF(AND(OR(UPPER(E43)=UPPER("Daño de otros oficios"),UPPER(N43)=UPPER("Sí")),O43=""),"DAÑO DE OTROS - SIN N.º DE OC; ","")&amp;IF(AND(ISNUMBER(H43),NOT(OR(UPPER($K43)=UPPER("Terminado"),UPPER($K43)=UPPER("Verificado por el contratista"))),TODAY()-H43&gt;7),"ABIERTO MÁS DE 7 DÍAS; ","")="","",LEFT(IF(B43="","SIN OBRA; ","")&amp;IF(NOT(ISNUMBER(H43)),"SIN FECHA ENCONTRADO; ","")&amp;IF(I43="","SIN CUADRILLA ASIGNADA; ","")&amp;IF(AND(ISNUMBER(J43),J43&lt;TODAY(),NOT(OR(UPPER($K43)=UPPER("Terminado"),UPPER($K43)=UPPER("Verificado por el contratista")))),"VENCIDO - NO TERMINADO; ","")&amp;IF(AND(OR(UPPER($K43)=UPPER("Terminado"),UPPER($K43)=UPPER("Verificado por el contratista")),M43=""),"TERMINADO - SIN FIRMA DEL CONTRATISTA; ","")&amp;IF(AND(OR(UPPER(E43)=UPPER("Daño de otros oficios"),UPPER(N43)=UPPER("Sí")),O43=""),"DAÑO DE OTROS - SIN N.º DE OC; ","")&amp;IF(AND(ISNUMBER(H43),NOT(OR(UPPER($K43)=UPPER("Terminado"),UPPER($K43)=UPPER("Verificado por el contratista"))),TODAY()-H43&gt;7),"ABIERTO MÁS DE 7 DÍAS; ",""),LEN(IF(B43="","SIN OBRA; ","")&amp;IF(NOT(ISNUMBER(H43)),"SIN FECHA ENCONTRADO; ","")&amp;IF(I43="","SIN CUADRILLA ASIGNADA; ","")&amp;IF(AND(ISNUMBER(J43),J43&lt;TODAY(),NOT(OR(UPPER($K43)=UPPER("Terminado"),UPPER($K43)=UPPER("Verificado por el contratista")))),"VENCIDO - NO TERMINADO; ","")&amp;IF(AND(OR(UPPER($K43)=UPPER("Terminado"),UPPER($K43)=UPPER("Verificado por el contratista")),M43=""),"TERMINADO - SIN FIRMA DEL CONTRATISTA; ","")&amp;IF(AND(OR(UPPER(E43)=UPPER("Daño de otros oficios"),UPPER(N43)=UPPER("Sí")),O43=""),"DAÑO DE OTROS - SIN N.º DE OC; ","")&amp;IF(AND(ISNUMBER(H43),NOT(OR(UPPER($K43)=UPPER("Terminado"),UPPER($K43)=UPPER("Verificado por el contratista"))),TODAY()-H43&gt;7),"ABIERTO MÁS DE 7 DÍAS; ",""))-2)))</f>
        <v/>
      </c>
      <c r="T43" s="7" t="n"/>
    </row>
    <row r="44">
      <c r="A44" s="6" t="n"/>
      <c r="B44" s="7" t="n"/>
      <c r="C44" s="6" t="n"/>
      <c r="D44" s="6" t="n"/>
      <c r="E44" s="6" t="n"/>
      <c r="F44" s="7" t="n"/>
      <c r="G44" s="6" t="n"/>
      <c r="H44" s="8" t="n"/>
      <c r="I44" s="6" t="n"/>
      <c r="J44" s="8" t="n"/>
      <c r="K44" s="6" t="n"/>
      <c r="L44" s="8" t="n"/>
      <c r="M44" s="6" t="n"/>
      <c r="N44" s="6" t="n"/>
      <c r="O44" s="6" t="n"/>
      <c r="P44" s="6" t="n"/>
      <c r="Q44" s="9">
        <f>IF(NOT(OR($B44&lt;&gt;"",$C44&lt;&gt;"",$D44&lt;&gt;"",$E44&lt;&gt;"",$F44&lt;&gt;"",$H44&lt;&gt;"",$I44&lt;&gt;"",$J44&lt;&gt;"")),"",IF(ISNUMBER(H44),IF(AND(OR(UPPER($K44)=UPPER("Terminado"),UPPER($K44)=UPPER("Verificado por el contratista")),ISNUMBER(L44)),L44-H44,TODAY()-H44),""))</f>
        <v/>
      </c>
      <c r="R44" s="9">
        <f>IF(NOT(OR($B44&lt;&gt;"",$C44&lt;&gt;"",$D44&lt;&gt;"",$E44&lt;&gt;"",$F44&lt;&gt;"",$H44&lt;&gt;"",$I44&lt;&gt;"",$J44&lt;&gt;"")),"",IF(AND(ISNUMBER(J44),NOT(OR(UPPER($K44)=UPPER("Terminado"),UPPER($K44)=UPPER("Verificado por el contratista")))),J44-TODAY(),""))</f>
        <v/>
      </c>
      <c r="S44" s="10">
        <f>IF(NOT(OR($B44&lt;&gt;"",$C44&lt;&gt;"",$D44&lt;&gt;"",$E44&lt;&gt;"",$F44&lt;&gt;"",$H44&lt;&gt;"",$I44&lt;&gt;"",$J44&lt;&gt;"")),"",IF(IF(B44="","SIN OBRA; ","")&amp;IF(NOT(ISNUMBER(H44)),"SIN FECHA ENCONTRADO; ","")&amp;IF(I44="","SIN CUADRILLA ASIGNADA; ","")&amp;IF(AND(ISNUMBER(J44),J44&lt;TODAY(),NOT(OR(UPPER($K44)=UPPER("Terminado"),UPPER($K44)=UPPER("Verificado por el contratista")))),"VENCIDO - NO TERMINADO; ","")&amp;IF(AND(OR(UPPER($K44)=UPPER("Terminado"),UPPER($K44)=UPPER("Verificado por el contratista")),M44=""),"TERMINADO - SIN FIRMA DEL CONTRATISTA; ","")&amp;IF(AND(OR(UPPER(E44)=UPPER("Daño de otros oficios"),UPPER(N44)=UPPER("Sí")),O44=""),"DAÑO DE OTROS - SIN N.º DE OC; ","")&amp;IF(AND(ISNUMBER(H44),NOT(OR(UPPER($K44)=UPPER("Terminado"),UPPER($K44)=UPPER("Verificado por el contratista"))),TODAY()-H44&gt;7),"ABIERTO MÁS DE 7 DÍAS; ","")="","",LEFT(IF(B44="","SIN OBRA; ","")&amp;IF(NOT(ISNUMBER(H44)),"SIN FECHA ENCONTRADO; ","")&amp;IF(I44="","SIN CUADRILLA ASIGNADA; ","")&amp;IF(AND(ISNUMBER(J44),J44&lt;TODAY(),NOT(OR(UPPER($K44)=UPPER("Terminado"),UPPER($K44)=UPPER("Verificado por el contratista")))),"VENCIDO - NO TERMINADO; ","")&amp;IF(AND(OR(UPPER($K44)=UPPER("Terminado"),UPPER($K44)=UPPER("Verificado por el contratista")),M44=""),"TERMINADO - SIN FIRMA DEL CONTRATISTA; ","")&amp;IF(AND(OR(UPPER(E44)=UPPER("Daño de otros oficios"),UPPER(N44)=UPPER("Sí")),O44=""),"DAÑO DE OTROS - SIN N.º DE OC; ","")&amp;IF(AND(ISNUMBER(H44),NOT(OR(UPPER($K44)=UPPER("Terminado"),UPPER($K44)=UPPER("Verificado por el contratista"))),TODAY()-H44&gt;7),"ABIERTO MÁS DE 7 DÍAS; ",""),LEN(IF(B44="","SIN OBRA; ","")&amp;IF(NOT(ISNUMBER(H44)),"SIN FECHA ENCONTRADO; ","")&amp;IF(I44="","SIN CUADRILLA ASIGNADA; ","")&amp;IF(AND(ISNUMBER(J44),J44&lt;TODAY(),NOT(OR(UPPER($K44)=UPPER("Terminado"),UPPER($K44)=UPPER("Verificado por el contratista")))),"VENCIDO - NO TERMINADO; ","")&amp;IF(AND(OR(UPPER($K44)=UPPER("Terminado"),UPPER($K44)=UPPER("Verificado por el contratista")),M44=""),"TERMINADO - SIN FIRMA DEL CONTRATISTA; ","")&amp;IF(AND(OR(UPPER(E44)=UPPER("Daño de otros oficios"),UPPER(N44)=UPPER("Sí")),O44=""),"DAÑO DE OTROS - SIN N.º DE OC; ","")&amp;IF(AND(ISNUMBER(H44),NOT(OR(UPPER($K44)=UPPER("Terminado"),UPPER($K44)=UPPER("Verificado por el contratista"))),TODAY()-H44&gt;7),"ABIERTO MÁS DE 7 DÍAS; ",""))-2)))</f>
        <v/>
      </c>
      <c r="T44" s="7" t="n"/>
    </row>
    <row r="45">
      <c r="A45" s="6" t="n"/>
      <c r="B45" s="7" t="n"/>
      <c r="C45" s="6" t="n"/>
      <c r="D45" s="6" t="n"/>
      <c r="E45" s="6" t="n"/>
      <c r="F45" s="7" t="n"/>
      <c r="G45" s="6" t="n"/>
      <c r="H45" s="8" t="n"/>
      <c r="I45" s="6" t="n"/>
      <c r="J45" s="8" t="n"/>
      <c r="K45" s="6" t="n"/>
      <c r="L45" s="8" t="n"/>
      <c r="M45" s="6" t="n"/>
      <c r="N45" s="6" t="n"/>
      <c r="O45" s="6" t="n"/>
      <c r="P45" s="6" t="n"/>
      <c r="Q45" s="9">
        <f>IF(NOT(OR($B45&lt;&gt;"",$C45&lt;&gt;"",$D45&lt;&gt;"",$E45&lt;&gt;"",$F45&lt;&gt;"",$H45&lt;&gt;"",$I45&lt;&gt;"",$J45&lt;&gt;"")),"",IF(ISNUMBER(H45),IF(AND(OR(UPPER($K45)=UPPER("Terminado"),UPPER($K45)=UPPER("Verificado por el contratista")),ISNUMBER(L45)),L45-H45,TODAY()-H45),""))</f>
        <v/>
      </c>
      <c r="R45" s="9">
        <f>IF(NOT(OR($B45&lt;&gt;"",$C45&lt;&gt;"",$D45&lt;&gt;"",$E45&lt;&gt;"",$F45&lt;&gt;"",$H45&lt;&gt;"",$I45&lt;&gt;"",$J45&lt;&gt;"")),"",IF(AND(ISNUMBER(J45),NOT(OR(UPPER($K45)=UPPER("Terminado"),UPPER($K45)=UPPER("Verificado por el contratista")))),J45-TODAY(),""))</f>
        <v/>
      </c>
      <c r="S45" s="10">
        <f>IF(NOT(OR($B45&lt;&gt;"",$C45&lt;&gt;"",$D45&lt;&gt;"",$E45&lt;&gt;"",$F45&lt;&gt;"",$H45&lt;&gt;"",$I45&lt;&gt;"",$J45&lt;&gt;"")),"",IF(IF(B45="","SIN OBRA; ","")&amp;IF(NOT(ISNUMBER(H45)),"SIN FECHA ENCONTRADO; ","")&amp;IF(I45="","SIN CUADRILLA ASIGNADA; ","")&amp;IF(AND(ISNUMBER(J45),J45&lt;TODAY(),NOT(OR(UPPER($K45)=UPPER("Terminado"),UPPER($K45)=UPPER("Verificado por el contratista")))),"VENCIDO - NO TERMINADO; ","")&amp;IF(AND(OR(UPPER($K45)=UPPER("Terminado"),UPPER($K45)=UPPER("Verificado por el contratista")),M45=""),"TERMINADO - SIN FIRMA DEL CONTRATISTA; ","")&amp;IF(AND(OR(UPPER(E45)=UPPER("Daño de otros oficios"),UPPER(N45)=UPPER("Sí")),O45=""),"DAÑO DE OTROS - SIN N.º DE OC; ","")&amp;IF(AND(ISNUMBER(H45),NOT(OR(UPPER($K45)=UPPER("Terminado"),UPPER($K45)=UPPER("Verificado por el contratista"))),TODAY()-H45&gt;7),"ABIERTO MÁS DE 7 DÍAS; ","")="","",LEFT(IF(B45="","SIN OBRA; ","")&amp;IF(NOT(ISNUMBER(H45)),"SIN FECHA ENCONTRADO; ","")&amp;IF(I45="","SIN CUADRILLA ASIGNADA; ","")&amp;IF(AND(ISNUMBER(J45),J45&lt;TODAY(),NOT(OR(UPPER($K45)=UPPER("Terminado"),UPPER($K45)=UPPER("Verificado por el contratista")))),"VENCIDO - NO TERMINADO; ","")&amp;IF(AND(OR(UPPER($K45)=UPPER("Terminado"),UPPER($K45)=UPPER("Verificado por el contratista")),M45=""),"TERMINADO - SIN FIRMA DEL CONTRATISTA; ","")&amp;IF(AND(OR(UPPER(E45)=UPPER("Daño de otros oficios"),UPPER(N45)=UPPER("Sí")),O45=""),"DAÑO DE OTROS - SIN N.º DE OC; ","")&amp;IF(AND(ISNUMBER(H45),NOT(OR(UPPER($K45)=UPPER("Terminado"),UPPER($K45)=UPPER("Verificado por el contratista"))),TODAY()-H45&gt;7),"ABIERTO MÁS DE 7 DÍAS; ",""),LEN(IF(B45="","SIN OBRA; ","")&amp;IF(NOT(ISNUMBER(H45)),"SIN FECHA ENCONTRADO; ","")&amp;IF(I45="","SIN CUADRILLA ASIGNADA; ","")&amp;IF(AND(ISNUMBER(J45),J45&lt;TODAY(),NOT(OR(UPPER($K45)=UPPER("Terminado"),UPPER($K45)=UPPER("Verificado por el contratista")))),"VENCIDO - NO TERMINADO; ","")&amp;IF(AND(OR(UPPER($K45)=UPPER("Terminado"),UPPER($K45)=UPPER("Verificado por el contratista")),M45=""),"TERMINADO - SIN FIRMA DEL CONTRATISTA; ","")&amp;IF(AND(OR(UPPER(E45)=UPPER("Daño de otros oficios"),UPPER(N45)=UPPER("Sí")),O45=""),"DAÑO DE OTROS - SIN N.º DE OC; ","")&amp;IF(AND(ISNUMBER(H45),NOT(OR(UPPER($K45)=UPPER("Terminado"),UPPER($K45)=UPPER("Verificado por el contratista"))),TODAY()-H45&gt;7),"ABIERTO MÁS DE 7 DÍAS; ",""))-2)))</f>
        <v/>
      </c>
      <c r="T45" s="7" t="n"/>
    </row>
    <row r="46">
      <c r="A46" s="6" t="n"/>
      <c r="B46" s="7" t="n"/>
      <c r="C46" s="6" t="n"/>
      <c r="D46" s="6" t="n"/>
      <c r="E46" s="6" t="n"/>
      <c r="F46" s="7" t="n"/>
      <c r="G46" s="6" t="n"/>
      <c r="H46" s="8" t="n"/>
      <c r="I46" s="6" t="n"/>
      <c r="J46" s="8" t="n"/>
      <c r="K46" s="6" t="n"/>
      <c r="L46" s="8" t="n"/>
      <c r="M46" s="6" t="n"/>
      <c r="N46" s="6" t="n"/>
      <c r="O46" s="6" t="n"/>
      <c r="P46" s="6" t="n"/>
      <c r="Q46" s="9">
        <f>IF(NOT(OR($B46&lt;&gt;"",$C46&lt;&gt;"",$D46&lt;&gt;"",$E46&lt;&gt;"",$F46&lt;&gt;"",$H46&lt;&gt;"",$I46&lt;&gt;"",$J46&lt;&gt;"")),"",IF(ISNUMBER(H46),IF(AND(OR(UPPER($K46)=UPPER("Terminado"),UPPER($K46)=UPPER("Verificado por el contratista")),ISNUMBER(L46)),L46-H46,TODAY()-H46),""))</f>
        <v/>
      </c>
      <c r="R46" s="9">
        <f>IF(NOT(OR($B46&lt;&gt;"",$C46&lt;&gt;"",$D46&lt;&gt;"",$E46&lt;&gt;"",$F46&lt;&gt;"",$H46&lt;&gt;"",$I46&lt;&gt;"",$J46&lt;&gt;"")),"",IF(AND(ISNUMBER(J46),NOT(OR(UPPER($K46)=UPPER("Terminado"),UPPER($K46)=UPPER("Verificado por el contratista")))),J46-TODAY(),""))</f>
        <v/>
      </c>
      <c r="S46" s="10">
        <f>IF(NOT(OR($B46&lt;&gt;"",$C46&lt;&gt;"",$D46&lt;&gt;"",$E46&lt;&gt;"",$F46&lt;&gt;"",$H46&lt;&gt;"",$I46&lt;&gt;"",$J46&lt;&gt;"")),"",IF(IF(B46="","SIN OBRA; ","")&amp;IF(NOT(ISNUMBER(H46)),"SIN FECHA ENCONTRADO; ","")&amp;IF(I46="","SIN CUADRILLA ASIGNADA; ","")&amp;IF(AND(ISNUMBER(J46),J46&lt;TODAY(),NOT(OR(UPPER($K46)=UPPER("Terminado"),UPPER($K46)=UPPER("Verificado por el contratista")))),"VENCIDO - NO TERMINADO; ","")&amp;IF(AND(OR(UPPER($K46)=UPPER("Terminado"),UPPER($K46)=UPPER("Verificado por el contratista")),M46=""),"TERMINADO - SIN FIRMA DEL CONTRATISTA; ","")&amp;IF(AND(OR(UPPER(E46)=UPPER("Daño de otros oficios"),UPPER(N46)=UPPER("Sí")),O46=""),"DAÑO DE OTROS - SIN N.º DE OC; ","")&amp;IF(AND(ISNUMBER(H46),NOT(OR(UPPER($K46)=UPPER("Terminado"),UPPER($K46)=UPPER("Verificado por el contratista"))),TODAY()-H46&gt;7),"ABIERTO MÁS DE 7 DÍAS; ","")="","",LEFT(IF(B46="","SIN OBRA; ","")&amp;IF(NOT(ISNUMBER(H46)),"SIN FECHA ENCONTRADO; ","")&amp;IF(I46="","SIN CUADRILLA ASIGNADA; ","")&amp;IF(AND(ISNUMBER(J46),J46&lt;TODAY(),NOT(OR(UPPER($K46)=UPPER("Terminado"),UPPER($K46)=UPPER("Verificado por el contratista")))),"VENCIDO - NO TERMINADO; ","")&amp;IF(AND(OR(UPPER($K46)=UPPER("Terminado"),UPPER($K46)=UPPER("Verificado por el contratista")),M46=""),"TERMINADO - SIN FIRMA DEL CONTRATISTA; ","")&amp;IF(AND(OR(UPPER(E46)=UPPER("Daño de otros oficios"),UPPER(N46)=UPPER("Sí")),O46=""),"DAÑO DE OTROS - SIN N.º DE OC; ","")&amp;IF(AND(ISNUMBER(H46),NOT(OR(UPPER($K46)=UPPER("Terminado"),UPPER($K46)=UPPER("Verificado por el contratista"))),TODAY()-H46&gt;7),"ABIERTO MÁS DE 7 DÍAS; ",""),LEN(IF(B46="","SIN OBRA; ","")&amp;IF(NOT(ISNUMBER(H46)),"SIN FECHA ENCONTRADO; ","")&amp;IF(I46="","SIN CUADRILLA ASIGNADA; ","")&amp;IF(AND(ISNUMBER(J46),J46&lt;TODAY(),NOT(OR(UPPER($K46)=UPPER("Terminado"),UPPER($K46)=UPPER("Verificado por el contratista")))),"VENCIDO - NO TERMINADO; ","")&amp;IF(AND(OR(UPPER($K46)=UPPER("Terminado"),UPPER($K46)=UPPER("Verificado por el contratista")),M46=""),"TERMINADO - SIN FIRMA DEL CONTRATISTA; ","")&amp;IF(AND(OR(UPPER(E46)=UPPER("Daño de otros oficios"),UPPER(N46)=UPPER("Sí")),O46=""),"DAÑO DE OTROS - SIN N.º DE OC; ","")&amp;IF(AND(ISNUMBER(H46),NOT(OR(UPPER($K46)=UPPER("Terminado"),UPPER($K46)=UPPER("Verificado por el contratista"))),TODAY()-H46&gt;7),"ABIERTO MÁS DE 7 DÍAS; ",""))-2)))</f>
        <v/>
      </c>
      <c r="T46" s="7" t="n"/>
    </row>
    <row r="47">
      <c r="A47" s="6" t="n"/>
      <c r="B47" s="7" t="n"/>
      <c r="C47" s="6" t="n"/>
      <c r="D47" s="6" t="n"/>
      <c r="E47" s="6" t="n"/>
      <c r="F47" s="7" t="n"/>
      <c r="G47" s="6" t="n"/>
      <c r="H47" s="8" t="n"/>
      <c r="I47" s="6" t="n"/>
      <c r="J47" s="8" t="n"/>
      <c r="K47" s="6" t="n"/>
      <c r="L47" s="8" t="n"/>
      <c r="M47" s="6" t="n"/>
      <c r="N47" s="6" t="n"/>
      <c r="O47" s="6" t="n"/>
      <c r="P47" s="6" t="n"/>
      <c r="Q47" s="9">
        <f>IF(NOT(OR($B47&lt;&gt;"",$C47&lt;&gt;"",$D47&lt;&gt;"",$E47&lt;&gt;"",$F47&lt;&gt;"",$H47&lt;&gt;"",$I47&lt;&gt;"",$J47&lt;&gt;"")),"",IF(ISNUMBER(H47),IF(AND(OR(UPPER($K47)=UPPER("Terminado"),UPPER($K47)=UPPER("Verificado por el contratista")),ISNUMBER(L47)),L47-H47,TODAY()-H47),""))</f>
        <v/>
      </c>
      <c r="R47" s="9">
        <f>IF(NOT(OR($B47&lt;&gt;"",$C47&lt;&gt;"",$D47&lt;&gt;"",$E47&lt;&gt;"",$F47&lt;&gt;"",$H47&lt;&gt;"",$I47&lt;&gt;"",$J47&lt;&gt;"")),"",IF(AND(ISNUMBER(J47),NOT(OR(UPPER($K47)=UPPER("Terminado"),UPPER($K47)=UPPER("Verificado por el contratista")))),J47-TODAY(),""))</f>
        <v/>
      </c>
      <c r="S47" s="10">
        <f>IF(NOT(OR($B47&lt;&gt;"",$C47&lt;&gt;"",$D47&lt;&gt;"",$E47&lt;&gt;"",$F47&lt;&gt;"",$H47&lt;&gt;"",$I47&lt;&gt;"",$J47&lt;&gt;"")),"",IF(IF(B47="","SIN OBRA; ","")&amp;IF(NOT(ISNUMBER(H47)),"SIN FECHA ENCONTRADO; ","")&amp;IF(I47="","SIN CUADRILLA ASIGNADA; ","")&amp;IF(AND(ISNUMBER(J47),J47&lt;TODAY(),NOT(OR(UPPER($K47)=UPPER("Terminado"),UPPER($K47)=UPPER("Verificado por el contratista")))),"VENCIDO - NO TERMINADO; ","")&amp;IF(AND(OR(UPPER($K47)=UPPER("Terminado"),UPPER($K47)=UPPER("Verificado por el contratista")),M47=""),"TERMINADO - SIN FIRMA DEL CONTRATISTA; ","")&amp;IF(AND(OR(UPPER(E47)=UPPER("Daño de otros oficios"),UPPER(N47)=UPPER("Sí")),O47=""),"DAÑO DE OTROS - SIN N.º DE OC; ","")&amp;IF(AND(ISNUMBER(H47),NOT(OR(UPPER($K47)=UPPER("Terminado"),UPPER($K47)=UPPER("Verificado por el contratista"))),TODAY()-H47&gt;7),"ABIERTO MÁS DE 7 DÍAS; ","")="","",LEFT(IF(B47="","SIN OBRA; ","")&amp;IF(NOT(ISNUMBER(H47)),"SIN FECHA ENCONTRADO; ","")&amp;IF(I47="","SIN CUADRILLA ASIGNADA; ","")&amp;IF(AND(ISNUMBER(J47),J47&lt;TODAY(),NOT(OR(UPPER($K47)=UPPER("Terminado"),UPPER($K47)=UPPER("Verificado por el contratista")))),"VENCIDO - NO TERMINADO; ","")&amp;IF(AND(OR(UPPER($K47)=UPPER("Terminado"),UPPER($K47)=UPPER("Verificado por el contratista")),M47=""),"TERMINADO - SIN FIRMA DEL CONTRATISTA; ","")&amp;IF(AND(OR(UPPER(E47)=UPPER("Daño de otros oficios"),UPPER(N47)=UPPER("Sí")),O47=""),"DAÑO DE OTROS - SIN N.º DE OC; ","")&amp;IF(AND(ISNUMBER(H47),NOT(OR(UPPER($K47)=UPPER("Terminado"),UPPER($K47)=UPPER("Verificado por el contratista"))),TODAY()-H47&gt;7),"ABIERTO MÁS DE 7 DÍAS; ",""),LEN(IF(B47="","SIN OBRA; ","")&amp;IF(NOT(ISNUMBER(H47)),"SIN FECHA ENCONTRADO; ","")&amp;IF(I47="","SIN CUADRILLA ASIGNADA; ","")&amp;IF(AND(ISNUMBER(J47),J47&lt;TODAY(),NOT(OR(UPPER($K47)=UPPER("Terminado"),UPPER($K47)=UPPER("Verificado por el contratista")))),"VENCIDO - NO TERMINADO; ","")&amp;IF(AND(OR(UPPER($K47)=UPPER("Terminado"),UPPER($K47)=UPPER("Verificado por el contratista")),M47=""),"TERMINADO - SIN FIRMA DEL CONTRATISTA; ","")&amp;IF(AND(OR(UPPER(E47)=UPPER("Daño de otros oficios"),UPPER(N47)=UPPER("Sí")),O47=""),"DAÑO DE OTROS - SIN N.º DE OC; ","")&amp;IF(AND(ISNUMBER(H47),NOT(OR(UPPER($K47)=UPPER("Terminado"),UPPER($K47)=UPPER("Verificado por el contratista"))),TODAY()-H47&gt;7),"ABIERTO MÁS DE 7 DÍAS; ",""))-2)))</f>
        <v/>
      </c>
      <c r="T47" s="7" t="n"/>
    </row>
    <row r="48">
      <c r="A48" s="6" t="n"/>
      <c r="B48" s="7" t="n"/>
      <c r="C48" s="6" t="n"/>
      <c r="D48" s="6" t="n"/>
      <c r="E48" s="6" t="n"/>
      <c r="F48" s="7" t="n"/>
      <c r="G48" s="6" t="n"/>
      <c r="H48" s="8" t="n"/>
      <c r="I48" s="6" t="n"/>
      <c r="J48" s="8" t="n"/>
      <c r="K48" s="6" t="n"/>
      <c r="L48" s="8" t="n"/>
      <c r="M48" s="6" t="n"/>
      <c r="N48" s="6" t="n"/>
      <c r="O48" s="6" t="n"/>
      <c r="P48" s="6" t="n"/>
      <c r="Q48" s="9">
        <f>IF(NOT(OR($B48&lt;&gt;"",$C48&lt;&gt;"",$D48&lt;&gt;"",$E48&lt;&gt;"",$F48&lt;&gt;"",$H48&lt;&gt;"",$I48&lt;&gt;"",$J48&lt;&gt;"")),"",IF(ISNUMBER(H48),IF(AND(OR(UPPER($K48)=UPPER("Terminado"),UPPER($K48)=UPPER("Verificado por el contratista")),ISNUMBER(L48)),L48-H48,TODAY()-H48),""))</f>
        <v/>
      </c>
      <c r="R48" s="9">
        <f>IF(NOT(OR($B48&lt;&gt;"",$C48&lt;&gt;"",$D48&lt;&gt;"",$E48&lt;&gt;"",$F48&lt;&gt;"",$H48&lt;&gt;"",$I48&lt;&gt;"",$J48&lt;&gt;"")),"",IF(AND(ISNUMBER(J48),NOT(OR(UPPER($K48)=UPPER("Terminado"),UPPER($K48)=UPPER("Verificado por el contratista")))),J48-TODAY(),""))</f>
        <v/>
      </c>
      <c r="S48" s="10">
        <f>IF(NOT(OR($B48&lt;&gt;"",$C48&lt;&gt;"",$D48&lt;&gt;"",$E48&lt;&gt;"",$F48&lt;&gt;"",$H48&lt;&gt;"",$I48&lt;&gt;"",$J48&lt;&gt;"")),"",IF(IF(B48="","SIN OBRA; ","")&amp;IF(NOT(ISNUMBER(H48)),"SIN FECHA ENCONTRADO; ","")&amp;IF(I48="","SIN CUADRILLA ASIGNADA; ","")&amp;IF(AND(ISNUMBER(J48),J48&lt;TODAY(),NOT(OR(UPPER($K48)=UPPER("Terminado"),UPPER($K48)=UPPER("Verificado por el contratista")))),"VENCIDO - NO TERMINADO; ","")&amp;IF(AND(OR(UPPER($K48)=UPPER("Terminado"),UPPER($K48)=UPPER("Verificado por el contratista")),M48=""),"TERMINADO - SIN FIRMA DEL CONTRATISTA; ","")&amp;IF(AND(OR(UPPER(E48)=UPPER("Daño de otros oficios"),UPPER(N48)=UPPER("Sí")),O48=""),"DAÑO DE OTROS - SIN N.º DE OC; ","")&amp;IF(AND(ISNUMBER(H48),NOT(OR(UPPER($K48)=UPPER("Terminado"),UPPER($K48)=UPPER("Verificado por el contratista"))),TODAY()-H48&gt;7),"ABIERTO MÁS DE 7 DÍAS; ","")="","",LEFT(IF(B48="","SIN OBRA; ","")&amp;IF(NOT(ISNUMBER(H48)),"SIN FECHA ENCONTRADO; ","")&amp;IF(I48="","SIN CUADRILLA ASIGNADA; ","")&amp;IF(AND(ISNUMBER(J48),J48&lt;TODAY(),NOT(OR(UPPER($K48)=UPPER("Terminado"),UPPER($K48)=UPPER("Verificado por el contratista")))),"VENCIDO - NO TERMINADO; ","")&amp;IF(AND(OR(UPPER($K48)=UPPER("Terminado"),UPPER($K48)=UPPER("Verificado por el contratista")),M48=""),"TERMINADO - SIN FIRMA DEL CONTRATISTA; ","")&amp;IF(AND(OR(UPPER(E48)=UPPER("Daño de otros oficios"),UPPER(N48)=UPPER("Sí")),O48=""),"DAÑO DE OTROS - SIN N.º DE OC; ","")&amp;IF(AND(ISNUMBER(H48),NOT(OR(UPPER($K48)=UPPER("Terminado"),UPPER($K48)=UPPER("Verificado por el contratista"))),TODAY()-H48&gt;7),"ABIERTO MÁS DE 7 DÍAS; ",""),LEN(IF(B48="","SIN OBRA; ","")&amp;IF(NOT(ISNUMBER(H48)),"SIN FECHA ENCONTRADO; ","")&amp;IF(I48="","SIN CUADRILLA ASIGNADA; ","")&amp;IF(AND(ISNUMBER(J48),J48&lt;TODAY(),NOT(OR(UPPER($K48)=UPPER("Terminado"),UPPER($K48)=UPPER("Verificado por el contratista")))),"VENCIDO - NO TERMINADO; ","")&amp;IF(AND(OR(UPPER($K48)=UPPER("Terminado"),UPPER($K48)=UPPER("Verificado por el contratista")),M48=""),"TERMINADO - SIN FIRMA DEL CONTRATISTA; ","")&amp;IF(AND(OR(UPPER(E48)=UPPER("Daño de otros oficios"),UPPER(N48)=UPPER("Sí")),O48=""),"DAÑO DE OTROS - SIN N.º DE OC; ","")&amp;IF(AND(ISNUMBER(H48),NOT(OR(UPPER($K48)=UPPER("Terminado"),UPPER($K48)=UPPER("Verificado por el contratista"))),TODAY()-H48&gt;7),"ABIERTO MÁS DE 7 DÍAS; ",""))-2)))</f>
        <v/>
      </c>
      <c r="T48" s="7" t="n"/>
    </row>
    <row r="49">
      <c r="A49" s="6" t="n"/>
      <c r="B49" s="7" t="n"/>
      <c r="C49" s="6" t="n"/>
      <c r="D49" s="6" t="n"/>
      <c r="E49" s="6" t="n"/>
      <c r="F49" s="7" t="n"/>
      <c r="G49" s="6" t="n"/>
      <c r="H49" s="8" t="n"/>
      <c r="I49" s="6" t="n"/>
      <c r="J49" s="8" t="n"/>
      <c r="K49" s="6" t="n"/>
      <c r="L49" s="8" t="n"/>
      <c r="M49" s="6" t="n"/>
      <c r="N49" s="6" t="n"/>
      <c r="O49" s="6" t="n"/>
      <c r="P49" s="6" t="n"/>
      <c r="Q49" s="9">
        <f>IF(NOT(OR($B49&lt;&gt;"",$C49&lt;&gt;"",$D49&lt;&gt;"",$E49&lt;&gt;"",$F49&lt;&gt;"",$H49&lt;&gt;"",$I49&lt;&gt;"",$J49&lt;&gt;"")),"",IF(ISNUMBER(H49),IF(AND(OR(UPPER($K49)=UPPER("Terminado"),UPPER($K49)=UPPER("Verificado por el contratista")),ISNUMBER(L49)),L49-H49,TODAY()-H49),""))</f>
        <v/>
      </c>
      <c r="R49" s="9">
        <f>IF(NOT(OR($B49&lt;&gt;"",$C49&lt;&gt;"",$D49&lt;&gt;"",$E49&lt;&gt;"",$F49&lt;&gt;"",$H49&lt;&gt;"",$I49&lt;&gt;"",$J49&lt;&gt;"")),"",IF(AND(ISNUMBER(J49),NOT(OR(UPPER($K49)=UPPER("Terminado"),UPPER($K49)=UPPER("Verificado por el contratista")))),J49-TODAY(),""))</f>
        <v/>
      </c>
      <c r="S49" s="10">
        <f>IF(NOT(OR($B49&lt;&gt;"",$C49&lt;&gt;"",$D49&lt;&gt;"",$E49&lt;&gt;"",$F49&lt;&gt;"",$H49&lt;&gt;"",$I49&lt;&gt;"",$J49&lt;&gt;"")),"",IF(IF(B49="","SIN OBRA; ","")&amp;IF(NOT(ISNUMBER(H49)),"SIN FECHA ENCONTRADO; ","")&amp;IF(I49="","SIN CUADRILLA ASIGNADA; ","")&amp;IF(AND(ISNUMBER(J49),J49&lt;TODAY(),NOT(OR(UPPER($K49)=UPPER("Terminado"),UPPER($K49)=UPPER("Verificado por el contratista")))),"VENCIDO - NO TERMINADO; ","")&amp;IF(AND(OR(UPPER($K49)=UPPER("Terminado"),UPPER($K49)=UPPER("Verificado por el contratista")),M49=""),"TERMINADO - SIN FIRMA DEL CONTRATISTA; ","")&amp;IF(AND(OR(UPPER(E49)=UPPER("Daño de otros oficios"),UPPER(N49)=UPPER("Sí")),O49=""),"DAÑO DE OTROS - SIN N.º DE OC; ","")&amp;IF(AND(ISNUMBER(H49),NOT(OR(UPPER($K49)=UPPER("Terminado"),UPPER($K49)=UPPER("Verificado por el contratista"))),TODAY()-H49&gt;7),"ABIERTO MÁS DE 7 DÍAS; ","")="","",LEFT(IF(B49="","SIN OBRA; ","")&amp;IF(NOT(ISNUMBER(H49)),"SIN FECHA ENCONTRADO; ","")&amp;IF(I49="","SIN CUADRILLA ASIGNADA; ","")&amp;IF(AND(ISNUMBER(J49),J49&lt;TODAY(),NOT(OR(UPPER($K49)=UPPER("Terminado"),UPPER($K49)=UPPER("Verificado por el contratista")))),"VENCIDO - NO TERMINADO; ","")&amp;IF(AND(OR(UPPER($K49)=UPPER("Terminado"),UPPER($K49)=UPPER("Verificado por el contratista")),M49=""),"TERMINADO - SIN FIRMA DEL CONTRATISTA; ","")&amp;IF(AND(OR(UPPER(E49)=UPPER("Daño de otros oficios"),UPPER(N49)=UPPER("Sí")),O49=""),"DAÑO DE OTROS - SIN N.º DE OC; ","")&amp;IF(AND(ISNUMBER(H49),NOT(OR(UPPER($K49)=UPPER("Terminado"),UPPER($K49)=UPPER("Verificado por el contratista"))),TODAY()-H49&gt;7),"ABIERTO MÁS DE 7 DÍAS; ",""),LEN(IF(B49="","SIN OBRA; ","")&amp;IF(NOT(ISNUMBER(H49)),"SIN FECHA ENCONTRADO; ","")&amp;IF(I49="","SIN CUADRILLA ASIGNADA; ","")&amp;IF(AND(ISNUMBER(J49),J49&lt;TODAY(),NOT(OR(UPPER($K49)=UPPER("Terminado"),UPPER($K49)=UPPER("Verificado por el contratista")))),"VENCIDO - NO TERMINADO; ","")&amp;IF(AND(OR(UPPER($K49)=UPPER("Terminado"),UPPER($K49)=UPPER("Verificado por el contratista")),M49=""),"TERMINADO - SIN FIRMA DEL CONTRATISTA; ","")&amp;IF(AND(OR(UPPER(E49)=UPPER("Daño de otros oficios"),UPPER(N49)=UPPER("Sí")),O49=""),"DAÑO DE OTROS - SIN N.º DE OC; ","")&amp;IF(AND(ISNUMBER(H49),NOT(OR(UPPER($K49)=UPPER("Terminado"),UPPER($K49)=UPPER("Verificado por el contratista"))),TODAY()-H49&gt;7),"ABIERTO MÁS DE 7 DÍAS; ",""))-2)))</f>
        <v/>
      </c>
      <c r="T49" s="7" t="n"/>
    </row>
    <row r="50">
      <c r="A50" s="6" t="n"/>
      <c r="B50" s="7" t="n"/>
      <c r="C50" s="6" t="n"/>
      <c r="D50" s="6" t="n"/>
      <c r="E50" s="6" t="n"/>
      <c r="F50" s="7" t="n"/>
      <c r="G50" s="6" t="n"/>
      <c r="H50" s="8" t="n"/>
      <c r="I50" s="6" t="n"/>
      <c r="J50" s="8" t="n"/>
      <c r="K50" s="6" t="n"/>
      <c r="L50" s="8" t="n"/>
      <c r="M50" s="6" t="n"/>
      <c r="N50" s="6" t="n"/>
      <c r="O50" s="6" t="n"/>
      <c r="P50" s="6" t="n"/>
      <c r="Q50" s="9">
        <f>IF(NOT(OR($B50&lt;&gt;"",$C50&lt;&gt;"",$D50&lt;&gt;"",$E50&lt;&gt;"",$F50&lt;&gt;"",$H50&lt;&gt;"",$I50&lt;&gt;"",$J50&lt;&gt;"")),"",IF(ISNUMBER(H50),IF(AND(OR(UPPER($K50)=UPPER("Terminado"),UPPER($K50)=UPPER("Verificado por el contratista")),ISNUMBER(L50)),L50-H50,TODAY()-H50),""))</f>
        <v/>
      </c>
      <c r="R50" s="9">
        <f>IF(NOT(OR($B50&lt;&gt;"",$C50&lt;&gt;"",$D50&lt;&gt;"",$E50&lt;&gt;"",$F50&lt;&gt;"",$H50&lt;&gt;"",$I50&lt;&gt;"",$J50&lt;&gt;"")),"",IF(AND(ISNUMBER(J50),NOT(OR(UPPER($K50)=UPPER("Terminado"),UPPER($K50)=UPPER("Verificado por el contratista")))),J50-TODAY(),""))</f>
        <v/>
      </c>
      <c r="S50" s="10">
        <f>IF(NOT(OR($B50&lt;&gt;"",$C50&lt;&gt;"",$D50&lt;&gt;"",$E50&lt;&gt;"",$F50&lt;&gt;"",$H50&lt;&gt;"",$I50&lt;&gt;"",$J50&lt;&gt;"")),"",IF(IF(B50="","SIN OBRA; ","")&amp;IF(NOT(ISNUMBER(H50)),"SIN FECHA ENCONTRADO; ","")&amp;IF(I50="","SIN CUADRILLA ASIGNADA; ","")&amp;IF(AND(ISNUMBER(J50),J50&lt;TODAY(),NOT(OR(UPPER($K50)=UPPER("Terminado"),UPPER($K50)=UPPER("Verificado por el contratista")))),"VENCIDO - NO TERMINADO; ","")&amp;IF(AND(OR(UPPER($K50)=UPPER("Terminado"),UPPER($K50)=UPPER("Verificado por el contratista")),M50=""),"TERMINADO - SIN FIRMA DEL CONTRATISTA; ","")&amp;IF(AND(OR(UPPER(E50)=UPPER("Daño de otros oficios"),UPPER(N50)=UPPER("Sí")),O50=""),"DAÑO DE OTROS - SIN N.º DE OC; ","")&amp;IF(AND(ISNUMBER(H50),NOT(OR(UPPER($K50)=UPPER("Terminado"),UPPER($K50)=UPPER("Verificado por el contratista"))),TODAY()-H50&gt;7),"ABIERTO MÁS DE 7 DÍAS; ","")="","",LEFT(IF(B50="","SIN OBRA; ","")&amp;IF(NOT(ISNUMBER(H50)),"SIN FECHA ENCONTRADO; ","")&amp;IF(I50="","SIN CUADRILLA ASIGNADA; ","")&amp;IF(AND(ISNUMBER(J50),J50&lt;TODAY(),NOT(OR(UPPER($K50)=UPPER("Terminado"),UPPER($K50)=UPPER("Verificado por el contratista")))),"VENCIDO - NO TERMINADO; ","")&amp;IF(AND(OR(UPPER($K50)=UPPER("Terminado"),UPPER($K50)=UPPER("Verificado por el contratista")),M50=""),"TERMINADO - SIN FIRMA DEL CONTRATISTA; ","")&amp;IF(AND(OR(UPPER(E50)=UPPER("Daño de otros oficios"),UPPER(N50)=UPPER("Sí")),O50=""),"DAÑO DE OTROS - SIN N.º DE OC; ","")&amp;IF(AND(ISNUMBER(H50),NOT(OR(UPPER($K50)=UPPER("Terminado"),UPPER($K50)=UPPER("Verificado por el contratista"))),TODAY()-H50&gt;7),"ABIERTO MÁS DE 7 DÍAS; ",""),LEN(IF(B50="","SIN OBRA; ","")&amp;IF(NOT(ISNUMBER(H50)),"SIN FECHA ENCONTRADO; ","")&amp;IF(I50="","SIN CUADRILLA ASIGNADA; ","")&amp;IF(AND(ISNUMBER(J50),J50&lt;TODAY(),NOT(OR(UPPER($K50)=UPPER("Terminado"),UPPER($K50)=UPPER("Verificado por el contratista")))),"VENCIDO - NO TERMINADO; ","")&amp;IF(AND(OR(UPPER($K50)=UPPER("Terminado"),UPPER($K50)=UPPER("Verificado por el contratista")),M50=""),"TERMINADO - SIN FIRMA DEL CONTRATISTA; ","")&amp;IF(AND(OR(UPPER(E50)=UPPER("Daño de otros oficios"),UPPER(N50)=UPPER("Sí")),O50=""),"DAÑO DE OTROS - SIN N.º DE OC; ","")&amp;IF(AND(ISNUMBER(H50),NOT(OR(UPPER($K50)=UPPER("Terminado"),UPPER($K50)=UPPER("Verificado por el contratista"))),TODAY()-H50&gt;7),"ABIERTO MÁS DE 7 DÍAS; ",""))-2)))</f>
        <v/>
      </c>
      <c r="T50" s="7" t="n"/>
    </row>
    <row r="51">
      <c r="A51" s="6" t="n"/>
      <c r="B51" s="7" t="n"/>
      <c r="C51" s="6" t="n"/>
      <c r="D51" s="6" t="n"/>
      <c r="E51" s="6" t="n"/>
      <c r="F51" s="7" t="n"/>
      <c r="G51" s="6" t="n"/>
      <c r="H51" s="8" t="n"/>
      <c r="I51" s="6" t="n"/>
      <c r="J51" s="8" t="n"/>
      <c r="K51" s="6" t="n"/>
      <c r="L51" s="8" t="n"/>
      <c r="M51" s="6" t="n"/>
      <c r="N51" s="6" t="n"/>
      <c r="O51" s="6" t="n"/>
      <c r="P51" s="6" t="n"/>
      <c r="Q51" s="9">
        <f>IF(NOT(OR($B51&lt;&gt;"",$C51&lt;&gt;"",$D51&lt;&gt;"",$E51&lt;&gt;"",$F51&lt;&gt;"",$H51&lt;&gt;"",$I51&lt;&gt;"",$J51&lt;&gt;"")),"",IF(ISNUMBER(H51),IF(AND(OR(UPPER($K51)=UPPER("Terminado"),UPPER($K51)=UPPER("Verificado por el contratista")),ISNUMBER(L51)),L51-H51,TODAY()-H51),""))</f>
        <v/>
      </c>
      <c r="R51" s="9">
        <f>IF(NOT(OR($B51&lt;&gt;"",$C51&lt;&gt;"",$D51&lt;&gt;"",$E51&lt;&gt;"",$F51&lt;&gt;"",$H51&lt;&gt;"",$I51&lt;&gt;"",$J51&lt;&gt;"")),"",IF(AND(ISNUMBER(J51),NOT(OR(UPPER($K51)=UPPER("Terminado"),UPPER($K51)=UPPER("Verificado por el contratista")))),J51-TODAY(),""))</f>
        <v/>
      </c>
      <c r="S51" s="10">
        <f>IF(NOT(OR($B51&lt;&gt;"",$C51&lt;&gt;"",$D51&lt;&gt;"",$E51&lt;&gt;"",$F51&lt;&gt;"",$H51&lt;&gt;"",$I51&lt;&gt;"",$J51&lt;&gt;"")),"",IF(IF(B51="","SIN OBRA; ","")&amp;IF(NOT(ISNUMBER(H51)),"SIN FECHA ENCONTRADO; ","")&amp;IF(I51="","SIN CUADRILLA ASIGNADA; ","")&amp;IF(AND(ISNUMBER(J51),J51&lt;TODAY(),NOT(OR(UPPER($K51)=UPPER("Terminado"),UPPER($K51)=UPPER("Verificado por el contratista")))),"VENCIDO - NO TERMINADO; ","")&amp;IF(AND(OR(UPPER($K51)=UPPER("Terminado"),UPPER($K51)=UPPER("Verificado por el contratista")),M51=""),"TERMINADO - SIN FIRMA DEL CONTRATISTA; ","")&amp;IF(AND(OR(UPPER(E51)=UPPER("Daño de otros oficios"),UPPER(N51)=UPPER("Sí")),O51=""),"DAÑO DE OTROS - SIN N.º DE OC; ","")&amp;IF(AND(ISNUMBER(H51),NOT(OR(UPPER($K51)=UPPER("Terminado"),UPPER($K51)=UPPER("Verificado por el contratista"))),TODAY()-H51&gt;7),"ABIERTO MÁS DE 7 DÍAS; ","")="","",LEFT(IF(B51="","SIN OBRA; ","")&amp;IF(NOT(ISNUMBER(H51)),"SIN FECHA ENCONTRADO; ","")&amp;IF(I51="","SIN CUADRILLA ASIGNADA; ","")&amp;IF(AND(ISNUMBER(J51),J51&lt;TODAY(),NOT(OR(UPPER($K51)=UPPER("Terminado"),UPPER($K51)=UPPER("Verificado por el contratista")))),"VENCIDO - NO TERMINADO; ","")&amp;IF(AND(OR(UPPER($K51)=UPPER("Terminado"),UPPER($K51)=UPPER("Verificado por el contratista")),M51=""),"TERMINADO - SIN FIRMA DEL CONTRATISTA; ","")&amp;IF(AND(OR(UPPER(E51)=UPPER("Daño de otros oficios"),UPPER(N51)=UPPER("Sí")),O51=""),"DAÑO DE OTROS - SIN N.º DE OC; ","")&amp;IF(AND(ISNUMBER(H51),NOT(OR(UPPER($K51)=UPPER("Terminado"),UPPER($K51)=UPPER("Verificado por el contratista"))),TODAY()-H51&gt;7),"ABIERTO MÁS DE 7 DÍAS; ",""),LEN(IF(B51="","SIN OBRA; ","")&amp;IF(NOT(ISNUMBER(H51)),"SIN FECHA ENCONTRADO; ","")&amp;IF(I51="","SIN CUADRILLA ASIGNADA; ","")&amp;IF(AND(ISNUMBER(J51),J51&lt;TODAY(),NOT(OR(UPPER($K51)=UPPER("Terminado"),UPPER($K51)=UPPER("Verificado por el contratista")))),"VENCIDO - NO TERMINADO; ","")&amp;IF(AND(OR(UPPER($K51)=UPPER("Terminado"),UPPER($K51)=UPPER("Verificado por el contratista")),M51=""),"TERMINADO - SIN FIRMA DEL CONTRATISTA; ","")&amp;IF(AND(OR(UPPER(E51)=UPPER("Daño de otros oficios"),UPPER(N51)=UPPER("Sí")),O51=""),"DAÑO DE OTROS - SIN N.º DE OC; ","")&amp;IF(AND(ISNUMBER(H51),NOT(OR(UPPER($K51)=UPPER("Terminado"),UPPER($K51)=UPPER("Verificado por el contratista"))),TODAY()-H51&gt;7),"ABIERTO MÁS DE 7 DÍAS; ",""))-2)))</f>
        <v/>
      </c>
      <c r="T51" s="7" t="n"/>
    </row>
    <row r="52">
      <c r="A52" s="6" t="n"/>
      <c r="B52" s="7" t="n"/>
      <c r="C52" s="6" t="n"/>
      <c r="D52" s="6" t="n"/>
      <c r="E52" s="6" t="n"/>
      <c r="F52" s="7" t="n"/>
      <c r="G52" s="6" t="n"/>
      <c r="H52" s="8" t="n"/>
      <c r="I52" s="6" t="n"/>
      <c r="J52" s="8" t="n"/>
      <c r="K52" s="6" t="n"/>
      <c r="L52" s="8" t="n"/>
      <c r="M52" s="6" t="n"/>
      <c r="N52" s="6" t="n"/>
      <c r="O52" s="6" t="n"/>
      <c r="P52" s="6" t="n"/>
      <c r="Q52" s="9">
        <f>IF(NOT(OR($B52&lt;&gt;"",$C52&lt;&gt;"",$D52&lt;&gt;"",$E52&lt;&gt;"",$F52&lt;&gt;"",$H52&lt;&gt;"",$I52&lt;&gt;"",$J52&lt;&gt;"")),"",IF(ISNUMBER(H52),IF(AND(OR(UPPER($K52)=UPPER("Terminado"),UPPER($K52)=UPPER("Verificado por el contratista")),ISNUMBER(L52)),L52-H52,TODAY()-H52),""))</f>
        <v/>
      </c>
      <c r="R52" s="9">
        <f>IF(NOT(OR($B52&lt;&gt;"",$C52&lt;&gt;"",$D52&lt;&gt;"",$E52&lt;&gt;"",$F52&lt;&gt;"",$H52&lt;&gt;"",$I52&lt;&gt;"",$J52&lt;&gt;"")),"",IF(AND(ISNUMBER(J52),NOT(OR(UPPER($K52)=UPPER("Terminado"),UPPER($K52)=UPPER("Verificado por el contratista")))),J52-TODAY(),""))</f>
        <v/>
      </c>
      <c r="S52" s="10">
        <f>IF(NOT(OR($B52&lt;&gt;"",$C52&lt;&gt;"",$D52&lt;&gt;"",$E52&lt;&gt;"",$F52&lt;&gt;"",$H52&lt;&gt;"",$I52&lt;&gt;"",$J52&lt;&gt;"")),"",IF(IF(B52="","SIN OBRA; ","")&amp;IF(NOT(ISNUMBER(H52)),"SIN FECHA ENCONTRADO; ","")&amp;IF(I52="","SIN CUADRILLA ASIGNADA; ","")&amp;IF(AND(ISNUMBER(J52),J52&lt;TODAY(),NOT(OR(UPPER($K52)=UPPER("Terminado"),UPPER($K52)=UPPER("Verificado por el contratista")))),"VENCIDO - NO TERMINADO; ","")&amp;IF(AND(OR(UPPER($K52)=UPPER("Terminado"),UPPER($K52)=UPPER("Verificado por el contratista")),M52=""),"TERMINADO - SIN FIRMA DEL CONTRATISTA; ","")&amp;IF(AND(OR(UPPER(E52)=UPPER("Daño de otros oficios"),UPPER(N52)=UPPER("Sí")),O52=""),"DAÑO DE OTROS - SIN N.º DE OC; ","")&amp;IF(AND(ISNUMBER(H52),NOT(OR(UPPER($K52)=UPPER("Terminado"),UPPER($K52)=UPPER("Verificado por el contratista"))),TODAY()-H52&gt;7),"ABIERTO MÁS DE 7 DÍAS; ","")="","",LEFT(IF(B52="","SIN OBRA; ","")&amp;IF(NOT(ISNUMBER(H52)),"SIN FECHA ENCONTRADO; ","")&amp;IF(I52="","SIN CUADRILLA ASIGNADA; ","")&amp;IF(AND(ISNUMBER(J52),J52&lt;TODAY(),NOT(OR(UPPER($K52)=UPPER("Terminado"),UPPER($K52)=UPPER("Verificado por el contratista")))),"VENCIDO - NO TERMINADO; ","")&amp;IF(AND(OR(UPPER($K52)=UPPER("Terminado"),UPPER($K52)=UPPER("Verificado por el contratista")),M52=""),"TERMINADO - SIN FIRMA DEL CONTRATISTA; ","")&amp;IF(AND(OR(UPPER(E52)=UPPER("Daño de otros oficios"),UPPER(N52)=UPPER("Sí")),O52=""),"DAÑO DE OTROS - SIN N.º DE OC; ","")&amp;IF(AND(ISNUMBER(H52),NOT(OR(UPPER($K52)=UPPER("Terminado"),UPPER($K52)=UPPER("Verificado por el contratista"))),TODAY()-H52&gt;7),"ABIERTO MÁS DE 7 DÍAS; ",""),LEN(IF(B52="","SIN OBRA; ","")&amp;IF(NOT(ISNUMBER(H52)),"SIN FECHA ENCONTRADO; ","")&amp;IF(I52="","SIN CUADRILLA ASIGNADA; ","")&amp;IF(AND(ISNUMBER(J52),J52&lt;TODAY(),NOT(OR(UPPER($K52)=UPPER("Terminado"),UPPER($K52)=UPPER("Verificado por el contratista")))),"VENCIDO - NO TERMINADO; ","")&amp;IF(AND(OR(UPPER($K52)=UPPER("Terminado"),UPPER($K52)=UPPER("Verificado por el contratista")),M52=""),"TERMINADO - SIN FIRMA DEL CONTRATISTA; ","")&amp;IF(AND(OR(UPPER(E52)=UPPER("Daño de otros oficios"),UPPER(N52)=UPPER("Sí")),O52=""),"DAÑO DE OTROS - SIN N.º DE OC; ","")&amp;IF(AND(ISNUMBER(H52),NOT(OR(UPPER($K52)=UPPER("Terminado"),UPPER($K52)=UPPER("Verificado por el contratista"))),TODAY()-H52&gt;7),"ABIERTO MÁS DE 7 DÍAS; ",""))-2)))</f>
        <v/>
      </c>
      <c r="T52" s="7" t="n"/>
    </row>
    <row r="53">
      <c r="A53" s="6" t="n"/>
      <c r="B53" s="7" t="n"/>
      <c r="C53" s="6" t="n"/>
      <c r="D53" s="6" t="n"/>
      <c r="E53" s="6" t="n"/>
      <c r="F53" s="7" t="n"/>
      <c r="G53" s="6" t="n"/>
      <c r="H53" s="8" t="n"/>
      <c r="I53" s="6" t="n"/>
      <c r="J53" s="8" t="n"/>
      <c r="K53" s="6" t="n"/>
      <c r="L53" s="8" t="n"/>
      <c r="M53" s="6" t="n"/>
      <c r="N53" s="6" t="n"/>
      <c r="O53" s="6" t="n"/>
      <c r="P53" s="6" t="n"/>
      <c r="Q53" s="9">
        <f>IF(NOT(OR($B53&lt;&gt;"",$C53&lt;&gt;"",$D53&lt;&gt;"",$E53&lt;&gt;"",$F53&lt;&gt;"",$H53&lt;&gt;"",$I53&lt;&gt;"",$J53&lt;&gt;"")),"",IF(ISNUMBER(H53),IF(AND(OR(UPPER($K53)=UPPER("Terminado"),UPPER($K53)=UPPER("Verificado por el contratista")),ISNUMBER(L53)),L53-H53,TODAY()-H53),""))</f>
        <v/>
      </c>
      <c r="R53" s="9">
        <f>IF(NOT(OR($B53&lt;&gt;"",$C53&lt;&gt;"",$D53&lt;&gt;"",$E53&lt;&gt;"",$F53&lt;&gt;"",$H53&lt;&gt;"",$I53&lt;&gt;"",$J53&lt;&gt;"")),"",IF(AND(ISNUMBER(J53),NOT(OR(UPPER($K53)=UPPER("Terminado"),UPPER($K53)=UPPER("Verificado por el contratista")))),J53-TODAY(),""))</f>
        <v/>
      </c>
      <c r="S53" s="10">
        <f>IF(NOT(OR($B53&lt;&gt;"",$C53&lt;&gt;"",$D53&lt;&gt;"",$E53&lt;&gt;"",$F53&lt;&gt;"",$H53&lt;&gt;"",$I53&lt;&gt;"",$J53&lt;&gt;"")),"",IF(IF(B53="","SIN OBRA; ","")&amp;IF(NOT(ISNUMBER(H53)),"SIN FECHA ENCONTRADO; ","")&amp;IF(I53="","SIN CUADRILLA ASIGNADA; ","")&amp;IF(AND(ISNUMBER(J53),J53&lt;TODAY(),NOT(OR(UPPER($K53)=UPPER("Terminado"),UPPER($K53)=UPPER("Verificado por el contratista")))),"VENCIDO - NO TERMINADO; ","")&amp;IF(AND(OR(UPPER($K53)=UPPER("Terminado"),UPPER($K53)=UPPER("Verificado por el contratista")),M53=""),"TERMINADO - SIN FIRMA DEL CONTRATISTA; ","")&amp;IF(AND(OR(UPPER(E53)=UPPER("Daño de otros oficios"),UPPER(N53)=UPPER("Sí")),O53=""),"DAÑO DE OTROS - SIN N.º DE OC; ","")&amp;IF(AND(ISNUMBER(H53),NOT(OR(UPPER($K53)=UPPER("Terminado"),UPPER($K53)=UPPER("Verificado por el contratista"))),TODAY()-H53&gt;7),"ABIERTO MÁS DE 7 DÍAS; ","")="","",LEFT(IF(B53="","SIN OBRA; ","")&amp;IF(NOT(ISNUMBER(H53)),"SIN FECHA ENCONTRADO; ","")&amp;IF(I53="","SIN CUADRILLA ASIGNADA; ","")&amp;IF(AND(ISNUMBER(J53),J53&lt;TODAY(),NOT(OR(UPPER($K53)=UPPER("Terminado"),UPPER($K53)=UPPER("Verificado por el contratista")))),"VENCIDO - NO TERMINADO; ","")&amp;IF(AND(OR(UPPER($K53)=UPPER("Terminado"),UPPER($K53)=UPPER("Verificado por el contratista")),M53=""),"TERMINADO - SIN FIRMA DEL CONTRATISTA; ","")&amp;IF(AND(OR(UPPER(E53)=UPPER("Daño de otros oficios"),UPPER(N53)=UPPER("Sí")),O53=""),"DAÑO DE OTROS - SIN N.º DE OC; ","")&amp;IF(AND(ISNUMBER(H53),NOT(OR(UPPER($K53)=UPPER("Terminado"),UPPER($K53)=UPPER("Verificado por el contratista"))),TODAY()-H53&gt;7),"ABIERTO MÁS DE 7 DÍAS; ",""),LEN(IF(B53="","SIN OBRA; ","")&amp;IF(NOT(ISNUMBER(H53)),"SIN FECHA ENCONTRADO; ","")&amp;IF(I53="","SIN CUADRILLA ASIGNADA; ","")&amp;IF(AND(ISNUMBER(J53),J53&lt;TODAY(),NOT(OR(UPPER($K53)=UPPER("Terminado"),UPPER($K53)=UPPER("Verificado por el contratista")))),"VENCIDO - NO TERMINADO; ","")&amp;IF(AND(OR(UPPER($K53)=UPPER("Terminado"),UPPER($K53)=UPPER("Verificado por el contratista")),M53=""),"TERMINADO - SIN FIRMA DEL CONTRATISTA; ","")&amp;IF(AND(OR(UPPER(E53)=UPPER("Daño de otros oficios"),UPPER(N53)=UPPER("Sí")),O53=""),"DAÑO DE OTROS - SIN N.º DE OC; ","")&amp;IF(AND(ISNUMBER(H53),NOT(OR(UPPER($K53)=UPPER("Terminado"),UPPER($K53)=UPPER("Verificado por el contratista"))),TODAY()-H53&gt;7),"ABIERTO MÁS DE 7 DÍAS; ",""))-2)))</f>
        <v/>
      </c>
      <c r="T53" s="7" t="n"/>
    </row>
    <row r="54">
      <c r="A54" s="6" t="n"/>
      <c r="B54" s="7" t="n"/>
      <c r="C54" s="6" t="n"/>
      <c r="D54" s="6" t="n"/>
      <c r="E54" s="6" t="n"/>
      <c r="F54" s="7" t="n"/>
      <c r="G54" s="6" t="n"/>
      <c r="H54" s="8" t="n"/>
      <c r="I54" s="6" t="n"/>
      <c r="J54" s="8" t="n"/>
      <c r="K54" s="6" t="n"/>
      <c r="L54" s="8" t="n"/>
      <c r="M54" s="6" t="n"/>
      <c r="N54" s="6" t="n"/>
      <c r="O54" s="6" t="n"/>
      <c r="P54" s="6" t="n"/>
      <c r="Q54" s="9">
        <f>IF(NOT(OR($B54&lt;&gt;"",$C54&lt;&gt;"",$D54&lt;&gt;"",$E54&lt;&gt;"",$F54&lt;&gt;"",$H54&lt;&gt;"",$I54&lt;&gt;"",$J54&lt;&gt;"")),"",IF(ISNUMBER(H54),IF(AND(OR(UPPER($K54)=UPPER("Terminado"),UPPER($K54)=UPPER("Verificado por el contratista")),ISNUMBER(L54)),L54-H54,TODAY()-H54),""))</f>
        <v/>
      </c>
      <c r="R54" s="9">
        <f>IF(NOT(OR($B54&lt;&gt;"",$C54&lt;&gt;"",$D54&lt;&gt;"",$E54&lt;&gt;"",$F54&lt;&gt;"",$H54&lt;&gt;"",$I54&lt;&gt;"",$J54&lt;&gt;"")),"",IF(AND(ISNUMBER(J54),NOT(OR(UPPER($K54)=UPPER("Terminado"),UPPER($K54)=UPPER("Verificado por el contratista")))),J54-TODAY(),""))</f>
        <v/>
      </c>
      <c r="S54" s="10">
        <f>IF(NOT(OR($B54&lt;&gt;"",$C54&lt;&gt;"",$D54&lt;&gt;"",$E54&lt;&gt;"",$F54&lt;&gt;"",$H54&lt;&gt;"",$I54&lt;&gt;"",$J54&lt;&gt;"")),"",IF(IF(B54="","SIN OBRA; ","")&amp;IF(NOT(ISNUMBER(H54)),"SIN FECHA ENCONTRADO; ","")&amp;IF(I54="","SIN CUADRILLA ASIGNADA; ","")&amp;IF(AND(ISNUMBER(J54),J54&lt;TODAY(),NOT(OR(UPPER($K54)=UPPER("Terminado"),UPPER($K54)=UPPER("Verificado por el contratista")))),"VENCIDO - NO TERMINADO; ","")&amp;IF(AND(OR(UPPER($K54)=UPPER("Terminado"),UPPER($K54)=UPPER("Verificado por el contratista")),M54=""),"TERMINADO - SIN FIRMA DEL CONTRATISTA; ","")&amp;IF(AND(OR(UPPER(E54)=UPPER("Daño de otros oficios"),UPPER(N54)=UPPER("Sí")),O54=""),"DAÑO DE OTROS - SIN N.º DE OC; ","")&amp;IF(AND(ISNUMBER(H54),NOT(OR(UPPER($K54)=UPPER("Terminado"),UPPER($K54)=UPPER("Verificado por el contratista"))),TODAY()-H54&gt;7),"ABIERTO MÁS DE 7 DÍAS; ","")="","",LEFT(IF(B54="","SIN OBRA; ","")&amp;IF(NOT(ISNUMBER(H54)),"SIN FECHA ENCONTRADO; ","")&amp;IF(I54="","SIN CUADRILLA ASIGNADA; ","")&amp;IF(AND(ISNUMBER(J54),J54&lt;TODAY(),NOT(OR(UPPER($K54)=UPPER("Terminado"),UPPER($K54)=UPPER("Verificado por el contratista")))),"VENCIDO - NO TERMINADO; ","")&amp;IF(AND(OR(UPPER($K54)=UPPER("Terminado"),UPPER($K54)=UPPER("Verificado por el contratista")),M54=""),"TERMINADO - SIN FIRMA DEL CONTRATISTA; ","")&amp;IF(AND(OR(UPPER(E54)=UPPER("Daño de otros oficios"),UPPER(N54)=UPPER("Sí")),O54=""),"DAÑO DE OTROS - SIN N.º DE OC; ","")&amp;IF(AND(ISNUMBER(H54),NOT(OR(UPPER($K54)=UPPER("Terminado"),UPPER($K54)=UPPER("Verificado por el contratista"))),TODAY()-H54&gt;7),"ABIERTO MÁS DE 7 DÍAS; ",""),LEN(IF(B54="","SIN OBRA; ","")&amp;IF(NOT(ISNUMBER(H54)),"SIN FECHA ENCONTRADO; ","")&amp;IF(I54="","SIN CUADRILLA ASIGNADA; ","")&amp;IF(AND(ISNUMBER(J54),J54&lt;TODAY(),NOT(OR(UPPER($K54)=UPPER("Terminado"),UPPER($K54)=UPPER("Verificado por el contratista")))),"VENCIDO - NO TERMINADO; ","")&amp;IF(AND(OR(UPPER($K54)=UPPER("Terminado"),UPPER($K54)=UPPER("Verificado por el contratista")),M54=""),"TERMINADO - SIN FIRMA DEL CONTRATISTA; ","")&amp;IF(AND(OR(UPPER(E54)=UPPER("Daño de otros oficios"),UPPER(N54)=UPPER("Sí")),O54=""),"DAÑO DE OTROS - SIN N.º DE OC; ","")&amp;IF(AND(ISNUMBER(H54),NOT(OR(UPPER($K54)=UPPER("Terminado"),UPPER($K54)=UPPER("Verificado por el contratista"))),TODAY()-H54&gt;7),"ABIERTO MÁS DE 7 DÍAS; ",""))-2)))</f>
        <v/>
      </c>
      <c r="T54" s="7" t="n"/>
    </row>
    <row r="55">
      <c r="A55" s="6" t="n"/>
      <c r="B55" s="7" t="n"/>
      <c r="C55" s="6" t="n"/>
      <c r="D55" s="6" t="n"/>
      <c r="E55" s="6" t="n"/>
      <c r="F55" s="7" t="n"/>
      <c r="G55" s="6" t="n"/>
      <c r="H55" s="8" t="n"/>
      <c r="I55" s="6" t="n"/>
      <c r="J55" s="8" t="n"/>
      <c r="K55" s="6" t="n"/>
      <c r="L55" s="8" t="n"/>
      <c r="M55" s="6" t="n"/>
      <c r="N55" s="6" t="n"/>
      <c r="O55" s="6" t="n"/>
      <c r="P55" s="6" t="n"/>
      <c r="Q55" s="9">
        <f>IF(NOT(OR($B55&lt;&gt;"",$C55&lt;&gt;"",$D55&lt;&gt;"",$E55&lt;&gt;"",$F55&lt;&gt;"",$H55&lt;&gt;"",$I55&lt;&gt;"",$J55&lt;&gt;"")),"",IF(ISNUMBER(H55),IF(AND(OR(UPPER($K55)=UPPER("Terminado"),UPPER($K55)=UPPER("Verificado por el contratista")),ISNUMBER(L55)),L55-H55,TODAY()-H55),""))</f>
        <v/>
      </c>
      <c r="R55" s="9">
        <f>IF(NOT(OR($B55&lt;&gt;"",$C55&lt;&gt;"",$D55&lt;&gt;"",$E55&lt;&gt;"",$F55&lt;&gt;"",$H55&lt;&gt;"",$I55&lt;&gt;"",$J55&lt;&gt;"")),"",IF(AND(ISNUMBER(J55),NOT(OR(UPPER($K55)=UPPER("Terminado"),UPPER($K55)=UPPER("Verificado por el contratista")))),J55-TODAY(),""))</f>
        <v/>
      </c>
      <c r="S55" s="10">
        <f>IF(NOT(OR($B55&lt;&gt;"",$C55&lt;&gt;"",$D55&lt;&gt;"",$E55&lt;&gt;"",$F55&lt;&gt;"",$H55&lt;&gt;"",$I55&lt;&gt;"",$J55&lt;&gt;"")),"",IF(IF(B55="","SIN OBRA; ","")&amp;IF(NOT(ISNUMBER(H55)),"SIN FECHA ENCONTRADO; ","")&amp;IF(I55="","SIN CUADRILLA ASIGNADA; ","")&amp;IF(AND(ISNUMBER(J55),J55&lt;TODAY(),NOT(OR(UPPER($K55)=UPPER("Terminado"),UPPER($K55)=UPPER("Verificado por el contratista")))),"VENCIDO - NO TERMINADO; ","")&amp;IF(AND(OR(UPPER($K55)=UPPER("Terminado"),UPPER($K55)=UPPER("Verificado por el contratista")),M55=""),"TERMINADO - SIN FIRMA DEL CONTRATISTA; ","")&amp;IF(AND(OR(UPPER(E55)=UPPER("Daño de otros oficios"),UPPER(N55)=UPPER("Sí")),O55=""),"DAÑO DE OTROS - SIN N.º DE OC; ","")&amp;IF(AND(ISNUMBER(H55),NOT(OR(UPPER($K55)=UPPER("Terminado"),UPPER($K55)=UPPER("Verificado por el contratista"))),TODAY()-H55&gt;7),"ABIERTO MÁS DE 7 DÍAS; ","")="","",LEFT(IF(B55="","SIN OBRA; ","")&amp;IF(NOT(ISNUMBER(H55)),"SIN FECHA ENCONTRADO; ","")&amp;IF(I55="","SIN CUADRILLA ASIGNADA; ","")&amp;IF(AND(ISNUMBER(J55),J55&lt;TODAY(),NOT(OR(UPPER($K55)=UPPER("Terminado"),UPPER($K55)=UPPER("Verificado por el contratista")))),"VENCIDO - NO TERMINADO; ","")&amp;IF(AND(OR(UPPER($K55)=UPPER("Terminado"),UPPER($K55)=UPPER("Verificado por el contratista")),M55=""),"TERMINADO - SIN FIRMA DEL CONTRATISTA; ","")&amp;IF(AND(OR(UPPER(E55)=UPPER("Daño de otros oficios"),UPPER(N55)=UPPER("Sí")),O55=""),"DAÑO DE OTROS - SIN N.º DE OC; ","")&amp;IF(AND(ISNUMBER(H55),NOT(OR(UPPER($K55)=UPPER("Terminado"),UPPER($K55)=UPPER("Verificado por el contratista"))),TODAY()-H55&gt;7),"ABIERTO MÁS DE 7 DÍAS; ",""),LEN(IF(B55="","SIN OBRA; ","")&amp;IF(NOT(ISNUMBER(H55)),"SIN FECHA ENCONTRADO; ","")&amp;IF(I55="","SIN CUADRILLA ASIGNADA; ","")&amp;IF(AND(ISNUMBER(J55),J55&lt;TODAY(),NOT(OR(UPPER($K55)=UPPER("Terminado"),UPPER($K55)=UPPER("Verificado por el contratista")))),"VENCIDO - NO TERMINADO; ","")&amp;IF(AND(OR(UPPER($K55)=UPPER("Terminado"),UPPER($K55)=UPPER("Verificado por el contratista")),M55=""),"TERMINADO - SIN FIRMA DEL CONTRATISTA; ","")&amp;IF(AND(OR(UPPER(E55)=UPPER("Daño de otros oficios"),UPPER(N55)=UPPER("Sí")),O55=""),"DAÑO DE OTROS - SIN N.º DE OC; ","")&amp;IF(AND(ISNUMBER(H55),NOT(OR(UPPER($K55)=UPPER("Terminado"),UPPER($K55)=UPPER("Verificado por el contratista"))),TODAY()-H55&gt;7),"ABIERTO MÁS DE 7 DÍAS; ",""))-2)))</f>
        <v/>
      </c>
      <c r="T55" s="7" t="n"/>
    </row>
    <row r="56">
      <c r="A56" s="6" t="n"/>
      <c r="B56" s="7" t="n"/>
      <c r="C56" s="6" t="n"/>
      <c r="D56" s="6" t="n"/>
      <c r="E56" s="6" t="n"/>
      <c r="F56" s="7" t="n"/>
      <c r="G56" s="6" t="n"/>
      <c r="H56" s="8" t="n"/>
      <c r="I56" s="6" t="n"/>
      <c r="J56" s="8" t="n"/>
      <c r="K56" s="6" t="n"/>
      <c r="L56" s="8" t="n"/>
      <c r="M56" s="6" t="n"/>
      <c r="N56" s="6" t="n"/>
      <c r="O56" s="6" t="n"/>
      <c r="P56" s="6" t="n"/>
      <c r="Q56" s="9">
        <f>IF(NOT(OR($B56&lt;&gt;"",$C56&lt;&gt;"",$D56&lt;&gt;"",$E56&lt;&gt;"",$F56&lt;&gt;"",$H56&lt;&gt;"",$I56&lt;&gt;"",$J56&lt;&gt;"")),"",IF(ISNUMBER(H56),IF(AND(OR(UPPER($K56)=UPPER("Terminado"),UPPER($K56)=UPPER("Verificado por el contratista")),ISNUMBER(L56)),L56-H56,TODAY()-H56),""))</f>
        <v/>
      </c>
      <c r="R56" s="9">
        <f>IF(NOT(OR($B56&lt;&gt;"",$C56&lt;&gt;"",$D56&lt;&gt;"",$E56&lt;&gt;"",$F56&lt;&gt;"",$H56&lt;&gt;"",$I56&lt;&gt;"",$J56&lt;&gt;"")),"",IF(AND(ISNUMBER(J56),NOT(OR(UPPER($K56)=UPPER("Terminado"),UPPER($K56)=UPPER("Verificado por el contratista")))),J56-TODAY(),""))</f>
        <v/>
      </c>
      <c r="S56" s="10">
        <f>IF(NOT(OR($B56&lt;&gt;"",$C56&lt;&gt;"",$D56&lt;&gt;"",$E56&lt;&gt;"",$F56&lt;&gt;"",$H56&lt;&gt;"",$I56&lt;&gt;"",$J56&lt;&gt;"")),"",IF(IF(B56="","SIN OBRA; ","")&amp;IF(NOT(ISNUMBER(H56)),"SIN FECHA ENCONTRADO; ","")&amp;IF(I56="","SIN CUADRILLA ASIGNADA; ","")&amp;IF(AND(ISNUMBER(J56),J56&lt;TODAY(),NOT(OR(UPPER($K56)=UPPER("Terminado"),UPPER($K56)=UPPER("Verificado por el contratista")))),"VENCIDO - NO TERMINADO; ","")&amp;IF(AND(OR(UPPER($K56)=UPPER("Terminado"),UPPER($K56)=UPPER("Verificado por el contratista")),M56=""),"TERMINADO - SIN FIRMA DEL CONTRATISTA; ","")&amp;IF(AND(OR(UPPER(E56)=UPPER("Daño de otros oficios"),UPPER(N56)=UPPER("Sí")),O56=""),"DAÑO DE OTROS - SIN N.º DE OC; ","")&amp;IF(AND(ISNUMBER(H56),NOT(OR(UPPER($K56)=UPPER("Terminado"),UPPER($K56)=UPPER("Verificado por el contratista"))),TODAY()-H56&gt;7),"ABIERTO MÁS DE 7 DÍAS; ","")="","",LEFT(IF(B56="","SIN OBRA; ","")&amp;IF(NOT(ISNUMBER(H56)),"SIN FECHA ENCONTRADO; ","")&amp;IF(I56="","SIN CUADRILLA ASIGNADA; ","")&amp;IF(AND(ISNUMBER(J56),J56&lt;TODAY(),NOT(OR(UPPER($K56)=UPPER("Terminado"),UPPER($K56)=UPPER("Verificado por el contratista")))),"VENCIDO - NO TERMINADO; ","")&amp;IF(AND(OR(UPPER($K56)=UPPER("Terminado"),UPPER($K56)=UPPER("Verificado por el contratista")),M56=""),"TERMINADO - SIN FIRMA DEL CONTRATISTA; ","")&amp;IF(AND(OR(UPPER(E56)=UPPER("Daño de otros oficios"),UPPER(N56)=UPPER("Sí")),O56=""),"DAÑO DE OTROS - SIN N.º DE OC; ","")&amp;IF(AND(ISNUMBER(H56),NOT(OR(UPPER($K56)=UPPER("Terminado"),UPPER($K56)=UPPER("Verificado por el contratista"))),TODAY()-H56&gt;7),"ABIERTO MÁS DE 7 DÍAS; ",""),LEN(IF(B56="","SIN OBRA; ","")&amp;IF(NOT(ISNUMBER(H56)),"SIN FECHA ENCONTRADO; ","")&amp;IF(I56="","SIN CUADRILLA ASIGNADA; ","")&amp;IF(AND(ISNUMBER(J56),J56&lt;TODAY(),NOT(OR(UPPER($K56)=UPPER("Terminado"),UPPER($K56)=UPPER("Verificado por el contratista")))),"VENCIDO - NO TERMINADO; ","")&amp;IF(AND(OR(UPPER($K56)=UPPER("Terminado"),UPPER($K56)=UPPER("Verificado por el contratista")),M56=""),"TERMINADO - SIN FIRMA DEL CONTRATISTA; ","")&amp;IF(AND(OR(UPPER(E56)=UPPER("Daño de otros oficios"),UPPER(N56)=UPPER("Sí")),O56=""),"DAÑO DE OTROS - SIN N.º DE OC; ","")&amp;IF(AND(ISNUMBER(H56),NOT(OR(UPPER($K56)=UPPER("Terminado"),UPPER($K56)=UPPER("Verificado por el contratista"))),TODAY()-H56&gt;7),"ABIERTO MÁS DE 7 DÍAS; ",""))-2)))</f>
        <v/>
      </c>
      <c r="T56" s="7" t="n"/>
    </row>
    <row r="57">
      <c r="A57" s="6" t="n"/>
      <c r="B57" s="7" t="n"/>
      <c r="C57" s="6" t="n"/>
      <c r="D57" s="6" t="n"/>
      <c r="E57" s="6" t="n"/>
      <c r="F57" s="7" t="n"/>
      <c r="G57" s="6" t="n"/>
      <c r="H57" s="8" t="n"/>
      <c r="I57" s="6" t="n"/>
      <c r="J57" s="8" t="n"/>
      <c r="K57" s="6" t="n"/>
      <c r="L57" s="8" t="n"/>
      <c r="M57" s="6" t="n"/>
      <c r="N57" s="6" t="n"/>
      <c r="O57" s="6" t="n"/>
      <c r="P57" s="6" t="n"/>
      <c r="Q57" s="9">
        <f>IF(NOT(OR($B57&lt;&gt;"",$C57&lt;&gt;"",$D57&lt;&gt;"",$E57&lt;&gt;"",$F57&lt;&gt;"",$H57&lt;&gt;"",$I57&lt;&gt;"",$J57&lt;&gt;"")),"",IF(ISNUMBER(H57),IF(AND(OR(UPPER($K57)=UPPER("Terminado"),UPPER($K57)=UPPER("Verificado por el contratista")),ISNUMBER(L57)),L57-H57,TODAY()-H57),""))</f>
        <v/>
      </c>
      <c r="R57" s="9">
        <f>IF(NOT(OR($B57&lt;&gt;"",$C57&lt;&gt;"",$D57&lt;&gt;"",$E57&lt;&gt;"",$F57&lt;&gt;"",$H57&lt;&gt;"",$I57&lt;&gt;"",$J57&lt;&gt;"")),"",IF(AND(ISNUMBER(J57),NOT(OR(UPPER($K57)=UPPER("Terminado"),UPPER($K57)=UPPER("Verificado por el contratista")))),J57-TODAY(),""))</f>
        <v/>
      </c>
      <c r="S57" s="10">
        <f>IF(NOT(OR($B57&lt;&gt;"",$C57&lt;&gt;"",$D57&lt;&gt;"",$E57&lt;&gt;"",$F57&lt;&gt;"",$H57&lt;&gt;"",$I57&lt;&gt;"",$J57&lt;&gt;"")),"",IF(IF(B57="","SIN OBRA; ","")&amp;IF(NOT(ISNUMBER(H57)),"SIN FECHA ENCONTRADO; ","")&amp;IF(I57="","SIN CUADRILLA ASIGNADA; ","")&amp;IF(AND(ISNUMBER(J57),J57&lt;TODAY(),NOT(OR(UPPER($K57)=UPPER("Terminado"),UPPER($K57)=UPPER("Verificado por el contratista")))),"VENCIDO - NO TERMINADO; ","")&amp;IF(AND(OR(UPPER($K57)=UPPER("Terminado"),UPPER($K57)=UPPER("Verificado por el contratista")),M57=""),"TERMINADO - SIN FIRMA DEL CONTRATISTA; ","")&amp;IF(AND(OR(UPPER(E57)=UPPER("Daño de otros oficios"),UPPER(N57)=UPPER("Sí")),O57=""),"DAÑO DE OTROS - SIN N.º DE OC; ","")&amp;IF(AND(ISNUMBER(H57),NOT(OR(UPPER($K57)=UPPER("Terminado"),UPPER($K57)=UPPER("Verificado por el contratista"))),TODAY()-H57&gt;7),"ABIERTO MÁS DE 7 DÍAS; ","")="","",LEFT(IF(B57="","SIN OBRA; ","")&amp;IF(NOT(ISNUMBER(H57)),"SIN FECHA ENCONTRADO; ","")&amp;IF(I57="","SIN CUADRILLA ASIGNADA; ","")&amp;IF(AND(ISNUMBER(J57),J57&lt;TODAY(),NOT(OR(UPPER($K57)=UPPER("Terminado"),UPPER($K57)=UPPER("Verificado por el contratista")))),"VENCIDO - NO TERMINADO; ","")&amp;IF(AND(OR(UPPER($K57)=UPPER("Terminado"),UPPER($K57)=UPPER("Verificado por el contratista")),M57=""),"TERMINADO - SIN FIRMA DEL CONTRATISTA; ","")&amp;IF(AND(OR(UPPER(E57)=UPPER("Daño de otros oficios"),UPPER(N57)=UPPER("Sí")),O57=""),"DAÑO DE OTROS - SIN N.º DE OC; ","")&amp;IF(AND(ISNUMBER(H57),NOT(OR(UPPER($K57)=UPPER("Terminado"),UPPER($K57)=UPPER("Verificado por el contratista"))),TODAY()-H57&gt;7),"ABIERTO MÁS DE 7 DÍAS; ",""),LEN(IF(B57="","SIN OBRA; ","")&amp;IF(NOT(ISNUMBER(H57)),"SIN FECHA ENCONTRADO; ","")&amp;IF(I57="","SIN CUADRILLA ASIGNADA; ","")&amp;IF(AND(ISNUMBER(J57),J57&lt;TODAY(),NOT(OR(UPPER($K57)=UPPER("Terminado"),UPPER($K57)=UPPER("Verificado por el contratista")))),"VENCIDO - NO TERMINADO; ","")&amp;IF(AND(OR(UPPER($K57)=UPPER("Terminado"),UPPER($K57)=UPPER("Verificado por el contratista")),M57=""),"TERMINADO - SIN FIRMA DEL CONTRATISTA; ","")&amp;IF(AND(OR(UPPER(E57)=UPPER("Daño de otros oficios"),UPPER(N57)=UPPER("Sí")),O57=""),"DAÑO DE OTROS - SIN N.º DE OC; ","")&amp;IF(AND(ISNUMBER(H57),NOT(OR(UPPER($K57)=UPPER("Terminado"),UPPER($K57)=UPPER("Verificado por el contratista"))),TODAY()-H57&gt;7),"ABIERTO MÁS DE 7 DÍAS; ",""))-2)))</f>
        <v/>
      </c>
      <c r="T57" s="7" t="n"/>
    </row>
    <row r="58">
      <c r="A58" s="6" t="n"/>
      <c r="B58" s="7" t="n"/>
      <c r="C58" s="6" t="n"/>
      <c r="D58" s="6" t="n"/>
      <c r="E58" s="6" t="n"/>
      <c r="F58" s="7" t="n"/>
      <c r="G58" s="6" t="n"/>
      <c r="H58" s="8" t="n"/>
      <c r="I58" s="6" t="n"/>
      <c r="J58" s="8" t="n"/>
      <c r="K58" s="6" t="n"/>
      <c r="L58" s="8" t="n"/>
      <c r="M58" s="6" t="n"/>
      <c r="N58" s="6" t="n"/>
      <c r="O58" s="6" t="n"/>
      <c r="P58" s="6" t="n"/>
      <c r="Q58" s="9">
        <f>IF(NOT(OR($B58&lt;&gt;"",$C58&lt;&gt;"",$D58&lt;&gt;"",$E58&lt;&gt;"",$F58&lt;&gt;"",$H58&lt;&gt;"",$I58&lt;&gt;"",$J58&lt;&gt;"")),"",IF(ISNUMBER(H58),IF(AND(OR(UPPER($K58)=UPPER("Terminado"),UPPER($K58)=UPPER("Verificado por el contratista")),ISNUMBER(L58)),L58-H58,TODAY()-H58),""))</f>
        <v/>
      </c>
      <c r="R58" s="9">
        <f>IF(NOT(OR($B58&lt;&gt;"",$C58&lt;&gt;"",$D58&lt;&gt;"",$E58&lt;&gt;"",$F58&lt;&gt;"",$H58&lt;&gt;"",$I58&lt;&gt;"",$J58&lt;&gt;"")),"",IF(AND(ISNUMBER(J58),NOT(OR(UPPER($K58)=UPPER("Terminado"),UPPER($K58)=UPPER("Verificado por el contratista")))),J58-TODAY(),""))</f>
        <v/>
      </c>
      <c r="S58" s="10">
        <f>IF(NOT(OR($B58&lt;&gt;"",$C58&lt;&gt;"",$D58&lt;&gt;"",$E58&lt;&gt;"",$F58&lt;&gt;"",$H58&lt;&gt;"",$I58&lt;&gt;"",$J58&lt;&gt;"")),"",IF(IF(B58="","SIN OBRA; ","")&amp;IF(NOT(ISNUMBER(H58)),"SIN FECHA ENCONTRADO; ","")&amp;IF(I58="","SIN CUADRILLA ASIGNADA; ","")&amp;IF(AND(ISNUMBER(J58),J58&lt;TODAY(),NOT(OR(UPPER($K58)=UPPER("Terminado"),UPPER($K58)=UPPER("Verificado por el contratista")))),"VENCIDO - NO TERMINADO; ","")&amp;IF(AND(OR(UPPER($K58)=UPPER("Terminado"),UPPER($K58)=UPPER("Verificado por el contratista")),M58=""),"TERMINADO - SIN FIRMA DEL CONTRATISTA; ","")&amp;IF(AND(OR(UPPER(E58)=UPPER("Daño de otros oficios"),UPPER(N58)=UPPER("Sí")),O58=""),"DAÑO DE OTROS - SIN N.º DE OC; ","")&amp;IF(AND(ISNUMBER(H58),NOT(OR(UPPER($K58)=UPPER("Terminado"),UPPER($K58)=UPPER("Verificado por el contratista"))),TODAY()-H58&gt;7),"ABIERTO MÁS DE 7 DÍAS; ","")="","",LEFT(IF(B58="","SIN OBRA; ","")&amp;IF(NOT(ISNUMBER(H58)),"SIN FECHA ENCONTRADO; ","")&amp;IF(I58="","SIN CUADRILLA ASIGNADA; ","")&amp;IF(AND(ISNUMBER(J58),J58&lt;TODAY(),NOT(OR(UPPER($K58)=UPPER("Terminado"),UPPER($K58)=UPPER("Verificado por el contratista")))),"VENCIDO - NO TERMINADO; ","")&amp;IF(AND(OR(UPPER($K58)=UPPER("Terminado"),UPPER($K58)=UPPER("Verificado por el contratista")),M58=""),"TERMINADO - SIN FIRMA DEL CONTRATISTA; ","")&amp;IF(AND(OR(UPPER(E58)=UPPER("Daño de otros oficios"),UPPER(N58)=UPPER("Sí")),O58=""),"DAÑO DE OTROS - SIN N.º DE OC; ","")&amp;IF(AND(ISNUMBER(H58),NOT(OR(UPPER($K58)=UPPER("Terminado"),UPPER($K58)=UPPER("Verificado por el contratista"))),TODAY()-H58&gt;7),"ABIERTO MÁS DE 7 DÍAS; ",""),LEN(IF(B58="","SIN OBRA; ","")&amp;IF(NOT(ISNUMBER(H58)),"SIN FECHA ENCONTRADO; ","")&amp;IF(I58="","SIN CUADRILLA ASIGNADA; ","")&amp;IF(AND(ISNUMBER(J58),J58&lt;TODAY(),NOT(OR(UPPER($K58)=UPPER("Terminado"),UPPER($K58)=UPPER("Verificado por el contratista")))),"VENCIDO - NO TERMINADO; ","")&amp;IF(AND(OR(UPPER($K58)=UPPER("Terminado"),UPPER($K58)=UPPER("Verificado por el contratista")),M58=""),"TERMINADO - SIN FIRMA DEL CONTRATISTA; ","")&amp;IF(AND(OR(UPPER(E58)=UPPER("Daño de otros oficios"),UPPER(N58)=UPPER("Sí")),O58=""),"DAÑO DE OTROS - SIN N.º DE OC; ","")&amp;IF(AND(ISNUMBER(H58),NOT(OR(UPPER($K58)=UPPER("Terminado"),UPPER($K58)=UPPER("Verificado por el contratista"))),TODAY()-H58&gt;7),"ABIERTO MÁS DE 7 DÍAS; ",""))-2)))</f>
        <v/>
      </c>
      <c r="T58" s="7" t="n"/>
    </row>
    <row r="59">
      <c r="A59" s="6" t="n"/>
      <c r="B59" s="7" t="n"/>
      <c r="C59" s="6" t="n"/>
      <c r="D59" s="6" t="n"/>
      <c r="E59" s="6" t="n"/>
      <c r="F59" s="7" t="n"/>
      <c r="G59" s="6" t="n"/>
      <c r="H59" s="8" t="n"/>
      <c r="I59" s="6" t="n"/>
      <c r="J59" s="8" t="n"/>
      <c r="K59" s="6" t="n"/>
      <c r="L59" s="8" t="n"/>
      <c r="M59" s="6" t="n"/>
      <c r="N59" s="6" t="n"/>
      <c r="O59" s="6" t="n"/>
      <c r="P59" s="6" t="n"/>
      <c r="Q59" s="9">
        <f>IF(NOT(OR($B59&lt;&gt;"",$C59&lt;&gt;"",$D59&lt;&gt;"",$E59&lt;&gt;"",$F59&lt;&gt;"",$H59&lt;&gt;"",$I59&lt;&gt;"",$J59&lt;&gt;"")),"",IF(ISNUMBER(H59),IF(AND(OR(UPPER($K59)=UPPER("Terminado"),UPPER($K59)=UPPER("Verificado por el contratista")),ISNUMBER(L59)),L59-H59,TODAY()-H59),""))</f>
        <v/>
      </c>
      <c r="R59" s="9">
        <f>IF(NOT(OR($B59&lt;&gt;"",$C59&lt;&gt;"",$D59&lt;&gt;"",$E59&lt;&gt;"",$F59&lt;&gt;"",$H59&lt;&gt;"",$I59&lt;&gt;"",$J59&lt;&gt;"")),"",IF(AND(ISNUMBER(J59),NOT(OR(UPPER($K59)=UPPER("Terminado"),UPPER($K59)=UPPER("Verificado por el contratista")))),J59-TODAY(),""))</f>
        <v/>
      </c>
      <c r="S59" s="10">
        <f>IF(NOT(OR($B59&lt;&gt;"",$C59&lt;&gt;"",$D59&lt;&gt;"",$E59&lt;&gt;"",$F59&lt;&gt;"",$H59&lt;&gt;"",$I59&lt;&gt;"",$J59&lt;&gt;"")),"",IF(IF(B59="","SIN OBRA; ","")&amp;IF(NOT(ISNUMBER(H59)),"SIN FECHA ENCONTRADO; ","")&amp;IF(I59="","SIN CUADRILLA ASIGNADA; ","")&amp;IF(AND(ISNUMBER(J59),J59&lt;TODAY(),NOT(OR(UPPER($K59)=UPPER("Terminado"),UPPER($K59)=UPPER("Verificado por el contratista")))),"VENCIDO - NO TERMINADO; ","")&amp;IF(AND(OR(UPPER($K59)=UPPER("Terminado"),UPPER($K59)=UPPER("Verificado por el contratista")),M59=""),"TERMINADO - SIN FIRMA DEL CONTRATISTA; ","")&amp;IF(AND(OR(UPPER(E59)=UPPER("Daño de otros oficios"),UPPER(N59)=UPPER("Sí")),O59=""),"DAÑO DE OTROS - SIN N.º DE OC; ","")&amp;IF(AND(ISNUMBER(H59),NOT(OR(UPPER($K59)=UPPER("Terminado"),UPPER($K59)=UPPER("Verificado por el contratista"))),TODAY()-H59&gt;7),"ABIERTO MÁS DE 7 DÍAS; ","")="","",LEFT(IF(B59="","SIN OBRA; ","")&amp;IF(NOT(ISNUMBER(H59)),"SIN FECHA ENCONTRADO; ","")&amp;IF(I59="","SIN CUADRILLA ASIGNADA; ","")&amp;IF(AND(ISNUMBER(J59),J59&lt;TODAY(),NOT(OR(UPPER($K59)=UPPER("Terminado"),UPPER($K59)=UPPER("Verificado por el contratista")))),"VENCIDO - NO TERMINADO; ","")&amp;IF(AND(OR(UPPER($K59)=UPPER("Terminado"),UPPER($K59)=UPPER("Verificado por el contratista")),M59=""),"TERMINADO - SIN FIRMA DEL CONTRATISTA; ","")&amp;IF(AND(OR(UPPER(E59)=UPPER("Daño de otros oficios"),UPPER(N59)=UPPER("Sí")),O59=""),"DAÑO DE OTROS - SIN N.º DE OC; ","")&amp;IF(AND(ISNUMBER(H59),NOT(OR(UPPER($K59)=UPPER("Terminado"),UPPER($K59)=UPPER("Verificado por el contratista"))),TODAY()-H59&gt;7),"ABIERTO MÁS DE 7 DÍAS; ",""),LEN(IF(B59="","SIN OBRA; ","")&amp;IF(NOT(ISNUMBER(H59)),"SIN FECHA ENCONTRADO; ","")&amp;IF(I59="","SIN CUADRILLA ASIGNADA; ","")&amp;IF(AND(ISNUMBER(J59),J59&lt;TODAY(),NOT(OR(UPPER($K59)=UPPER("Terminado"),UPPER($K59)=UPPER("Verificado por el contratista")))),"VENCIDO - NO TERMINADO; ","")&amp;IF(AND(OR(UPPER($K59)=UPPER("Terminado"),UPPER($K59)=UPPER("Verificado por el contratista")),M59=""),"TERMINADO - SIN FIRMA DEL CONTRATISTA; ","")&amp;IF(AND(OR(UPPER(E59)=UPPER("Daño de otros oficios"),UPPER(N59)=UPPER("Sí")),O59=""),"DAÑO DE OTROS - SIN N.º DE OC; ","")&amp;IF(AND(ISNUMBER(H59),NOT(OR(UPPER($K59)=UPPER("Terminado"),UPPER($K59)=UPPER("Verificado por el contratista"))),TODAY()-H59&gt;7),"ABIERTO MÁS DE 7 DÍAS; ",""))-2)))</f>
        <v/>
      </c>
      <c r="T59" s="7" t="n"/>
    </row>
    <row r="60">
      <c r="A60" s="6" t="n"/>
      <c r="B60" s="7" t="n"/>
      <c r="C60" s="6" t="n"/>
      <c r="D60" s="6" t="n"/>
      <c r="E60" s="6" t="n"/>
      <c r="F60" s="7" t="n"/>
      <c r="G60" s="6" t="n"/>
      <c r="H60" s="8" t="n"/>
      <c r="I60" s="6" t="n"/>
      <c r="J60" s="8" t="n"/>
      <c r="K60" s="6" t="n"/>
      <c r="L60" s="8" t="n"/>
      <c r="M60" s="6" t="n"/>
      <c r="N60" s="6" t="n"/>
      <c r="O60" s="6" t="n"/>
      <c r="P60" s="6" t="n"/>
      <c r="Q60" s="9">
        <f>IF(NOT(OR($B60&lt;&gt;"",$C60&lt;&gt;"",$D60&lt;&gt;"",$E60&lt;&gt;"",$F60&lt;&gt;"",$H60&lt;&gt;"",$I60&lt;&gt;"",$J60&lt;&gt;"")),"",IF(ISNUMBER(H60),IF(AND(OR(UPPER($K60)=UPPER("Terminado"),UPPER($K60)=UPPER("Verificado por el contratista")),ISNUMBER(L60)),L60-H60,TODAY()-H60),""))</f>
        <v/>
      </c>
      <c r="R60" s="9">
        <f>IF(NOT(OR($B60&lt;&gt;"",$C60&lt;&gt;"",$D60&lt;&gt;"",$E60&lt;&gt;"",$F60&lt;&gt;"",$H60&lt;&gt;"",$I60&lt;&gt;"",$J60&lt;&gt;"")),"",IF(AND(ISNUMBER(J60),NOT(OR(UPPER($K60)=UPPER("Terminado"),UPPER($K60)=UPPER("Verificado por el contratista")))),J60-TODAY(),""))</f>
        <v/>
      </c>
      <c r="S60" s="10">
        <f>IF(NOT(OR($B60&lt;&gt;"",$C60&lt;&gt;"",$D60&lt;&gt;"",$E60&lt;&gt;"",$F60&lt;&gt;"",$H60&lt;&gt;"",$I60&lt;&gt;"",$J60&lt;&gt;"")),"",IF(IF(B60="","SIN OBRA; ","")&amp;IF(NOT(ISNUMBER(H60)),"SIN FECHA ENCONTRADO; ","")&amp;IF(I60="","SIN CUADRILLA ASIGNADA; ","")&amp;IF(AND(ISNUMBER(J60),J60&lt;TODAY(),NOT(OR(UPPER($K60)=UPPER("Terminado"),UPPER($K60)=UPPER("Verificado por el contratista")))),"VENCIDO - NO TERMINADO; ","")&amp;IF(AND(OR(UPPER($K60)=UPPER("Terminado"),UPPER($K60)=UPPER("Verificado por el contratista")),M60=""),"TERMINADO - SIN FIRMA DEL CONTRATISTA; ","")&amp;IF(AND(OR(UPPER(E60)=UPPER("Daño de otros oficios"),UPPER(N60)=UPPER("Sí")),O60=""),"DAÑO DE OTROS - SIN N.º DE OC; ","")&amp;IF(AND(ISNUMBER(H60),NOT(OR(UPPER($K60)=UPPER("Terminado"),UPPER($K60)=UPPER("Verificado por el contratista"))),TODAY()-H60&gt;7),"ABIERTO MÁS DE 7 DÍAS; ","")="","",LEFT(IF(B60="","SIN OBRA; ","")&amp;IF(NOT(ISNUMBER(H60)),"SIN FECHA ENCONTRADO; ","")&amp;IF(I60="","SIN CUADRILLA ASIGNADA; ","")&amp;IF(AND(ISNUMBER(J60),J60&lt;TODAY(),NOT(OR(UPPER($K60)=UPPER("Terminado"),UPPER($K60)=UPPER("Verificado por el contratista")))),"VENCIDO - NO TERMINADO; ","")&amp;IF(AND(OR(UPPER($K60)=UPPER("Terminado"),UPPER($K60)=UPPER("Verificado por el contratista")),M60=""),"TERMINADO - SIN FIRMA DEL CONTRATISTA; ","")&amp;IF(AND(OR(UPPER(E60)=UPPER("Daño de otros oficios"),UPPER(N60)=UPPER("Sí")),O60=""),"DAÑO DE OTROS - SIN N.º DE OC; ","")&amp;IF(AND(ISNUMBER(H60),NOT(OR(UPPER($K60)=UPPER("Terminado"),UPPER($K60)=UPPER("Verificado por el contratista"))),TODAY()-H60&gt;7),"ABIERTO MÁS DE 7 DÍAS; ",""),LEN(IF(B60="","SIN OBRA; ","")&amp;IF(NOT(ISNUMBER(H60)),"SIN FECHA ENCONTRADO; ","")&amp;IF(I60="","SIN CUADRILLA ASIGNADA; ","")&amp;IF(AND(ISNUMBER(J60),J60&lt;TODAY(),NOT(OR(UPPER($K60)=UPPER("Terminado"),UPPER($K60)=UPPER("Verificado por el contratista")))),"VENCIDO - NO TERMINADO; ","")&amp;IF(AND(OR(UPPER($K60)=UPPER("Terminado"),UPPER($K60)=UPPER("Verificado por el contratista")),M60=""),"TERMINADO - SIN FIRMA DEL CONTRATISTA; ","")&amp;IF(AND(OR(UPPER(E60)=UPPER("Daño de otros oficios"),UPPER(N60)=UPPER("Sí")),O60=""),"DAÑO DE OTROS - SIN N.º DE OC; ","")&amp;IF(AND(ISNUMBER(H60),NOT(OR(UPPER($K60)=UPPER("Terminado"),UPPER($K60)=UPPER("Verificado por el contratista"))),TODAY()-H60&gt;7),"ABIERTO MÁS DE 7 DÍAS; ",""))-2)))</f>
        <v/>
      </c>
      <c r="T60" s="7" t="n"/>
    </row>
    <row r="61">
      <c r="A61" s="6" t="n"/>
      <c r="B61" s="7" t="n"/>
      <c r="C61" s="6" t="n"/>
      <c r="D61" s="6" t="n"/>
      <c r="E61" s="6" t="n"/>
      <c r="F61" s="7" t="n"/>
      <c r="G61" s="6" t="n"/>
      <c r="H61" s="8" t="n"/>
      <c r="I61" s="6" t="n"/>
      <c r="J61" s="8" t="n"/>
      <c r="K61" s="6" t="n"/>
      <c r="L61" s="8" t="n"/>
      <c r="M61" s="6" t="n"/>
      <c r="N61" s="6" t="n"/>
      <c r="O61" s="6" t="n"/>
      <c r="P61" s="6" t="n"/>
      <c r="Q61" s="9">
        <f>IF(NOT(OR($B61&lt;&gt;"",$C61&lt;&gt;"",$D61&lt;&gt;"",$E61&lt;&gt;"",$F61&lt;&gt;"",$H61&lt;&gt;"",$I61&lt;&gt;"",$J61&lt;&gt;"")),"",IF(ISNUMBER(H61),IF(AND(OR(UPPER($K61)=UPPER("Terminado"),UPPER($K61)=UPPER("Verificado por el contratista")),ISNUMBER(L61)),L61-H61,TODAY()-H61),""))</f>
        <v/>
      </c>
      <c r="R61" s="9">
        <f>IF(NOT(OR($B61&lt;&gt;"",$C61&lt;&gt;"",$D61&lt;&gt;"",$E61&lt;&gt;"",$F61&lt;&gt;"",$H61&lt;&gt;"",$I61&lt;&gt;"",$J61&lt;&gt;"")),"",IF(AND(ISNUMBER(J61),NOT(OR(UPPER($K61)=UPPER("Terminado"),UPPER($K61)=UPPER("Verificado por el contratista")))),J61-TODAY(),""))</f>
        <v/>
      </c>
      <c r="S61" s="10">
        <f>IF(NOT(OR($B61&lt;&gt;"",$C61&lt;&gt;"",$D61&lt;&gt;"",$E61&lt;&gt;"",$F61&lt;&gt;"",$H61&lt;&gt;"",$I61&lt;&gt;"",$J61&lt;&gt;"")),"",IF(IF(B61="","SIN OBRA; ","")&amp;IF(NOT(ISNUMBER(H61)),"SIN FECHA ENCONTRADO; ","")&amp;IF(I61="","SIN CUADRILLA ASIGNADA; ","")&amp;IF(AND(ISNUMBER(J61),J61&lt;TODAY(),NOT(OR(UPPER($K61)=UPPER("Terminado"),UPPER($K61)=UPPER("Verificado por el contratista")))),"VENCIDO - NO TERMINADO; ","")&amp;IF(AND(OR(UPPER($K61)=UPPER("Terminado"),UPPER($K61)=UPPER("Verificado por el contratista")),M61=""),"TERMINADO - SIN FIRMA DEL CONTRATISTA; ","")&amp;IF(AND(OR(UPPER(E61)=UPPER("Daño de otros oficios"),UPPER(N61)=UPPER("Sí")),O61=""),"DAÑO DE OTROS - SIN N.º DE OC; ","")&amp;IF(AND(ISNUMBER(H61),NOT(OR(UPPER($K61)=UPPER("Terminado"),UPPER($K61)=UPPER("Verificado por el contratista"))),TODAY()-H61&gt;7),"ABIERTO MÁS DE 7 DÍAS; ","")="","",LEFT(IF(B61="","SIN OBRA; ","")&amp;IF(NOT(ISNUMBER(H61)),"SIN FECHA ENCONTRADO; ","")&amp;IF(I61="","SIN CUADRILLA ASIGNADA; ","")&amp;IF(AND(ISNUMBER(J61),J61&lt;TODAY(),NOT(OR(UPPER($K61)=UPPER("Terminado"),UPPER($K61)=UPPER("Verificado por el contratista")))),"VENCIDO - NO TERMINADO; ","")&amp;IF(AND(OR(UPPER($K61)=UPPER("Terminado"),UPPER($K61)=UPPER("Verificado por el contratista")),M61=""),"TERMINADO - SIN FIRMA DEL CONTRATISTA; ","")&amp;IF(AND(OR(UPPER(E61)=UPPER("Daño de otros oficios"),UPPER(N61)=UPPER("Sí")),O61=""),"DAÑO DE OTROS - SIN N.º DE OC; ","")&amp;IF(AND(ISNUMBER(H61),NOT(OR(UPPER($K61)=UPPER("Terminado"),UPPER($K61)=UPPER("Verificado por el contratista"))),TODAY()-H61&gt;7),"ABIERTO MÁS DE 7 DÍAS; ",""),LEN(IF(B61="","SIN OBRA; ","")&amp;IF(NOT(ISNUMBER(H61)),"SIN FECHA ENCONTRADO; ","")&amp;IF(I61="","SIN CUADRILLA ASIGNADA; ","")&amp;IF(AND(ISNUMBER(J61),J61&lt;TODAY(),NOT(OR(UPPER($K61)=UPPER("Terminado"),UPPER($K61)=UPPER("Verificado por el contratista")))),"VENCIDO - NO TERMINADO; ","")&amp;IF(AND(OR(UPPER($K61)=UPPER("Terminado"),UPPER($K61)=UPPER("Verificado por el contratista")),M61=""),"TERMINADO - SIN FIRMA DEL CONTRATISTA; ","")&amp;IF(AND(OR(UPPER(E61)=UPPER("Daño de otros oficios"),UPPER(N61)=UPPER("Sí")),O61=""),"DAÑO DE OTROS - SIN N.º DE OC; ","")&amp;IF(AND(ISNUMBER(H61),NOT(OR(UPPER($K61)=UPPER("Terminado"),UPPER($K61)=UPPER("Verificado por el contratista"))),TODAY()-H61&gt;7),"ABIERTO MÁS DE 7 DÍAS; ",""))-2)))</f>
        <v/>
      </c>
      <c r="T61" s="7" t="n"/>
    </row>
    <row r="62">
      <c r="A62" s="6" t="n"/>
      <c r="B62" s="7" t="n"/>
      <c r="C62" s="6" t="n"/>
      <c r="D62" s="6" t="n"/>
      <c r="E62" s="6" t="n"/>
      <c r="F62" s="7" t="n"/>
      <c r="G62" s="6" t="n"/>
      <c r="H62" s="8" t="n"/>
      <c r="I62" s="6" t="n"/>
      <c r="J62" s="8" t="n"/>
      <c r="K62" s="6" t="n"/>
      <c r="L62" s="8" t="n"/>
      <c r="M62" s="6" t="n"/>
      <c r="N62" s="6" t="n"/>
      <c r="O62" s="6" t="n"/>
      <c r="P62" s="6" t="n"/>
      <c r="Q62" s="9">
        <f>IF(NOT(OR($B62&lt;&gt;"",$C62&lt;&gt;"",$D62&lt;&gt;"",$E62&lt;&gt;"",$F62&lt;&gt;"",$H62&lt;&gt;"",$I62&lt;&gt;"",$J62&lt;&gt;"")),"",IF(ISNUMBER(H62),IF(AND(OR(UPPER($K62)=UPPER("Terminado"),UPPER($K62)=UPPER("Verificado por el contratista")),ISNUMBER(L62)),L62-H62,TODAY()-H62),""))</f>
        <v/>
      </c>
      <c r="R62" s="9">
        <f>IF(NOT(OR($B62&lt;&gt;"",$C62&lt;&gt;"",$D62&lt;&gt;"",$E62&lt;&gt;"",$F62&lt;&gt;"",$H62&lt;&gt;"",$I62&lt;&gt;"",$J62&lt;&gt;"")),"",IF(AND(ISNUMBER(J62),NOT(OR(UPPER($K62)=UPPER("Terminado"),UPPER($K62)=UPPER("Verificado por el contratista")))),J62-TODAY(),""))</f>
        <v/>
      </c>
      <c r="S62" s="10">
        <f>IF(NOT(OR($B62&lt;&gt;"",$C62&lt;&gt;"",$D62&lt;&gt;"",$E62&lt;&gt;"",$F62&lt;&gt;"",$H62&lt;&gt;"",$I62&lt;&gt;"",$J62&lt;&gt;"")),"",IF(IF(B62="","SIN OBRA; ","")&amp;IF(NOT(ISNUMBER(H62)),"SIN FECHA ENCONTRADO; ","")&amp;IF(I62="","SIN CUADRILLA ASIGNADA; ","")&amp;IF(AND(ISNUMBER(J62),J62&lt;TODAY(),NOT(OR(UPPER($K62)=UPPER("Terminado"),UPPER($K62)=UPPER("Verificado por el contratista")))),"VENCIDO - NO TERMINADO; ","")&amp;IF(AND(OR(UPPER($K62)=UPPER("Terminado"),UPPER($K62)=UPPER("Verificado por el contratista")),M62=""),"TERMINADO - SIN FIRMA DEL CONTRATISTA; ","")&amp;IF(AND(OR(UPPER(E62)=UPPER("Daño de otros oficios"),UPPER(N62)=UPPER("Sí")),O62=""),"DAÑO DE OTROS - SIN N.º DE OC; ","")&amp;IF(AND(ISNUMBER(H62),NOT(OR(UPPER($K62)=UPPER("Terminado"),UPPER($K62)=UPPER("Verificado por el contratista"))),TODAY()-H62&gt;7),"ABIERTO MÁS DE 7 DÍAS; ","")="","",LEFT(IF(B62="","SIN OBRA; ","")&amp;IF(NOT(ISNUMBER(H62)),"SIN FECHA ENCONTRADO; ","")&amp;IF(I62="","SIN CUADRILLA ASIGNADA; ","")&amp;IF(AND(ISNUMBER(J62),J62&lt;TODAY(),NOT(OR(UPPER($K62)=UPPER("Terminado"),UPPER($K62)=UPPER("Verificado por el contratista")))),"VENCIDO - NO TERMINADO; ","")&amp;IF(AND(OR(UPPER($K62)=UPPER("Terminado"),UPPER($K62)=UPPER("Verificado por el contratista")),M62=""),"TERMINADO - SIN FIRMA DEL CONTRATISTA; ","")&amp;IF(AND(OR(UPPER(E62)=UPPER("Daño de otros oficios"),UPPER(N62)=UPPER("Sí")),O62=""),"DAÑO DE OTROS - SIN N.º DE OC; ","")&amp;IF(AND(ISNUMBER(H62),NOT(OR(UPPER($K62)=UPPER("Terminado"),UPPER($K62)=UPPER("Verificado por el contratista"))),TODAY()-H62&gt;7),"ABIERTO MÁS DE 7 DÍAS; ",""),LEN(IF(B62="","SIN OBRA; ","")&amp;IF(NOT(ISNUMBER(H62)),"SIN FECHA ENCONTRADO; ","")&amp;IF(I62="","SIN CUADRILLA ASIGNADA; ","")&amp;IF(AND(ISNUMBER(J62),J62&lt;TODAY(),NOT(OR(UPPER($K62)=UPPER("Terminado"),UPPER($K62)=UPPER("Verificado por el contratista")))),"VENCIDO - NO TERMINADO; ","")&amp;IF(AND(OR(UPPER($K62)=UPPER("Terminado"),UPPER($K62)=UPPER("Verificado por el contratista")),M62=""),"TERMINADO - SIN FIRMA DEL CONTRATISTA; ","")&amp;IF(AND(OR(UPPER(E62)=UPPER("Daño de otros oficios"),UPPER(N62)=UPPER("Sí")),O62=""),"DAÑO DE OTROS - SIN N.º DE OC; ","")&amp;IF(AND(ISNUMBER(H62),NOT(OR(UPPER($K62)=UPPER("Terminado"),UPPER($K62)=UPPER("Verificado por el contratista"))),TODAY()-H62&gt;7),"ABIERTO MÁS DE 7 DÍAS; ",""))-2)))</f>
        <v/>
      </c>
      <c r="T62" s="7" t="n"/>
    </row>
    <row r="63">
      <c r="A63" s="6" t="n"/>
      <c r="B63" s="7" t="n"/>
      <c r="C63" s="6" t="n"/>
      <c r="D63" s="6" t="n"/>
      <c r="E63" s="6" t="n"/>
      <c r="F63" s="7" t="n"/>
      <c r="G63" s="6" t="n"/>
      <c r="H63" s="8" t="n"/>
      <c r="I63" s="6" t="n"/>
      <c r="J63" s="8" t="n"/>
      <c r="K63" s="6" t="n"/>
      <c r="L63" s="8" t="n"/>
      <c r="M63" s="6" t="n"/>
      <c r="N63" s="6" t="n"/>
      <c r="O63" s="6" t="n"/>
      <c r="P63" s="6" t="n"/>
      <c r="Q63" s="9">
        <f>IF(NOT(OR($B63&lt;&gt;"",$C63&lt;&gt;"",$D63&lt;&gt;"",$E63&lt;&gt;"",$F63&lt;&gt;"",$H63&lt;&gt;"",$I63&lt;&gt;"",$J63&lt;&gt;"")),"",IF(ISNUMBER(H63),IF(AND(OR(UPPER($K63)=UPPER("Terminado"),UPPER($K63)=UPPER("Verificado por el contratista")),ISNUMBER(L63)),L63-H63,TODAY()-H63),""))</f>
        <v/>
      </c>
      <c r="R63" s="9">
        <f>IF(NOT(OR($B63&lt;&gt;"",$C63&lt;&gt;"",$D63&lt;&gt;"",$E63&lt;&gt;"",$F63&lt;&gt;"",$H63&lt;&gt;"",$I63&lt;&gt;"",$J63&lt;&gt;"")),"",IF(AND(ISNUMBER(J63),NOT(OR(UPPER($K63)=UPPER("Terminado"),UPPER($K63)=UPPER("Verificado por el contratista")))),J63-TODAY(),""))</f>
        <v/>
      </c>
      <c r="S63" s="10">
        <f>IF(NOT(OR($B63&lt;&gt;"",$C63&lt;&gt;"",$D63&lt;&gt;"",$E63&lt;&gt;"",$F63&lt;&gt;"",$H63&lt;&gt;"",$I63&lt;&gt;"",$J63&lt;&gt;"")),"",IF(IF(B63="","SIN OBRA; ","")&amp;IF(NOT(ISNUMBER(H63)),"SIN FECHA ENCONTRADO; ","")&amp;IF(I63="","SIN CUADRILLA ASIGNADA; ","")&amp;IF(AND(ISNUMBER(J63),J63&lt;TODAY(),NOT(OR(UPPER($K63)=UPPER("Terminado"),UPPER($K63)=UPPER("Verificado por el contratista")))),"VENCIDO - NO TERMINADO; ","")&amp;IF(AND(OR(UPPER($K63)=UPPER("Terminado"),UPPER($K63)=UPPER("Verificado por el contratista")),M63=""),"TERMINADO - SIN FIRMA DEL CONTRATISTA; ","")&amp;IF(AND(OR(UPPER(E63)=UPPER("Daño de otros oficios"),UPPER(N63)=UPPER("Sí")),O63=""),"DAÑO DE OTROS - SIN N.º DE OC; ","")&amp;IF(AND(ISNUMBER(H63),NOT(OR(UPPER($K63)=UPPER("Terminado"),UPPER($K63)=UPPER("Verificado por el contratista"))),TODAY()-H63&gt;7),"ABIERTO MÁS DE 7 DÍAS; ","")="","",LEFT(IF(B63="","SIN OBRA; ","")&amp;IF(NOT(ISNUMBER(H63)),"SIN FECHA ENCONTRADO; ","")&amp;IF(I63="","SIN CUADRILLA ASIGNADA; ","")&amp;IF(AND(ISNUMBER(J63),J63&lt;TODAY(),NOT(OR(UPPER($K63)=UPPER("Terminado"),UPPER($K63)=UPPER("Verificado por el contratista")))),"VENCIDO - NO TERMINADO; ","")&amp;IF(AND(OR(UPPER($K63)=UPPER("Terminado"),UPPER($K63)=UPPER("Verificado por el contratista")),M63=""),"TERMINADO - SIN FIRMA DEL CONTRATISTA; ","")&amp;IF(AND(OR(UPPER(E63)=UPPER("Daño de otros oficios"),UPPER(N63)=UPPER("Sí")),O63=""),"DAÑO DE OTROS - SIN N.º DE OC; ","")&amp;IF(AND(ISNUMBER(H63),NOT(OR(UPPER($K63)=UPPER("Terminado"),UPPER($K63)=UPPER("Verificado por el contratista"))),TODAY()-H63&gt;7),"ABIERTO MÁS DE 7 DÍAS; ",""),LEN(IF(B63="","SIN OBRA; ","")&amp;IF(NOT(ISNUMBER(H63)),"SIN FECHA ENCONTRADO; ","")&amp;IF(I63="","SIN CUADRILLA ASIGNADA; ","")&amp;IF(AND(ISNUMBER(J63),J63&lt;TODAY(),NOT(OR(UPPER($K63)=UPPER("Terminado"),UPPER($K63)=UPPER("Verificado por el contratista")))),"VENCIDO - NO TERMINADO; ","")&amp;IF(AND(OR(UPPER($K63)=UPPER("Terminado"),UPPER($K63)=UPPER("Verificado por el contratista")),M63=""),"TERMINADO - SIN FIRMA DEL CONTRATISTA; ","")&amp;IF(AND(OR(UPPER(E63)=UPPER("Daño de otros oficios"),UPPER(N63)=UPPER("Sí")),O63=""),"DAÑO DE OTROS - SIN N.º DE OC; ","")&amp;IF(AND(ISNUMBER(H63),NOT(OR(UPPER($K63)=UPPER("Terminado"),UPPER($K63)=UPPER("Verificado por el contratista"))),TODAY()-H63&gt;7),"ABIERTO MÁS DE 7 DÍAS; ",""))-2)))</f>
        <v/>
      </c>
      <c r="T63" s="7" t="n"/>
    </row>
    <row r="64">
      <c r="A64" s="6" t="n"/>
      <c r="B64" s="7" t="n"/>
      <c r="C64" s="6" t="n"/>
      <c r="D64" s="6" t="n"/>
      <c r="E64" s="6" t="n"/>
      <c r="F64" s="7" t="n"/>
      <c r="G64" s="6" t="n"/>
      <c r="H64" s="8" t="n"/>
      <c r="I64" s="6" t="n"/>
      <c r="J64" s="8" t="n"/>
      <c r="K64" s="6" t="n"/>
      <c r="L64" s="8" t="n"/>
      <c r="M64" s="6" t="n"/>
      <c r="N64" s="6" t="n"/>
      <c r="O64" s="6" t="n"/>
      <c r="P64" s="6" t="n"/>
      <c r="Q64" s="9">
        <f>IF(NOT(OR($B64&lt;&gt;"",$C64&lt;&gt;"",$D64&lt;&gt;"",$E64&lt;&gt;"",$F64&lt;&gt;"",$H64&lt;&gt;"",$I64&lt;&gt;"",$J64&lt;&gt;"")),"",IF(ISNUMBER(H64),IF(AND(OR(UPPER($K64)=UPPER("Terminado"),UPPER($K64)=UPPER("Verificado por el contratista")),ISNUMBER(L64)),L64-H64,TODAY()-H64),""))</f>
        <v/>
      </c>
      <c r="R64" s="9">
        <f>IF(NOT(OR($B64&lt;&gt;"",$C64&lt;&gt;"",$D64&lt;&gt;"",$E64&lt;&gt;"",$F64&lt;&gt;"",$H64&lt;&gt;"",$I64&lt;&gt;"",$J64&lt;&gt;"")),"",IF(AND(ISNUMBER(J64),NOT(OR(UPPER($K64)=UPPER("Terminado"),UPPER($K64)=UPPER("Verificado por el contratista")))),J64-TODAY(),""))</f>
        <v/>
      </c>
      <c r="S64" s="10">
        <f>IF(NOT(OR($B64&lt;&gt;"",$C64&lt;&gt;"",$D64&lt;&gt;"",$E64&lt;&gt;"",$F64&lt;&gt;"",$H64&lt;&gt;"",$I64&lt;&gt;"",$J64&lt;&gt;"")),"",IF(IF(B64="","SIN OBRA; ","")&amp;IF(NOT(ISNUMBER(H64)),"SIN FECHA ENCONTRADO; ","")&amp;IF(I64="","SIN CUADRILLA ASIGNADA; ","")&amp;IF(AND(ISNUMBER(J64),J64&lt;TODAY(),NOT(OR(UPPER($K64)=UPPER("Terminado"),UPPER($K64)=UPPER("Verificado por el contratista")))),"VENCIDO - NO TERMINADO; ","")&amp;IF(AND(OR(UPPER($K64)=UPPER("Terminado"),UPPER($K64)=UPPER("Verificado por el contratista")),M64=""),"TERMINADO - SIN FIRMA DEL CONTRATISTA; ","")&amp;IF(AND(OR(UPPER(E64)=UPPER("Daño de otros oficios"),UPPER(N64)=UPPER("Sí")),O64=""),"DAÑO DE OTROS - SIN N.º DE OC; ","")&amp;IF(AND(ISNUMBER(H64),NOT(OR(UPPER($K64)=UPPER("Terminado"),UPPER($K64)=UPPER("Verificado por el contratista"))),TODAY()-H64&gt;7),"ABIERTO MÁS DE 7 DÍAS; ","")="","",LEFT(IF(B64="","SIN OBRA; ","")&amp;IF(NOT(ISNUMBER(H64)),"SIN FECHA ENCONTRADO; ","")&amp;IF(I64="","SIN CUADRILLA ASIGNADA; ","")&amp;IF(AND(ISNUMBER(J64),J64&lt;TODAY(),NOT(OR(UPPER($K64)=UPPER("Terminado"),UPPER($K64)=UPPER("Verificado por el contratista")))),"VENCIDO - NO TERMINADO; ","")&amp;IF(AND(OR(UPPER($K64)=UPPER("Terminado"),UPPER($K64)=UPPER("Verificado por el contratista")),M64=""),"TERMINADO - SIN FIRMA DEL CONTRATISTA; ","")&amp;IF(AND(OR(UPPER(E64)=UPPER("Daño de otros oficios"),UPPER(N64)=UPPER("Sí")),O64=""),"DAÑO DE OTROS - SIN N.º DE OC; ","")&amp;IF(AND(ISNUMBER(H64),NOT(OR(UPPER($K64)=UPPER("Terminado"),UPPER($K64)=UPPER("Verificado por el contratista"))),TODAY()-H64&gt;7),"ABIERTO MÁS DE 7 DÍAS; ",""),LEN(IF(B64="","SIN OBRA; ","")&amp;IF(NOT(ISNUMBER(H64)),"SIN FECHA ENCONTRADO; ","")&amp;IF(I64="","SIN CUADRILLA ASIGNADA; ","")&amp;IF(AND(ISNUMBER(J64),J64&lt;TODAY(),NOT(OR(UPPER($K64)=UPPER("Terminado"),UPPER($K64)=UPPER("Verificado por el contratista")))),"VENCIDO - NO TERMINADO; ","")&amp;IF(AND(OR(UPPER($K64)=UPPER("Terminado"),UPPER($K64)=UPPER("Verificado por el contratista")),M64=""),"TERMINADO - SIN FIRMA DEL CONTRATISTA; ","")&amp;IF(AND(OR(UPPER(E64)=UPPER("Daño de otros oficios"),UPPER(N64)=UPPER("Sí")),O64=""),"DAÑO DE OTROS - SIN N.º DE OC; ","")&amp;IF(AND(ISNUMBER(H64),NOT(OR(UPPER($K64)=UPPER("Terminado"),UPPER($K64)=UPPER("Verificado por el contratista"))),TODAY()-H64&gt;7),"ABIERTO MÁS DE 7 DÍAS; ",""))-2)))</f>
        <v/>
      </c>
      <c r="T64" s="7" t="n"/>
    </row>
    <row r="65">
      <c r="A65" s="6" t="n"/>
      <c r="B65" s="7" t="n"/>
      <c r="C65" s="6" t="n"/>
      <c r="D65" s="6" t="n"/>
      <c r="E65" s="6" t="n"/>
      <c r="F65" s="7" t="n"/>
      <c r="G65" s="6" t="n"/>
      <c r="H65" s="8" t="n"/>
      <c r="I65" s="6" t="n"/>
      <c r="J65" s="8" t="n"/>
      <c r="K65" s="6" t="n"/>
      <c r="L65" s="8" t="n"/>
      <c r="M65" s="6" t="n"/>
      <c r="N65" s="6" t="n"/>
      <c r="O65" s="6" t="n"/>
      <c r="P65" s="6" t="n"/>
      <c r="Q65" s="9">
        <f>IF(NOT(OR($B65&lt;&gt;"",$C65&lt;&gt;"",$D65&lt;&gt;"",$E65&lt;&gt;"",$F65&lt;&gt;"",$H65&lt;&gt;"",$I65&lt;&gt;"",$J65&lt;&gt;"")),"",IF(ISNUMBER(H65),IF(AND(OR(UPPER($K65)=UPPER("Terminado"),UPPER($K65)=UPPER("Verificado por el contratista")),ISNUMBER(L65)),L65-H65,TODAY()-H65),""))</f>
        <v/>
      </c>
      <c r="R65" s="9">
        <f>IF(NOT(OR($B65&lt;&gt;"",$C65&lt;&gt;"",$D65&lt;&gt;"",$E65&lt;&gt;"",$F65&lt;&gt;"",$H65&lt;&gt;"",$I65&lt;&gt;"",$J65&lt;&gt;"")),"",IF(AND(ISNUMBER(J65),NOT(OR(UPPER($K65)=UPPER("Terminado"),UPPER($K65)=UPPER("Verificado por el contratista")))),J65-TODAY(),""))</f>
        <v/>
      </c>
      <c r="S65" s="10">
        <f>IF(NOT(OR($B65&lt;&gt;"",$C65&lt;&gt;"",$D65&lt;&gt;"",$E65&lt;&gt;"",$F65&lt;&gt;"",$H65&lt;&gt;"",$I65&lt;&gt;"",$J65&lt;&gt;"")),"",IF(IF(B65="","SIN OBRA; ","")&amp;IF(NOT(ISNUMBER(H65)),"SIN FECHA ENCONTRADO; ","")&amp;IF(I65="","SIN CUADRILLA ASIGNADA; ","")&amp;IF(AND(ISNUMBER(J65),J65&lt;TODAY(),NOT(OR(UPPER($K65)=UPPER("Terminado"),UPPER($K65)=UPPER("Verificado por el contratista")))),"VENCIDO - NO TERMINADO; ","")&amp;IF(AND(OR(UPPER($K65)=UPPER("Terminado"),UPPER($K65)=UPPER("Verificado por el contratista")),M65=""),"TERMINADO - SIN FIRMA DEL CONTRATISTA; ","")&amp;IF(AND(OR(UPPER(E65)=UPPER("Daño de otros oficios"),UPPER(N65)=UPPER("Sí")),O65=""),"DAÑO DE OTROS - SIN N.º DE OC; ","")&amp;IF(AND(ISNUMBER(H65),NOT(OR(UPPER($K65)=UPPER("Terminado"),UPPER($K65)=UPPER("Verificado por el contratista"))),TODAY()-H65&gt;7),"ABIERTO MÁS DE 7 DÍAS; ","")="","",LEFT(IF(B65="","SIN OBRA; ","")&amp;IF(NOT(ISNUMBER(H65)),"SIN FECHA ENCONTRADO; ","")&amp;IF(I65="","SIN CUADRILLA ASIGNADA; ","")&amp;IF(AND(ISNUMBER(J65),J65&lt;TODAY(),NOT(OR(UPPER($K65)=UPPER("Terminado"),UPPER($K65)=UPPER("Verificado por el contratista")))),"VENCIDO - NO TERMINADO; ","")&amp;IF(AND(OR(UPPER($K65)=UPPER("Terminado"),UPPER($K65)=UPPER("Verificado por el contratista")),M65=""),"TERMINADO - SIN FIRMA DEL CONTRATISTA; ","")&amp;IF(AND(OR(UPPER(E65)=UPPER("Daño de otros oficios"),UPPER(N65)=UPPER("Sí")),O65=""),"DAÑO DE OTROS - SIN N.º DE OC; ","")&amp;IF(AND(ISNUMBER(H65),NOT(OR(UPPER($K65)=UPPER("Terminado"),UPPER($K65)=UPPER("Verificado por el contratista"))),TODAY()-H65&gt;7),"ABIERTO MÁS DE 7 DÍAS; ",""),LEN(IF(B65="","SIN OBRA; ","")&amp;IF(NOT(ISNUMBER(H65)),"SIN FECHA ENCONTRADO; ","")&amp;IF(I65="","SIN CUADRILLA ASIGNADA; ","")&amp;IF(AND(ISNUMBER(J65),J65&lt;TODAY(),NOT(OR(UPPER($K65)=UPPER("Terminado"),UPPER($K65)=UPPER("Verificado por el contratista")))),"VENCIDO - NO TERMINADO; ","")&amp;IF(AND(OR(UPPER($K65)=UPPER("Terminado"),UPPER($K65)=UPPER("Verificado por el contratista")),M65=""),"TERMINADO - SIN FIRMA DEL CONTRATISTA; ","")&amp;IF(AND(OR(UPPER(E65)=UPPER("Daño de otros oficios"),UPPER(N65)=UPPER("Sí")),O65=""),"DAÑO DE OTROS - SIN N.º DE OC; ","")&amp;IF(AND(ISNUMBER(H65),NOT(OR(UPPER($K65)=UPPER("Terminado"),UPPER($K65)=UPPER("Verificado por el contratista"))),TODAY()-H65&gt;7),"ABIERTO MÁS DE 7 DÍAS; ",""))-2)))</f>
        <v/>
      </c>
      <c r="T65" s="7" t="n"/>
    </row>
    <row r="67">
      <c r="A67" s="11" t="inlineStr">
        <is>
          <t>RESUMEN</t>
        </is>
      </c>
      <c r="B67" s="12" t="n"/>
      <c r="C67" s="12" t="n"/>
      <c r="D67" s="12" t="n"/>
      <c r="E67" s="12" t="n"/>
      <c r="F67" s="12" t="n"/>
      <c r="G67" s="12" t="n"/>
      <c r="H67" s="12" t="n"/>
      <c r="I67" s="12" t="n"/>
      <c r="J67" s="12" t="n"/>
      <c r="K67" s="12" t="n"/>
      <c r="L67" s="12" t="n"/>
      <c r="M67" s="12" t="n"/>
      <c r="N67" s="12" t="n"/>
      <c r="O67" s="12" t="n"/>
      <c r="P67" s="12" t="n"/>
      <c r="Q67" s="12" t="n"/>
      <c r="R67" s="12" t="n"/>
      <c r="S67" s="12" t="n"/>
      <c r="T67" s="12" t="n"/>
    </row>
    <row r="68">
      <c r="K68" s="3" t="inlineStr">
        <is>
          <t>Detalles</t>
        </is>
      </c>
    </row>
    <row r="69">
      <c r="A69" s="3" t="inlineStr">
        <is>
          <t>Detalles abiertos (sin Terminado ni Verificado)</t>
        </is>
      </c>
      <c r="K69" s="9">
        <f>SUMPRODUCT((LEN($B$6:$B$65&amp;$C$6:$C$65&amp;$D$6:$D$65&amp;$E$6:$E$65&amp;$F$6:$F$65&amp;$H$6:$H$65&amp;$I$6:$I$65&amp;$J$6:$J$65)&gt;0)*(UPPER($K$6:$K$65)&lt;&gt;UPPER("Terminado"))*(UPPER($K$6:$K$65)&lt;&gt;UPPER("Verificado por el contratista")))</f>
        <v/>
      </c>
    </row>
    <row r="70">
      <c r="A70" s="13" t="inlineStr">
        <is>
          <t>Abierto</t>
        </is>
      </c>
      <c r="K70" s="9">
        <f>COUNTIFS($K$6:$K$65,"Abierto")</f>
        <v/>
      </c>
    </row>
    <row r="71">
      <c r="A71" s="13" t="inlineStr">
        <is>
          <t>En proceso</t>
        </is>
      </c>
      <c r="K71" s="9">
        <f>COUNTIFS($K$6:$K$65,"En proceso")</f>
        <v/>
      </c>
    </row>
    <row r="72">
      <c r="A72" s="13" t="inlineStr">
        <is>
          <t>Terminado (esperando la firma del contratista)</t>
        </is>
      </c>
      <c r="K72" s="9">
        <f>COUNTIFS($K$6:$K$65,"Terminado")</f>
        <v/>
      </c>
    </row>
    <row r="73">
      <c r="A73" s="13" t="inlineStr">
        <is>
          <t>Verificado por el contratista</t>
        </is>
      </c>
      <c r="K73" s="9">
        <f>COUNTIFS($K$6:$K$65,"Verificado por el contratista")</f>
        <v/>
      </c>
    </row>
    <row r="74">
      <c r="A74" s="3" t="inlineStr">
        <is>
          <t>Vencidos - no terminados (atienda estos primero)</t>
        </is>
      </c>
      <c r="K74" s="14">
        <f>SUMPRODUCT(--ISNUMBER(SEARCH("VENCIDO - NO TERMINADO",$S$6:$S$65)))</f>
        <v/>
      </c>
    </row>
    <row r="75">
      <c r="A75" s="3" t="inlineStr">
        <is>
          <t>Terminados sin firma del contratista (pida que los revise)</t>
        </is>
      </c>
      <c r="K75" s="9">
        <f>SUMPRODUCT(--ISNUMBER(SEARCH("TERMINADO - SIN FIRMA DEL CONTRATISTA",$S$6:$S$65)))</f>
        <v/>
      </c>
    </row>
    <row r="76">
      <c r="A76" s="3" t="inlineStr">
        <is>
          <t>Daño de otros sin N.º de OC (haga la orden de cambio)</t>
        </is>
      </c>
      <c r="K76" s="14">
        <f>SUMPRODUCT(--ISNUMBER(SEARCH("DAÑO DE OTROS - SIN N.º DE OC",$S$6:$S$65)))</f>
        <v/>
      </c>
    </row>
    <row r="77">
      <c r="A77" s="13" t="inlineStr">
        <is>
          <t>Abiertos más de 7 días</t>
        </is>
      </c>
      <c r="K77" s="9">
        <f>SUMPRODUCT(--ISNUMBER(SEARCH("ABIERTO MÁS DE 7 DÍAS",$S$6:$S$65)))</f>
        <v/>
      </c>
    </row>
    <row r="78">
      <c r="A78" s="13" t="inlineStr">
        <is>
          <t>Renglones con aviso (cantidad)</t>
        </is>
      </c>
      <c r="K78" s="9">
        <f>SUMPRODUCT(--(LEN($S$6:$S$65)&gt;0))</f>
        <v/>
      </c>
    </row>
    <row r="80">
      <c r="A80" s="11" t="inlineStr">
        <is>
          <t>POR OBRA (escriba los nombres de obra en las celdas amarillas, igual que en la columna Obra)</t>
        </is>
      </c>
      <c r="B80" s="12" t="n"/>
      <c r="C80" s="12" t="n"/>
      <c r="D80" s="12" t="n"/>
      <c r="E80" s="12" t="n"/>
      <c r="F80" s="12" t="n"/>
      <c r="G80" s="12" t="n"/>
      <c r="H80" s="12" t="n"/>
      <c r="I80" s="12" t="n"/>
      <c r="J80" s="12" t="n"/>
      <c r="K80" s="12" t="n"/>
      <c r="L80" s="12" t="n"/>
      <c r="M80" s="12" t="n"/>
      <c r="N80" s="12" t="n"/>
      <c r="O80" s="12" t="n"/>
      <c r="P80" s="12" t="n"/>
      <c r="Q80" s="12" t="n"/>
      <c r="R80" s="12" t="n"/>
      <c r="S80" s="12" t="n"/>
      <c r="T80" s="12" t="n"/>
    </row>
    <row r="81" ht="30" customHeight="1">
      <c r="B81" s="15" t="inlineStr">
        <is>
          <t>Obra</t>
        </is>
      </c>
      <c r="K81" s="15" t="inlineStr">
        <is>
          <t>Detalles abiertos</t>
        </is>
      </c>
      <c r="L81" s="15" t="inlineStr">
        <is>
          <t>Vencidos</t>
        </is>
      </c>
      <c r="M81" s="15" t="inlineStr">
        <is>
          <t>Terminados sin firma</t>
        </is>
      </c>
      <c r="N81" s="15" t="inlineStr">
        <is>
          <t>Daño de otros sin N.º de OC</t>
        </is>
      </c>
    </row>
    <row r="82">
      <c r="B82" s="7" t="inlineStr">
        <is>
          <t>EJEMPLO Lote 7 (borre este renglón)</t>
        </is>
      </c>
      <c r="K82" s="9">
        <f>IF($B82="","",SUMPRODUCT((UPPER($B$6:$B$65)=UPPER($B82))*(UPPER($K$6:$K$65)&lt;&gt;UPPER("Terminado"))*(UPPER($K$6:$K$65)&lt;&gt;UPPER("Verificado por el contratista"))))</f>
        <v/>
      </c>
      <c r="L82" s="9">
        <f>IF($B82="","",SUMPRODUCT((UPPER($B$6:$B$65)=UPPER($B82))*ISNUMBER(SEARCH("VENCIDO - NO TERMINADO",$S$6:$S$65))))</f>
        <v/>
      </c>
      <c r="M82" s="9">
        <f>IF($B82="","",SUMPRODUCT((UPPER($B$6:$B$65)=UPPER($B82))*ISNUMBER(SEARCH("TERMINADO - SIN FIRMA DEL CONTRATISTA",$S$6:$S$65))))</f>
        <v/>
      </c>
      <c r="N82" s="9">
        <f>IF($B82="","",SUMPRODUCT((UPPER($B$6:$B$65)=UPPER($B82))*ISNUMBER(SEARCH("DAÑO DE OTROS - SIN N.º DE OC",$S$6:$S$65))))</f>
        <v/>
      </c>
    </row>
    <row r="83">
      <c r="B83" s="7" t="inlineStr">
        <is>
          <t>EJEMPLO Lote 14 (borre este renglón)</t>
        </is>
      </c>
      <c r="K83" s="9">
        <f>IF($B83="","",SUMPRODUCT((UPPER($B$6:$B$65)=UPPER($B83))*(UPPER($K$6:$K$65)&lt;&gt;UPPER("Terminado"))*(UPPER($K$6:$K$65)&lt;&gt;UPPER("Verificado por el contratista"))))</f>
        <v/>
      </c>
      <c r="L83" s="9">
        <f>IF($B83="","",SUMPRODUCT((UPPER($B$6:$B$65)=UPPER($B83))*ISNUMBER(SEARCH("VENCIDO - NO TERMINADO",$S$6:$S$65))))</f>
        <v/>
      </c>
      <c r="M83" s="9">
        <f>IF($B83="","",SUMPRODUCT((UPPER($B$6:$B$65)=UPPER($B83))*ISNUMBER(SEARCH("TERMINADO - SIN FIRMA DEL CONTRATISTA",$S$6:$S$65))))</f>
        <v/>
      </c>
      <c r="N83" s="9">
        <f>IF($B83="","",SUMPRODUCT((UPPER($B$6:$B$65)=UPPER($B83))*ISNUMBER(SEARCH("DAÑO DE OTROS - SIN N.º DE OC",$S$6:$S$65))))</f>
        <v/>
      </c>
    </row>
    <row r="84">
      <c r="B84" s="7" t="n"/>
      <c r="K84" s="9">
        <f>IF($B84="","",SUMPRODUCT((UPPER($B$6:$B$65)=UPPER($B84))*(UPPER($K$6:$K$65)&lt;&gt;UPPER("Terminado"))*(UPPER($K$6:$K$65)&lt;&gt;UPPER("Verificado por el contratista"))))</f>
        <v/>
      </c>
      <c r="L84" s="9">
        <f>IF($B84="","",SUMPRODUCT((UPPER($B$6:$B$65)=UPPER($B84))*ISNUMBER(SEARCH("VENCIDO - NO TERMINADO",$S$6:$S$65))))</f>
        <v/>
      </c>
      <c r="M84" s="9">
        <f>IF($B84="","",SUMPRODUCT((UPPER($B$6:$B$65)=UPPER($B84))*ISNUMBER(SEARCH("TERMINADO - SIN FIRMA DEL CONTRATISTA",$S$6:$S$65))))</f>
        <v/>
      </c>
      <c r="N84" s="9">
        <f>IF($B84="","",SUMPRODUCT((UPPER($B$6:$B$65)=UPPER($B84))*ISNUMBER(SEARCH("DAÑO DE OTROS - SIN N.º DE OC",$S$6:$S$65))))</f>
        <v/>
      </c>
    </row>
    <row r="85">
      <c r="B85" s="7" t="n"/>
      <c r="K85" s="9">
        <f>IF($B85="","",SUMPRODUCT((UPPER($B$6:$B$65)=UPPER($B85))*(UPPER($K$6:$K$65)&lt;&gt;UPPER("Terminado"))*(UPPER($K$6:$K$65)&lt;&gt;UPPER("Verificado por el contratista"))))</f>
        <v/>
      </c>
      <c r="L85" s="9">
        <f>IF($B85="","",SUMPRODUCT((UPPER($B$6:$B$65)=UPPER($B85))*ISNUMBER(SEARCH("VENCIDO - NO TERMINADO",$S$6:$S$65))))</f>
        <v/>
      </c>
      <c r="M85" s="9">
        <f>IF($B85="","",SUMPRODUCT((UPPER($B$6:$B$65)=UPPER($B85))*ISNUMBER(SEARCH("TERMINADO - SIN FIRMA DEL CONTRATISTA",$S$6:$S$65))))</f>
        <v/>
      </c>
      <c r="N85" s="9">
        <f>IF($B85="","",SUMPRODUCT((UPPER($B$6:$B$65)=UPPER($B85))*ISNUMBER(SEARCH("DAÑO DE OTROS - SIN N.º DE OC",$S$6:$S$65))))</f>
        <v/>
      </c>
    </row>
    <row r="86">
      <c r="B86" s="7" t="n"/>
      <c r="K86" s="9">
        <f>IF($B86="","",SUMPRODUCT((UPPER($B$6:$B$65)=UPPER($B86))*(UPPER($K$6:$K$65)&lt;&gt;UPPER("Terminado"))*(UPPER($K$6:$K$65)&lt;&gt;UPPER("Verificado por el contratista"))))</f>
        <v/>
      </c>
      <c r="L86" s="9">
        <f>IF($B86="","",SUMPRODUCT((UPPER($B$6:$B$65)=UPPER($B86))*ISNUMBER(SEARCH("VENCIDO - NO TERMINADO",$S$6:$S$65))))</f>
        <v/>
      </c>
      <c r="M86" s="9">
        <f>IF($B86="","",SUMPRODUCT((UPPER($B$6:$B$65)=UPPER($B86))*ISNUMBER(SEARCH("TERMINADO - SIN FIRMA DEL CONTRATISTA",$S$6:$S$65))))</f>
        <v/>
      </c>
      <c r="N86" s="9">
        <f>IF($B86="","",SUMPRODUCT((UPPER($B$6:$B$65)=UPPER($B86))*ISNUMBER(SEARCH("DAÑO DE OTROS - SIN N.º DE OC",$S$6:$S$65))))</f>
        <v/>
      </c>
    </row>
    <row r="87">
      <c r="B87" s="7" t="n"/>
      <c r="K87" s="9">
        <f>IF($B87="","",SUMPRODUCT((UPPER($B$6:$B$65)=UPPER($B87))*(UPPER($K$6:$K$65)&lt;&gt;UPPER("Terminado"))*(UPPER($K$6:$K$65)&lt;&gt;UPPER("Verificado por el contratista"))))</f>
        <v/>
      </c>
      <c r="L87" s="9">
        <f>IF($B87="","",SUMPRODUCT((UPPER($B$6:$B$65)=UPPER($B87))*ISNUMBER(SEARCH("VENCIDO - NO TERMINADO",$S$6:$S$65))))</f>
        <v/>
      </c>
      <c r="M87" s="9">
        <f>IF($B87="","",SUMPRODUCT((UPPER($B$6:$B$65)=UPPER($B87))*ISNUMBER(SEARCH("TERMINADO - SIN FIRMA DEL CONTRATISTA",$S$6:$S$65))))</f>
        <v/>
      </c>
      <c r="N87" s="9">
        <f>IF($B87="","",SUMPRODUCT((UPPER($B$6:$B$65)=UPPER($B87))*ISNUMBER(SEARCH("DAÑO DE OTROS - SIN N.º DE OC",$S$6:$S$65))))</f>
        <v/>
      </c>
    </row>
    <row r="88">
      <c r="B88" s="7" t="n"/>
      <c r="K88" s="9">
        <f>IF($B88="","",SUMPRODUCT((UPPER($B$6:$B$65)=UPPER($B88))*(UPPER($K$6:$K$65)&lt;&gt;UPPER("Terminado"))*(UPPER($K$6:$K$65)&lt;&gt;UPPER("Verificado por el contratista"))))</f>
        <v/>
      </c>
      <c r="L88" s="9">
        <f>IF($B88="","",SUMPRODUCT((UPPER($B$6:$B$65)=UPPER($B88))*ISNUMBER(SEARCH("VENCIDO - NO TERMINADO",$S$6:$S$65))))</f>
        <v/>
      </c>
      <c r="M88" s="9">
        <f>IF($B88="","",SUMPRODUCT((UPPER($B$6:$B$65)=UPPER($B88))*ISNUMBER(SEARCH("TERMINADO - SIN FIRMA DEL CONTRATISTA",$S$6:$S$65))))</f>
        <v/>
      </c>
      <c r="N88" s="9">
        <f>IF($B88="","",SUMPRODUCT((UPPER($B$6:$B$65)=UPPER($B88))*ISNUMBER(SEARCH("DAÑO DE OTROS - SIN N.º DE OC",$S$6:$S$65))))</f>
        <v/>
      </c>
    </row>
    <row r="89">
      <c r="B89" s="7" t="n"/>
      <c r="K89" s="9">
        <f>IF($B89="","",SUMPRODUCT((UPPER($B$6:$B$65)=UPPER($B89))*(UPPER($K$6:$K$65)&lt;&gt;UPPER("Terminado"))*(UPPER($K$6:$K$65)&lt;&gt;UPPER("Verificado por el contratista"))))</f>
        <v/>
      </c>
      <c r="L89" s="9">
        <f>IF($B89="","",SUMPRODUCT((UPPER($B$6:$B$65)=UPPER($B89))*ISNUMBER(SEARCH("VENCIDO - NO TERMINADO",$S$6:$S$65))))</f>
        <v/>
      </c>
      <c r="M89" s="9">
        <f>IF($B89="","",SUMPRODUCT((UPPER($B$6:$B$65)=UPPER($B89))*ISNUMBER(SEARCH("TERMINADO - SIN FIRMA DEL CONTRATISTA",$S$6:$S$65))))</f>
        <v/>
      </c>
      <c r="N89" s="9">
        <f>IF($B89="","",SUMPRODUCT((UPPER($B$6:$B$65)=UPPER($B89))*ISNUMBER(SEARCH("DAÑO DE OTROS - SIN N.º DE OC",$S$6:$S$65))))</f>
        <v/>
      </c>
    </row>
  </sheetData>
  <conditionalFormatting sqref="A6:T65">
    <cfRule type="expression" priority="1" dxfId="0" stopIfTrue="1">
      <formula>OR(ISNUMBER(SEARCH("VENCIDO - NO TERMINADO",$S6)),ISNUMBER(SEARCH("DAÑO DE OTROS - SIN N.º DE OC",$S6)))</formula>
    </cfRule>
    <cfRule type="expression" priority="2" dxfId="1">
      <formula>$S6&lt;&gt;""</formula>
    </cfRule>
  </conditionalFormatting>
  <conditionalFormatting sqref="K74">
    <cfRule type="expression" priority="3" dxfId="0">
      <formula>N($K$74)&gt;0</formula>
    </cfRule>
  </conditionalFormatting>
  <conditionalFormatting sqref="K76">
    <cfRule type="expression" priority="4" dxfId="0">
      <formula>N($K$76)&gt;0</formula>
    </cfRule>
  </conditionalFormatting>
  <conditionalFormatting sqref="K75">
    <cfRule type="expression" priority="5" dxfId="1">
      <formula>N($K$75)&gt;0</formula>
    </cfRule>
  </conditionalFormatting>
  <conditionalFormatting sqref="K77">
    <cfRule type="expression" priority="6" dxfId="1">
      <formula>N($K$77)&gt;0</formula>
    </cfRule>
  </conditionalFormatting>
  <dataValidations count="4">
    <dataValidation sqref="H6:H65 J6:J65 L6:L65" showDropDown="0" showInputMessage="0" showErrorMessage="1" allowBlank="1" error="Escriba una fecha." type="date" operator="greaterThan">
      <formula1>36526</formula1>
    </dataValidation>
    <dataValidation sqref="E6:E65" showDropDown="0" showInputMessage="0" showErrorMessage="0" allowBlank="1" error="Escoja un tipo de detalle de la lista (o escriba encima)." type="list">
      <formula1>"Clavo botado,Grieta,Junta de cinta,Esquinero,Textura,Parche,Daño de otros oficios,Otro"</formula1>
    </dataValidation>
    <dataValidation sqref="K6:K65" showDropDown="0" showInputMessage="0" showErrorMessage="1" allowBlank="1" error="Escoja un estado de la lista." type="list">
      <formula1>"Abierto,En proceso,Terminado,Verificado por el contratista"</formula1>
    </dataValidation>
    <dataValidation sqref="N6:N65" showDropDown="0" showInputMessage="0" showErrorMessage="1" allowBlank="1" error="Escriba Sí o No." type="list">
      <formula1>"Sí,No"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