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Solicitudes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'Solicitudes'!$A$1:$T$500</definedName>
    <definedName name="_xlnm._FilterDatabase" localSheetId="2" hidden="1">'Unidades'!$A$1:$I$300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B00020"/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7" fillId="3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8" fillId="0" borderId="0" pivotButton="0" quotePrefix="0" xfId="0"/>
    <xf numFmtId="1" fontId="0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Registro de solicitudes de mantenimiento fuera de horario TapeAndFloat (gratis)</t>
        </is>
      </c>
    </row>
    <row r="2">
      <c r="A2" s="2" t="inlineStr"/>
    </row>
    <row r="3">
      <c r="A3" s="3" t="inlineStr">
        <is>
          <t>PRIMERO LA SEGURIDAD: si quien llama reporta olor a gas, fuego, humo, o hay alguien herido o en peligro, dígale que salga y llame al 911</t>
        </is>
      </c>
    </row>
    <row r="4">
      <c r="A4" s="3" t="inlineStr">
        <is>
          <t>(y a la compañía de gas si huele a gas) antes que nada. Esta hoja es un registro para su oficina, no una línea de emergencias.</t>
        </is>
      </c>
    </row>
    <row r="5">
      <c r="A5" s="2" t="inlineStr"/>
    </row>
    <row r="6">
      <c r="A6" s="2" t="inlineStr">
        <is>
          <t>Para arrendadores y administradores de propiedades pequeños. Un renglón por solicitud que llega fuera de horario (llamadas, mensajes, buzón de voz, correos).</t>
        </is>
      </c>
    </row>
    <row r="7">
      <c r="A7" s="2" t="inlineStr">
        <is>
          <t>Una persona decide la urgencia de cada solicitud. La hoja no decide nada; solo guarda el registro y marca lo que se quedó pendiente.</t>
        </is>
      </c>
    </row>
    <row r="8">
      <c r="A8" s="2" t="inlineStr"/>
    </row>
    <row r="9">
      <c r="A9" s="2" t="inlineStr">
        <is>
          <t>1. Hoja Unidades: un renglón por propiedad / unidad que administra. La hoja Solicitudes marca cualquier unidad que no esté en esta lista.</t>
        </is>
      </c>
    </row>
    <row r="10">
      <c r="A10" s="2" t="inlineStr">
        <is>
          <t>2. Hoja Solicitudes: fecha y hora en que llegó, propiedad / unidad, quién llamó, número para regresar la llamada, categoría, lo que dijo,</t>
        </is>
      </c>
    </row>
    <row r="11">
      <c r="A11" s="2" t="inlineStr">
        <is>
          <t xml:space="preserve">   mensaje de seguridad dado, urgencia (Emergencia ahora / Siguiente día hábil / Rutina), quién decidió, proveedor llamado (o 'Personal propio'),</t>
        </is>
      </c>
    </row>
    <row r="12">
      <c r="A12" s="2" t="inlineStr">
        <is>
          <t xml:space="preserve">   fecha y hora en que se le regresó la llamada, programado para, fecha resuelta y enlace de fotos. Los minutos para regresar la llamada y los días abiertos se llenan solos.</t>
        </is>
      </c>
    </row>
    <row r="13">
      <c r="A13" s="2" t="inlineStr">
        <is>
          <t>3. Ajustes: una lista de categorías de EJEMPLO y metas de EJEMPLO para regresar la llamada y días 'abierto demasiado tiempo' por urgencia.</t>
        </is>
      </c>
    </row>
    <row r="14">
      <c r="A14" s="2" t="inlineStr">
        <is>
          <t xml:space="preserve">   Los fija su propia política, no son reglas. Su contrato de arrendamiento, el código local y la ley de su estado definen qué cuenta como emergencia</t>
        </is>
      </c>
    </row>
    <row r="15">
      <c r="A15" s="2" t="inlineStr">
        <is>
          <t xml:space="preserve">   y los plazos de reparación; revíselos o consulte a un abogado, y luego ajuste los valores.</t>
        </is>
      </c>
    </row>
    <row r="16">
      <c r="A16" s="2" t="inlineStr">
        <is>
          <t xml:space="preserve">   Rojo = sin urgencia todavía, o una emergencia sin llamada de regreso anotada.</t>
        </is>
      </c>
    </row>
    <row r="17">
      <c r="A17" s="2" t="inlineStr">
        <is>
          <t xml:space="preserve">   Amarillo = algo que revisar: llamada de regreso después de su meta, solicitud del siguiente día hábil sin programar para el siguiente día hábil,</t>
        </is>
      </c>
    </row>
    <row r="18">
      <c r="A18" s="2" t="inlineStr">
        <is>
          <t xml:space="preserve">   emergencia o siguiente día hábil sin proveedor, abierta demasiado tiempo, unidad que no está en su lista, falta quién decidió.</t>
        </is>
      </c>
    </row>
    <row r="19">
      <c r="A19" s="2" t="inlineStr">
        <is>
          <t xml:space="preserve">   Verde = sin alertas. Gris = resuelta.</t>
        </is>
      </c>
    </row>
    <row r="20">
      <c r="A20" s="2" t="inlineStr">
        <is>
          <t>4. Los primeros renglones son EJEMPLOS (quien llamó empieza con EJEMPLO). Bórrelos antes de empezar.</t>
        </is>
      </c>
    </row>
    <row r="21">
      <c r="A21" s="2" t="inlineStr"/>
    </row>
    <row r="22">
      <c r="A22" s="2" t="inlineStr">
        <is>
          <t>Información general sobre cómo llevar una oficina, no asesoría legal.</t>
        </is>
      </c>
    </row>
    <row r="23">
      <c r="A23" s="2" t="inlineStr">
        <is>
          <t>Guía: https://pm.tapeandfloat.com/es/guias/mantenimiento-fuera-de-horario.html</t>
        </is>
      </c>
    </row>
    <row r="24">
      <c r="A24" s="2" t="inlineStr"/>
    </row>
    <row r="25">
      <c r="A25" s="2" t="inlineStr">
        <is>
          <t>¿Quiere que se lo lleven? Durante la prueba piloto de TapeAndFloat, las solicitudes que usted reenvía (mensajes, correos del buzón de voz, correos) se anotan aquí</t>
        </is>
      </c>
    </row>
    <row r="26">
      <c r="A26" s="2" t="inlineStr">
        <is>
          <t>con una urgencia sugerida; una persona decide la urgencia, y los mensajes para inquilinos o proveedores se preparan para que usted los apruebe.</t>
        </is>
      </c>
    </row>
    <row r="27">
      <c r="A27" s="2" t="inlineStr">
        <is>
          <t>Se arma paso a paso, y durante la prueba una persona real revisa todo.</t>
        </is>
      </c>
    </row>
    <row r="28">
      <c r="A28" s="2" t="inlineStr">
        <is>
          <t>Prueba gratis de 60 días: https://pm.tapeandfloat.com/es/#pilot   Preguntas: james@tapeandfloat.com</t>
        </is>
      </c>
    </row>
    <row r="29">
      <c r="A29" s="2" t="inlineStr"/>
    </row>
    <row r="30">
      <c r="A30" s="4" t="inlineStr">
        <is>
          <t>Resumen (se actualiza solo)</t>
        </is>
      </c>
    </row>
    <row r="31">
      <c r="A31" t="inlineStr">
        <is>
          <t xml:space="preserve">   Solicitudes registradas</t>
        </is>
      </c>
      <c r="B31" s="5">
        <f>SUMPRODUCT((((('Solicitudes'!$A$2:$A$500&lt;&gt;"")+('Solicitudes'!$C$2:$C$500&lt;&gt;"")+('Solicitudes'!$D$2:$D$500&lt;&gt;"")+('Solicitudes'!$G$2:$G$500&lt;&gt;""))&gt;0)*1))</f>
        <v/>
      </c>
    </row>
    <row r="32">
      <c r="A32" t="inlineStr">
        <is>
          <t xml:space="preserve">   Abiertas (sin resolver)</t>
        </is>
      </c>
      <c r="B32" s="5">
        <f>SUMPRODUCT(((((('Solicitudes'!$A$2:$A$500&lt;&gt;"")+('Solicitudes'!$C$2:$C$500&lt;&gt;"")+('Solicitudes'!$D$2:$D$500&lt;&gt;"")+('Solicitudes'!$G$2:$G$500&lt;&gt;""))&gt;0)*1)*('Solicitudes'!$O$2:$O$500="")))</f>
        <v/>
      </c>
    </row>
    <row r="33">
      <c r="A33" t="inlineStr">
        <is>
          <t xml:space="preserve">   Emergencia ahora, todavía abiertas</t>
        </is>
      </c>
      <c r="B33" s="5">
        <f>SUMPRODUCT(((((('Solicitudes'!$A$2:$A$500&lt;&gt;"")+('Solicitudes'!$C$2:$C$500&lt;&gt;"")+('Solicitudes'!$D$2:$D$500&lt;&gt;"")+('Solicitudes'!$G$2:$G$500&lt;&gt;""))&gt;0)*1)*('Solicitudes'!$O$2:$O$500=""))*('Solicitudes'!$I$2:$I$500="Emergencia ahora"))</f>
        <v/>
      </c>
    </row>
    <row r="34">
      <c r="A34" t="inlineStr">
        <is>
          <t xml:space="preserve">   Sin urgencia</t>
        </is>
      </c>
      <c r="B34" s="5">
        <f>COUNTIF('Solicitudes'!$S$2:$S$500,"*SIN URGENCIA*")</f>
        <v/>
      </c>
    </row>
    <row r="35">
      <c r="A35" t="inlineStr">
        <is>
          <t xml:space="preserve">   Emergencia sin llamada de regreso anotada</t>
        </is>
      </c>
      <c r="B35" s="5">
        <f>COUNTIF('Solicitudes'!$S$2:$S$500,"*EMERGENCIA SIN LLAMADA DE REGRESO*")</f>
        <v/>
      </c>
    </row>
    <row r="36">
      <c r="A36" t="inlineStr">
        <is>
          <t xml:space="preserve">   Llamada de regreso después de su meta</t>
        </is>
      </c>
      <c r="B36" s="5">
        <f>COUNTIF('Solicitudes'!$S$2:$S$500,"*LLAMADA DESPUÉS DE LA META*")</f>
        <v/>
      </c>
    </row>
    <row r="37">
      <c r="A37" t="inlineStr">
        <is>
          <t xml:space="preserve">   Siguiente día hábil sin programar para el siguiente día hábil</t>
        </is>
      </c>
      <c r="B37" s="5">
        <f>COUNTIF('Solicitudes'!$S$2:$S$500,"*SIGUIENTE DÍA HÁBIL SIN PROGRAMAR*")</f>
        <v/>
      </c>
    </row>
    <row r="38">
      <c r="A38" t="inlineStr">
        <is>
          <t xml:space="preserve">   Sin proveedor (emergencia / siguiente día hábil)</t>
        </is>
      </c>
      <c r="B38" s="5">
        <f>COUNTIF('Solicitudes'!$S$2:$S$500,"*SIN PROVEEDOR*")</f>
        <v/>
      </c>
    </row>
    <row r="39">
      <c r="A39" t="inlineStr">
        <is>
          <t xml:space="preserve">   Abiertas demasiado tiempo</t>
        </is>
      </c>
      <c r="B39" s="5">
        <f>COUNTIF('Solicitudes'!$S$2:$S$500,"*ABIERTA DEMASIADO TIEMPO*")</f>
        <v/>
      </c>
    </row>
    <row r="40">
      <c r="A40" t="inlineStr">
        <is>
          <t xml:space="preserve">   Unidad que no está en Unidades</t>
        </is>
      </c>
      <c r="B40" s="5">
        <f>COUNTIF('Solicitudes'!$S$2:$S$500,"*UNIDAD NO ESTÁ EN LA LISTA*")</f>
        <v/>
      </c>
    </row>
    <row r="41">
      <c r="A41" t="inlineStr">
        <is>
          <t xml:space="preserve">   Renglones con alguna alerta</t>
        </is>
      </c>
      <c r="B41" s="5">
        <f>COUNTIF('Solicitudes'!$S$2:$S$500,"?*")</f>
        <v/>
      </c>
    </row>
    <row r="43">
      <c r="A43" t="inlineStr">
        <is>
          <t>Uso y distribución gratis. Sin garantía; solo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2" customWidth="1" min="3" max="3"/>
    <col width="22" customWidth="1" min="4" max="4"/>
    <col width="15" customWidth="1" min="5" max="5"/>
    <col width="26" customWidth="1" min="6" max="6"/>
    <col width="34" customWidth="1" min="7" max="7"/>
    <col width="11" customWidth="1" min="8" max="8"/>
    <col width="16" customWidth="1" min="9" max="9"/>
    <col width="16" customWidth="1" min="10" max="10"/>
    <col width="20" customWidth="1" min="11" max="11"/>
    <col width="12" customWidth="1" min="12" max="12"/>
    <col width="10" customWidth="1" min="13" max="13"/>
    <col width="12" customWidth="1" min="14" max="14"/>
    <col width="12" customWidth="1" min="15" max="15"/>
    <col width="22" customWidth="1" min="16" max="16"/>
    <col width="10" customWidth="1" min="17" max="17"/>
    <col width="8" customWidth="1" min="18" max="18"/>
    <col width="55" customWidth="1" min="19" max="19"/>
    <col width="30" customWidth="1" min="20" max="20"/>
  </cols>
  <sheetData>
    <row r="1" ht="60" customHeight="1">
      <c r="A1" s="6" t="inlineStr">
        <is>
          <t>Fecha en que llegó</t>
        </is>
      </c>
      <c r="B1" s="6" t="inlineStr">
        <is>
          <t>Hora en que llegó</t>
        </is>
      </c>
      <c r="C1" s="6" t="inlineStr">
        <is>
          <t>Propiedad / unidad</t>
        </is>
      </c>
      <c r="D1" s="6" t="inlineStr">
        <is>
          <t>Quién llamó</t>
        </is>
      </c>
      <c r="E1" s="6" t="inlineStr">
        <is>
          <t>Número para regresar la llamada</t>
        </is>
      </c>
      <c r="F1" s="6" t="inlineStr">
        <is>
          <t>Categoría</t>
        </is>
      </c>
      <c r="G1" s="6" t="inlineStr">
        <is>
          <t>Lo que dijo</t>
        </is>
      </c>
      <c r="H1" s="6" t="inlineStr">
        <is>
          <t>Mensaje de seguridad dado (Sí/No)</t>
        </is>
      </c>
      <c r="I1" s="6" t="inlineStr">
        <is>
          <t>Urgencia (la decide una persona)</t>
        </is>
      </c>
      <c r="J1" s="6" t="inlineStr">
        <is>
          <t>Quién decidió</t>
        </is>
      </c>
      <c r="K1" s="6" t="inlineStr">
        <is>
          <t>Proveedor llamado (o Personal propio)</t>
        </is>
      </c>
      <c r="L1" s="6" t="inlineStr">
        <is>
          <t>Fecha en que se le llamó</t>
        </is>
      </c>
      <c r="M1" s="6" t="inlineStr">
        <is>
          <t>Hora en que se le llamó</t>
        </is>
      </c>
      <c r="N1" s="6" t="inlineStr">
        <is>
          <t>Programado para (fecha)</t>
        </is>
      </c>
      <c r="O1" s="6" t="inlineStr">
        <is>
          <t>Fecha resuelta</t>
        </is>
      </c>
      <c r="P1" s="6" t="inlineStr">
        <is>
          <t>Enlace de fotos</t>
        </is>
      </c>
      <c r="Q1" s="6" t="inlineStr">
        <is>
          <t>Minutos para regresar la llamada</t>
        </is>
      </c>
      <c r="R1" s="6" t="inlineStr">
        <is>
          <t>Días abierta</t>
        </is>
      </c>
      <c r="S1" s="6" t="inlineStr">
        <is>
          <t>Alerta</t>
        </is>
      </c>
      <c r="T1" s="6" t="inlineStr">
        <is>
          <t>Notas</t>
        </is>
      </c>
    </row>
    <row r="2">
      <c r="A2" s="7" t="n">
        <v>46320</v>
      </c>
      <c r="B2" s="8" t="n">
        <v>0.9444444444444444</v>
      </c>
      <c r="C2" t="inlineStr">
        <is>
          <t>EJEMPLO Calle Roble 12</t>
        </is>
      </c>
      <c r="D2" s="9" t="inlineStr">
        <is>
          <t>EJEMPLO Inquilino A (borre este renglón)</t>
        </is>
      </c>
      <c r="F2" t="inlineStr">
        <is>
          <t>Fuga de agua o inundación</t>
        </is>
      </c>
      <c r="G2" t="inlineStr">
        <is>
          <t>Entra agua por el techo debajo del baño</t>
        </is>
      </c>
      <c r="H2" t="inlineStr">
        <is>
          <t>Sí</t>
        </is>
      </c>
      <c r="I2" t="inlineStr">
        <is>
          <t>Emergencia ahora</t>
        </is>
      </c>
      <c r="J2" t="inlineStr">
        <is>
          <t>Encargado de guardia</t>
        </is>
      </c>
      <c r="K2" t="inlineStr">
        <is>
          <t>EJEMPLO Plomero</t>
        </is>
      </c>
      <c r="L2" s="7" t="n">
        <v>46320</v>
      </c>
      <c r="M2" s="8" t="n">
        <v>0.9548611111111112</v>
      </c>
      <c r="N2" s="7" t="n"/>
      <c r="O2" s="7" t="n">
        <v>46321</v>
      </c>
      <c r="P2" t="inlineStr">
        <is>
          <t>fotos/roble12</t>
        </is>
      </c>
      <c r="Q2" s="10">
        <f>IF(OR(NOT(OR(A2&lt;&gt;"",C2&lt;&gt;"",D2&lt;&gt;"",G2&lt;&gt;"")),N(A2)=0,NOT(OR(N(L2)&gt;0,N(M2)&gt;0))),"",ROUND(((IF(N(L2)=0,N(A2),N(L2))+N(M2))-(N(A2)+N(B2)))*1440,0))</f>
        <v/>
      </c>
      <c r="R2" s="10">
        <f>IF(OR(NOT(OR(A2&lt;&gt;"",C2&lt;&gt;"",D2&lt;&gt;"",G2&lt;&gt;"")),N(A2)=0),"",IF(N(O2)&gt;0,N(O2),TODAY())-N(A2))</f>
        <v/>
      </c>
      <c r="S2">
        <f>IF(OR(NOT(OR(A2&lt;&gt;"",C2&lt;&gt;"",D2&lt;&gt;"",G2&lt;&gt;"")),N(O2)&gt;0),"",IF(IF(N(A2)=0,"SIN FECHA DE LLEGADA; ","")&amp;IF(C2="","SIN UNIDAD; ","")&amp;IF(AND(C2&lt;&gt;"",COUNTIF('Unidades'!$A$2:$A$300,C2)=0),"UNIDAD NO ESTÁ EN LA LISTA; ","")&amp;IF(I2="","SIN URGENCIA; ","")&amp;IF(AND(I2&lt;&gt;"",J2=""),"FALTA QUIÉN DECIDIÓ; ","")&amp;IF(AND(I2="Emergencia ahora",NOT(OR(N(L2)&gt;0,N(M2)&gt;0))),"EMERGENCIA SIN LLAMADA DE REGRESO; ","")&amp;IF(AND(I2&lt;&gt;"",N(A2)&gt;0,IFERROR(VLOOKUP(I2,'Ajustes'!$A$3:$C$5,2,0),0)&gt;0,IF(OR(N(L2)&gt;0,N(M2)&gt;0),((IF(N(L2)=0,N(A2),N(L2))+N(M2))-(N(A2)+N(B2)))*1440&gt;IFERROR(VLOOKUP(I2,'Ajustes'!$A$3:$C$5,2,0),0),AND(NOT(N(O2)&gt;0),I2&lt;&gt;"Emergencia ahora",(NOW()-(N(A2)+N(B2)))*1440&gt;IFERROR(VLOOKUP(I2,'Ajustes'!$A$3:$C$5,2,0),0)))),"LLAMADA DESPUÉS DE LA META; ","")&amp;IF(AND(I2="Siguiente día hábil",N(A2)&gt;0,IF(N(N2)=0,TODAY()&gt;WORKDAY(N(A2),1),N(N2)&gt;WORKDAY(N(A2),1))),"SIGUIENTE DÍA HÁBIL SIN PROGRAMAR; ","")&amp;IF(AND(OR(I2="Emergencia ahora",I2="Siguiente día hábil"),K2=""),"SIN PROVEEDOR; ","")&amp;IF(AND(I2&lt;&gt;"",N(A2)&gt;0,IFERROR(VLOOKUP(I2,'Ajustes'!$A$3:$C$5,3,0),0)&gt;0,TODAY()-N(A2)&gt;IFERROR(VLOOKUP(I2,'Ajustes'!$A$3:$C$5,3,0),0)),"ABIERTA DEMASIADO TIEMPO; ","")="","",LEFT(IF(N(A2)=0,"SIN FECHA DE LLEGADA; ","")&amp;IF(C2="","SIN UNIDAD; ","")&amp;IF(AND(C2&lt;&gt;"",COUNTIF('Unidades'!$A$2:$A$300,C2)=0),"UNIDAD NO ESTÁ EN LA LISTA; ","")&amp;IF(I2="","SIN URGENCIA; ","")&amp;IF(AND(I2&lt;&gt;"",J2=""),"FALTA QUIÉN DECIDIÓ; ","")&amp;IF(AND(I2="Emergencia ahora",NOT(OR(N(L2)&gt;0,N(M2)&gt;0))),"EMERGENCIA SIN LLAMADA DE REGRESO; ","")&amp;IF(AND(I2&lt;&gt;"",N(A2)&gt;0,IFERROR(VLOOKUP(I2,'Ajustes'!$A$3:$C$5,2,0),0)&gt;0,IF(OR(N(L2)&gt;0,N(M2)&gt;0),((IF(N(L2)=0,N(A2),N(L2))+N(M2))-(N(A2)+N(B2)))*1440&gt;IFERROR(VLOOKUP(I2,'Ajustes'!$A$3:$C$5,2,0),0),AND(NOT(N(O2)&gt;0),I2&lt;&gt;"Emergencia ahora",(NOW()-(N(A2)+N(B2)))*1440&gt;IFERROR(VLOOKUP(I2,'Ajustes'!$A$3:$C$5,2,0),0)))),"LLAMADA DESPUÉS DE LA META; ","")&amp;IF(AND(I2="Siguiente día hábil",N(A2)&gt;0,IF(N(N2)=0,TODAY()&gt;WORKDAY(N(A2),1),N(N2)&gt;WORKDAY(N(A2),1))),"SIGUIENTE DÍA HÁBIL SIN PROGRAMAR; ","")&amp;IF(AND(OR(I2="Emergencia ahora",I2="Siguiente día hábil"),K2=""),"SIN PROVEEDOR; ","")&amp;IF(AND(I2&lt;&gt;"",N(A2)&gt;0,IFERROR(VLOOKUP(I2,'Ajustes'!$A$3:$C$5,3,0),0)&gt;0,TODAY()-N(A2)&gt;IFERROR(VLOOKUP(I2,'Ajustes'!$A$3:$C$5,3,0),0)),"ABIERTA DEMASIADO TIEMPO; ",""),LEN(IF(N(A2)=0,"SIN FECHA DE LLEGADA; ","")&amp;IF(C2="","SIN UNIDAD; ","")&amp;IF(AND(C2&lt;&gt;"",COUNTIF('Unidades'!$A$2:$A$300,C2)=0),"UNIDAD NO ESTÁ EN LA LISTA; ","")&amp;IF(I2="","SIN URGENCIA; ","")&amp;IF(AND(I2&lt;&gt;"",J2=""),"FALTA QUIÉN DECIDIÓ; ","")&amp;IF(AND(I2="Emergencia ahora",NOT(OR(N(L2)&gt;0,N(M2)&gt;0))),"EMERGENCIA SIN LLAMADA DE REGRESO; ","")&amp;IF(AND(I2&lt;&gt;"",N(A2)&gt;0,IFERROR(VLOOKUP(I2,'Ajustes'!$A$3:$C$5,2,0),0)&gt;0,IF(OR(N(L2)&gt;0,N(M2)&gt;0),((IF(N(L2)=0,N(A2),N(L2))+N(M2))-(N(A2)+N(B2)))*1440&gt;IFERROR(VLOOKUP(I2,'Ajustes'!$A$3:$C$5,2,0),0),AND(NOT(N(O2)&gt;0),I2&lt;&gt;"Emergencia ahora",(NOW()-(N(A2)+N(B2)))*1440&gt;IFERROR(VLOOKUP(I2,'Ajustes'!$A$3:$C$5,2,0),0)))),"LLAMADA DESPUÉS DE LA META; ","")&amp;IF(AND(I2="Siguiente día hábil",N(A2)&gt;0,IF(N(N2)=0,TODAY()&gt;WORKDAY(N(A2),1),N(N2)&gt;WORKDAY(N(A2),1))),"SIGUIENTE DÍA HÁBIL SIN PROGRAMAR; ","")&amp;IF(AND(OR(I2="Emergencia ahora",I2="Siguiente día hábil"),K2=""),"SIN PROVEEDOR; ","")&amp;IF(AND(I2&lt;&gt;"",N(A2)&gt;0,IFERROR(VLOOKUP(I2,'Ajustes'!$A$3:$C$5,3,0),0)&gt;0,TODAY()-N(A2)&gt;IFERROR(VLOOKUP(I2,'Ajustes'!$A$3:$C$5,3,0),0)),"ABIERTA DEMASIADO TIEMPO; ",""))-2)))</f>
        <v/>
      </c>
      <c r="T2" t="inlineStr">
        <is>
          <t>Ejemplo: emergencia, llamada de regreso en 15 minutos, resuelta</t>
        </is>
      </c>
    </row>
    <row r="3">
      <c r="A3" s="7" t="n">
        <v>46320</v>
      </c>
      <c r="B3" s="8" t="n">
        <v>0.9652777777777778</v>
      </c>
      <c r="C3" t="inlineStr">
        <is>
          <t>EJEMPLO Av. Olmo 40 #2</t>
        </is>
      </c>
      <c r="D3" s="9" t="inlineStr">
        <is>
          <t>EJEMPLO Inquilino B (borre este renglón)</t>
        </is>
      </c>
      <c r="F3" t="inlineStr">
        <is>
          <t>Sin luz o problema eléctrico</t>
        </is>
      </c>
      <c r="G3" t="inlineStr">
        <is>
          <t>La mitad de los contactos de la cocina dejaron de funcionar</t>
        </is>
      </c>
      <c r="H3" t="inlineStr">
        <is>
          <t>Sí</t>
        </is>
      </c>
      <c r="I3" t="inlineStr">
        <is>
          <t>Emergencia ahora</t>
        </is>
      </c>
      <c r="J3" t="inlineStr">
        <is>
          <t>Encargado de guardia</t>
        </is>
      </c>
      <c r="L3" s="7" t="n"/>
      <c r="M3" s="8" t="n"/>
      <c r="N3" s="7" t="n"/>
      <c r="O3" s="7" t="n"/>
      <c r="Q3" s="10">
        <f>IF(OR(NOT(OR(A3&lt;&gt;"",C3&lt;&gt;"",D3&lt;&gt;"",G3&lt;&gt;"")),N(A3)=0,NOT(OR(N(L3)&gt;0,N(M3)&gt;0))),"",ROUND(((IF(N(L3)=0,N(A3),N(L3))+N(M3))-(N(A3)+N(B3)))*1440,0))</f>
        <v/>
      </c>
      <c r="R3" s="10">
        <f>IF(OR(NOT(OR(A3&lt;&gt;"",C3&lt;&gt;"",D3&lt;&gt;"",G3&lt;&gt;"")),N(A3)=0),"",IF(N(O3)&gt;0,N(O3),TODAY())-N(A3))</f>
        <v/>
      </c>
      <c r="S3">
        <f>IF(OR(NOT(OR(A3&lt;&gt;"",C3&lt;&gt;"",D3&lt;&gt;"",G3&lt;&gt;"")),N(O3)&gt;0),"",IF(IF(N(A3)=0,"SIN FECHA DE LLEGADA; ","")&amp;IF(C3="","SIN UNIDAD; ","")&amp;IF(AND(C3&lt;&gt;"",COUNTIF('Unidades'!$A$2:$A$300,C3)=0),"UNIDAD NO ESTÁ EN LA LISTA; ","")&amp;IF(I3="","SIN URGENCIA; ","")&amp;IF(AND(I3&lt;&gt;"",J3=""),"FALTA QUIÉN DECIDIÓ; ","")&amp;IF(AND(I3="Emergencia ahora",NOT(OR(N(L3)&gt;0,N(M3)&gt;0))),"EMERGENCIA SIN LLAMADA DE REGRESO; ","")&amp;IF(AND(I3&lt;&gt;"",N(A3)&gt;0,IFERROR(VLOOKUP(I3,'Ajustes'!$A$3:$C$5,2,0),0)&gt;0,IF(OR(N(L3)&gt;0,N(M3)&gt;0),((IF(N(L3)=0,N(A3),N(L3))+N(M3))-(N(A3)+N(B3)))*1440&gt;IFERROR(VLOOKUP(I3,'Ajustes'!$A$3:$C$5,2,0),0),AND(NOT(N(O3)&gt;0),I3&lt;&gt;"Emergencia ahora",(NOW()-(N(A3)+N(B3)))*1440&gt;IFERROR(VLOOKUP(I3,'Ajustes'!$A$3:$C$5,2,0),0)))),"LLAMADA DESPUÉS DE LA META; ","")&amp;IF(AND(I3="Siguiente día hábil",N(A3)&gt;0,IF(N(N3)=0,TODAY()&gt;WORKDAY(N(A3),1),N(N3)&gt;WORKDAY(N(A3),1))),"SIGUIENTE DÍA HÁBIL SIN PROGRAMAR; ","")&amp;IF(AND(OR(I3="Emergencia ahora",I3="Siguiente día hábil"),K3=""),"SIN PROVEEDOR; ","")&amp;IF(AND(I3&lt;&gt;"",N(A3)&gt;0,IFERROR(VLOOKUP(I3,'Ajustes'!$A$3:$C$5,3,0),0)&gt;0,TODAY()-N(A3)&gt;IFERROR(VLOOKUP(I3,'Ajustes'!$A$3:$C$5,3,0),0)),"ABIERTA DEMASIADO TIEMPO; ","")="","",LEFT(IF(N(A3)=0,"SIN FECHA DE LLEGADA; ","")&amp;IF(C3="","SIN UNIDAD; ","")&amp;IF(AND(C3&lt;&gt;"",COUNTIF('Unidades'!$A$2:$A$300,C3)=0),"UNIDAD NO ESTÁ EN LA LISTA; ","")&amp;IF(I3="","SIN URGENCIA; ","")&amp;IF(AND(I3&lt;&gt;"",J3=""),"FALTA QUIÉN DECIDIÓ; ","")&amp;IF(AND(I3="Emergencia ahora",NOT(OR(N(L3)&gt;0,N(M3)&gt;0))),"EMERGENCIA SIN LLAMADA DE REGRESO; ","")&amp;IF(AND(I3&lt;&gt;"",N(A3)&gt;0,IFERROR(VLOOKUP(I3,'Ajustes'!$A$3:$C$5,2,0),0)&gt;0,IF(OR(N(L3)&gt;0,N(M3)&gt;0),((IF(N(L3)=0,N(A3),N(L3))+N(M3))-(N(A3)+N(B3)))*1440&gt;IFERROR(VLOOKUP(I3,'Ajustes'!$A$3:$C$5,2,0),0),AND(NOT(N(O3)&gt;0),I3&lt;&gt;"Emergencia ahora",(NOW()-(N(A3)+N(B3)))*1440&gt;IFERROR(VLOOKUP(I3,'Ajustes'!$A$3:$C$5,2,0),0)))),"LLAMADA DESPUÉS DE LA META; ","")&amp;IF(AND(I3="Siguiente día hábil",N(A3)&gt;0,IF(N(N3)=0,TODAY()&gt;WORKDAY(N(A3),1),N(N3)&gt;WORKDAY(N(A3),1))),"SIGUIENTE DÍA HÁBIL SIN PROGRAMAR; ","")&amp;IF(AND(OR(I3="Emergencia ahora",I3="Siguiente día hábil"),K3=""),"SIN PROVEEDOR; ","")&amp;IF(AND(I3&lt;&gt;"",N(A3)&gt;0,IFERROR(VLOOKUP(I3,'Ajustes'!$A$3:$C$5,3,0),0)&gt;0,TODAY()-N(A3)&gt;IFERROR(VLOOKUP(I3,'Ajustes'!$A$3:$C$5,3,0),0)),"ABIERTA DEMASIADO TIEMPO; ",""),LEN(IF(N(A3)=0,"SIN FECHA DE LLEGADA; ","")&amp;IF(C3="","SIN UNIDAD; ","")&amp;IF(AND(C3&lt;&gt;"",COUNTIF('Unidades'!$A$2:$A$300,C3)=0),"UNIDAD NO ESTÁ EN LA LISTA; ","")&amp;IF(I3="","SIN URGENCIA; ","")&amp;IF(AND(I3&lt;&gt;"",J3=""),"FALTA QUIÉN DECIDIÓ; ","")&amp;IF(AND(I3="Emergencia ahora",NOT(OR(N(L3)&gt;0,N(M3)&gt;0))),"EMERGENCIA SIN LLAMADA DE REGRESO; ","")&amp;IF(AND(I3&lt;&gt;"",N(A3)&gt;0,IFERROR(VLOOKUP(I3,'Ajustes'!$A$3:$C$5,2,0),0)&gt;0,IF(OR(N(L3)&gt;0,N(M3)&gt;0),((IF(N(L3)=0,N(A3),N(L3))+N(M3))-(N(A3)+N(B3)))*1440&gt;IFERROR(VLOOKUP(I3,'Ajustes'!$A$3:$C$5,2,0),0),AND(NOT(N(O3)&gt;0),I3&lt;&gt;"Emergencia ahora",(NOW()-(N(A3)+N(B3)))*1440&gt;IFERROR(VLOOKUP(I3,'Ajustes'!$A$3:$C$5,2,0),0)))),"LLAMADA DESPUÉS DE LA META; ","")&amp;IF(AND(I3="Siguiente día hábil",N(A3)&gt;0,IF(N(N3)=0,TODAY()&gt;WORKDAY(N(A3),1),N(N3)&gt;WORKDAY(N(A3),1))),"SIGUIENTE DÍA HÁBIL SIN PROGRAMAR; ","")&amp;IF(AND(OR(I3="Emergencia ahora",I3="Siguiente día hábil"),K3=""),"SIN PROVEEDOR; ","")&amp;IF(AND(I3&lt;&gt;"",N(A3)&gt;0,IFERROR(VLOOKUP(I3,'Ajustes'!$A$3:$C$5,3,0),0)&gt;0,TODAY()-N(A3)&gt;IFERROR(VLOOKUP(I3,'Ajustes'!$A$3:$C$5,3,0),0)),"ABIERTA DEMASIADO TIEMPO; ",""))-2)))</f>
        <v/>
      </c>
      <c r="T3" t="inlineStr">
        <is>
          <t>Ejemplo: emergencia sin llamada de regreso anotada y sin proveedor</t>
        </is>
      </c>
    </row>
    <row r="4">
      <c r="A4" s="7" t="n">
        <v>46316</v>
      </c>
      <c r="B4" s="8" t="n">
        <v>0.84375</v>
      </c>
      <c r="C4" t="inlineStr">
        <is>
          <t>EJEMPLO Camino Pino 7</t>
        </is>
      </c>
      <c r="D4" s="9" t="inlineStr">
        <is>
          <t>EJEMPLO Inquilino C (borre este renglón)</t>
        </is>
      </c>
      <c r="F4" t="inlineStr">
        <is>
          <t>Aparato que no funciona</t>
        </is>
      </c>
      <c r="G4" t="inlineStr">
        <is>
          <t>La lavaplatos no desagua</t>
        </is>
      </c>
      <c r="H4" t="inlineStr">
        <is>
          <t>No</t>
        </is>
      </c>
      <c r="I4" t="inlineStr">
        <is>
          <t>Siguiente día hábil</t>
        </is>
      </c>
      <c r="J4" t="inlineStr">
        <is>
          <t>Oficina</t>
        </is>
      </c>
      <c r="L4" s="7" t="n">
        <v>46317</v>
      </c>
      <c r="M4" s="8" t="n">
        <v>0.4375</v>
      </c>
      <c r="N4" s="7" t="n"/>
      <c r="O4" s="7" t="n"/>
      <c r="Q4" s="10">
        <f>IF(OR(NOT(OR(A4&lt;&gt;"",C4&lt;&gt;"",D4&lt;&gt;"",G4&lt;&gt;"")),N(A4)=0,NOT(OR(N(L4)&gt;0,N(M4)&gt;0))),"",ROUND(((IF(N(L4)=0,N(A4),N(L4))+N(M4))-(N(A4)+N(B4)))*1440,0))</f>
        <v/>
      </c>
      <c r="R4" s="10">
        <f>IF(OR(NOT(OR(A4&lt;&gt;"",C4&lt;&gt;"",D4&lt;&gt;"",G4&lt;&gt;"")),N(A4)=0),"",IF(N(O4)&gt;0,N(O4),TODAY())-N(A4))</f>
        <v/>
      </c>
      <c r="S4">
        <f>IF(OR(NOT(OR(A4&lt;&gt;"",C4&lt;&gt;"",D4&lt;&gt;"",G4&lt;&gt;"")),N(O4)&gt;0),"",IF(IF(N(A4)=0,"SIN FECHA DE LLEGADA; ","")&amp;IF(C4="","SIN UNIDAD; ","")&amp;IF(AND(C4&lt;&gt;"",COUNTIF('Unidades'!$A$2:$A$300,C4)=0),"UNIDAD NO ESTÁ EN LA LISTA; ","")&amp;IF(I4="","SIN URGENCIA; ","")&amp;IF(AND(I4&lt;&gt;"",J4=""),"FALTA QUIÉN DECIDIÓ; ","")&amp;IF(AND(I4="Emergencia ahora",NOT(OR(N(L4)&gt;0,N(M4)&gt;0))),"EMERGENCIA SIN LLAMADA DE REGRESO; ","")&amp;IF(AND(I4&lt;&gt;"",N(A4)&gt;0,IFERROR(VLOOKUP(I4,'Ajustes'!$A$3:$C$5,2,0),0)&gt;0,IF(OR(N(L4)&gt;0,N(M4)&gt;0),((IF(N(L4)=0,N(A4),N(L4))+N(M4))-(N(A4)+N(B4)))*1440&gt;IFERROR(VLOOKUP(I4,'Ajustes'!$A$3:$C$5,2,0),0),AND(NOT(N(O4)&gt;0),I4&lt;&gt;"Emergencia ahora",(NOW()-(N(A4)+N(B4)))*1440&gt;IFERROR(VLOOKUP(I4,'Ajustes'!$A$3:$C$5,2,0),0)))),"LLAMADA DESPUÉS DE LA META; ","")&amp;IF(AND(I4="Siguiente día hábil",N(A4)&gt;0,IF(N(N4)=0,TODAY()&gt;WORKDAY(N(A4),1),N(N4)&gt;WORKDAY(N(A4),1))),"SIGUIENTE DÍA HÁBIL SIN PROGRAMAR; ","")&amp;IF(AND(OR(I4="Emergencia ahora",I4="Siguiente día hábil"),K4=""),"SIN PROVEEDOR; ","")&amp;IF(AND(I4&lt;&gt;"",N(A4)&gt;0,IFERROR(VLOOKUP(I4,'Ajustes'!$A$3:$C$5,3,0),0)&gt;0,TODAY()-N(A4)&gt;IFERROR(VLOOKUP(I4,'Ajustes'!$A$3:$C$5,3,0),0)),"ABIERTA DEMASIADO TIEMPO; ","")="","",LEFT(IF(N(A4)=0,"SIN FECHA DE LLEGADA; ","")&amp;IF(C4="","SIN UNIDAD; ","")&amp;IF(AND(C4&lt;&gt;"",COUNTIF('Unidades'!$A$2:$A$300,C4)=0),"UNIDAD NO ESTÁ EN LA LISTA; ","")&amp;IF(I4="","SIN URGENCIA; ","")&amp;IF(AND(I4&lt;&gt;"",J4=""),"FALTA QUIÉN DECIDIÓ; ","")&amp;IF(AND(I4="Emergencia ahora",NOT(OR(N(L4)&gt;0,N(M4)&gt;0))),"EMERGENCIA SIN LLAMADA DE REGRESO; ","")&amp;IF(AND(I4&lt;&gt;"",N(A4)&gt;0,IFERROR(VLOOKUP(I4,'Ajustes'!$A$3:$C$5,2,0),0)&gt;0,IF(OR(N(L4)&gt;0,N(M4)&gt;0),((IF(N(L4)=0,N(A4),N(L4))+N(M4))-(N(A4)+N(B4)))*1440&gt;IFERROR(VLOOKUP(I4,'Ajustes'!$A$3:$C$5,2,0),0),AND(NOT(N(O4)&gt;0),I4&lt;&gt;"Emergencia ahora",(NOW()-(N(A4)+N(B4)))*1440&gt;IFERROR(VLOOKUP(I4,'Ajustes'!$A$3:$C$5,2,0),0)))),"LLAMADA DESPUÉS DE LA META; ","")&amp;IF(AND(I4="Siguiente día hábil",N(A4)&gt;0,IF(N(N4)=0,TODAY()&gt;WORKDAY(N(A4),1),N(N4)&gt;WORKDAY(N(A4),1))),"SIGUIENTE DÍA HÁBIL SIN PROGRAMAR; ","")&amp;IF(AND(OR(I4="Emergencia ahora",I4="Siguiente día hábil"),K4=""),"SIN PROVEEDOR; ","")&amp;IF(AND(I4&lt;&gt;"",N(A4)&gt;0,IFERROR(VLOOKUP(I4,'Ajustes'!$A$3:$C$5,3,0),0)&gt;0,TODAY()-N(A4)&gt;IFERROR(VLOOKUP(I4,'Ajustes'!$A$3:$C$5,3,0),0)),"ABIERTA DEMASIADO TIEMPO; ",""),LEN(IF(N(A4)=0,"SIN FECHA DE LLEGADA; ","")&amp;IF(C4="","SIN UNIDAD; ","")&amp;IF(AND(C4&lt;&gt;"",COUNTIF('Unidades'!$A$2:$A$300,C4)=0),"UNIDAD NO ESTÁ EN LA LISTA; ","")&amp;IF(I4="","SIN URGENCIA; ","")&amp;IF(AND(I4&lt;&gt;"",J4=""),"FALTA QUIÉN DECIDIÓ; ","")&amp;IF(AND(I4="Emergencia ahora",NOT(OR(N(L4)&gt;0,N(M4)&gt;0))),"EMERGENCIA SIN LLAMADA DE REGRESO; ","")&amp;IF(AND(I4&lt;&gt;"",N(A4)&gt;0,IFERROR(VLOOKUP(I4,'Ajustes'!$A$3:$C$5,2,0),0)&gt;0,IF(OR(N(L4)&gt;0,N(M4)&gt;0),((IF(N(L4)=0,N(A4),N(L4))+N(M4))-(N(A4)+N(B4)))*1440&gt;IFERROR(VLOOKUP(I4,'Ajustes'!$A$3:$C$5,2,0),0),AND(NOT(N(O4)&gt;0),I4&lt;&gt;"Emergencia ahora",(NOW()-(N(A4)+N(B4)))*1440&gt;IFERROR(VLOOKUP(I4,'Ajustes'!$A$3:$C$5,2,0),0)))),"LLAMADA DESPUÉS DE LA META; ","")&amp;IF(AND(I4="Siguiente día hábil",N(A4)&gt;0,IF(N(N4)=0,TODAY()&gt;WORKDAY(N(A4),1),N(N4)&gt;WORKDAY(N(A4),1))),"SIGUIENTE DÍA HÁBIL SIN PROGRAMAR; ","")&amp;IF(AND(OR(I4="Emergencia ahora",I4="Siguiente día hábil"),K4=""),"SIN PROVEEDOR; ","")&amp;IF(AND(I4&lt;&gt;"",N(A4)&gt;0,IFERROR(VLOOKUP(I4,'Ajustes'!$A$3:$C$5,3,0),0)&gt;0,TODAY()-N(A4)&gt;IFERROR(VLOOKUP(I4,'Ajustes'!$A$3:$C$5,3,0),0)),"ABIERTA DEMASIADO TIEMPO; ",""))-2)))</f>
        <v/>
      </c>
      <c r="T4" t="inlineStr">
        <is>
          <t>Ejemplo: siguiente día hábil, llamada tarde, nunca se programó</t>
        </is>
      </c>
    </row>
    <row r="5">
      <c r="A5" s="7" t="n">
        <v>46319</v>
      </c>
      <c r="B5" s="8" t="n">
        <v>0.7951388888888888</v>
      </c>
      <c r="C5" t="inlineStr">
        <is>
          <t>EJEMPLO Camino Pino 7</t>
        </is>
      </c>
      <c r="D5" s="9" t="inlineStr">
        <is>
          <t>EJEMPLO Inquilino C (borre este renglón)</t>
        </is>
      </c>
      <c r="F5" t="inlineStr">
        <is>
          <t>Sin aire acondicionado</t>
        </is>
      </c>
      <c r="G5" t="inlineStr">
        <is>
          <t>El aire sale caliente</t>
        </is>
      </c>
      <c r="H5" t="inlineStr">
        <is>
          <t>Sí</t>
        </is>
      </c>
      <c r="L5" s="7" t="n"/>
      <c r="M5" s="8" t="n"/>
      <c r="N5" s="7" t="n"/>
      <c r="O5" s="7" t="n"/>
      <c r="Q5" s="10">
        <f>IF(OR(NOT(OR(A5&lt;&gt;"",C5&lt;&gt;"",D5&lt;&gt;"",G5&lt;&gt;"")),N(A5)=0,NOT(OR(N(L5)&gt;0,N(M5)&gt;0))),"",ROUND(((IF(N(L5)=0,N(A5),N(L5))+N(M5))-(N(A5)+N(B5)))*1440,0))</f>
        <v/>
      </c>
      <c r="R5" s="10">
        <f>IF(OR(NOT(OR(A5&lt;&gt;"",C5&lt;&gt;"",D5&lt;&gt;"",G5&lt;&gt;"")),N(A5)=0),"",IF(N(O5)&gt;0,N(O5),TODAY())-N(A5))</f>
        <v/>
      </c>
      <c r="S5">
        <f>IF(OR(NOT(OR(A5&lt;&gt;"",C5&lt;&gt;"",D5&lt;&gt;"",G5&lt;&gt;"")),N(O5)&gt;0),"",IF(IF(N(A5)=0,"SIN FECHA DE LLEGADA; ","")&amp;IF(C5="","SIN UNIDAD; ","")&amp;IF(AND(C5&lt;&gt;"",COUNTIF('Unidades'!$A$2:$A$300,C5)=0),"UNIDAD NO ESTÁ EN LA LISTA; ","")&amp;IF(I5="","SIN URGENCIA; ","")&amp;IF(AND(I5&lt;&gt;"",J5=""),"FALTA QUIÉN DECIDIÓ; ","")&amp;IF(AND(I5="Emergencia ahora",NOT(OR(N(L5)&gt;0,N(M5)&gt;0))),"EMERGENCIA SIN LLAMADA DE REGRESO; ","")&amp;IF(AND(I5&lt;&gt;"",N(A5)&gt;0,IFERROR(VLOOKUP(I5,'Ajustes'!$A$3:$C$5,2,0),0)&gt;0,IF(OR(N(L5)&gt;0,N(M5)&gt;0),((IF(N(L5)=0,N(A5),N(L5))+N(M5))-(N(A5)+N(B5)))*1440&gt;IFERROR(VLOOKUP(I5,'Ajustes'!$A$3:$C$5,2,0),0),AND(NOT(N(O5)&gt;0),I5&lt;&gt;"Emergencia ahora",(NOW()-(N(A5)+N(B5)))*1440&gt;IFERROR(VLOOKUP(I5,'Ajustes'!$A$3:$C$5,2,0),0)))),"LLAMADA DESPUÉS DE LA META; ","")&amp;IF(AND(I5="Siguiente día hábil",N(A5)&gt;0,IF(N(N5)=0,TODAY()&gt;WORKDAY(N(A5),1),N(N5)&gt;WORKDAY(N(A5),1))),"SIGUIENTE DÍA HÁBIL SIN PROGRAMAR; ","")&amp;IF(AND(OR(I5="Emergencia ahora",I5="Siguiente día hábil"),K5=""),"SIN PROVEEDOR; ","")&amp;IF(AND(I5&lt;&gt;"",N(A5)&gt;0,IFERROR(VLOOKUP(I5,'Ajustes'!$A$3:$C$5,3,0),0)&gt;0,TODAY()-N(A5)&gt;IFERROR(VLOOKUP(I5,'Ajustes'!$A$3:$C$5,3,0),0)),"ABIERTA DEMASIADO TIEMPO; ","")="","",LEFT(IF(N(A5)=0,"SIN FECHA DE LLEGADA; ","")&amp;IF(C5="","SIN UNIDAD; ","")&amp;IF(AND(C5&lt;&gt;"",COUNTIF('Unidades'!$A$2:$A$300,C5)=0),"UNIDAD NO ESTÁ EN LA LISTA; ","")&amp;IF(I5="","SIN URGENCIA; ","")&amp;IF(AND(I5&lt;&gt;"",J5=""),"FALTA QUIÉN DECIDIÓ; ","")&amp;IF(AND(I5="Emergencia ahora",NOT(OR(N(L5)&gt;0,N(M5)&gt;0))),"EMERGENCIA SIN LLAMADA DE REGRESO; ","")&amp;IF(AND(I5&lt;&gt;"",N(A5)&gt;0,IFERROR(VLOOKUP(I5,'Ajustes'!$A$3:$C$5,2,0),0)&gt;0,IF(OR(N(L5)&gt;0,N(M5)&gt;0),((IF(N(L5)=0,N(A5),N(L5))+N(M5))-(N(A5)+N(B5)))*1440&gt;IFERROR(VLOOKUP(I5,'Ajustes'!$A$3:$C$5,2,0),0),AND(NOT(N(O5)&gt;0),I5&lt;&gt;"Emergencia ahora",(NOW()-(N(A5)+N(B5)))*1440&gt;IFERROR(VLOOKUP(I5,'Ajustes'!$A$3:$C$5,2,0),0)))),"LLAMADA DESPUÉS DE LA META; ","")&amp;IF(AND(I5="Siguiente día hábil",N(A5)&gt;0,IF(N(N5)=0,TODAY()&gt;WORKDAY(N(A5),1),N(N5)&gt;WORKDAY(N(A5),1))),"SIGUIENTE DÍA HÁBIL SIN PROGRAMAR; ","")&amp;IF(AND(OR(I5="Emergencia ahora",I5="Siguiente día hábil"),K5=""),"SIN PROVEEDOR; ","")&amp;IF(AND(I5&lt;&gt;"",N(A5)&gt;0,IFERROR(VLOOKUP(I5,'Ajustes'!$A$3:$C$5,3,0),0)&gt;0,TODAY()-N(A5)&gt;IFERROR(VLOOKUP(I5,'Ajustes'!$A$3:$C$5,3,0),0)),"ABIERTA DEMASIADO TIEMPO; ",""),LEN(IF(N(A5)=0,"SIN FECHA DE LLEGADA; ","")&amp;IF(C5="","SIN UNIDAD; ","")&amp;IF(AND(C5&lt;&gt;"",COUNTIF('Unidades'!$A$2:$A$300,C5)=0),"UNIDAD NO ESTÁ EN LA LISTA; ","")&amp;IF(I5="","SIN URGENCIA; ","")&amp;IF(AND(I5&lt;&gt;"",J5=""),"FALTA QUIÉN DECIDIÓ; ","")&amp;IF(AND(I5="Emergencia ahora",NOT(OR(N(L5)&gt;0,N(M5)&gt;0))),"EMERGENCIA SIN LLAMADA DE REGRESO; ","")&amp;IF(AND(I5&lt;&gt;"",N(A5)&gt;0,IFERROR(VLOOKUP(I5,'Ajustes'!$A$3:$C$5,2,0),0)&gt;0,IF(OR(N(L5)&gt;0,N(M5)&gt;0),((IF(N(L5)=0,N(A5),N(L5))+N(M5))-(N(A5)+N(B5)))*1440&gt;IFERROR(VLOOKUP(I5,'Ajustes'!$A$3:$C$5,2,0),0),AND(NOT(N(O5)&gt;0),I5&lt;&gt;"Emergencia ahora",(NOW()-(N(A5)+N(B5)))*1440&gt;IFERROR(VLOOKUP(I5,'Ajustes'!$A$3:$C$5,2,0),0)))),"LLAMADA DESPUÉS DE LA META; ","")&amp;IF(AND(I5="Siguiente día hábil",N(A5)&gt;0,IF(N(N5)=0,TODAY()&gt;WORKDAY(N(A5),1),N(N5)&gt;WORKDAY(N(A5),1))),"SIGUIENTE DÍA HÁBIL SIN PROGRAMAR; ","")&amp;IF(AND(OR(I5="Emergencia ahora",I5="Siguiente día hábil"),K5=""),"SIN PROVEEDOR; ","")&amp;IF(AND(I5&lt;&gt;"",N(A5)&gt;0,IFERROR(VLOOKUP(I5,'Ajustes'!$A$3:$C$5,3,0),0)&gt;0,TODAY()-N(A5)&gt;IFERROR(VLOOKUP(I5,'Ajustes'!$A$3:$C$5,3,0),0)),"ABIERTA DEMASIADO TIEMPO; ",""))-2)))</f>
        <v/>
      </c>
      <c r="T5" t="inlineStr">
        <is>
          <t>Ejemplo: todavía sin urgencia</t>
        </is>
      </c>
    </row>
    <row r="6">
      <c r="A6" s="7" t="n">
        <v>46301</v>
      </c>
      <c r="B6" s="8" t="n">
        <v>0.7708333333333334</v>
      </c>
      <c r="C6" t="inlineStr">
        <is>
          <t>EJEMPLO Calle Roble 12</t>
        </is>
      </c>
      <c r="D6" s="9" t="inlineStr">
        <is>
          <t>EJEMPLO Inquilino A (borre este renglón)</t>
        </is>
      </c>
      <c r="F6" t="inlineStr">
        <is>
          <t>Plagas</t>
        </is>
      </c>
      <c r="G6" t="inlineStr">
        <is>
          <t>Hormigas en la cocina</t>
        </is>
      </c>
      <c r="H6" t="inlineStr">
        <is>
          <t>No</t>
        </is>
      </c>
      <c r="I6" t="inlineStr">
        <is>
          <t>Rutina</t>
        </is>
      </c>
      <c r="J6" t="inlineStr">
        <is>
          <t>Oficina</t>
        </is>
      </c>
      <c r="K6" t="inlineStr">
        <is>
          <t>EJEMPLO Control de plagas</t>
        </is>
      </c>
      <c r="L6" s="7" t="n">
        <v>46302</v>
      </c>
      <c r="M6" s="8" t="n">
        <v>0.3819444444444444</v>
      </c>
      <c r="N6" s="7" t="n">
        <v>46309</v>
      </c>
      <c r="O6" s="7" t="n"/>
      <c r="Q6" s="10">
        <f>IF(OR(NOT(OR(A6&lt;&gt;"",C6&lt;&gt;"",D6&lt;&gt;"",G6&lt;&gt;"")),N(A6)=0,NOT(OR(N(L6)&gt;0,N(M6)&gt;0))),"",ROUND(((IF(N(L6)=0,N(A6),N(L6))+N(M6))-(N(A6)+N(B6)))*1440,0))</f>
        <v/>
      </c>
      <c r="R6" s="10">
        <f>IF(OR(NOT(OR(A6&lt;&gt;"",C6&lt;&gt;"",D6&lt;&gt;"",G6&lt;&gt;"")),N(A6)=0),"",IF(N(O6)&gt;0,N(O6),TODAY())-N(A6))</f>
        <v/>
      </c>
      <c r="S6">
        <f>IF(OR(NOT(OR(A6&lt;&gt;"",C6&lt;&gt;"",D6&lt;&gt;"",G6&lt;&gt;"")),N(O6)&gt;0),"",IF(IF(N(A6)=0,"SIN FECHA DE LLEGADA; ","")&amp;IF(C6="","SIN UNIDAD; ","")&amp;IF(AND(C6&lt;&gt;"",COUNTIF('Unidades'!$A$2:$A$300,C6)=0),"UNIDAD NO ESTÁ EN LA LISTA; ","")&amp;IF(I6="","SIN URGENCIA; ","")&amp;IF(AND(I6&lt;&gt;"",J6=""),"FALTA QUIÉN DECIDIÓ; ","")&amp;IF(AND(I6="Emergencia ahora",NOT(OR(N(L6)&gt;0,N(M6)&gt;0))),"EMERGENCIA SIN LLAMADA DE REGRESO; ","")&amp;IF(AND(I6&lt;&gt;"",N(A6)&gt;0,IFERROR(VLOOKUP(I6,'Ajustes'!$A$3:$C$5,2,0),0)&gt;0,IF(OR(N(L6)&gt;0,N(M6)&gt;0),((IF(N(L6)=0,N(A6),N(L6))+N(M6))-(N(A6)+N(B6)))*1440&gt;IFERROR(VLOOKUP(I6,'Ajustes'!$A$3:$C$5,2,0),0),AND(NOT(N(O6)&gt;0),I6&lt;&gt;"Emergencia ahora",(NOW()-(N(A6)+N(B6)))*1440&gt;IFERROR(VLOOKUP(I6,'Ajustes'!$A$3:$C$5,2,0),0)))),"LLAMADA DESPUÉS DE LA META; ","")&amp;IF(AND(I6="Siguiente día hábil",N(A6)&gt;0,IF(N(N6)=0,TODAY()&gt;WORKDAY(N(A6),1),N(N6)&gt;WORKDAY(N(A6),1))),"SIGUIENTE DÍA HÁBIL SIN PROGRAMAR; ","")&amp;IF(AND(OR(I6="Emergencia ahora",I6="Siguiente día hábil"),K6=""),"SIN PROVEEDOR; ","")&amp;IF(AND(I6&lt;&gt;"",N(A6)&gt;0,IFERROR(VLOOKUP(I6,'Ajustes'!$A$3:$C$5,3,0),0)&gt;0,TODAY()-N(A6)&gt;IFERROR(VLOOKUP(I6,'Ajustes'!$A$3:$C$5,3,0),0)),"ABIERTA DEMASIADO TIEMPO; ","")="","",LEFT(IF(N(A6)=0,"SIN FECHA DE LLEGADA; ","")&amp;IF(C6="","SIN UNIDAD; ","")&amp;IF(AND(C6&lt;&gt;"",COUNTIF('Unidades'!$A$2:$A$300,C6)=0),"UNIDAD NO ESTÁ EN LA LISTA; ","")&amp;IF(I6="","SIN URGENCIA; ","")&amp;IF(AND(I6&lt;&gt;"",J6=""),"FALTA QUIÉN DECIDIÓ; ","")&amp;IF(AND(I6="Emergencia ahora",NOT(OR(N(L6)&gt;0,N(M6)&gt;0))),"EMERGENCIA SIN LLAMADA DE REGRESO; ","")&amp;IF(AND(I6&lt;&gt;"",N(A6)&gt;0,IFERROR(VLOOKUP(I6,'Ajustes'!$A$3:$C$5,2,0),0)&gt;0,IF(OR(N(L6)&gt;0,N(M6)&gt;0),((IF(N(L6)=0,N(A6),N(L6))+N(M6))-(N(A6)+N(B6)))*1440&gt;IFERROR(VLOOKUP(I6,'Ajustes'!$A$3:$C$5,2,0),0),AND(NOT(N(O6)&gt;0),I6&lt;&gt;"Emergencia ahora",(NOW()-(N(A6)+N(B6)))*1440&gt;IFERROR(VLOOKUP(I6,'Ajustes'!$A$3:$C$5,2,0),0)))),"LLAMADA DESPUÉS DE LA META; ","")&amp;IF(AND(I6="Siguiente día hábil",N(A6)&gt;0,IF(N(N6)=0,TODAY()&gt;WORKDAY(N(A6),1),N(N6)&gt;WORKDAY(N(A6),1))),"SIGUIENTE DÍA HÁBIL SIN PROGRAMAR; ","")&amp;IF(AND(OR(I6="Emergencia ahora",I6="Siguiente día hábil"),K6=""),"SIN PROVEEDOR; ","")&amp;IF(AND(I6&lt;&gt;"",N(A6)&gt;0,IFERROR(VLOOKUP(I6,'Ajustes'!$A$3:$C$5,3,0),0)&gt;0,TODAY()-N(A6)&gt;IFERROR(VLOOKUP(I6,'Ajustes'!$A$3:$C$5,3,0),0)),"ABIERTA DEMASIADO TIEMPO; ",""),LEN(IF(N(A6)=0,"SIN FECHA DE LLEGADA; ","")&amp;IF(C6="","SIN UNIDAD; ","")&amp;IF(AND(C6&lt;&gt;"",COUNTIF('Unidades'!$A$2:$A$300,C6)=0),"UNIDAD NO ESTÁ EN LA LISTA; ","")&amp;IF(I6="","SIN URGENCIA; ","")&amp;IF(AND(I6&lt;&gt;"",J6=""),"FALTA QUIÉN DECIDIÓ; ","")&amp;IF(AND(I6="Emergencia ahora",NOT(OR(N(L6)&gt;0,N(M6)&gt;0))),"EMERGENCIA SIN LLAMADA DE REGRESO; ","")&amp;IF(AND(I6&lt;&gt;"",N(A6)&gt;0,IFERROR(VLOOKUP(I6,'Ajustes'!$A$3:$C$5,2,0),0)&gt;0,IF(OR(N(L6)&gt;0,N(M6)&gt;0),((IF(N(L6)=0,N(A6),N(L6))+N(M6))-(N(A6)+N(B6)))*1440&gt;IFERROR(VLOOKUP(I6,'Ajustes'!$A$3:$C$5,2,0),0),AND(NOT(N(O6)&gt;0),I6&lt;&gt;"Emergencia ahora",(NOW()-(N(A6)+N(B6)))*1440&gt;IFERROR(VLOOKUP(I6,'Ajustes'!$A$3:$C$5,2,0),0)))),"LLAMADA DESPUÉS DE LA META; ","")&amp;IF(AND(I6="Siguiente día hábil",N(A6)&gt;0,IF(N(N6)=0,TODAY()&gt;WORKDAY(N(A6),1),N(N6)&gt;WORKDAY(N(A6),1))),"SIGUIENTE DÍA HÁBIL SIN PROGRAMAR; ","")&amp;IF(AND(OR(I6="Emergencia ahora",I6="Siguiente día hábil"),K6=""),"SIN PROVEEDOR; ","")&amp;IF(AND(I6&lt;&gt;"",N(A6)&gt;0,IFERROR(VLOOKUP(I6,'Ajustes'!$A$3:$C$5,3,0),0)&gt;0,TODAY()-N(A6)&gt;IFERROR(VLOOKUP(I6,'Ajustes'!$A$3:$C$5,3,0),0)),"ABIERTA DEMASIADO TIEMPO; ",""))-2)))</f>
        <v/>
      </c>
      <c r="T6" t="inlineStr">
        <is>
          <t>Ejemplo: rutina, abierta demasiado tiempo</t>
        </is>
      </c>
    </row>
    <row r="7">
      <c r="A7" s="7" t="n">
        <v>46320</v>
      </c>
      <c r="B7" s="8" t="n">
        <v>0.875</v>
      </c>
      <c r="C7" t="inlineStr">
        <is>
          <t>EJEMPLO Calle Desconocida 99</t>
        </is>
      </c>
      <c r="D7" s="9" t="inlineStr">
        <is>
          <t>EJEMPLO Quien llamó (borre este renglón)</t>
        </is>
      </c>
      <c r="F7" t="inlineStr">
        <is>
          <t>Sin llave o puerta / ventana que no cierra</t>
        </is>
      </c>
      <c r="G7" t="inlineStr">
        <is>
          <t>La puerta de atrás no cierra con llave</t>
        </is>
      </c>
      <c r="H7" t="inlineStr">
        <is>
          <t>Sí</t>
        </is>
      </c>
      <c r="I7" t="inlineStr">
        <is>
          <t>Siguiente día hábil</t>
        </is>
      </c>
      <c r="J7" t="inlineStr">
        <is>
          <t>Encargado de guardia</t>
        </is>
      </c>
      <c r="K7" t="inlineStr">
        <is>
          <t>Personal propio</t>
        </is>
      </c>
      <c r="L7" s="7" t="n">
        <v>46320</v>
      </c>
      <c r="M7" s="8" t="n">
        <v>0.8888888888888888</v>
      </c>
      <c r="N7" s="7" t="n">
        <v>46321</v>
      </c>
      <c r="O7" s="7" t="n"/>
      <c r="Q7" s="10">
        <f>IF(OR(NOT(OR(A7&lt;&gt;"",C7&lt;&gt;"",D7&lt;&gt;"",G7&lt;&gt;"")),N(A7)=0,NOT(OR(N(L7)&gt;0,N(M7)&gt;0))),"",ROUND(((IF(N(L7)=0,N(A7),N(L7))+N(M7))-(N(A7)+N(B7)))*1440,0))</f>
        <v/>
      </c>
      <c r="R7" s="10">
        <f>IF(OR(NOT(OR(A7&lt;&gt;"",C7&lt;&gt;"",D7&lt;&gt;"",G7&lt;&gt;"")),N(A7)=0),"",IF(N(O7)&gt;0,N(O7),TODAY())-N(A7))</f>
        <v/>
      </c>
      <c r="S7">
        <f>IF(OR(NOT(OR(A7&lt;&gt;"",C7&lt;&gt;"",D7&lt;&gt;"",G7&lt;&gt;"")),N(O7)&gt;0),"",IF(IF(N(A7)=0,"SIN FECHA DE LLEGADA; ","")&amp;IF(C7="","SIN UNIDAD; ","")&amp;IF(AND(C7&lt;&gt;"",COUNTIF('Unidades'!$A$2:$A$300,C7)=0),"UNIDAD NO ESTÁ EN LA LISTA; ","")&amp;IF(I7="","SIN URGENCIA; ","")&amp;IF(AND(I7&lt;&gt;"",J7=""),"FALTA QUIÉN DECIDIÓ; ","")&amp;IF(AND(I7="Emergencia ahora",NOT(OR(N(L7)&gt;0,N(M7)&gt;0))),"EMERGENCIA SIN LLAMADA DE REGRESO; ","")&amp;IF(AND(I7&lt;&gt;"",N(A7)&gt;0,IFERROR(VLOOKUP(I7,'Ajustes'!$A$3:$C$5,2,0),0)&gt;0,IF(OR(N(L7)&gt;0,N(M7)&gt;0),((IF(N(L7)=0,N(A7),N(L7))+N(M7))-(N(A7)+N(B7)))*1440&gt;IFERROR(VLOOKUP(I7,'Ajustes'!$A$3:$C$5,2,0),0),AND(NOT(N(O7)&gt;0),I7&lt;&gt;"Emergencia ahora",(NOW()-(N(A7)+N(B7)))*1440&gt;IFERROR(VLOOKUP(I7,'Ajustes'!$A$3:$C$5,2,0),0)))),"LLAMADA DESPUÉS DE LA META; ","")&amp;IF(AND(I7="Siguiente día hábil",N(A7)&gt;0,IF(N(N7)=0,TODAY()&gt;WORKDAY(N(A7),1),N(N7)&gt;WORKDAY(N(A7),1))),"SIGUIENTE DÍA HÁBIL SIN PROGRAMAR; ","")&amp;IF(AND(OR(I7="Emergencia ahora",I7="Siguiente día hábil"),K7=""),"SIN PROVEEDOR; ","")&amp;IF(AND(I7&lt;&gt;"",N(A7)&gt;0,IFERROR(VLOOKUP(I7,'Ajustes'!$A$3:$C$5,3,0),0)&gt;0,TODAY()-N(A7)&gt;IFERROR(VLOOKUP(I7,'Ajustes'!$A$3:$C$5,3,0),0)),"ABIERTA DEMASIADO TIEMPO; ","")="","",LEFT(IF(N(A7)=0,"SIN FECHA DE LLEGADA; ","")&amp;IF(C7="","SIN UNIDAD; ","")&amp;IF(AND(C7&lt;&gt;"",COUNTIF('Unidades'!$A$2:$A$300,C7)=0),"UNIDAD NO ESTÁ EN LA LISTA; ","")&amp;IF(I7="","SIN URGENCIA; ","")&amp;IF(AND(I7&lt;&gt;"",J7=""),"FALTA QUIÉN DECIDIÓ; ","")&amp;IF(AND(I7="Emergencia ahora",NOT(OR(N(L7)&gt;0,N(M7)&gt;0))),"EMERGENCIA SIN LLAMADA DE REGRESO; ","")&amp;IF(AND(I7&lt;&gt;"",N(A7)&gt;0,IFERROR(VLOOKUP(I7,'Ajustes'!$A$3:$C$5,2,0),0)&gt;0,IF(OR(N(L7)&gt;0,N(M7)&gt;0),((IF(N(L7)=0,N(A7),N(L7))+N(M7))-(N(A7)+N(B7)))*1440&gt;IFERROR(VLOOKUP(I7,'Ajustes'!$A$3:$C$5,2,0),0),AND(NOT(N(O7)&gt;0),I7&lt;&gt;"Emergencia ahora",(NOW()-(N(A7)+N(B7)))*1440&gt;IFERROR(VLOOKUP(I7,'Ajustes'!$A$3:$C$5,2,0),0)))),"LLAMADA DESPUÉS DE LA META; ","")&amp;IF(AND(I7="Siguiente día hábil",N(A7)&gt;0,IF(N(N7)=0,TODAY()&gt;WORKDAY(N(A7),1),N(N7)&gt;WORKDAY(N(A7),1))),"SIGUIENTE DÍA HÁBIL SIN PROGRAMAR; ","")&amp;IF(AND(OR(I7="Emergencia ahora",I7="Siguiente día hábil"),K7=""),"SIN PROVEEDOR; ","")&amp;IF(AND(I7&lt;&gt;"",N(A7)&gt;0,IFERROR(VLOOKUP(I7,'Ajustes'!$A$3:$C$5,3,0),0)&gt;0,TODAY()-N(A7)&gt;IFERROR(VLOOKUP(I7,'Ajustes'!$A$3:$C$5,3,0),0)),"ABIERTA DEMASIADO TIEMPO; ",""),LEN(IF(N(A7)=0,"SIN FECHA DE LLEGADA; ","")&amp;IF(C7="","SIN UNIDAD; ","")&amp;IF(AND(C7&lt;&gt;"",COUNTIF('Unidades'!$A$2:$A$300,C7)=0),"UNIDAD NO ESTÁ EN LA LISTA; ","")&amp;IF(I7="","SIN URGENCIA; ","")&amp;IF(AND(I7&lt;&gt;"",J7=""),"FALTA QUIÉN DECIDIÓ; ","")&amp;IF(AND(I7="Emergencia ahora",NOT(OR(N(L7)&gt;0,N(M7)&gt;0))),"EMERGENCIA SIN LLAMADA DE REGRESO; ","")&amp;IF(AND(I7&lt;&gt;"",N(A7)&gt;0,IFERROR(VLOOKUP(I7,'Ajustes'!$A$3:$C$5,2,0),0)&gt;0,IF(OR(N(L7)&gt;0,N(M7)&gt;0),((IF(N(L7)=0,N(A7),N(L7))+N(M7))-(N(A7)+N(B7)))*1440&gt;IFERROR(VLOOKUP(I7,'Ajustes'!$A$3:$C$5,2,0),0),AND(NOT(N(O7)&gt;0),I7&lt;&gt;"Emergencia ahora",(NOW()-(N(A7)+N(B7)))*1440&gt;IFERROR(VLOOKUP(I7,'Ajustes'!$A$3:$C$5,2,0),0)))),"LLAMADA DESPUÉS DE LA META; ","")&amp;IF(AND(I7="Siguiente día hábil",N(A7)&gt;0,IF(N(N7)=0,TODAY()&gt;WORKDAY(N(A7),1),N(N7)&gt;WORKDAY(N(A7),1))),"SIGUIENTE DÍA HÁBIL SIN PROGRAMAR; ","")&amp;IF(AND(OR(I7="Emergencia ahora",I7="Siguiente día hábil"),K7=""),"SIN PROVEEDOR; ","")&amp;IF(AND(I7&lt;&gt;"",N(A7)&gt;0,IFERROR(VLOOKUP(I7,'Ajustes'!$A$3:$C$5,3,0),0)&gt;0,TODAY()-N(A7)&gt;IFERROR(VLOOKUP(I7,'Ajustes'!$A$3:$C$5,3,0),0)),"ABIERTA DEMASIADO TIEMPO; ",""))-2)))</f>
        <v/>
      </c>
      <c r="T7" t="inlineStr">
        <is>
          <t>Ejemplo: la unidad no está en la hoja Unidades</t>
        </is>
      </c>
    </row>
    <row r="8">
      <c r="A8" s="7" t="n"/>
      <c r="B8" s="8" t="n"/>
      <c r="L8" s="7" t="n"/>
      <c r="M8" s="8" t="n"/>
      <c r="N8" s="7" t="n"/>
      <c r="O8" s="7" t="n"/>
      <c r="Q8" s="10">
        <f>IF(OR(NOT(OR(A8&lt;&gt;"",C8&lt;&gt;"",D8&lt;&gt;"",G8&lt;&gt;"")),N(A8)=0,NOT(OR(N(L8)&gt;0,N(M8)&gt;0))),"",ROUND(((IF(N(L8)=0,N(A8),N(L8))+N(M8))-(N(A8)+N(B8)))*1440,0))</f>
        <v/>
      </c>
      <c r="R8" s="10">
        <f>IF(OR(NOT(OR(A8&lt;&gt;"",C8&lt;&gt;"",D8&lt;&gt;"",G8&lt;&gt;"")),N(A8)=0),"",IF(N(O8)&gt;0,N(O8),TODAY())-N(A8))</f>
        <v/>
      </c>
      <c r="S8">
        <f>IF(OR(NOT(OR(A8&lt;&gt;"",C8&lt;&gt;"",D8&lt;&gt;"",G8&lt;&gt;"")),N(O8)&gt;0),"",IF(IF(N(A8)=0,"SIN FECHA DE LLEGADA; ","")&amp;IF(C8="","SIN UNIDAD; ","")&amp;IF(AND(C8&lt;&gt;"",COUNTIF('Unidades'!$A$2:$A$300,C8)=0),"UNIDAD NO ESTÁ EN LA LISTA; ","")&amp;IF(I8="","SIN URGENCIA; ","")&amp;IF(AND(I8&lt;&gt;"",J8=""),"FALTA QUIÉN DECIDIÓ; ","")&amp;IF(AND(I8="Emergencia ahora",NOT(OR(N(L8)&gt;0,N(M8)&gt;0))),"EMERGENCIA SIN LLAMADA DE REGRESO; ","")&amp;IF(AND(I8&lt;&gt;"",N(A8)&gt;0,IFERROR(VLOOKUP(I8,'Ajustes'!$A$3:$C$5,2,0),0)&gt;0,IF(OR(N(L8)&gt;0,N(M8)&gt;0),((IF(N(L8)=0,N(A8),N(L8))+N(M8))-(N(A8)+N(B8)))*1440&gt;IFERROR(VLOOKUP(I8,'Ajustes'!$A$3:$C$5,2,0),0),AND(NOT(N(O8)&gt;0),I8&lt;&gt;"Emergencia ahora",(NOW()-(N(A8)+N(B8)))*1440&gt;IFERROR(VLOOKUP(I8,'Ajustes'!$A$3:$C$5,2,0),0)))),"LLAMADA DESPUÉS DE LA META; ","")&amp;IF(AND(I8="Siguiente día hábil",N(A8)&gt;0,IF(N(N8)=0,TODAY()&gt;WORKDAY(N(A8),1),N(N8)&gt;WORKDAY(N(A8),1))),"SIGUIENTE DÍA HÁBIL SIN PROGRAMAR; ","")&amp;IF(AND(OR(I8="Emergencia ahora",I8="Siguiente día hábil"),K8=""),"SIN PROVEEDOR; ","")&amp;IF(AND(I8&lt;&gt;"",N(A8)&gt;0,IFERROR(VLOOKUP(I8,'Ajustes'!$A$3:$C$5,3,0),0)&gt;0,TODAY()-N(A8)&gt;IFERROR(VLOOKUP(I8,'Ajustes'!$A$3:$C$5,3,0),0)),"ABIERTA DEMASIADO TIEMPO; ","")="","",LEFT(IF(N(A8)=0,"SIN FECHA DE LLEGADA; ","")&amp;IF(C8="","SIN UNIDAD; ","")&amp;IF(AND(C8&lt;&gt;"",COUNTIF('Unidades'!$A$2:$A$300,C8)=0),"UNIDAD NO ESTÁ EN LA LISTA; ","")&amp;IF(I8="","SIN URGENCIA; ","")&amp;IF(AND(I8&lt;&gt;"",J8=""),"FALTA QUIÉN DECIDIÓ; ","")&amp;IF(AND(I8="Emergencia ahora",NOT(OR(N(L8)&gt;0,N(M8)&gt;0))),"EMERGENCIA SIN LLAMADA DE REGRESO; ","")&amp;IF(AND(I8&lt;&gt;"",N(A8)&gt;0,IFERROR(VLOOKUP(I8,'Ajustes'!$A$3:$C$5,2,0),0)&gt;0,IF(OR(N(L8)&gt;0,N(M8)&gt;0),((IF(N(L8)=0,N(A8),N(L8))+N(M8))-(N(A8)+N(B8)))*1440&gt;IFERROR(VLOOKUP(I8,'Ajustes'!$A$3:$C$5,2,0),0),AND(NOT(N(O8)&gt;0),I8&lt;&gt;"Emergencia ahora",(NOW()-(N(A8)+N(B8)))*1440&gt;IFERROR(VLOOKUP(I8,'Ajustes'!$A$3:$C$5,2,0),0)))),"LLAMADA DESPUÉS DE LA META; ","")&amp;IF(AND(I8="Siguiente día hábil",N(A8)&gt;0,IF(N(N8)=0,TODAY()&gt;WORKDAY(N(A8),1),N(N8)&gt;WORKDAY(N(A8),1))),"SIGUIENTE DÍA HÁBIL SIN PROGRAMAR; ","")&amp;IF(AND(OR(I8="Emergencia ahora",I8="Siguiente día hábil"),K8=""),"SIN PROVEEDOR; ","")&amp;IF(AND(I8&lt;&gt;"",N(A8)&gt;0,IFERROR(VLOOKUP(I8,'Ajustes'!$A$3:$C$5,3,0),0)&gt;0,TODAY()-N(A8)&gt;IFERROR(VLOOKUP(I8,'Ajustes'!$A$3:$C$5,3,0),0)),"ABIERTA DEMASIADO TIEMPO; ",""),LEN(IF(N(A8)=0,"SIN FECHA DE LLEGADA; ","")&amp;IF(C8="","SIN UNIDAD; ","")&amp;IF(AND(C8&lt;&gt;"",COUNTIF('Unidades'!$A$2:$A$300,C8)=0),"UNIDAD NO ESTÁ EN LA LISTA; ","")&amp;IF(I8="","SIN URGENCIA; ","")&amp;IF(AND(I8&lt;&gt;"",J8=""),"FALTA QUIÉN DECIDIÓ; ","")&amp;IF(AND(I8="Emergencia ahora",NOT(OR(N(L8)&gt;0,N(M8)&gt;0))),"EMERGENCIA SIN LLAMADA DE REGRESO; ","")&amp;IF(AND(I8&lt;&gt;"",N(A8)&gt;0,IFERROR(VLOOKUP(I8,'Ajustes'!$A$3:$C$5,2,0),0)&gt;0,IF(OR(N(L8)&gt;0,N(M8)&gt;0),((IF(N(L8)=0,N(A8),N(L8))+N(M8))-(N(A8)+N(B8)))*1440&gt;IFERROR(VLOOKUP(I8,'Ajustes'!$A$3:$C$5,2,0),0),AND(NOT(N(O8)&gt;0),I8&lt;&gt;"Emergencia ahora",(NOW()-(N(A8)+N(B8)))*1440&gt;IFERROR(VLOOKUP(I8,'Ajustes'!$A$3:$C$5,2,0),0)))),"LLAMADA DESPUÉS DE LA META; ","")&amp;IF(AND(I8="Siguiente día hábil",N(A8)&gt;0,IF(N(N8)=0,TODAY()&gt;WORKDAY(N(A8),1),N(N8)&gt;WORKDAY(N(A8),1))),"SIGUIENTE DÍA HÁBIL SIN PROGRAMAR; ","")&amp;IF(AND(OR(I8="Emergencia ahora",I8="Siguiente día hábil"),K8=""),"SIN PROVEEDOR; ","")&amp;IF(AND(I8&lt;&gt;"",N(A8)&gt;0,IFERROR(VLOOKUP(I8,'Ajustes'!$A$3:$C$5,3,0),0)&gt;0,TODAY()-N(A8)&gt;IFERROR(VLOOKUP(I8,'Ajustes'!$A$3:$C$5,3,0),0)),"ABIERTA DEMASIADO TIEMPO; ",""))-2)))</f>
        <v/>
      </c>
    </row>
    <row r="9">
      <c r="A9" s="7" t="n"/>
      <c r="B9" s="8" t="n"/>
      <c r="L9" s="7" t="n"/>
      <c r="M9" s="8" t="n"/>
      <c r="N9" s="7" t="n"/>
      <c r="O9" s="7" t="n"/>
      <c r="Q9" s="10">
        <f>IF(OR(NOT(OR(A9&lt;&gt;"",C9&lt;&gt;"",D9&lt;&gt;"",G9&lt;&gt;"")),N(A9)=0,NOT(OR(N(L9)&gt;0,N(M9)&gt;0))),"",ROUND(((IF(N(L9)=0,N(A9),N(L9))+N(M9))-(N(A9)+N(B9)))*1440,0))</f>
        <v/>
      </c>
      <c r="R9" s="10">
        <f>IF(OR(NOT(OR(A9&lt;&gt;"",C9&lt;&gt;"",D9&lt;&gt;"",G9&lt;&gt;"")),N(A9)=0),"",IF(N(O9)&gt;0,N(O9),TODAY())-N(A9))</f>
        <v/>
      </c>
      <c r="S9">
        <f>IF(OR(NOT(OR(A9&lt;&gt;"",C9&lt;&gt;"",D9&lt;&gt;"",G9&lt;&gt;"")),N(O9)&gt;0),"",IF(IF(N(A9)=0,"SIN FECHA DE LLEGADA; ","")&amp;IF(C9="","SIN UNIDAD; ","")&amp;IF(AND(C9&lt;&gt;"",COUNTIF('Unidades'!$A$2:$A$300,C9)=0),"UNIDAD NO ESTÁ EN LA LISTA; ","")&amp;IF(I9="","SIN URGENCIA; ","")&amp;IF(AND(I9&lt;&gt;"",J9=""),"FALTA QUIÉN DECIDIÓ; ","")&amp;IF(AND(I9="Emergencia ahora",NOT(OR(N(L9)&gt;0,N(M9)&gt;0))),"EMERGENCIA SIN LLAMADA DE REGRESO; ","")&amp;IF(AND(I9&lt;&gt;"",N(A9)&gt;0,IFERROR(VLOOKUP(I9,'Ajustes'!$A$3:$C$5,2,0),0)&gt;0,IF(OR(N(L9)&gt;0,N(M9)&gt;0),((IF(N(L9)=0,N(A9),N(L9))+N(M9))-(N(A9)+N(B9)))*1440&gt;IFERROR(VLOOKUP(I9,'Ajustes'!$A$3:$C$5,2,0),0),AND(NOT(N(O9)&gt;0),I9&lt;&gt;"Emergencia ahora",(NOW()-(N(A9)+N(B9)))*1440&gt;IFERROR(VLOOKUP(I9,'Ajustes'!$A$3:$C$5,2,0),0)))),"LLAMADA DESPUÉS DE LA META; ","")&amp;IF(AND(I9="Siguiente día hábil",N(A9)&gt;0,IF(N(N9)=0,TODAY()&gt;WORKDAY(N(A9),1),N(N9)&gt;WORKDAY(N(A9),1))),"SIGUIENTE DÍA HÁBIL SIN PROGRAMAR; ","")&amp;IF(AND(OR(I9="Emergencia ahora",I9="Siguiente día hábil"),K9=""),"SIN PROVEEDOR; ","")&amp;IF(AND(I9&lt;&gt;"",N(A9)&gt;0,IFERROR(VLOOKUP(I9,'Ajustes'!$A$3:$C$5,3,0),0)&gt;0,TODAY()-N(A9)&gt;IFERROR(VLOOKUP(I9,'Ajustes'!$A$3:$C$5,3,0),0)),"ABIERTA DEMASIADO TIEMPO; ","")="","",LEFT(IF(N(A9)=0,"SIN FECHA DE LLEGADA; ","")&amp;IF(C9="","SIN UNIDAD; ","")&amp;IF(AND(C9&lt;&gt;"",COUNTIF('Unidades'!$A$2:$A$300,C9)=0),"UNIDAD NO ESTÁ EN LA LISTA; ","")&amp;IF(I9="","SIN URGENCIA; ","")&amp;IF(AND(I9&lt;&gt;"",J9=""),"FALTA QUIÉN DECIDIÓ; ","")&amp;IF(AND(I9="Emergencia ahora",NOT(OR(N(L9)&gt;0,N(M9)&gt;0))),"EMERGENCIA SIN LLAMADA DE REGRESO; ","")&amp;IF(AND(I9&lt;&gt;"",N(A9)&gt;0,IFERROR(VLOOKUP(I9,'Ajustes'!$A$3:$C$5,2,0),0)&gt;0,IF(OR(N(L9)&gt;0,N(M9)&gt;0),((IF(N(L9)=0,N(A9),N(L9))+N(M9))-(N(A9)+N(B9)))*1440&gt;IFERROR(VLOOKUP(I9,'Ajustes'!$A$3:$C$5,2,0),0),AND(NOT(N(O9)&gt;0),I9&lt;&gt;"Emergencia ahora",(NOW()-(N(A9)+N(B9)))*1440&gt;IFERROR(VLOOKUP(I9,'Ajustes'!$A$3:$C$5,2,0),0)))),"LLAMADA DESPUÉS DE LA META; ","")&amp;IF(AND(I9="Siguiente día hábil",N(A9)&gt;0,IF(N(N9)=0,TODAY()&gt;WORKDAY(N(A9),1),N(N9)&gt;WORKDAY(N(A9),1))),"SIGUIENTE DÍA HÁBIL SIN PROGRAMAR; ","")&amp;IF(AND(OR(I9="Emergencia ahora",I9="Siguiente día hábil"),K9=""),"SIN PROVEEDOR; ","")&amp;IF(AND(I9&lt;&gt;"",N(A9)&gt;0,IFERROR(VLOOKUP(I9,'Ajustes'!$A$3:$C$5,3,0),0)&gt;0,TODAY()-N(A9)&gt;IFERROR(VLOOKUP(I9,'Ajustes'!$A$3:$C$5,3,0),0)),"ABIERTA DEMASIADO TIEMPO; ",""),LEN(IF(N(A9)=0,"SIN FECHA DE LLEGADA; ","")&amp;IF(C9="","SIN UNIDAD; ","")&amp;IF(AND(C9&lt;&gt;"",COUNTIF('Unidades'!$A$2:$A$300,C9)=0),"UNIDAD NO ESTÁ EN LA LISTA; ","")&amp;IF(I9="","SIN URGENCIA; ","")&amp;IF(AND(I9&lt;&gt;"",J9=""),"FALTA QUIÉN DECIDIÓ; ","")&amp;IF(AND(I9="Emergencia ahora",NOT(OR(N(L9)&gt;0,N(M9)&gt;0))),"EMERGENCIA SIN LLAMADA DE REGRESO; ","")&amp;IF(AND(I9&lt;&gt;"",N(A9)&gt;0,IFERROR(VLOOKUP(I9,'Ajustes'!$A$3:$C$5,2,0),0)&gt;0,IF(OR(N(L9)&gt;0,N(M9)&gt;0),((IF(N(L9)=0,N(A9),N(L9))+N(M9))-(N(A9)+N(B9)))*1440&gt;IFERROR(VLOOKUP(I9,'Ajustes'!$A$3:$C$5,2,0),0),AND(NOT(N(O9)&gt;0),I9&lt;&gt;"Emergencia ahora",(NOW()-(N(A9)+N(B9)))*1440&gt;IFERROR(VLOOKUP(I9,'Ajustes'!$A$3:$C$5,2,0),0)))),"LLAMADA DESPUÉS DE LA META; ","")&amp;IF(AND(I9="Siguiente día hábil",N(A9)&gt;0,IF(N(N9)=0,TODAY()&gt;WORKDAY(N(A9),1),N(N9)&gt;WORKDAY(N(A9),1))),"SIGUIENTE DÍA HÁBIL SIN PROGRAMAR; ","")&amp;IF(AND(OR(I9="Emergencia ahora",I9="Siguiente día hábil"),K9=""),"SIN PROVEEDOR; ","")&amp;IF(AND(I9&lt;&gt;"",N(A9)&gt;0,IFERROR(VLOOKUP(I9,'Ajustes'!$A$3:$C$5,3,0),0)&gt;0,TODAY()-N(A9)&gt;IFERROR(VLOOKUP(I9,'Ajustes'!$A$3:$C$5,3,0),0)),"ABIERTA DEMASIADO TIEMPO; ",""))-2)))</f>
        <v/>
      </c>
    </row>
    <row r="10">
      <c r="A10" s="7" t="n"/>
      <c r="B10" s="8" t="n"/>
      <c r="L10" s="7" t="n"/>
      <c r="M10" s="8" t="n"/>
      <c r="N10" s="7" t="n"/>
      <c r="O10" s="7" t="n"/>
      <c r="Q10" s="10">
        <f>IF(OR(NOT(OR(A10&lt;&gt;"",C10&lt;&gt;"",D10&lt;&gt;"",G10&lt;&gt;"")),N(A10)=0,NOT(OR(N(L10)&gt;0,N(M10)&gt;0))),"",ROUND(((IF(N(L10)=0,N(A10),N(L10))+N(M10))-(N(A10)+N(B10)))*1440,0))</f>
        <v/>
      </c>
      <c r="R10" s="10">
        <f>IF(OR(NOT(OR(A10&lt;&gt;"",C10&lt;&gt;"",D10&lt;&gt;"",G10&lt;&gt;"")),N(A10)=0),"",IF(N(O10)&gt;0,N(O10),TODAY())-N(A10))</f>
        <v/>
      </c>
      <c r="S10">
        <f>IF(OR(NOT(OR(A10&lt;&gt;"",C10&lt;&gt;"",D10&lt;&gt;"",G10&lt;&gt;"")),N(O10)&gt;0),"",IF(IF(N(A10)=0,"SIN FECHA DE LLEGADA; ","")&amp;IF(C10="","SIN UNIDAD; ","")&amp;IF(AND(C10&lt;&gt;"",COUNTIF('Unidades'!$A$2:$A$300,C10)=0),"UNIDAD NO ESTÁ EN LA LISTA; ","")&amp;IF(I10="","SIN URGENCIA; ","")&amp;IF(AND(I10&lt;&gt;"",J10=""),"FALTA QUIÉN DECIDIÓ; ","")&amp;IF(AND(I10="Emergencia ahora",NOT(OR(N(L10)&gt;0,N(M10)&gt;0))),"EMERGENCIA SIN LLAMADA DE REGRESO; ","")&amp;IF(AND(I10&lt;&gt;"",N(A10)&gt;0,IFERROR(VLOOKUP(I10,'Ajustes'!$A$3:$C$5,2,0),0)&gt;0,IF(OR(N(L10)&gt;0,N(M10)&gt;0),((IF(N(L10)=0,N(A10),N(L10))+N(M10))-(N(A10)+N(B10)))*1440&gt;IFERROR(VLOOKUP(I10,'Ajustes'!$A$3:$C$5,2,0),0),AND(NOT(N(O10)&gt;0),I10&lt;&gt;"Emergencia ahora",(NOW()-(N(A10)+N(B10)))*1440&gt;IFERROR(VLOOKUP(I10,'Ajustes'!$A$3:$C$5,2,0),0)))),"LLAMADA DESPUÉS DE LA META; ","")&amp;IF(AND(I10="Siguiente día hábil",N(A10)&gt;0,IF(N(N10)=0,TODAY()&gt;WORKDAY(N(A10),1),N(N10)&gt;WORKDAY(N(A10),1))),"SIGUIENTE DÍA HÁBIL SIN PROGRAMAR; ","")&amp;IF(AND(OR(I10="Emergencia ahora",I10="Siguiente día hábil"),K10=""),"SIN PROVEEDOR; ","")&amp;IF(AND(I10&lt;&gt;"",N(A10)&gt;0,IFERROR(VLOOKUP(I10,'Ajustes'!$A$3:$C$5,3,0),0)&gt;0,TODAY()-N(A10)&gt;IFERROR(VLOOKUP(I10,'Ajustes'!$A$3:$C$5,3,0),0)),"ABIERTA DEMASIADO TIEMPO; ","")="","",LEFT(IF(N(A10)=0,"SIN FECHA DE LLEGADA; ","")&amp;IF(C10="","SIN UNIDAD; ","")&amp;IF(AND(C10&lt;&gt;"",COUNTIF('Unidades'!$A$2:$A$300,C10)=0),"UNIDAD NO ESTÁ EN LA LISTA; ","")&amp;IF(I10="","SIN URGENCIA; ","")&amp;IF(AND(I10&lt;&gt;"",J10=""),"FALTA QUIÉN DECIDIÓ; ","")&amp;IF(AND(I10="Emergencia ahora",NOT(OR(N(L10)&gt;0,N(M10)&gt;0))),"EMERGENCIA SIN LLAMADA DE REGRESO; ","")&amp;IF(AND(I10&lt;&gt;"",N(A10)&gt;0,IFERROR(VLOOKUP(I10,'Ajustes'!$A$3:$C$5,2,0),0)&gt;0,IF(OR(N(L10)&gt;0,N(M10)&gt;0),((IF(N(L10)=0,N(A10),N(L10))+N(M10))-(N(A10)+N(B10)))*1440&gt;IFERROR(VLOOKUP(I10,'Ajustes'!$A$3:$C$5,2,0),0),AND(NOT(N(O10)&gt;0),I10&lt;&gt;"Emergencia ahora",(NOW()-(N(A10)+N(B10)))*1440&gt;IFERROR(VLOOKUP(I10,'Ajustes'!$A$3:$C$5,2,0),0)))),"LLAMADA DESPUÉS DE LA META; ","")&amp;IF(AND(I10="Siguiente día hábil",N(A10)&gt;0,IF(N(N10)=0,TODAY()&gt;WORKDAY(N(A10),1),N(N10)&gt;WORKDAY(N(A10),1))),"SIGUIENTE DÍA HÁBIL SIN PROGRAMAR; ","")&amp;IF(AND(OR(I10="Emergencia ahora",I10="Siguiente día hábil"),K10=""),"SIN PROVEEDOR; ","")&amp;IF(AND(I10&lt;&gt;"",N(A10)&gt;0,IFERROR(VLOOKUP(I10,'Ajustes'!$A$3:$C$5,3,0),0)&gt;0,TODAY()-N(A10)&gt;IFERROR(VLOOKUP(I10,'Ajustes'!$A$3:$C$5,3,0),0)),"ABIERTA DEMASIADO TIEMPO; ",""),LEN(IF(N(A10)=0,"SIN FECHA DE LLEGADA; ","")&amp;IF(C10="","SIN UNIDAD; ","")&amp;IF(AND(C10&lt;&gt;"",COUNTIF('Unidades'!$A$2:$A$300,C10)=0),"UNIDAD NO ESTÁ EN LA LISTA; ","")&amp;IF(I10="","SIN URGENCIA; ","")&amp;IF(AND(I10&lt;&gt;"",J10=""),"FALTA QUIÉN DECIDIÓ; ","")&amp;IF(AND(I10="Emergencia ahora",NOT(OR(N(L10)&gt;0,N(M10)&gt;0))),"EMERGENCIA SIN LLAMADA DE REGRESO; ","")&amp;IF(AND(I10&lt;&gt;"",N(A10)&gt;0,IFERROR(VLOOKUP(I10,'Ajustes'!$A$3:$C$5,2,0),0)&gt;0,IF(OR(N(L10)&gt;0,N(M10)&gt;0),((IF(N(L10)=0,N(A10),N(L10))+N(M10))-(N(A10)+N(B10)))*1440&gt;IFERROR(VLOOKUP(I10,'Ajustes'!$A$3:$C$5,2,0),0),AND(NOT(N(O10)&gt;0),I10&lt;&gt;"Emergencia ahora",(NOW()-(N(A10)+N(B10)))*1440&gt;IFERROR(VLOOKUP(I10,'Ajustes'!$A$3:$C$5,2,0),0)))),"LLAMADA DESPUÉS DE LA META; ","")&amp;IF(AND(I10="Siguiente día hábil",N(A10)&gt;0,IF(N(N10)=0,TODAY()&gt;WORKDAY(N(A10),1),N(N10)&gt;WORKDAY(N(A10),1))),"SIGUIENTE DÍA HÁBIL SIN PROGRAMAR; ","")&amp;IF(AND(OR(I10="Emergencia ahora",I10="Siguiente día hábil"),K10=""),"SIN PROVEEDOR; ","")&amp;IF(AND(I10&lt;&gt;"",N(A10)&gt;0,IFERROR(VLOOKUP(I10,'Ajustes'!$A$3:$C$5,3,0),0)&gt;0,TODAY()-N(A10)&gt;IFERROR(VLOOKUP(I10,'Ajustes'!$A$3:$C$5,3,0),0)),"ABIERTA DEMASIADO TIEMPO; ",""))-2)))</f>
        <v/>
      </c>
    </row>
    <row r="11">
      <c r="A11" s="7" t="n"/>
      <c r="B11" s="8" t="n"/>
      <c r="L11" s="7" t="n"/>
      <c r="M11" s="8" t="n"/>
      <c r="N11" s="7" t="n"/>
      <c r="O11" s="7" t="n"/>
      <c r="Q11" s="10">
        <f>IF(OR(NOT(OR(A11&lt;&gt;"",C11&lt;&gt;"",D11&lt;&gt;"",G11&lt;&gt;"")),N(A11)=0,NOT(OR(N(L11)&gt;0,N(M11)&gt;0))),"",ROUND(((IF(N(L11)=0,N(A11),N(L11))+N(M11))-(N(A11)+N(B11)))*1440,0))</f>
        <v/>
      </c>
      <c r="R11" s="10">
        <f>IF(OR(NOT(OR(A11&lt;&gt;"",C11&lt;&gt;"",D11&lt;&gt;"",G11&lt;&gt;"")),N(A11)=0),"",IF(N(O11)&gt;0,N(O11),TODAY())-N(A11))</f>
        <v/>
      </c>
      <c r="S11">
        <f>IF(OR(NOT(OR(A11&lt;&gt;"",C11&lt;&gt;"",D11&lt;&gt;"",G11&lt;&gt;"")),N(O11)&gt;0),"",IF(IF(N(A11)=0,"SIN FECHA DE LLEGADA; ","")&amp;IF(C11="","SIN UNIDAD; ","")&amp;IF(AND(C11&lt;&gt;"",COUNTIF('Unidades'!$A$2:$A$300,C11)=0),"UNIDAD NO ESTÁ EN LA LISTA; ","")&amp;IF(I11="","SIN URGENCIA; ","")&amp;IF(AND(I11&lt;&gt;"",J11=""),"FALTA QUIÉN DECIDIÓ; ","")&amp;IF(AND(I11="Emergencia ahora",NOT(OR(N(L11)&gt;0,N(M11)&gt;0))),"EMERGENCIA SIN LLAMADA DE REGRESO; ","")&amp;IF(AND(I11&lt;&gt;"",N(A11)&gt;0,IFERROR(VLOOKUP(I11,'Ajustes'!$A$3:$C$5,2,0),0)&gt;0,IF(OR(N(L11)&gt;0,N(M11)&gt;0),((IF(N(L11)=0,N(A11),N(L11))+N(M11))-(N(A11)+N(B11)))*1440&gt;IFERROR(VLOOKUP(I11,'Ajustes'!$A$3:$C$5,2,0),0),AND(NOT(N(O11)&gt;0),I11&lt;&gt;"Emergencia ahora",(NOW()-(N(A11)+N(B11)))*1440&gt;IFERROR(VLOOKUP(I11,'Ajustes'!$A$3:$C$5,2,0),0)))),"LLAMADA DESPUÉS DE LA META; ","")&amp;IF(AND(I11="Siguiente día hábil",N(A11)&gt;0,IF(N(N11)=0,TODAY()&gt;WORKDAY(N(A11),1),N(N11)&gt;WORKDAY(N(A11),1))),"SIGUIENTE DÍA HÁBIL SIN PROGRAMAR; ","")&amp;IF(AND(OR(I11="Emergencia ahora",I11="Siguiente día hábil"),K11=""),"SIN PROVEEDOR; ","")&amp;IF(AND(I11&lt;&gt;"",N(A11)&gt;0,IFERROR(VLOOKUP(I11,'Ajustes'!$A$3:$C$5,3,0),0)&gt;0,TODAY()-N(A11)&gt;IFERROR(VLOOKUP(I11,'Ajustes'!$A$3:$C$5,3,0),0)),"ABIERTA DEMASIADO TIEMPO; ","")="","",LEFT(IF(N(A11)=0,"SIN FECHA DE LLEGADA; ","")&amp;IF(C11="","SIN UNIDAD; ","")&amp;IF(AND(C11&lt;&gt;"",COUNTIF('Unidades'!$A$2:$A$300,C11)=0),"UNIDAD NO ESTÁ EN LA LISTA; ","")&amp;IF(I11="","SIN URGENCIA; ","")&amp;IF(AND(I11&lt;&gt;"",J11=""),"FALTA QUIÉN DECIDIÓ; ","")&amp;IF(AND(I11="Emergencia ahora",NOT(OR(N(L11)&gt;0,N(M11)&gt;0))),"EMERGENCIA SIN LLAMADA DE REGRESO; ","")&amp;IF(AND(I11&lt;&gt;"",N(A11)&gt;0,IFERROR(VLOOKUP(I11,'Ajustes'!$A$3:$C$5,2,0),0)&gt;0,IF(OR(N(L11)&gt;0,N(M11)&gt;0),((IF(N(L11)=0,N(A11),N(L11))+N(M11))-(N(A11)+N(B11)))*1440&gt;IFERROR(VLOOKUP(I11,'Ajustes'!$A$3:$C$5,2,0),0),AND(NOT(N(O11)&gt;0),I11&lt;&gt;"Emergencia ahora",(NOW()-(N(A11)+N(B11)))*1440&gt;IFERROR(VLOOKUP(I11,'Ajustes'!$A$3:$C$5,2,0),0)))),"LLAMADA DESPUÉS DE LA META; ","")&amp;IF(AND(I11="Siguiente día hábil",N(A11)&gt;0,IF(N(N11)=0,TODAY()&gt;WORKDAY(N(A11),1),N(N11)&gt;WORKDAY(N(A11),1))),"SIGUIENTE DÍA HÁBIL SIN PROGRAMAR; ","")&amp;IF(AND(OR(I11="Emergencia ahora",I11="Siguiente día hábil"),K11=""),"SIN PROVEEDOR; ","")&amp;IF(AND(I11&lt;&gt;"",N(A11)&gt;0,IFERROR(VLOOKUP(I11,'Ajustes'!$A$3:$C$5,3,0),0)&gt;0,TODAY()-N(A11)&gt;IFERROR(VLOOKUP(I11,'Ajustes'!$A$3:$C$5,3,0),0)),"ABIERTA DEMASIADO TIEMPO; ",""),LEN(IF(N(A11)=0,"SIN FECHA DE LLEGADA; ","")&amp;IF(C11="","SIN UNIDAD; ","")&amp;IF(AND(C11&lt;&gt;"",COUNTIF('Unidades'!$A$2:$A$300,C11)=0),"UNIDAD NO ESTÁ EN LA LISTA; ","")&amp;IF(I11="","SIN URGENCIA; ","")&amp;IF(AND(I11&lt;&gt;"",J11=""),"FALTA QUIÉN DECIDIÓ; ","")&amp;IF(AND(I11="Emergencia ahora",NOT(OR(N(L11)&gt;0,N(M11)&gt;0))),"EMERGENCIA SIN LLAMADA DE REGRESO; ","")&amp;IF(AND(I11&lt;&gt;"",N(A11)&gt;0,IFERROR(VLOOKUP(I11,'Ajustes'!$A$3:$C$5,2,0),0)&gt;0,IF(OR(N(L11)&gt;0,N(M11)&gt;0),((IF(N(L11)=0,N(A11),N(L11))+N(M11))-(N(A11)+N(B11)))*1440&gt;IFERROR(VLOOKUP(I11,'Ajustes'!$A$3:$C$5,2,0),0),AND(NOT(N(O11)&gt;0),I11&lt;&gt;"Emergencia ahora",(NOW()-(N(A11)+N(B11)))*1440&gt;IFERROR(VLOOKUP(I11,'Ajustes'!$A$3:$C$5,2,0),0)))),"LLAMADA DESPUÉS DE LA META; ","")&amp;IF(AND(I11="Siguiente día hábil",N(A11)&gt;0,IF(N(N11)=0,TODAY()&gt;WORKDAY(N(A11),1),N(N11)&gt;WORKDAY(N(A11),1))),"SIGUIENTE DÍA HÁBIL SIN PROGRAMAR; ","")&amp;IF(AND(OR(I11="Emergencia ahora",I11="Siguiente día hábil"),K11=""),"SIN PROVEEDOR; ","")&amp;IF(AND(I11&lt;&gt;"",N(A11)&gt;0,IFERROR(VLOOKUP(I11,'Ajustes'!$A$3:$C$5,3,0),0)&gt;0,TODAY()-N(A11)&gt;IFERROR(VLOOKUP(I11,'Ajustes'!$A$3:$C$5,3,0),0)),"ABIERTA DEMASIADO TIEMPO; ",""))-2)))</f>
        <v/>
      </c>
    </row>
    <row r="12">
      <c r="A12" s="7" t="n"/>
      <c r="B12" s="8" t="n"/>
      <c r="L12" s="7" t="n"/>
      <c r="M12" s="8" t="n"/>
      <c r="N12" s="7" t="n"/>
      <c r="O12" s="7" t="n"/>
      <c r="Q12" s="10">
        <f>IF(OR(NOT(OR(A12&lt;&gt;"",C12&lt;&gt;"",D12&lt;&gt;"",G12&lt;&gt;"")),N(A12)=0,NOT(OR(N(L12)&gt;0,N(M12)&gt;0))),"",ROUND(((IF(N(L12)=0,N(A12),N(L12))+N(M12))-(N(A12)+N(B12)))*1440,0))</f>
        <v/>
      </c>
      <c r="R12" s="10">
        <f>IF(OR(NOT(OR(A12&lt;&gt;"",C12&lt;&gt;"",D12&lt;&gt;"",G12&lt;&gt;"")),N(A12)=0),"",IF(N(O12)&gt;0,N(O12),TODAY())-N(A12))</f>
        <v/>
      </c>
      <c r="S12">
        <f>IF(OR(NOT(OR(A12&lt;&gt;"",C12&lt;&gt;"",D12&lt;&gt;"",G12&lt;&gt;"")),N(O12)&gt;0),"",IF(IF(N(A12)=0,"SIN FECHA DE LLEGADA; ","")&amp;IF(C12="","SIN UNIDAD; ","")&amp;IF(AND(C12&lt;&gt;"",COUNTIF('Unidades'!$A$2:$A$300,C12)=0),"UNIDAD NO ESTÁ EN LA LISTA; ","")&amp;IF(I12="","SIN URGENCIA; ","")&amp;IF(AND(I12&lt;&gt;"",J12=""),"FALTA QUIÉN DECIDIÓ; ","")&amp;IF(AND(I12="Emergencia ahora",NOT(OR(N(L12)&gt;0,N(M12)&gt;0))),"EMERGENCIA SIN LLAMADA DE REGRESO; ","")&amp;IF(AND(I12&lt;&gt;"",N(A12)&gt;0,IFERROR(VLOOKUP(I12,'Ajustes'!$A$3:$C$5,2,0),0)&gt;0,IF(OR(N(L12)&gt;0,N(M12)&gt;0),((IF(N(L12)=0,N(A12),N(L12))+N(M12))-(N(A12)+N(B12)))*1440&gt;IFERROR(VLOOKUP(I12,'Ajustes'!$A$3:$C$5,2,0),0),AND(NOT(N(O12)&gt;0),I12&lt;&gt;"Emergencia ahora",(NOW()-(N(A12)+N(B12)))*1440&gt;IFERROR(VLOOKUP(I12,'Ajustes'!$A$3:$C$5,2,0),0)))),"LLAMADA DESPUÉS DE LA META; ","")&amp;IF(AND(I12="Siguiente día hábil",N(A12)&gt;0,IF(N(N12)=0,TODAY()&gt;WORKDAY(N(A12),1),N(N12)&gt;WORKDAY(N(A12),1))),"SIGUIENTE DÍA HÁBIL SIN PROGRAMAR; ","")&amp;IF(AND(OR(I12="Emergencia ahora",I12="Siguiente día hábil"),K12=""),"SIN PROVEEDOR; ","")&amp;IF(AND(I12&lt;&gt;"",N(A12)&gt;0,IFERROR(VLOOKUP(I12,'Ajustes'!$A$3:$C$5,3,0),0)&gt;0,TODAY()-N(A12)&gt;IFERROR(VLOOKUP(I12,'Ajustes'!$A$3:$C$5,3,0),0)),"ABIERTA DEMASIADO TIEMPO; ","")="","",LEFT(IF(N(A12)=0,"SIN FECHA DE LLEGADA; ","")&amp;IF(C12="","SIN UNIDAD; ","")&amp;IF(AND(C12&lt;&gt;"",COUNTIF('Unidades'!$A$2:$A$300,C12)=0),"UNIDAD NO ESTÁ EN LA LISTA; ","")&amp;IF(I12="","SIN URGENCIA; ","")&amp;IF(AND(I12&lt;&gt;"",J12=""),"FALTA QUIÉN DECIDIÓ; ","")&amp;IF(AND(I12="Emergencia ahora",NOT(OR(N(L12)&gt;0,N(M12)&gt;0))),"EMERGENCIA SIN LLAMADA DE REGRESO; ","")&amp;IF(AND(I12&lt;&gt;"",N(A12)&gt;0,IFERROR(VLOOKUP(I12,'Ajustes'!$A$3:$C$5,2,0),0)&gt;0,IF(OR(N(L12)&gt;0,N(M12)&gt;0),((IF(N(L12)=0,N(A12),N(L12))+N(M12))-(N(A12)+N(B12)))*1440&gt;IFERROR(VLOOKUP(I12,'Ajustes'!$A$3:$C$5,2,0),0),AND(NOT(N(O12)&gt;0),I12&lt;&gt;"Emergencia ahora",(NOW()-(N(A12)+N(B12)))*1440&gt;IFERROR(VLOOKUP(I12,'Ajustes'!$A$3:$C$5,2,0),0)))),"LLAMADA DESPUÉS DE LA META; ","")&amp;IF(AND(I12="Siguiente día hábil",N(A12)&gt;0,IF(N(N12)=0,TODAY()&gt;WORKDAY(N(A12),1),N(N12)&gt;WORKDAY(N(A12),1))),"SIGUIENTE DÍA HÁBIL SIN PROGRAMAR; ","")&amp;IF(AND(OR(I12="Emergencia ahora",I12="Siguiente día hábil"),K12=""),"SIN PROVEEDOR; ","")&amp;IF(AND(I12&lt;&gt;"",N(A12)&gt;0,IFERROR(VLOOKUP(I12,'Ajustes'!$A$3:$C$5,3,0),0)&gt;0,TODAY()-N(A12)&gt;IFERROR(VLOOKUP(I12,'Ajustes'!$A$3:$C$5,3,0),0)),"ABIERTA DEMASIADO TIEMPO; ",""),LEN(IF(N(A12)=0,"SIN FECHA DE LLEGADA; ","")&amp;IF(C12="","SIN UNIDAD; ","")&amp;IF(AND(C12&lt;&gt;"",COUNTIF('Unidades'!$A$2:$A$300,C12)=0),"UNIDAD NO ESTÁ EN LA LISTA; ","")&amp;IF(I12="","SIN URGENCIA; ","")&amp;IF(AND(I12&lt;&gt;"",J12=""),"FALTA QUIÉN DECIDIÓ; ","")&amp;IF(AND(I12="Emergencia ahora",NOT(OR(N(L12)&gt;0,N(M12)&gt;0))),"EMERGENCIA SIN LLAMADA DE REGRESO; ","")&amp;IF(AND(I12&lt;&gt;"",N(A12)&gt;0,IFERROR(VLOOKUP(I12,'Ajustes'!$A$3:$C$5,2,0),0)&gt;0,IF(OR(N(L12)&gt;0,N(M12)&gt;0),((IF(N(L12)=0,N(A12),N(L12))+N(M12))-(N(A12)+N(B12)))*1440&gt;IFERROR(VLOOKUP(I12,'Ajustes'!$A$3:$C$5,2,0),0),AND(NOT(N(O12)&gt;0),I12&lt;&gt;"Emergencia ahora",(NOW()-(N(A12)+N(B12)))*1440&gt;IFERROR(VLOOKUP(I12,'Ajustes'!$A$3:$C$5,2,0),0)))),"LLAMADA DESPUÉS DE LA META; ","")&amp;IF(AND(I12="Siguiente día hábil",N(A12)&gt;0,IF(N(N12)=0,TODAY()&gt;WORKDAY(N(A12),1),N(N12)&gt;WORKDAY(N(A12),1))),"SIGUIENTE DÍA HÁBIL SIN PROGRAMAR; ","")&amp;IF(AND(OR(I12="Emergencia ahora",I12="Siguiente día hábil"),K12=""),"SIN PROVEEDOR; ","")&amp;IF(AND(I12&lt;&gt;"",N(A12)&gt;0,IFERROR(VLOOKUP(I12,'Ajustes'!$A$3:$C$5,3,0),0)&gt;0,TODAY()-N(A12)&gt;IFERROR(VLOOKUP(I12,'Ajustes'!$A$3:$C$5,3,0),0)),"ABIERTA DEMASIADO TIEMPO; ",""))-2)))</f>
        <v/>
      </c>
    </row>
    <row r="13">
      <c r="A13" s="7" t="n"/>
      <c r="B13" s="8" t="n"/>
      <c r="L13" s="7" t="n"/>
      <c r="M13" s="8" t="n"/>
      <c r="N13" s="7" t="n"/>
      <c r="O13" s="7" t="n"/>
      <c r="Q13" s="10">
        <f>IF(OR(NOT(OR(A13&lt;&gt;"",C13&lt;&gt;"",D13&lt;&gt;"",G13&lt;&gt;"")),N(A13)=0,NOT(OR(N(L13)&gt;0,N(M13)&gt;0))),"",ROUND(((IF(N(L13)=0,N(A13),N(L13))+N(M13))-(N(A13)+N(B13)))*1440,0))</f>
        <v/>
      </c>
      <c r="R13" s="10">
        <f>IF(OR(NOT(OR(A13&lt;&gt;"",C13&lt;&gt;"",D13&lt;&gt;"",G13&lt;&gt;"")),N(A13)=0),"",IF(N(O13)&gt;0,N(O13),TODAY())-N(A13))</f>
        <v/>
      </c>
      <c r="S13">
        <f>IF(OR(NOT(OR(A13&lt;&gt;"",C13&lt;&gt;"",D13&lt;&gt;"",G13&lt;&gt;"")),N(O13)&gt;0),"",IF(IF(N(A13)=0,"SIN FECHA DE LLEGADA; ","")&amp;IF(C13="","SIN UNIDAD; ","")&amp;IF(AND(C13&lt;&gt;"",COUNTIF('Unidades'!$A$2:$A$300,C13)=0),"UNIDAD NO ESTÁ EN LA LISTA; ","")&amp;IF(I13="","SIN URGENCIA; ","")&amp;IF(AND(I13&lt;&gt;"",J13=""),"FALTA QUIÉN DECIDIÓ; ","")&amp;IF(AND(I13="Emergencia ahora",NOT(OR(N(L13)&gt;0,N(M13)&gt;0))),"EMERGENCIA SIN LLAMADA DE REGRESO; ","")&amp;IF(AND(I13&lt;&gt;"",N(A13)&gt;0,IFERROR(VLOOKUP(I13,'Ajustes'!$A$3:$C$5,2,0),0)&gt;0,IF(OR(N(L13)&gt;0,N(M13)&gt;0),((IF(N(L13)=0,N(A13),N(L13))+N(M13))-(N(A13)+N(B13)))*1440&gt;IFERROR(VLOOKUP(I13,'Ajustes'!$A$3:$C$5,2,0),0),AND(NOT(N(O13)&gt;0),I13&lt;&gt;"Emergencia ahora",(NOW()-(N(A13)+N(B13)))*1440&gt;IFERROR(VLOOKUP(I13,'Ajustes'!$A$3:$C$5,2,0),0)))),"LLAMADA DESPUÉS DE LA META; ","")&amp;IF(AND(I13="Siguiente día hábil",N(A13)&gt;0,IF(N(N13)=0,TODAY()&gt;WORKDAY(N(A13),1),N(N13)&gt;WORKDAY(N(A13),1))),"SIGUIENTE DÍA HÁBIL SIN PROGRAMAR; ","")&amp;IF(AND(OR(I13="Emergencia ahora",I13="Siguiente día hábil"),K13=""),"SIN PROVEEDOR; ","")&amp;IF(AND(I13&lt;&gt;"",N(A13)&gt;0,IFERROR(VLOOKUP(I13,'Ajustes'!$A$3:$C$5,3,0),0)&gt;0,TODAY()-N(A13)&gt;IFERROR(VLOOKUP(I13,'Ajustes'!$A$3:$C$5,3,0),0)),"ABIERTA DEMASIADO TIEMPO; ","")="","",LEFT(IF(N(A13)=0,"SIN FECHA DE LLEGADA; ","")&amp;IF(C13="","SIN UNIDAD; ","")&amp;IF(AND(C13&lt;&gt;"",COUNTIF('Unidades'!$A$2:$A$300,C13)=0),"UNIDAD NO ESTÁ EN LA LISTA; ","")&amp;IF(I13="","SIN URGENCIA; ","")&amp;IF(AND(I13&lt;&gt;"",J13=""),"FALTA QUIÉN DECIDIÓ; ","")&amp;IF(AND(I13="Emergencia ahora",NOT(OR(N(L13)&gt;0,N(M13)&gt;0))),"EMERGENCIA SIN LLAMADA DE REGRESO; ","")&amp;IF(AND(I13&lt;&gt;"",N(A13)&gt;0,IFERROR(VLOOKUP(I13,'Ajustes'!$A$3:$C$5,2,0),0)&gt;0,IF(OR(N(L13)&gt;0,N(M13)&gt;0),((IF(N(L13)=0,N(A13),N(L13))+N(M13))-(N(A13)+N(B13)))*1440&gt;IFERROR(VLOOKUP(I13,'Ajustes'!$A$3:$C$5,2,0),0),AND(NOT(N(O13)&gt;0),I13&lt;&gt;"Emergencia ahora",(NOW()-(N(A13)+N(B13)))*1440&gt;IFERROR(VLOOKUP(I13,'Ajustes'!$A$3:$C$5,2,0),0)))),"LLAMADA DESPUÉS DE LA META; ","")&amp;IF(AND(I13="Siguiente día hábil",N(A13)&gt;0,IF(N(N13)=0,TODAY()&gt;WORKDAY(N(A13),1),N(N13)&gt;WORKDAY(N(A13),1))),"SIGUIENTE DÍA HÁBIL SIN PROGRAMAR; ","")&amp;IF(AND(OR(I13="Emergencia ahora",I13="Siguiente día hábil"),K13=""),"SIN PROVEEDOR; ","")&amp;IF(AND(I13&lt;&gt;"",N(A13)&gt;0,IFERROR(VLOOKUP(I13,'Ajustes'!$A$3:$C$5,3,0),0)&gt;0,TODAY()-N(A13)&gt;IFERROR(VLOOKUP(I13,'Ajustes'!$A$3:$C$5,3,0),0)),"ABIERTA DEMASIADO TIEMPO; ",""),LEN(IF(N(A13)=0,"SIN FECHA DE LLEGADA; ","")&amp;IF(C13="","SIN UNIDAD; ","")&amp;IF(AND(C13&lt;&gt;"",COUNTIF('Unidades'!$A$2:$A$300,C13)=0),"UNIDAD NO ESTÁ EN LA LISTA; ","")&amp;IF(I13="","SIN URGENCIA; ","")&amp;IF(AND(I13&lt;&gt;"",J13=""),"FALTA QUIÉN DECIDIÓ; ","")&amp;IF(AND(I13="Emergencia ahora",NOT(OR(N(L13)&gt;0,N(M13)&gt;0))),"EMERGENCIA SIN LLAMADA DE REGRESO; ","")&amp;IF(AND(I13&lt;&gt;"",N(A13)&gt;0,IFERROR(VLOOKUP(I13,'Ajustes'!$A$3:$C$5,2,0),0)&gt;0,IF(OR(N(L13)&gt;0,N(M13)&gt;0),((IF(N(L13)=0,N(A13),N(L13))+N(M13))-(N(A13)+N(B13)))*1440&gt;IFERROR(VLOOKUP(I13,'Ajustes'!$A$3:$C$5,2,0),0),AND(NOT(N(O13)&gt;0),I13&lt;&gt;"Emergencia ahora",(NOW()-(N(A13)+N(B13)))*1440&gt;IFERROR(VLOOKUP(I13,'Ajustes'!$A$3:$C$5,2,0),0)))),"LLAMADA DESPUÉS DE LA META; ","")&amp;IF(AND(I13="Siguiente día hábil",N(A13)&gt;0,IF(N(N13)=0,TODAY()&gt;WORKDAY(N(A13),1),N(N13)&gt;WORKDAY(N(A13),1))),"SIGUIENTE DÍA HÁBIL SIN PROGRAMAR; ","")&amp;IF(AND(OR(I13="Emergencia ahora",I13="Siguiente día hábil"),K13=""),"SIN PROVEEDOR; ","")&amp;IF(AND(I13&lt;&gt;"",N(A13)&gt;0,IFERROR(VLOOKUP(I13,'Ajustes'!$A$3:$C$5,3,0),0)&gt;0,TODAY()-N(A13)&gt;IFERROR(VLOOKUP(I13,'Ajustes'!$A$3:$C$5,3,0),0)),"ABIERTA DEMASIADO TIEMPO; ",""))-2)))</f>
        <v/>
      </c>
    </row>
    <row r="14">
      <c r="A14" s="7" t="n"/>
      <c r="B14" s="8" t="n"/>
      <c r="L14" s="7" t="n"/>
      <c r="M14" s="8" t="n"/>
      <c r="N14" s="7" t="n"/>
      <c r="O14" s="7" t="n"/>
      <c r="Q14" s="10">
        <f>IF(OR(NOT(OR(A14&lt;&gt;"",C14&lt;&gt;"",D14&lt;&gt;"",G14&lt;&gt;"")),N(A14)=0,NOT(OR(N(L14)&gt;0,N(M14)&gt;0))),"",ROUND(((IF(N(L14)=0,N(A14),N(L14))+N(M14))-(N(A14)+N(B14)))*1440,0))</f>
        <v/>
      </c>
      <c r="R14" s="10">
        <f>IF(OR(NOT(OR(A14&lt;&gt;"",C14&lt;&gt;"",D14&lt;&gt;"",G14&lt;&gt;"")),N(A14)=0),"",IF(N(O14)&gt;0,N(O14),TODAY())-N(A14))</f>
        <v/>
      </c>
      <c r="S14">
        <f>IF(OR(NOT(OR(A14&lt;&gt;"",C14&lt;&gt;"",D14&lt;&gt;"",G14&lt;&gt;"")),N(O14)&gt;0),"",IF(IF(N(A14)=0,"SIN FECHA DE LLEGADA; ","")&amp;IF(C14="","SIN UNIDAD; ","")&amp;IF(AND(C14&lt;&gt;"",COUNTIF('Unidades'!$A$2:$A$300,C14)=0),"UNIDAD NO ESTÁ EN LA LISTA; ","")&amp;IF(I14="","SIN URGENCIA; ","")&amp;IF(AND(I14&lt;&gt;"",J14=""),"FALTA QUIÉN DECIDIÓ; ","")&amp;IF(AND(I14="Emergencia ahora",NOT(OR(N(L14)&gt;0,N(M14)&gt;0))),"EMERGENCIA SIN LLAMADA DE REGRESO; ","")&amp;IF(AND(I14&lt;&gt;"",N(A14)&gt;0,IFERROR(VLOOKUP(I14,'Ajustes'!$A$3:$C$5,2,0),0)&gt;0,IF(OR(N(L14)&gt;0,N(M14)&gt;0),((IF(N(L14)=0,N(A14),N(L14))+N(M14))-(N(A14)+N(B14)))*1440&gt;IFERROR(VLOOKUP(I14,'Ajustes'!$A$3:$C$5,2,0),0),AND(NOT(N(O14)&gt;0),I14&lt;&gt;"Emergencia ahora",(NOW()-(N(A14)+N(B14)))*1440&gt;IFERROR(VLOOKUP(I14,'Ajustes'!$A$3:$C$5,2,0),0)))),"LLAMADA DESPUÉS DE LA META; ","")&amp;IF(AND(I14="Siguiente día hábil",N(A14)&gt;0,IF(N(N14)=0,TODAY()&gt;WORKDAY(N(A14),1),N(N14)&gt;WORKDAY(N(A14),1))),"SIGUIENTE DÍA HÁBIL SIN PROGRAMAR; ","")&amp;IF(AND(OR(I14="Emergencia ahora",I14="Siguiente día hábil"),K14=""),"SIN PROVEEDOR; ","")&amp;IF(AND(I14&lt;&gt;"",N(A14)&gt;0,IFERROR(VLOOKUP(I14,'Ajustes'!$A$3:$C$5,3,0),0)&gt;0,TODAY()-N(A14)&gt;IFERROR(VLOOKUP(I14,'Ajustes'!$A$3:$C$5,3,0),0)),"ABIERTA DEMASIADO TIEMPO; ","")="","",LEFT(IF(N(A14)=0,"SIN FECHA DE LLEGADA; ","")&amp;IF(C14="","SIN UNIDAD; ","")&amp;IF(AND(C14&lt;&gt;"",COUNTIF('Unidades'!$A$2:$A$300,C14)=0),"UNIDAD NO ESTÁ EN LA LISTA; ","")&amp;IF(I14="","SIN URGENCIA; ","")&amp;IF(AND(I14&lt;&gt;"",J14=""),"FALTA QUIÉN DECIDIÓ; ","")&amp;IF(AND(I14="Emergencia ahora",NOT(OR(N(L14)&gt;0,N(M14)&gt;0))),"EMERGENCIA SIN LLAMADA DE REGRESO; ","")&amp;IF(AND(I14&lt;&gt;"",N(A14)&gt;0,IFERROR(VLOOKUP(I14,'Ajustes'!$A$3:$C$5,2,0),0)&gt;0,IF(OR(N(L14)&gt;0,N(M14)&gt;0),((IF(N(L14)=0,N(A14),N(L14))+N(M14))-(N(A14)+N(B14)))*1440&gt;IFERROR(VLOOKUP(I14,'Ajustes'!$A$3:$C$5,2,0),0),AND(NOT(N(O14)&gt;0),I14&lt;&gt;"Emergencia ahora",(NOW()-(N(A14)+N(B14)))*1440&gt;IFERROR(VLOOKUP(I14,'Ajustes'!$A$3:$C$5,2,0),0)))),"LLAMADA DESPUÉS DE LA META; ","")&amp;IF(AND(I14="Siguiente día hábil",N(A14)&gt;0,IF(N(N14)=0,TODAY()&gt;WORKDAY(N(A14),1),N(N14)&gt;WORKDAY(N(A14),1))),"SIGUIENTE DÍA HÁBIL SIN PROGRAMAR; ","")&amp;IF(AND(OR(I14="Emergencia ahora",I14="Siguiente día hábil"),K14=""),"SIN PROVEEDOR; ","")&amp;IF(AND(I14&lt;&gt;"",N(A14)&gt;0,IFERROR(VLOOKUP(I14,'Ajustes'!$A$3:$C$5,3,0),0)&gt;0,TODAY()-N(A14)&gt;IFERROR(VLOOKUP(I14,'Ajustes'!$A$3:$C$5,3,0),0)),"ABIERTA DEMASIADO TIEMPO; ",""),LEN(IF(N(A14)=0,"SIN FECHA DE LLEGADA; ","")&amp;IF(C14="","SIN UNIDAD; ","")&amp;IF(AND(C14&lt;&gt;"",COUNTIF('Unidades'!$A$2:$A$300,C14)=0),"UNIDAD NO ESTÁ EN LA LISTA; ","")&amp;IF(I14="","SIN URGENCIA; ","")&amp;IF(AND(I14&lt;&gt;"",J14=""),"FALTA QUIÉN DECIDIÓ; ","")&amp;IF(AND(I14="Emergencia ahora",NOT(OR(N(L14)&gt;0,N(M14)&gt;0))),"EMERGENCIA SIN LLAMADA DE REGRESO; ","")&amp;IF(AND(I14&lt;&gt;"",N(A14)&gt;0,IFERROR(VLOOKUP(I14,'Ajustes'!$A$3:$C$5,2,0),0)&gt;0,IF(OR(N(L14)&gt;0,N(M14)&gt;0),((IF(N(L14)=0,N(A14),N(L14))+N(M14))-(N(A14)+N(B14)))*1440&gt;IFERROR(VLOOKUP(I14,'Ajustes'!$A$3:$C$5,2,0),0),AND(NOT(N(O14)&gt;0),I14&lt;&gt;"Emergencia ahora",(NOW()-(N(A14)+N(B14)))*1440&gt;IFERROR(VLOOKUP(I14,'Ajustes'!$A$3:$C$5,2,0),0)))),"LLAMADA DESPUÉS DE LA META; ","")&amp;IF(AND(I14="Siguiente día hábil",N(A14)&gt;0,IF(N(N14)=0,TODAY()&gt;WORKDAY(N(A14),1),N(N14)&gt;WORKDAY(N(A14),1))),"SIGUIENTE DÍA HÁBIL SIN PROGRAMAR; ","")&amp;IF(AND(OR(I14="Emergencia ahora",I14="Siguiente día hábil"),K14=""),"SIN PROVEEDOR; ","")&amp;IF(AND(I14&lt;&gt;"",N(A14)&gt;0,IFERROR(VLOOKUP(I14,'Ajustes'!$A$3:$C$5,3,0),0)&gt;0,TODAY()-N(A14)&gt;IFERROR(VLOOKUP(I14,'Ajustes'!$A$3:$C$5,3,0),0)),"ABIERTA DEMASIADO TIEMPO; ",""))-2)))</f>
        <v/>
      </c>
    </row>
    <row r="15">
      <c r="A15" s="7" t="n"/>
      <c r="B15" s="8" t="n"/>
      <c r="L15" s="7" t="n"/>
      <c r="M15" s="8" t="n"/>
      <c r="N15" s="7" t="n"/>
      <c r="O15" s="7" t="n"/>
      <c r="Q15" s="10">
        <f>IF(OR(NOT(OR(A15&lt;&gt;"",C15&lt;&gt;"",D15&lt;&gt;"",G15&lt;&gt;"")),N(A15)=0,NOT(OR(N(L15)&gt;0,N(M15)&gt;0))),"",ROUND(((IF(N(L15)=0,N(A15),N(L15))+N(M15))-(N(A15)+N(B15)))*1440,0))</f>
        <v/>
      </c>
      <c r="R15" s="10">
        <f>IF(OR(NOT(OR(A15&lt;&gt;"",C15&lt;&gt;"",D15&lt;&gt;"",G15&lt;&gt;"")),N(A15)=0),"",IF(N(O15)&gt;0,N(O15),TODAY())-N(A15))</f>
        <v/>
      </c>
      <c r="S15">
        <f>IF(OR(NOT(OR(A15&lt;&gt;"",C15&lt;&gt;"",D15&lt;&gt;"",G15&lt;&gt;"")),N(O15)&gt;0),"",IF(IF(N(A15)=0,"SIN FECHA DE LLEGADA; ","")&amp;IF(C15="","SIN UNIDAD; ","")&amp;IF(AND(C15&lt;&gt;"",COUNTIF('Unidades'!$A$2:$A$300,C15)=0),"UNIDAD NO ESTÁ EN LA LISTA; ","")&amp;IF(I15="","SIN URGENCIA; ","")&amp;IF(AND(I15&lt;&gt;"",J15=""),"FALTA QUIÉN DECIDIÓ; ","")&amp;IF(AND(I15="Emergencia ahora",NOT(OR(N(L15)&gt;0,N(M15)&gt;0))),"EMERGENCIA SIN LLAMADA DE REGRESO; ","")&amp;IF(AND(I15&lt;&gt;"",N(A15)&gt;0,IFERROR(VLOOKUP(I15,'Ajustes'!$A$3:$C$5,2,0),0)&gt;0,IF(OR(N(L15)&gt;0,N(M15)&gt;0),((IF(N(L15)=0,N(A15),N(L15))+N(M15))-(N(A15)+N(B15)))*1440&gt;IFERROR(VLOOKUP(I15,'Ajustes'!$A$3:$C$5,2,0),0),AND(NOT(N(O15)&gt;0),I15&lt;&gt;"Emergencia ahora",(NOW()-(N(A15)+N(B15)))*1440&gt;IFERROR(VLOOKUP(I15,'Ajustes'!$A$3:$C$5,2,0),0)))),"LLAMADA DESPUÉS DE LA META; ","")&amp;IF(AND(I15="Siguiente día hábil",N(A15)&gt;0,IF(N(N15)=0,TODAY()&gt;WORKDAY(N(A15),1),N(N15)&gt;WORKDAY(N(A15),1))),"SIGUIENTE DÍA HÁBIL SIN PROGRAMAR; ","")&amp;IF(AND(OR(I15="Emergencia ahora",I15="Siguiente día hábil"),K15=""),"SIN PROVEEDOR; ","")&amp;IF(AND(I15&lt;&gt;"",N(A15)&gt;0,IFERROR(VLOOKUP(I15,'Ajustes'!$A$3:$C$5,3,0),0)&gt;0,TODAY()-N(A15)&gt;IFERROR(VLOOKUP(I15,'Ajustes'!$A$3:$C$5,3,0),0)),"ABIERTA DEMASIADO TIEMPO; ","")="","",LEFT(IF(N(A15)=0,"SIN FECHA DE LLEGADA; ","")&amp;IF(C15="","SIN UNIDAD; ","")&amp;IF(AND(C15&lt;&gt;"",COUNTIF('Unidades'!$A$2:$A$300,C15)=0),"UNIDAD NO ESTÁ EN LA LISTA; ","")&amp;IF(I15="","SIN URGENCIA; ","")&amp;IF(AND(I15&lt;&gt;"",J15=""),"FALTA QUIÉN DECIDIÓ; ","")&amp;IF(AND(I15="Emergencia ahora",NOT(OR(N(L15)&gt;0,N(M15)&gt;0))),"EMERGENCIA SIN LLAMADA DE REGRESO; ","")&amp;IF(AND(I15&lt;&gt;"",N(A15)&gt;0,IFERROR(VLOOKUP(I15,'Ajustes'!$A$3:$C$5,2,0),0)&gt;0,IF(OR(N(L15)&gt;0,N(M15)&gt;0),((IF(N(L15)=0,N(A15),N(L15))+N(M15))-(N(A15)+N(B15)))*1440&gt;IFERROR(VLOOKUP(I15,'Ajustes'!$A$3:$C$5,2,0),0),AND(NOT(N(O15)&gt;0),I15&lt;&gt;"Emergencia ahora",(NOW()-(N(A15)+N(B15)))*1440&gt;IFERROR(VLOOKUP(I15,'Ajustes'!$A$3:$C$5,2,0),0)))),"LLAMADA DESPUÉS DE LA META; ","")&amp;IF(AND(I15="Siguiente día hábil",N(A15)&gt;0,IF(N(N15)=0,TODAY()&gt;WORKDAY(N(A15),1),N(N15)&gt;WORKDAY(N(A15),1))),"SIGUIENTE DÍA HÁBIL SIN PROGRAMAR; ","")&amp;IF(AND(OR(I15="Emergencia ahora",I15="Siguiente día hábil"),K15=""),"SIN PROVEEDOR; ","")&amp;IF(AND(I15&lt;&gt;"",N(A15)&gt;0,IFERROR(VLOOKUP(I15,'Ajustes'!$A$3:$C$5,3,0),0)&gt;0,TODAY()-N(A15)&gt;IFERROR(VLOOKUP(I15,'Ajustes'!$A$3:$C$5,3,0),0)),"ABIERTA DEMASIADO TIEMPO; ",""),LEN(IF(N(A15)=0,"SIN FECHA DE LLEGADA; ","")&amp;IF(C15="","SIN UNIDAD; ","")&amp;IF(AND(C15&lt;&gt;"",COUNTIF('Unidades'!$A$2:$A$300,C15)=0),"UNIDAD NO ESTÁ EN LA LISTA; ","")&amp;IF(I15="","SIN URGENCIA; ","")&amp;IF(AND(I15&lt;&gt;"",J15=""),"FALTA QUIÉN DECIDIÓ; ","")&amp;IF(AND(I15="Emergencia ahora",NOT(OR(N(L15)&gt;0,N(M15)&gt;0))),"EMERGENCIA SIN LLAMADA DE REGRESO; ","")&amp;IF(AND(I15&lt;&gt;"",N(A15)&gt;0,IFERROR(VLOOKUP(I15,'Ajustes'!$A$3:$C$5,2,0),0)&gt;0,IF(OR(N(L15)&gt;0,N(M15)&gt;0),((IF(N(L15)=0,N(A15),N(L15))+N(M15))-(N(A15)+N(B15)))*1440&gt;IFERROR(VLOOKUP(I15,'Ajustes'!$A$3:$C$5,2,0),0),AND(NOT(N(O15)&gt;0),I15&lt;&gt;"Emergencia ahora",(NOW()-(N(A15)+N(B15)))*1440&gt;IFERROR(VLOOKUP(I15,'Ajustes'!$A$3:$C$5,2,0),0)))),"LLAMADA DESPUÉS DE LA META; ","")&amp;IF(AND(I15="Siguiente día hábil",N(A15)&gt;0,IF(N(N15)=0,TODAY()&gt;WORKDAY(N(A15),1),N(N15)&gt;WORKDAY(N(A15),1))),"SIGUIENTE DÍA HÁBIL SIN PROGRAMAR; ","")&amp;IF(AND(OR(I15="Emergencia ahora",I15="Siguiente día hábil"),K15=""),"SIN PROVEEDOR; ","")&amp;IF(AND(I15&lt;&gt;"",N(A15)&gt;0,IFERROR(VLOOKUP(I15,'Ajustes'!$A$3:$C$5,3,0),0)&gt;0,TODAY()-N(A15)&gt;IFERROR(VLOOKUP(I15,'Ajustes'!$A$3:$C$5,3,0),0)),"ABIERTA DEMASIADO TIEMPO; ",""))-2)))</f>
        <v/>
      </c>
    </row>
    <row r="16">
      <c r="A16" s="7" t="n"/>
      <c r="B16" s="8" t="n"/>
      <c r="L16" s="7" t="n"/>
      <c r="M16" s="8" t="n"/>
      <c r="N16" s="7" t="n"/>
      <c r="O16" s="7" t="n"/>
      <c r="Q16" s="10">
        <f>IF(OR(NOT(OR(A16&lt;&gt;"",C16&lt;&gt;"",D16&lt;&gt;"",G16&lt;&gt;"")),N(A16)=0,NOT(OR(N(L16)&gt;0,N(M16)&gt;0))),"",ROUND(((IF(N(L16)=0,N(A16),N(L16))+N(M16))-(N(A16)+N(B16)))*1440,0))</f>
        <v/>
      </c>
      <c r="R16" s="10">
        <f>IF(OR(NOT(OR(A16&lt;&gt;"",C16&lt;&gt;"",D16&lt;&gt;"",G16&lt;&gt;"")),N(A16)=0),"",IF(N(O16)&gt;0,N(O16),TODAY())-N(A16))</f>
        <v/>
      </c>
      <c r="S16">
        <f>IF(OR(NOT(OR(A16&lt;&gt;"",C16&lt;&gt;"",D16&lt;&gt;"",G16&lt;&gt;"")),N(O16)&gt;0),"",IF(IF(N(A16)=0,"SIN FECHA DE LLEGADA; ","")&amp;IF(C16="","SIN UNIDAD; ","")&amp;IF(AND(C16&lt;&gt;"",COUNTIF('Unidades'!$A$2:$A$300,C16)=0),"UNIDAD NO ESTÁ EN LA LISTA; ","")&amp;IF(I16="","SIN URGENCIA; ","")&amp;IF(AND(I16&lt;&gt;"",J16=""),"FALTA QUIÉN DECIDIÓ; ","")&amp;IF(AND(I16="Emergencia ahora",NOT(OR(N(L16)&gt;0,N(M16)&gt;0))),"EMERGENCIA SIN LLAMADA DE REGRESO; ","")&amp;IF(AND(I16&lt;&gt;"",N(A16)&gt;0,IFERROR(VLOOKUP(I16,'Ajustes'!$A$3:$C$5,2,0),0)&gt;0,IF(OR(N(L16)&gt;0,N(M16)&gt;0),((IF(N(L16)=0,N(A16),N(L16))+N(M16))-(N(A16)+N(B16)))*1440&gt;IFERROR(VLOOKUP(I16,'Ajustes'!$A$3:$C$5,2,0),0),AND(NOT(N(O16)&gt;0),I16&lt;&gt;"Emergencia ahora",(NOW()-(N(A16)+N(B16)))*1440&gt;IFERROR(VLOOKUP(I16,'Ajustes'!$A$3:$C$5,2,0),0)))),"LLAMADA DESPUÉS DE LA META; ","")&amp;IF(AND(I16="Siguiente día hábil",N(A16)&gt;0,IF(N(N16)=0,TODAY()&gt;WORKDAY(N(A16),1),N(N16)&gt;WORKDAY(N(A16),1))),"SIGUIENTE DÍA HÁBIL SIN PROGRAMAR; ","")&amp;IF(AND(OR(I16="Emergencia ahora",I16="Siguiente día hábil"),K16=""),"SIN PROVEEDOR; ","")&amp;IF(AND(I16&lt;&gt;"",N(A16)&gt;0,IFERROR(VLOOKUP(I16,'Ajustes'!$A$3:$C$5,3,0),0)&gt;0,TODAY()-N(A16)&gt;IFERROR(VLOOKUP(I16,'Ajustes'!$A$3:$C$5,3,0),0)),"ABIERTA DEMASIADO TIEMPO; ","")="","",LEFT(IF(N(A16)=0,"SIN FECHA DE LLEGADA; ","")&amp;IF(C16="","SIN UNIDAD; ","")&amp;IF(AND(C16&lt;&gt;"",COUNTIF('Unidades'!$A$2:$A$300,C16)=0),"UNIDAD NO ESTÁ EN LA LISTA; ","")&amp;IF(I16="","SIN URGENCIA; ","")&amp;IF(AND(I16&lt;&gt;"",J16=""),"FALTA QUIÉN DECIDIÓ; ","")&amp;IF(AND(I16="Emergencia ahora",NOT(OR(N(L16)&gt;0,N(M16)&gt;0))),"EMERGENCIA SIN LLAMADA DE REGRESO; ","")&amp;IF(AND(I16&lt;&gt;"",N(A16)&gt;0,IFERROR(VLOOKUP(I16,'Ajustes'!$A$3:$C$5,2,0),0)&gt;0,IF(OR(N(L16)&gt;0,N(M16)&gt;0),((IF(N(L16)=0,N(A16),N(L16))+N(M16))-(N(A16)+N(B16)))*1440&gt;IFERROR(VLOOKUP(I16,'Ajustes'!$A$3:$C$5,2,0),0),AND(NOT(N(O16)&gt;0),I16&lt;&gt;"Emergencia ahora",(NOW()-(N(A16)+N(B16)))*1440&gt;IFERROR(VLOOKUP(I16,'Ajustes'!$A$3:$C$5,2,0),0)))),"LLAMADA DESPUÉS DE LA META; ","")&amp;IF(AND(I16="Siguiente día hábil",N(A16)&gt;0,IF(N(N16)=0,TODAY()&gt;WORKDAY(N(A16),1),N(N16)&gt;WORKDAY(N(A16),1))),"SIGUIENTE DÍA HÁBIL SIN PROGRAMAR; ","")&amp;IF(AND(OR(I16="Emergencia ahora",I16="Siguiente día hábil"),K16=""),"SIN PROVEEDOR; ","")&amp;IF(AND(I16&lt;&gt;"",N(A16)&gt;0,IFERROR(VLOOKUP(I16,'Ajustes'!$A$3:$C$5,3,0),0)&gt;0,TODAY()-N(A16)&gt;IFERROR(VLOOKUP(I16,'Ajustes'!$A$3:$C$5,3,0),0)),"ABIERTA DEMASIADO TIEMPO; ",""),LEN(IF(N(A16)=0,"SIN FECHA DE LLEGADA; ","")&amp;IF(C16="","SIN UNIDAD; ","")&amp;IF(AND(C16&lt;&gt;"",COUNTIF('Unidades'!$A$2:$A$300,C16)=0),"UNIDAD NO ESTÁ EN LA LISTA; ","")&amp;IF(I16="","SIN URGENCIA; ","")&amp;IF(AND(I16&lt;&gt;"",J16=""),"FALTA QUIÉN DECIDIÓ; ","")&amp;IF(AND(I16="Emergencia ahora",NOT(OR(N(L16)&gt;0,N(M16)&gt;0))),"EMERGENCIA SIN LLAMADA DE REGRESO; ","")&amp;IF(AND(I16&lt;&gt;"",N(A16)&gt;0,IFERROR(VLOOKUP(I16,'Ajustes'!$A$3:$C$5,2,0),0)&gt;0,IF(OR(N(L16)&gt;0,N(M16)&gt;0),((IF(N(L16)=0,N(A16),N(L16))+N(M16))-(N(A16)+N(B16)))*1440&gt;IFERROR(VLOOKUP(I16,'Ajustes'!$A$3:$C$5,2,0),0),AND(NOT(N(O16)&gt;0),I16&lt;&gt;"Emergencia ahora",(NOW()-(N(A16)+N(B16)))*1440&gt;IFERROR(VLOOKUP(I16,'Ajustes'!$A$3:$C$5,2,0),0)))),"LLAMADA DESPUÉS DE LA META; ","")&amp;IF(AND(I16="Siguiente día hábil",N(A16)&gt;0,IF(N(N16)=0,TODAY()&gt;WORKDAY(N(A16),1),N(N16)&gt;WORKDAY(N(A16),1))),"SIGUIENTE DÍA HÁBIL SIN PROGRAMAR; ","")&amp;IF(AND(OR(I16="Emergencia ahora",I16="Siguiente día hábil"),K16=""),"SIN PROVEEDOR; ","")&amp;IF(AND(I16&lt;&gt;"",N(A16)&gt;0,IFERROR(VLOOKUP(I16,'Ajustes'!$A$3:$C$5,3,0),0)&gt;0,TODAY()-N(A16)&gt;IFERROR(VLOOKUP(I16,'Ajustes'!$A$3:$C$5,3,0),0)),"ABIERTA DEMASIADO TIEMPO; ",""))-2)))</f>
        <v/>
      </c>
    </row>
    <row r="17">
      <c r="A17" s="7" t="n"/>
      <c r="B17" s="8" t="n"/>
      <c r="L17" s="7" t="n"/>
      <c r="M17" s="8" t="n"/>
      <c r="N17" s="7" t="n"/>
      <c r="O17" s="7" t="n"/>
      <c r="Q17" s="10">
        <f>IF(OR(NOT(OR(A17&lt;&gt;"",C17&lt;&gt;"",D17&lt;&gt;"",G17&lt;&gt;"")),N(A17)=0,NOT(OR(N(L17)&gt;0,N(M17)&gt;0))),"",ROUND(((IF(N(L17)=0,N(A17),N(L17))+N(M17))-(N(A17)+N(B17)))*1440,0))</f>
        <v/>
      </c>
      <c r="R17" s="10">
        <f>IF(OR(NOT(OR(A17&lt;&gt;"",C17&lt;&gt;"",D17&lt;&gt;"",G17&lt;&gt;"")),N(A17)=0),"",IF(N(O17)&gt;0,N(O17),TODAY())-N(A17))</f>
        <v/>
      </c>
      <c r="S17">
        <f>IF(OR(NOT(OR(A17&lt;&gt;"",C17&lt;&gt;"",D17&lt;&gt;"",G17&lt;&gt;"")),N(O17)&gt;0),"",IF(IF(N(A17)=0,"SIN FECHA DE LLEGADA; ","")&amp;IF(C17="","SIN UNIDAD; ","")&amp;IF(AND(C17&lt;&gt;"",COUNTIF('Unidades'!$A$2:$A$300,C17)=0),"UNIDAD NO ESTÁ EN LA LISTA; ","")&amp;IF(I17="","SIN URGENCIA; ","")&amp;IF(AND(I17&lt;&gt;"",J17=""),"FALTA QUIÉN DECIDIÓ; ","")&amp;IF(AND(I17="Emergencia ahora",NOT(OR(N(L17)&gt;0,N(M17)&gt;0))),"EMERGENCIA SIN LLAMADA DE REGRESO; ","")&amp;IF(AND(I17&lt;&gt;"",N(A17)&gt;0,IFERROR(VLOOKUP(I17,'Ajustes'!$A$3:$C$5,2,0),0)&gt;0,IF(OR(N(L17)&gt;0,N(M17)&gt;0),((IF(N(L17)=0,N(A17),N(L17))+N(M17))-(N(A17)+N(B17)))*1440&gt;IFERROR(VLOOKUP(I17,'Ajustes'!$A$3:$C$5,2,0),0),AND(NOT(N(O17)&gt;0),I17&lt;&gt;"Emergencia ahora",(NOW()-(N(A17)+N(B17)))*1440&gt;IFERROR(VLOOKUP(I17,'Ajustes'!$A$3:$C$5,2,0),0)))),"LLAMADA DESPUÉS DE LA META; ","")&amp;IF(AND(I17="Siguiente día hábil",N(A17)&gt;0,IF(N(N17)=0,TODAY()&gt;WORKDAY(N(A17),1),N(N17)&gt;WORKDAY(N(A17),1))),"SIGUIENTE DÍA HÁBIL SIN PROGRAMAR; ","")&amp;IF(AND(OR(I17="Emergencia ahora",I17="Siguiente día hábil"),K17=""),"SIN PROVEEDOR; ","")&amp;IF(AND(I17&lt;&gt;"",N(A17)&gt;0,IFERROR(VLOOKUP(I17,'Ajustes'!$A$3:$C$5,3,0),0)&gt;0,TODAY()-N(A17)&gt;IFERROR(VLOOKUP(I17,'Ajustes'!$A$3:$C$5,3,0),0)),"ABIERTA DEMASIADO TIEMPO; ","")="","",LEFT(IF(N(A17)=0,"SIN FECHA DE LLEGADA; ","")&amp;IF(C17="","SIN UNIDAD; ","")&amp;IF(AND(C17&lt;&gt;"",COUNTIF('Unidades'!$A$2:$A$300,C17)=0),"UNIDAD NO ESTÁ EN LA LISTA; ","")&amp;IF(I17="","SIN URGENCIA; ","")&amp;IF(AND(I17&lt;&gt;"",J17=""),"FALTA QUIÉN DECIDIÓ; ","")&amp;IF(AND(I17="Emergencia ahora",NOT(OR(N(L17)&gt;0,N(M17)&gt;0))),"EMERGENCIA SIN LLAMADA DE REGRESO; ","")&amp;IF(AND(I17&lt;&gt;"",N(A17)&gt;0,IFERROR(VLOOKUP(I17,'Ajustes'!$A$3:$C$5,2,0),0)&gt;0,IF(OR(N(L17)&gt;0,N(M17)&gt;0),((IF(N(L17)=0,N(A17),N(L17))+N(M17))-(N(A17)+N(B17)))*1440&gt;IFERROR(VLOOKUP(I17,'Ajustes'!$A$3:$C$5,2,0),0),AND(NOT(N(O17)&gt;0),I17&lt;&gt;"Emergencia ahora",(NOW()-(N(A17)+N(B17)))*1440&gt;IFERROR(VLOOKUP(I17,'Ajustes'!$A$3:$C$5,2,0),0)))),"LLAMADA DESPUÉS DE LA META; ","")&amp;IF(AND(I17="Siguiente día hábil",N(A17)&gt;0,IF(N(N17)=0,TODAY()&gt;WORKDAY(N(A17),1),N(N17)&gt;WORKDAY(N(A17),1))),"SIGUIENTE DÍA HÁBIL SIN PROGRAMAR; ","")&amp;IF(AND(OR(I17="Emergencia ahora",I17="Siguiente día hábil"),K17=""),"SIN PROVEEDOR; ","")&amp;IF(AND(I17&lt;&gt;"",N(A17)&gt;0,IFERROR(VLOOKUP(I17,'Ajustes'!$A$3:$C$5,3,0),0)&gt;0,TODAY()-N(A17)&gt;IFERROR(VLOOKUP(I17,'Ajustes'!$A$3:$C$5,3,0),0)),"ABIERTA DEMASIADO TIEMPO; ",""),LEN(IF(N(A17)=0,"SIN FECHA DE LLEGADA; ","")&amp;IF(C17="","SIN UNIDAD; ","")&amp;IF(AND(C17&lt;&gt;"",COUNTIF('Unidades'!$A$2:$A$300,C17)=0),"UNIDAD NO ESTÁ EN LA LISTA; ","")&amp;IF(I17="","SIN URGENCIA; ","")&amp;IF(AND(I17&lt;&gt;"",J17=""),"FALTA QUIÉN DECIDIÓ; ","")&amp;IF(AND(I17="Emergencia ahora",NOT(OR(N(L17)&gt;0,N(M17)&gt;0))),"EMERGENCIA SIN LLAMADA DE REGRESO; ","")&amp;IF(AND(I17&lt;&gt;"",N(A17)&gt;0,IFERROR(VLOOKUP(I17,'Ajustes'!$A$3:$C$5,2,0),0)&gt;0,IF(OR(N(L17)&gt;0,N(M17)&gt;0),((IF(N(L17)=0,N(A17),N(L17))+N(M17))-(N(A17)+N(B17)))*1440&gt;IFERROR(VLOOKUP(I17,'Ajustes'!$A$3:$C$5,2,0),0),AND(NOT(N(O17)&gt;0),I17&lt;&gt;"Emergencia ahora",(NOW()-(N(A17)+N(B17)))*1440&gt;IFERROR(VLOOKUP(I17,'Ajustes'!$A$3:$C$5,2,0),0)))),"LLAMADA DESPUÉS DE LA META; ","")&amp;IF(AND(I17="Siguiente día hábil",N(A17)&gt;0,IF(N(N17)=0,TODAY()&gt;WORKDAY(N(A17),1),N(N17)&gt;WORKDAY(N(A17),1))),"SIGUIENTE DÍA HÁBIL SIN PROGRAMAR; ","")&amp;IF(AND(OR(I17="Emergencia ahora",I17="Siguiente día hábil"),K17=""),"SIN PROVEEDOR; ","")&amp;IF(AND(I17&lt;&gt;"",N(A17)&gt;0,IFERROR(VLOOKUP(I17,'Ajustes'!$A$3:$C$5,3,0),0)&gt;0,TODAY()-N(A17)&gt;IFERROR(VLOOKUP(I17,'Ajustes'!$A$3:$C$5,3,0),0)),"ABIERTA DEMASIADO TIEMPO; ",""))-2)))</f>
        <v/>
      </c>
    </row>
    <row r="18">
      <c r="A18" s="7" t="n"/>
      <c r="B18" s="8" t="n"/>
      <c r="L18" s="7" t="n"/>
      <c r="M18" s="8" t="n"/>
      <c r="N18" s="7" t="n"/>
      <c r="O18" s="7" t="n"/>
      <c r="Q18" s="10">
        <f>IF(OR(NOT(OR(A18&lt;&gt;"",C18&lt;&gt;"",D18&lt;&gt;"",G18&lt;&gt;"")),N(A18)=0,NOT(OR(N(L18)&gt;0,N(M18)&gt;0))),"",ROUND(((IF(N(L18)=0,N(A18),N(L18))+N(M18))-(N(A18)+N(B18)))*1440,0))</f>
        <v/>
      </c>
      <c r="R18" s="10">
        <f>IF(OR(NOT(OR(A18&lt;&gt;"",C18&lt;&gt;"",D18&lt;&gt;"",G18&lt;&gt;"")),N(A18)=0),"",IF(N(O18)&gt;0,N(O18),TODAY())-N(A18))</f>
        <v/>
      </c>
      <c r="S18">
        <f>IF(OR(NOT(OR(A18&lt;&gt;"",C18&lt;&gt;"",D18&lt;&gt;"",G18&lt;&gt;"")),N(O18)&gt;0),"",IF(IF(N(A18)=0,"SIN FECHA DE LLEGADA; ","")&amp;IF(C18="","SIN UNIDAD; ","")&amp;IF(AND(C18&lt;&gt;"",COUNTIF('Unidades'!$A$2:$A$300,C18)=0),"UNIDAD NO ESTÁ EN LA LISTA; ","")&amp;IF(I18="","SIN URGENCIA; ","")&amp;IF(AND(I18&lt;&gt;"",J18=""),"FALTA QUIÉN DECIDIÓ; ","")&amp;IF(AND(I18="Emergencia ahora",NOT(OR(N(L18)&gt;0,N(M18)&gt;0))),"EMERGENCIA SIN LLAMADA DE REGRESO; ","")&amp;IF(AND(I18&lt;&gt;"",N(A18)&gt;0,IFERROR(VLOOKUP(I18,'Ajustes'!$A$3:$C$5,2,0),0)&gt;0,IF(OR(N(L18)&gt;0,N(M18)&gt;0),((IF(N(L18)=0,N(A18),N(L18))+N(M18))-(N(A18)+N(B18)))*1440&gt;IFERROR(VLOOKUP(I18,'Ajustes'!$A$3:$C$5,2,0),0),AND(NOT(N(O18)&gt;0),I18&lt;&gt;"Emergencia ahora",(NOW()-(N(A18)+N(B18)))*1440&gt;IFERROR(VLOOKUP(I18,'Ajustes'!$A$3:$C$5,2,0),0)))),"LLAMADA DESPUÉS DE LA META; ","")&amp;IF(AND(I18="Siguiente día hábil",N(A18)&gt;0,IF(N(N18)=0,TODAY()&gt;WORKDAY(N(A18),1),N(N18)&gt;WORKDAY(N(A18),1))),"SIGUIENTE DÍA HÁBIL SIN PROGRAMAR; ","")&amp;IF(AND(OR(I18="Emergencia ahora",I18="Siguiente día hábil"),K18=""),"SIN PROVEEDOR; ","")&amp;IF(AND(I18&lt;&gt;"",N(A18)&gt;0,IFERROR(VLOOKUP(I18,'Ajustes'!$A$3:$C$5,3,0),0)&gt;0,TODAY()-N(A18)&gt;IFERROR(VLOOKUP(I18,'Ajustes'!$A$3:$C$5,3,0),0)),"ABIERTA DEMASIADO TIEMPO; ","")="","",LEFT(IF(N(A18)=0,"SIN FECHA DE LLEGADA; ","")&amp;IF(C18="","SIN UNIDAD; ","")&amp;IF(AND(C18&lt;&gt;"",COUNTIF('Unidades'!$A$2:$A$300,C18)=0),"UNIDAD NO ESTÁ EN LA LISTA; ","")&amp;IF(I18="","SIN URGENCIA; ","")&amp;IF(AND(I18&lt;&gt;"",J18=""),"FALTA QUIÉN DECIDIÓ; ","")&amp;IF(AND(I18="Emergencia ahora",NOT(OR(N(L18)&gt;0,N(M18)&gt;0))),"EMERGENCIA SIN LLAMADA DE REGRESO; ","")&amp;IF(AND(I18&lt;&gt;"",N(A18)&gt;0,IFERROR(VLOOKUP(I18,'Ajustes'!$A$3:$C$5,2,0),0)&gt;0,IF(OR(N(L18)&gt;0,N(M18)&gt;0),((IF(N(L18)=0,N(A18),N(L18))+N(M18))-(N(A18)+N(B18)))*1440&gt;IFERROR(VLOOKUP(I18,'Ajustes'!$A$3:$C$5,2,0),0),AND(NOT(N(O18)&gt;0),I18&lt;&gt;"Emergencia ahora",(NOW()-(N(A18)+N(B18)))*1440&gt;IFERROR(VLOOKUP(I18,'Ajustes'!$A$3:$C$5,2,0),0)))),"LLAMADA DESPUÉS DE LA META; ","")&amp;IF(AND(I18="Siguiente día hábil",N(A18)&gt;0,IF(N(N18)=0,TODAY()&gt;WORKDAY(N(A18),1),N(N18)&gt;WORKDAY(N(A18),1))),"SIGUIENTE DÍA HÁBIL SIN PROGRAMAR; ","")&amp;IF(AND(OR(I18="Emergencia ahora",I18="Siguiente día hábil"),K18=""),"SIN PROVEEDOR; ","")&amp;IF(AND(I18&lt;&gt;"",N(A18)&gt;0,IFERROR(VLOOKUP(I18,'Ajustes'!$A$3:$C$5,3,0),0)&gt;0,TODAY()-N(A18)&gt;IFERROR(VLOOKUP(I18,'Ajustes'!$A$3:$C$5,3,0),0)),"ABIERTA DEMASIADO TIEMPO; ",""),LEN(IF(N(A18)=0,"SIN FECHA DE LLEGADA; ","")&amp;IF(C18="","SIN UNIDAD; ","")&amp;IF(AND(C18&lt;&gt;"",COUNTIF('Unidades'!$A$2:$A$300,C18)=0),"UNIDAD NO ESTÁ EN LA LISTA; ","")&amp;IF(I18="","SIN URGENCIA; ","")&amp;IF(AND(I18&lt;&gt;"",J18=""),"FALTA QUIÉN DECIDIÓ; ","")&amp;IF(AND(I18="Emergencia ahora",NOT(OR(N(L18)&gt;0,N(M18)&gt;0))),"EMERGENCIA SIN LLAMADA DE REGRESO; ","")&amp;IF(AND(I18&lt;&gt;"",N(A18)&gt;0,IFERROR(VLOOKUP(I18,'Ajustes'!$A$3:$C$5,2,0),0)&gt;0,IF(OR(N(L18)&gt;0,N(M18)&gt;0),((IF(N(L18)=0,N(A18),N(L18))+N(M18))-(N(A18)+N(B18)))*1440&gt;IFERROR(VLOOKUP(I18,'Ajustes'!$A$3:$C$5,2,0),0),AND(NOT(N(O18)&gt;0),I18&lt;&gt;"Emergencia ahora",(NOW()-(N(A18)+N(B18)))*1440&gt;IFERROR(VLOOKUP(I18,'Ajustes'!$A$3:$C$5,2,0),0)))),"LLAMADA DESPUÉS DE LA META; ","")&amp;IF(AND(I18="Siguiente día hábil",N(A18)&gt;0,IF(N(N18)=0,TODAY()&gt;WORKDAY(N(A18),1),N(N18)&gt;WORKDAY(N(A18),1))),"SIGUIENTE DÍA HÁBIL SIN PROGRAMAR; ","")&amp;IF(AND(OR(I18="Emergencia ahora",I18="Siguiente día hábil"),K18=""),"SIN PROVEEDOR; ","")&amp;IF(AND(I18&lt;&gt;"",N(A18)&gt;0,IFERROR(VLOOKUP(I18,'Ajustes'!$A$3:$C$5,3,0),0)&gt;0,TODAY()-N(A18)&gt;IFERROR(VLOOKUP(I18,'Ajustes'!$A$3:$C$5,3,0),0)),"ABIERTA DEMASIADO TIEMPO; ",""))-2)))</f>
        <v/>
      </c>
    </row>
    <row r="19">
      <c r="A19" s="7" t="n"/>
      <c r="B19" s="8" t="n"/>
      <c r="L19" s="7" t="n"/>
      <c r="M19" s="8" t="n"/>
      <c r="N19" s="7" t="n"/>
      <c r="O19" s="7" t="n"/>
      <c r="Q19" s="10">
        <f>IF(OR(NOT(OR(A19&lt;&gt;"",C19&lt;&gt;"",D19&lt;&gt;"",G19&lt;&gt;"")),N(A19)=0,NOT(OR(N(L19)&gt;0,N(M19)&gt;0))),"",ROUND(((IF(N(L19)=0,N(A19),N(L19))+N(M19))-(N(A19)+N(B19)))*1440,0))</f>
        <v/>
      </c>
      <c r="R19" s="10">
        <f>IF(OR(NOT(OR(A19&lt;&gt;"",C19&lt;&gt;"",D19&lt;&gt;"",G19&lt;&gt;"")),N(A19)=0),"",IF(N(O19)&gt;0,N(O19),TODAY())-N(A19))</f>
        <v/>
      </c>
      <c r="S19">
        <f>IF(OR(NOT(OR(A19&lt;&gt;"",C19&lt;&gt;"",D19&lt;&gt;"",G19&lt;&gt;"")),N(O19)&gt;0),"",IF(IF(N(A19)=0,"SIN FECHA DE LLEGADA; ","")&amp;IF(C19="","SIN UNIDAD; ","")&amp;IF(AND(C19&lt;&gt;"",COUNTIF('Unidades'!$A$2:$A$300,C19)=0),"UNIDAD NO ESTÁ EN LA LISTA; ","")&amp;IF(I19="","SIN URGENCIA; ","")&amp;IF(AND(I19&lt;&gt;"",J19=""),"FALTA QUIÉN DECIDIÓ; ","")&amp;IF(AND(I19="Emergencia ahora",NOT(OR(N(L19)&gt;0,N(M19)&gt;0))),"EMERGENCIA SIN LLAMADA DE REGRESO; ","")&amp;IF(AND(I19&lt;&gt;"",N(A19)&gt;0,IFERROR(VLOOKUP(I19,'Ajustes'!$A$3:$C$5,2,0),0)&gt;0,IF(OR(N(L19)&gt;0,N(M19)&gt;0),((IF(N(L19)=0,N(A19),N(L19))+N(M19))-(N(A19)+N(B19)))*1440&gt;IFERROR(VLOOKUP(I19,'Ajustes'!$A$3:$C$5,2,0),0),AND(NOT(N(O19)&gt;0),I19&lt;&gt;"Emergencia ahora",(NOW()-(N(A19)+N(B19)))*1440&gt;IFERROR(VLOOKUP(I19,'Ajustes'!$A$3:$C$5,2,0),0)))),"LLAMADA DESPUÉS DE LA META; ","")&amp;IF(AND(I19="Siguiente día hábil",N(A19)&gt;0,IF(N(N19)=0,TODAY()&gt;WORKDAY(N(A19),1),N(N19)&gt;WORKDAY(N(A19),1))),"SIGUIENTE DÍA HÁBIL SIN PROGRAMAR; ","")&amp;IF(AND(OR(I19="Emergencia ahora",I19="Siguiente día hábil"),K19=""),"SIN PROVEEDOR; ","")&amp;IF(AND(I19&lt;&gt;"",N(A19)&gt;0,IFERROR(VLOOKUP(I19,'Ajustes'!$A$3:$C$5,3,0),0)&gt;0,TODAY()-N(A19)&gt;IFERROR(VLOOKUP(I19,'Ajustes'!$A$3:$C$5,3,0),0)),"ABIERTA DEMASIADO TIEMPO; ","")="","",LEFT(IF(N(A19)=0,"SIN FECHA DE LLEGADA; ","")&amp;IF(C19="","SIN UNIDAD; ","")&amp;IF(AND(C19&lt;&gt;"",COUNTIF('Unidades'!$A$2:$A$300,C19)=0),"UNIDAD NO ESTÁ EN LA LISTA; ","")&amp;IF(I19="","SIN URGENCIA; ","")&amp;IF(AND(I19&lt;&gt;"",J19=""),"FALTA QUIÉN DECIDIÓ; ","")&amp;IF(AND(I19="Emergencia ahora",NOT(OR(N(L19)&gt;0,N(M19)&gt;0))),"EMERGENCIA SIN LLAMADA DE REGRESO; ","")&amp;IF(AND(I19&lt;&gt;"",N(A19)&gt;0,IFERROR(VLOOKUP(I19,'Ajustes'!$A$3:$C$5,2,0),0)&gt;0,IF(OR(N(L19)&gt;0,N(M19)&gt;0),((IF(N(L19)=0,N(A19),N(L19))+N(M19))-(N(A19)+N(B19)))*1440&gt;IFERROR(VLOOKUP(I19,'Ajustes'!$A$3:$C$5,2,0),0),AND(NOT(N(O19)&gt;0),I19&lt;&gt;"Emergencia ahora",(NOW()-(N(A19)+N(B19)))*1440&gt;IFERROR(VLOOKUP(I19,'Ajustes'!$A$3:$C$5,2,0),0)))),"LLAMADA DESPUÉS DE LA META; ","")&amp;IF(AND(I19="Siguiente día hábil",N(A19)&gt;0,IF(N(N19)=0,TODAY()&gt;WORKDAY(N(A19),1),N(N19)&gt;WORKDAY(N(A19),1))),"SIGUIENTE DÍA HÁBIL SIN PROGRAMAR; ","")&amp;IF(AND(OR(I19="Emergencia ahora",I19="Siguiente día hábil"),K19=""),"SIN PROVEEDOR; ","")&amp;IF(AND(I19&lt;&gt;"",N(A19)&gt;0,IFERROR(VLOOKUP(I19,'Ajustes'!$A$3:$C$5,3,0),0)&gt;0,TODAY()-N(A19)&gt;IFERROR(VLOOKUP(I19,'Ajustes'!$A$3:$C$5,3,0),0)),"ABIERTA DEMASIADO TIEMPO; ",""),LEN(IF(N(A19)=0,"SIN FECHA DE LLEGADA; ","")&amp;IF(C19="","SIN UNIDAD; ","")&amp;IF(AND(C19&lt;&gt;"",COUNTIF('Unidades'!$A$2:$A$300,C19)=0),"UNIDAD NO ESTÁ EN LA LISTA; ","")&amp;IF(I19="","SIN URGENCIA; ","")&amp;IF(AND(I19&lt;&gt;"",J19=""),"FALTA QUIÉN DECIDIÓ; ","")&amp;IF(AND(I19="Emergencia ahora",NOT(OR(N(L19)&gt;0,N(M19)&gt;0))),"EMERGENCIA SIN LLAMADA DE REGRESO; ","")&amp;IF(AND(I19&lt;&gt;"",N(A19)&gt;0,IFERROR(VLOOKUP(I19,'Ajustes'!$A$3:$C$5,2,0),0)&gt;0,IF(OR(N(L19)&gt;0,N(M19)&gt;0),((IF(N(L19)=0,N(A19),N(L19))+N(M19))-(N(A19)+N(B19)))*1440&gt;IFERROR(VLOOKUP(I19,'Ajustes'!$A$3:$C$5,2,0),0),AND(NOT(N(O19)&gt;0),I19&lt;&gt;"Emergencia ahora",(NOW()-(N(A19)+N(B19)))*1440&gt;IFERROR(VLOOKUP(I19,'Ajustes'!$A$3:$C$5,2,0),0)))),"LLAMADA DESPUÉS DE LA META; ","")&amp;IF(AND(I19="Siguiente día hábil",N(A19)&gt;0,IF(N(N19)=0,TODAY()&gt;WORKDAY(N(A19),1),N(N19)&gt;WORKDAY(N(A19),1))),"SIGUIENTE DÍA HÁBIL SIN PROGRAMAR; ","")&amp;IF(AND(OR(I19="Emergencia ahora",I19="Siguiente día hábil"),K19=""),"SIN PROVEEDOR; ","")&amp;IF(AND(I19&lt;&gt;"",N(A19)&gt;0,IFERROR(VLOOKUP(I19,'Ajustes'!$A$3:$C$5,3,0),0)&gt;0,TODAY()-N(A19)&gt;IFERROR(VLOOKUP(I19,'Ajustes'!$A$3:$C$5,3,0),0)),"ABIERTA DEMASIADO TIEMPO; ",""))-2)))</f>
        <v/>
      </c>
    </row>
    <row r="20">
      <c r="A20" s="7" t="n"/>
      <c r="B20" s="8" t="n"/>
      <c r="L20" s="7" t="n"/>
      <c r="M20" s="8" t="n"/>
      <c r="N20" s="7" t="n"/>
      <c r="O20" s="7" t="n"/>
      <c r="Q20" s="10">
        <f>IF(OR(NOT(OR(A20&lt;&gt;"",C20&lt;&gt;"",D20&lt;&gt;"",G20&lt;&gt;"")),N(A20)=0,NOT(OR(N(L20)&gt;0,N(M20)&gt;0))),"",ROUND(((IF(N(L20)=0,N(A20),N(L20))+N(M20))-(N(A20)+N(B20)))*1440,0))</f>
        <v/>
      </c>
      <c r="R20" s="10">
        <f>IF(OR(NOT(OR(A20&lt;&gt;"",C20&lt;&gt;"",D20&lt;&gt;"",G20&lt;&gt;"")),N(A20)=0),"",IF(N(O20)&gt;0,N(O20),TODAY())-N(A20))</f>
        <v/>
      </c>
      <c r="S20">
        <f>IF(OR(NOT(OR(A20&lt;&gt;"",C20&lt;&gt;"",D20&lt;&gt;"",G20&lt;&gt;"")),N(O20)&gt;0),"",IF(IF(N(A20)=0,"SIN FECHA DE LLEGADA; ","")&amp;IF(C20="","SIN UNIDAD; ","")&amp;IF(AND(C20&lt;&gt;"",COUNTIF('Unidades'!$A$2:$A$300,C20)=0),"UNIDAD NO ESTÁ EN LA LISTA; ","")&amp;IF(I20="","SIN URGENCIA; ","")&amp;IF(AND(I20&lt;&gt;"",J20=""),"FALTA QUIÉN DECIDIÓ; ","")&amp;IF(AND(I20="Emergencia ahora",NOT(OR(N(L20)&gt;0,N(M20)&gt;0))),"EMERGENCIA SIN LLAMADA DE REGRESO; ","")&amp;IF(AND(I20&lt;&gt;"",N(A20)&gt;0,IFERROR(VLOOKUP(I20,'Ajustes'!$A$3:$C$5,2,0),0)&gt;0,IF(OR(N(L20)&gt;0,N(M20)&gt;0),((IF(N(L20)=0,N(A20),N(L20))+N(M20))-(N(A20)+N(B20)))*1440&gt;IFERROR(VLOOKUP(I20,'Ajustes'!$A$3:$C$5,2,0),0),AND(NOT(N(O20)&gt;0),I20&lt;&gt;"Emergencia ahora",(NOW()-(N(A20)+N(B20)))*1440&gt;IFERROR(VLOOKUP(I20,'Ajustes'!$A$3:$C$5,2,0),0)))),"LLAMADA DESPUÉS DE LA META; ","")&amp;IF(AND(I20="Siguiente día hábil",N(A20)&gt;0,IF(N(N20)=0,TODAY()&gt;WORKDAY(N(A20),1),N(N20)&gt;WORKDAY(N(A20),1))),"SIGUIENTE DÍA HÁBIL SIN PROGRAMAR; ","")&amp;IF(AND(OR(I20="Emergencia ahora",I20="Siguiente día hábil"),K20=""),"SIN PROVEEDOR; ","")&amp;IF(AND(I20&lt;&gt;"",N(A20)&gt;0,IFERROR(VLOOKUP(I20,'Ajustes'!$A$3:$C$5,3,0),0)&gt;0,TODAY()-N(A20)&gt;IFERROR(VLOOKUP(I20,'Ajustes'!$A$3:$C$5,3,0),0)),"ABIERTA DEMASIADO TIEMPO; ","")="","",LEFT(IF(N(A20)=0,"SIN FECHA DE LLEGADA; ","")&amp;IF(C20="","SIN UNIDAD; ","")&amp;IF(AND(C20&lt;&gt;"",COUNTIF('Unidades'!$A$2:$A$300,C20)=0),"UNIDAD NO ESTÁ EN LA LISTA; ","")&amp;IF(I20="","SIN URGENCIA; ","")&amp;IF(AND(I20&lt;&gt;"",J20=""),"FALTA QUIÉN DECIDIÓ; ","")&amp;IF(AND(I20="Emergencia ahora",NOT(OR(N(L20)&gt;0,N(M20)&gt;0))),"EMERGENCIA SIN LLAMADA DE REGRESO; ","")&amp;IF(AND(I20&lt;&gt;"",N(A20)&gt;0,IFERROR(VLOOKUP(I20,'Ajustes'!$A$3:$C$5,2,0),0)&gt;0,IF(OR(N(L20)&gt;0,N(M20)&gt;0),((IF(N(L20)=0,N(A20),N(L20))+N(M20))-(N(A20)+N(B20)))*1440&gt;IFERROR(VLOOKUP(I20,'Ajustes'!$A$3:$C$5,2,0),0),AND(NOT(N(O20)&gt;0),I20&lt;&gt;"Emergencia ahora",(NOW()-(N(A20)+N(B20)))*1440&gt;IFERROR(VLOOKUP(I20,'Ajustes'!$A$3:$C$5,2,0),0)))),"LLAMADA DESPUÉS DE LA META; ","")&amp;IF(AND(I20="Siguiente día hábil",N(A20)&gt;0,IF(N(N20)=0,TODAY()&gt;WORKDAY(N(A20),1),N(N20)&gt;WORKDAY(N(A20),1))),"SIGUIENTE DÍA HÁBIL SIN PROGRAMAR; ","")&amp;IF(AND(OR(I20="Emergencia ahora",I20="Siguiente día hábil"),K20=""),"SIN PROVEEDOR; ","")&amp;IF(AND(I20&lt;&gt;"",N(A20)&gt;0,IFERROR(VLOOKUP(I20,'Ajustes'!$A$3:$C$5,3,0),0)&gt;0,TODAY()-N(A20)&gt;IFERROR(VLOOKUP(I20,'Ajustes'!$A$3:$C$5,3,0),0)),"ABIERTA DEMASIADO TIEMPO; ",""),LEN(IF(N(A20)=0,"SIN FECHA DE LLEGADA; ","")&amp;IF(C20="","SIN UNIDAD; ","")&amp;IF(AND(C20&lt;&gt;"",COUNTIF('Unidades'!$A$2:$A$300,C20)=0),"UNIDAD NO ESTÁ EN LA LISTA; ","")&amp;IF(I20="","SIN URGENCIA; ","")&amp;IF(AND(I20&lt;&gt;"",J20=""),"FALTA QUIÉN DECIDIÓ; ","")&amp;IF(AND(I20="Emergencia ahora",NOT(OR(N(L20)&gt;0,N(M20)&gt;0))),"EMERGENCIA SIN LLAMADA DE REGRESO; ","")&amp;IF(AND(I20&lt;&gt;"",N(A20)&gt;0,IFERROR(VLOOKUP(I20,'Ajustes'!$A$3:$C$5,2,0),0)&gt;0,IF(OR(N(L20)&gt;0,N(M20)&gt;0),((IF(N(L20)=0,N(A20),N(L20))+N(M20))-(N(A20)+N(B20)))*1440&gt;IFERROR(VLOOKUP(I20,'Ajustes'!$A$3:$C$5,2,0),0),AND(NOT(N(O20)&gt;0),I20&lt;&gt;"Emergencia ahora",(NOW()-(N(A20)+N(B20)))*1440&gt;IFERROR(VLOOKUP(I20,'Ajustes'!$A$3:$C$5,2,0),0)))),"LLAMADA DESPUÉS DE LA META; ","")&amp;IF(AND(I20="Siguiente día hábil",N(A20)&gt;0,IF(N(N20)=0,TODAY()&gt;WORKDAY(N(A20),1),N(N20)&gt;WORKDAY(N(A20),1))),"SIGUIENTE DÍA HÁBIL SIN PROGRAMAR; ","")&amp;IF(AND(OR(I20="Emergencia ahora",I20="Siguiente día hábil"),K20=""),"SIN PROVEEDOR; ","")&amp;IF(AND(I20&lt;&gt;"",N(A20)&gt;0,IFERROR(VLOOKUP(I20,'Ajustes'!$A$3:$C$5,3,0),0)&gt;0,TODAY()-N(A20)&gt;IFERROR(VLOOKUP(I20,'Ajustes'!$A$3:$C$5,3,0),0)),"ABIERTA DEMASIADO TIEMPO; ",""))-2)))</f>
        <v/>
      </c>
    </row>
    <row r="21">
      <c r="A21" s="7" t="n"/>
      <c r="B21" s="8" t="n"/>
      <c r="L21" s="7" t="n"/>
      <c r="M21" s="8" t="n"/>
      <c r="N21" s="7" t="n"/>
      <c r="O21" s="7" t="n"/>
      <c r="Q21" s="10">
        <f>IF(OR(NOT(OR(A21&lt;&gt;"",C21&lt;&gt;"",D21&lt;&gt;"",G21&lt;&gt;"")),N(A21)=0,NOT(OR(N(L21)&gt;0,N(M21)&gt;0))),"",ROUND(((IF(N(L21)=0,N(A21),N(L21))+N(M21))-(N(A21)+N(B21)))*1440,0))</f>
        <v/>
      </c>
      <c r="R21" s="10">
        <f>IF(OR(NOT(OR(A21&lt;&gt;"",C21&lt;&gt;"",D21&lt;&gt;"",G21&lt;&gt;"")),N(A21)=0),"",IF(N(O21)&gt;0,N(O21),TODAY())-N(A21))</f>
        <v/>
      </c>
      <c r="S21">
        <f>IF(OR(NOT(OR(A21&lt;&gt;"",C21&lt;&gt;"",D21&lt;&gt;"",G21&lt;&gt;"")),N(O21)&gt;0),"",IF(IF(N(A21)=0,"SIN FECHA DE LLEGADA; ","")&amp;IF(C21="","SIN UNIDAD; ","")&amp;IF(AND(C21&lt;&gt;"",COUNTIF('Unidades'!$A$2:$A$300,C21)=0),"UNIDAD NO ESTÁ EN LA LISTA; ","")&amp;IF(I21="","SIN URGENCIA; ","")&amp;IF(AND(I21&lt;&gt;"",J21=""),"FALTA QUIÉN DECIDIÓ; ","")&amp;IF(AND(I21="Emergencia ahora",NOT(OR(N(L21)&gt;0,N(M21)&gt;0))),"EMERGENCIA SIN LLAMADA DE REGRESO; ","")&amp;IF(AND(I21&lt;&gt;"",N(A21)&gt;0,IFERROR(VLOOKUP(I21,'Ajustes'!$A$3:$C$5,2,0),0)&gt;0,IF(OR(N(L21)&gt;0,N(M21)&gt;0),((IF(N(L21)=0,N(A21),N(L21))+N(M21))-(N(A21)+N(B21)))*1440&gt;IFERROR(VLOOKUP(I21,'Ajustes'!$A$3:$C$5,2,0),0),AND(NOT(N(O21)&gt;0),I21&lt;&gt;"Emergencia ahora",(NOW()-(N(A21)+N(B21)))*1440&gt;IFERROR(VLOOKUP(I21,'Ajustes'!$A$3:$C$5,2,0),0)))),"LLAMADA DESPUÉS DE LA META; ","")&amp;IF(AND(I21="Siguiente día hábil",N(A21)&gt;0,IF(N(N21)=0,TODAY()&gt;WORKDAY(N(A21),1),N(N21)&gt;WORKDAY(N(A21),1))),"SIGUIENTE DÍA HÁBIL SIN PROGRAMAR; ","")&amp;IF(AND(OR(I21="Emergencia ahora",I21="Siguiente día hábil"),K21=""),"SIN PROVEEDOR; ","")&amp;IF(AND(I21&lt;&gt;"",N(A21)&gt;0,IFERROR(VLOOKUP(I21,'Ajustes'!$A$3:$C$5,3,0),0)&gt;0,TODAY()-N(A21)&gt;IFERROR(VLOOKUP(I21,'Ajustes'!$A$3:$C$5,3,0),0)),"ABIERTA DEMASIADO TIEMPO; ","")="","",LEFT(IF(N(A21)=0,"SIN FECHA DE LLEGADA; ","")&amp;IF(C21="","SIN UNIDAD; ","")&amp;IF(AND(C21&lt;&gt;"",COUNTIF('Unidades'!$A$2:$A$300,C21)=0),"UNIDAD NO ESTÁ EN LA LISTA; ","")&amp;IF(I21="","SIN URGENCIA; ","")&amp;IF(AND(I21&lt;&gt;"",J21=""),"FALTA QUIÉN DECIDIÓ; ","")&amp;IF(AND(I21="Emergencia ahora",NOT(OR(N(L21)&gt;0,N(M21)&gt;0))),"EMERGENCIA SIN LLAMADA DE REGRESO; ","")&amp;IF(AND(I21&lt;&gt;"",N(A21)&gt;0,IFERROR(VLOOKUP(I21,'Ajustes'!$A$3:$C$5,2,0),0)&gt;0,IF(OR(N(L21)&gt;0,N(M21)&gt;0),((IF(N(L21)=0,N(A21),N(L21))+N(M21))-(N(A21)+N(B21)))*1440&gt;IFERROR(VLOOKUP(I21,'Ajustes'!$A$3:$C$5,2,0),0),AND(NOT(N(O21)&gt;0),I21&lt;&gt;"Emergencia ahora",(NOW()-(N(A21)+N(B21)))*1440&gt;IFERROR(VLOOKUP(I21,'Ajustes'!$A$3:$C$5,2,0),0)))),"LLAMADA DESPUÉS DE LA META; ","")&amp;IF(AND(I21="Siguiente día hábil",N(A21)&gt;0,IF(N(N21)=0,TODAY()&gt;WORKDAY(N(A21),1),N(N21)&gt;WORKDAY(N(A21),1))),"SIGUIENTE DÍA HÁBIL SIN PROGRAMAR; ","")&amp;IF(AND(OR(I21="Emergencia ahora",I21="Siguiente día hábil"),K21=""),"SIN PROVEEDOR; ","")&amp;IF(AND(I21&lt;&gt;"",N(A21)&gt;0,IFERROR(VLOOKUP(I21,'Ajustes'!$A$3:$C$5,3,0),0)&gt;0,TODAY()-N(A21)&gt;IFERROR(VLOOKUP(I21,'Ajustes'!$A$3:$C$5,3,0),0)),"ABIERTA DEMASIADO TIEMPO; ",""),LEN(IF(N(A21)=0,"SIN FECHA DE LLEGADA; ","")&amp;IF(C21="","SIN UNIDAD; ","")&amp;IF(AND(C21&lt;&gt;"",COUNTIF('Unidades'!$A$2:$A$300,C21)=0),"UNIDAD NO ESTÁ EN LA LISTA; ","")&amp;IF(I21="","SIN URGENCIA; ","")&amp;IF(AND(I21&lt;&gt;"",J21=""),"FALTA QUIÉN DECIDIÓ; ","")&amp;IF(AND(I21="Emergencia ahora",NOT(OR(N(L21)&gt;0,N(M21)&gt;0))),"EMERGENCIA SIN LLAMADA DE REGRESO; ","")&amp;IF(AND(I21&lt;&gt;"",N(A21)&gt;0,IFERROR(VLOOKUP(I21,'Ajustes'!$A$3:$C$5,2,0),0)&gt;0,IF(OR(N(L21)&gt;0,N(M21)&gt;0),((IF(N(L21)=0,N(A21),N(L21))+N(M21))-(N(A21)+N(B21)))*1440&gt;IFERROR(VLOOKUP(I21,'Ajustes'!$A$3:$C$5,2,0),0),AND(NOT(N(O21)&gt;0),I21&lt;&gt;"Emergencia ahora",(NOW()-(N(A21)+N(B21)))*1440&gt;IFERROR(VLOOKUP(I21,'Ajustes'!$A$3:$C$5,2,0),0)))),"LLAMADA DESPUÉS DE LA META; ","")&amp;IF(AND(I21="Siguiente día hábil",N(A21)&gt;0,IF(N(N21)=0,TODAY()&gt;WORKDAY(N(A21),1),N(N21)&gt;WORKDAY(N(A21),1))),"SIGUIENTE DÍA HÁBIL SIN PROGRAMAR; ","")&amp;IF(AND(OR(I21="Emergencia ahora",I21="Siguiente día hábil"),K21=""),"SIN PROVEEDOR; ","")&amp;IF(AND(I21&lt;&gt;"",N(A21)&gt;0,IFERROR(VLOOKUP(I21,'Ajustes'!$A$3:$C$5,3,0),0)&gt;0,TODAY()-N(A21)&gt;IFERROR(VLOOKUP(I21,'Ajustes'!$A$3:$C$5,3,0),0)),"ABIERTA DEMASIADO TIEMPO; ",""))-2)))</f>
        <v/>
      </c>
    </row>
    <row r="22">
      <c r="A22" s="7" t="n"/>
      <c r="B22" s="8" t="n"/>
      <c r="L22" s="7" t="n"/>
      <c r="M22" s="8" t="n"/>
      <c r="N22" s="7" t="n"/>
      <c r="O22" s="7" t="n"/>
      <c r="Q22" s="10">
        <f>IF(OR(NOT(OR(A22&lt;&gt;"",C22&lt;&gt;"",D22&lt;&gt;"",G22&lt;&gt;"")),N(A22)=0,NOT(OR(N(L22)&gt;0,N(M22)&gt;0))),"",ROUND(((IF(N(L22)=0,N(A22),N(L22))+N(M22))-(N(A22)+N(B22)))*1440,0))</f>
        <v/>
      </c>
      <c r="R22" s="10">
        <f>IF(OR(NOT(OR(A22&lt;&gt;"",C22&lt;&gt;"",D22&lt;&gt;"",G22&lt;&gt;"")),N(A22)=0),"",IF(N(O22)&gt;0,N(O22),TODAY())-N(A22))</f>
        <v/>
      </c>
      <c r="S22">
        <f>IF(OR(NOT(OR(A22&lt;&gt;"",C22&lt;&gt;"",D22&lt;&gt;"",G22&lt;&gt;"")),N(O22)&gt;0),"",IF(IF(N(A22)=0,"SIN FECHA DE LLEGADA; ","")&amp;IF(C22="","SIN UNIDAD; ","")&amp;IF(AND(C22&lt;&gt;"",COUNTIF('Unidades'!$A$2:$A$300,C22)=0),"UNIDAD NO ESTÁ EN LA LISTA; ","")&amp;IF(I22="","SIN URGENCIA; ","")&amp;IF(AND(I22&lt;&gt;"",J22=""),"FALTA QUIÉN DECIDIÓ; ","")&amp;IF(AND(I22="Emergencia ahora",NOT(OR(N(L22)&gt;0,N(M22)&gt;0))),"EMERGENCIA SIN LLAMADA DE REGRESO; ","")&amp;IF(AND(I22&lt;&gt;"",N(A22)&gt;0,IFERROR(VLOOKUP(I22,'Ajustes'!$A$3:$C$5,2,0),0)&gt;0,IF(OR(N(L22)&gt;0,N(M22)&gt;0),((IF(N(L22)=0,N(A22),N(L22))+N(M22))-(N(A22)+N(B22)))*1440&gt;IFERROR(VLOOKUP(I22,'Ajustes'!$A$3:$C$5,2,0),0),AND(NOT(N(O22)&gt;0),I22&lt;&gt;"Emergencia ahora",(NOW()-(N(A22)+N(B22)))*1440&gt;IFERROR(VLOOKUP(I22,'Ajustes'!$A$3:$C$5,2,0),0)))),"LLAMADA DESPUÉS DE LA META; ","")&amp;IF(AND(I22="Siguiente día hábil",N(A22)&gt;0,IF(N(N22)=0,TODAY()&gt;WORKDAY(N(A22),1),N(N22)&gt;WORKDAY(N(A22),1))),"SIGUIENTE DÍA HÁBIL SIN PROGRAMAR; ","")&amp;IF(AND(OR(I22="Emergencia ahora",I22="Siguiente día hábil"),K22=""),"SIN PROVEEDOR; ","")&amp;IF(AND(I22&lt;&gt;"",N(A22)&gt;0,IFERROR(VLOOKUP(I22,'Ajustes'!$A$3:$C$5,3,0),0)&gt;0,TODAY()-N(A22)&gt;IFERROR(VLOOKUP(I22,'Ajustes'!$A$3:$C$5,3,0),0)),"ABIERTA DEMASIADO TIEMPO; ","")="","",LEFT(IF(N(A22)=0,"SIN FECHA DE LLEGADA; ","")&amp;IF(C22="","SIN UNIDAD; ","")&amp;IF(AND(C22&lt;&gt;"",COUNTIF('Unidades'!$A$2:$A$300,C22)=0),"UNIDAD NO ESTÁ EN LA LISTA; ","")&amp;IF(I22="","SIN URGENCIA; ","")&amp;IF(AND(I22&lt;&gt;"",J22=""),"FALTA QUIÉN DECIDIÓ; ","")&amp;IF(AND(I22="Emergencia ahora",NOT(OR(N(L22)&gt;0,N(M22)&gt;0))),"EMERGENCIA SIN LLAMADA DE REGRESO; ","")&amp;IF(AND(I22&lt;&gt;"",N(A22)&gt;0,IFERROR(VLOOKUP(I22,'Ajustes'!$A$3:$C$5,2,0),0)&gt;0,IF(OR(N(L22)&gt;0,N(M22)&gt;0),((IF(N(L22)=0,N(A22),N(L22))+N(M22))-(N(A22)+N(B22)))*1440&gt;IFERROR(VLOOKUP(I22,'Ajustes'!$A$3:$C$5,2,0),0),AND(NOT(N(O22)&gt;0),I22&lt;&gt;"Emergencia ahora",(NOW()-(N(A22)+N(B22)))*1440&gt;IFERROR(VLOOKUP(I22,'Ajustes'!$A$3:$C$5,2,0),0)))),"LLAMADA DESPUÉS DE LA META; ","")&amp;IF(AND(I22="Siguiente día hábil",N(A22)&gt;0,IF(N(N22)=0,TODAY()&gt;WORKDAY(N(A22),1),N(N22)&gt;WORKDAY(N(A22),1))),"SIGUIENTE DÍA HÁBIL SIN PROGRAMAR; ","")&amp;IF(AND(OR(I22="Emergencia ahora",I22="Siguiente día hábil"),K22=""),"SIN PROVEEDOR; ","")&amp;IF(AND(I22&lt;&gt;"",N(A22)&gt;0,IFERROR(VLOOKUP(I22,'Ajustes'!$A$3:$C$5,3,0),0)&gt;0,TODAY()-N(A22)&gt;IFERROR(VLOOKUP(I22,'Ajustes'!$A$3:$C$5,3,0),0)),"ABIERTA DEMASIADO TIEMPO; ",""),LEN(IF(N(A22)=0,"SIN FECHA DE LLEGADA; ","")&amp;IF(C22="","SIN UNIDAD; ","")&amp;IF(AND(C22&lt;&gt;"",COUNTIF('Unidades'!$A$2:$A$300,C22)=0),"UNIDAD NO ESTÁ EN LA LISTA; ","")&amp;IF(I22="","SIN URGENCIA; ","")&amp;IF(AND(I22&lt;&gt;"",J22=""),"FALTA QUIÉN DECIDIÓ; ","")&amp;IF(AND(I22="Emergencia ahora",NOT(OR(N(L22)&gt;0,N(M22)&gt;0))),"EMERGENCIA SIN LLAMADA DE REGRESO; ","")&amp;IF(AND(I22&lt;&gt;"",N(A22)&gt;0,IFERROR(VLOOKUP(I22,'Ajustes'!$A$3:$C$5,2,0),0)&gt;0,IF(OR(N(L22)&gt;0,N(M22)&gt;0),((IF(N(L22)=0,N(A22),N(L22))+N(M22))-(N(A22)+N(B22)))*1440&gt;IFERROR(VLOOKUP(I22,'Ajustes'!$A$3:$C$5,2,0),0),AND(NOT(N(O22)&gt;0),I22&lt;&gt;"Emergencia ahora",(NOW()-(N(A22)+N(B22)))*1440&gt;IFERROR(VLOOKUP(I22,'Ajustes'!$A$3:$C$5,2,0),0)))),"LLAMADA DESPUÉS DE LA META; ","")&amp;IF(AND(I22="Siguiente día hábil",N(A22)&gt;0,IF(N(N22)=0,TODAY()&gt;WORKDAY(N(A22),1),N(N22)&gt;WORKDAY(N(A22),1))),"SIGUIENTE DÍA HÁBIL SIN PROGRAMAR; ","")&amp;IF(AND(OR(I22="Emergencia ahora",I22="Siguiente día hábil"),K22=""),"SIN PROVEEDOR; ","")&amp;IF(AND(I22&lt;&gt;"",N(A22)&gt;0,IFERROR(VLOOKUP(I22,'Ajustes'!$A$3:$C$5,3,0),0)&gt;0,TODAY()-N(A22)&gt;IFERROR(VLOOKUP(I22,'Ajustes'!$A$3:$C$5,3,0),0)),"ABIERTA DEMASIADO TIEMPO; ",""))-2)))</f>
        <v/>
      </c>
    </row>
    <row r="23">
      <c r="A23" s="7" t="n"/>
      <c r="B23" s="8" t="n"/>
      <c r="L23" s="7" t="n"/>
      <c r="M23" s="8" t="n"/>
      <c r="N23" s="7" t="n"/>
      <c r="O23" s="7" t="n"/>
      <c r="Q23" s="10">
        <f>IF(OR(NOT(OR(A23&lt;&gt;"",C23&lt;&gt;"",D23&lt;&gt;"",G23&lt;&gt;"")),N(A23)=0,NOT(OR(N(L23)&gt;0,N(M23)&gt;0))),"",ROUND(((IF(N(L23)=0,N(A23),N(L23))+N(M23))-(N(A23)+N(B23)))*1440,0))</f>
        <v/>
      </c>
      <c r="R23" s="10">
        <f>IF(OR(NOT(OR(A23&lt;&gt;"",C23&lt;&gt;"",D23&lt;&gt;"",G23&lt;&gt;"")),N(A23)=0),"",IF(N(O23)&gt;0,N(O23),TODAY())-N(A23))</f>
        <v/>
      </c>
      <c r="S23">
        <f>IF(OR(NOT(OR(A23&lt;&gt;"",C23&lt;&gt;"",D23&lt;&gt;"",G23&lt;&gt;"")),N(O23)&gt;0),"",IF(IF(N(A23)=0,"SIN FECHA DE LLEGADA; ","")&amp;IF(C23="","SIN UNIDAD; ","")&amp;IF(AND(C23&lt;&gt;"",COUNTIF('Unidades'!$A$2:$A$300,C23)=0),"UNIDAD NO ESTÁ EN LA LISTA; ","")&amp;IF(I23="","SIN URGENCIA; ","")&amp;IF(AND(I23&lt;&gt;"",J23=""),"FALTA QUIÉN DECIDIÓ; ","")&amp;IF(AND(I23="Emergencia ahora",NOT(OR(N(L23)&gt;0,N(M23)&gt;0))),"EMERGENCIA SIN LLAMADA DE REGRESO; ","")&amp;IF(AND(I23&lt;&gt;"",N(A23)&gt;0,IFERROR(VLOOKUP(I23,'Ajustes'!$A$3:$C$5,2,0),0)&gt;0,IF(OR(N(L23)&gt;0,N(M23)&gt;0),((IF(N(L23)=0,N(A23),N(L23))+N(M23))-(N(A23)+N(B23)))*1440&gt;IFERROR(VLOOKUP(I23,'Ajustes'!$A$3:$C$5,2,0),0),AND(NOT(N(O23)&gt;0),I23&lt;&gt;"Emergencia ahora",(NOW()-(N(A23)+N(B23)))*1440&gt;IFERROR(VLOOKUP(I23,'Ajustes'!$A$3:$C$5,2,0),0)))),"LLAMADA DESPUÉS DE LA META; ","")&amp;IF(AND(I23="Siguiente día hábil",N(A23)&gt;0,IF(N(N23)=0,TODAY()&gt;WORKDAY(N(A23),1),N(N23)&gt;WORKDAY(N(A23),1))),"SIGUIENTE DÍA HÁBIL SIN PROGRAMAR; ","")&amp;IF(AND(OR(I23="Emergencia ahora",I23="Siguiente día hábil"),K23=""),"SIN PROVEEDOR; ","")&amp;IF(AND(I23&lt;&gt;"",N(A23)&gt;0,IFERROR(VLOOKUP(I23,'Ajustes'!$A$3:$C$5,3,0),0)&gt;0,TODAY()-N(A23)&gt;IFERROR(VLOOKUP(I23,'Ajustes'!$A$3:$C$5,3,0),0)),"ABIERTA DEMASIADO TIEMPO; ","")="","",LEFT(IF(N(A23)=0,"SIN FECHA DE LLEGADA; ","")&amp;IF(C23="","SIN UNIDAD; ","")&amp;IF(AND(C23&lt;&gt;"",COUNTIF('Unidades'!$A$2:$A$300,C23)=0),"UNIDAD NO ESTÁ EN LA LISTA; ","")&amp;IF(I23="","SIN URGENCIA; ","")&amp;IF(AND(I23&lt;&gt;"",J23=""),"FALTA QUIÉN DECIDIÓ; ","")&amp;IF(AND(I23="Emergencia ahora",NOT(OR(N(L23)&gt;0,N(M23)&gt;0))),"EMERGENCIA SIN LLAMADA DE REGRESO; ","")&amp;IF(AND(I23&lt;&gt;"",N(A23)&gt;0,IFERROR(VLOOKUP(I23,'Ajustes'!$A$3:$C$5,2,0),0)&gt;0,IF(OR(N(L23)&gt;0,N(M23)&gt;0),((IF(N(L23)=0,N(A23),N(L23))+N(M23))-(N(A23)+N(B23)))*1440&gt;IFERROR(VLOOKUP(I23,'Ajustes'!$A$3:$C$5,2,0),0),AND(NOT(N(O23)&gt;0),I23&lt;&gt;"Emergencia ahora",(NOW()-(N(A23)+N(B23)))*1440&gt;IFERROR(VLOOKUP(I23,'Ajustes'!$A$3:$C$5,2,0),0)))),"LLAMADA DESPUÉS DE LA META; ","")&amp;IF(AND(I23="Siguiente día hábil",N(A23)&gt;0,IF(N(N23)=0,TODAY()&gt;WORKDAY(N(A23),1),N(N23)&gt;WORKDAY(N(A23),1))),"SIGUIENTE DÍA HÁBIL SIN PROGRAMAR; ","")&amp;IF(AND(OR(I23="Emergencia ahora",I23="Siguiente día hábil"),K23=""),"SIN PROVEEDOR; ","")&amp;IF(AND(I23&lt;&gt;"",N(A23)&gt;0,IFERROR(VLOOKUP(I23,'Ajustes'!$A$3:$C$5,3,0),0)&gt;0,TODAY()-N(A23)&gt;IFERROR(VLOOKUP(I23,'Ajustes'!$A$3:$C$5,3,0),0)),"ABIERTA DEMASIADO TIEMPO; ",""),LEN(IF(N(A23)=0,"SIN FECHA DE LLEGADA; ","")&amp;IF(C23="","SIN UNIDAD; ","")&amp;IF(AND(C23&lt;&gt;"",COUNTIF('Unidades'!$A$2:$A$300,C23)=0),"UNIDAD NO ESTÁ EN LA LISTA; ","")&amp;IF(I23="","SIN URGENCIA; ","")&amp;IF(AND(I23&lt;&gt;"",J23=""),"FALTA QUIÉN DECIDIÓ; ","")&amp;IF(AND(I23="Emergencia ahora",NOT(OR(N(L23)&gt;0,N(M23)&gt;0))),"EMERGENCIA SIN LLAMADA DE REGRESO; ","")&amp;IF(AND(I23&lt;&gt;"",N(A23)&gt;0,IFERROR(VLOOKUP(I23,'Ajustes'!$A$3:$C$5,2,0),0)&gt;0,IF(OR(N(L23)&gt;0,N(M23)&gt;0),((IF(N(L23)=0,N(A23),N(L23))+N(M23))-(N(A23)+N(B23)))*1440&gt;IFERROR(VLOOKUP(I23,'Ajustes'!$A$3:$C$5,2,0),0),AND(NOT(N(O23)&gt;0),I23&lt;&gt;"Emergencia ahora",(NOW()-(N(A23)+N(B23)))*1440&gt;IFERROR(VLOOKUP(I23,'Ajustes'!$A$3:$C$5,2,0),0)))),"LLAMADA DESPUÉS DE LA META; ","")&amp;IF(AND(I23="Siguiente día hábil",N(A23)&gt;0,IF(N(N23)=0,TODAY()&gt;WORKDAY(N(A23),1),N(N23)&gt;WORKDAY(N(A23),1))),"SIGUIENTE DÍA HÁBIL SIN PROGRAMAR; ","")&amp;IF(AND(OR(I23="Emergencia ahora",I23="Siguiente día hábil"),K23=""),"SIN PROVEEDOR; ","")&amp;IF(AND(I23&lt;&gt;"",N(A23)&gt;0,IFERROR(VLOOKUP(I23,'Ajustes'!$A$3:$C$5,3,0),0)&gt;0,TODAY()-N(A23)&gt;IFERROR(VLOOKUP(I23,'Ajustes'!$A$3:$C$5,3,0),0)),"ABIERTA DEMASIADO TIEMPO; ",""))-2)))</f>
        <v/>
      </c>
    </row>
    <row r="24">
      <c r="A24" s="7" t="n"/>
      <c r="B24" s="8" t="n"/>
      <c r="L24" s="7" t="n"/>
      <c r="M24" s="8" t="n"/>
      <c r="N24" s="7" t="n"/>
      <c r="O24" s="7" t="n"/>
      <c r="Q24" s="10">
        <f>IF(OR(NOT(OR(A24&lt;&gt;"",C24&lt;&gt;"",D24&lt;&gt;"",G24&lt;&gt;"")),N(A24)=0,NOT(OR(N(L24)&gt;0,N(M24)&gt;0))),"",ROUND(((IF(N(L24)=0,N(A24),N(L24))+N(M24))-(N(A24)+N(B24)))*1440,0))</f>
        <v/>
      </c>
      <c r="R24" s="10">
        <f>IF(OR(NOT(OR(A24&lt;&gt;"",C24&lt;&gt;"",D24&lt;&gt;"",G24&lt;&gt;"")),N(A24)=0),"",IF(N(O24)&gt;0,N(O24),TODAY())-N(A24))</f>
        <v/>
      </c>
      <c r="S24">
        <f>IF(OR(NOT(OR(A24&lt;&gt;"",C24&lt;&gt;"",D24&lt;&gt;"",G24&lt;&gt;"")),N(O24)&gt;0),"",IF(IF(N(A24)=0,"SIN FECHA DE LLEGADA; ","")&amp;IF(C24="","SIN UNIDAD; ","")&amp;IF(AND(C24&lt;&gt;"",COUNTIF('Unidades'!$A$2:$A$300,C24)=0),"UNIDAD NO ESTÁ EN LA LISTA; ","")&amp;IF(I24="","SIN URGENCIA; ","")&amp;IF(AND(I24&lt;&gt;"",J24=""),"FALTA QUIÉN DECIDIÓ; ","")&amp;IF(AND(I24="Emergencia ahora",NOT(OR(N(L24)&gt;0,N(M24)&gt;0))),"EMERGENCIA SIN LLAMADA DE REGRESO; ","")&amp;IF(AND(I24&lt;&gt;"",N(A24)&gt;0,IFERROR(VLOOKUP(I24,'Ajustes'!$A$3:$C$5,2,0),0)&gt;0,IF(OR(N(L24)&gt;0,N(M24)&gt;0),((IF(N(L24)=0,N(A24),N(L24))+N(M24))-(N(A24)+N(B24)))*1440&gt;IFERROR(VLOOKUP(I24,'Ajustes'!$A$3:$C$5,2,0),0),AND(NOT(N(O24)&gt;0),I24&lt;&gt;"Emergencia ahora",(NOW()-(N(A24)+N(B24)))*1440&gt;IFERROR(VLOOKUP(I24,'Ajustes'!$A$3:$C$5,2,0),0)))),"LLAMADA DESPUÉS DE LA META; ","")&amp;IF(AND(I24="Siguiente día hábil",N(A24)&gt;0,IF(N(N24)=0,TODAY()&gt;WORKDAY(N(A24),1),N(N24)&gt;WORKDAY(N(A24),1))),"SIGUIENTE DÍA HÁBIL SIN PROGRAMAR; ","")&amp;IF(AND(OR(I24="Emergencia ahora",I24="Siguiente día hábil"),K24=""),"SIN PROVEEDOR; ","")&amp;IF(AND(I24&lt;&gt;"",N(A24)&gt;0,IFERROR(VLOOKUP(I24,'Ajustes'!$A$3:$C$5,3,0),0)&gt;0,TODAY()-N(A24)&gt;IFERROR(VLOOKUP(I24,'Ajustes'!$A$3:$C$5,3,0),0)),"ABIERTA DEMASIADO TIEMPO; ","")="","",LEFT(IF(N(A24)=0,"SIN FECHA DE LLEGADA; ","")&amp;IF(C24="","SIN UNIDAD; ","")&amp;IF(AND(C24&lt;&gt;"",COUNTIF('Unidades'!$A$2:$A$300,C24)=0),"UNIDAD NO ESTÁ EN LA LISTA; ","")&amp;IF(I24="","SIN URGENCIA; ","")&amp;IF(AND(I24&lt;&gt;"",J24=""),"FALTA QUIÉN DECIDIÓ; ","")&amp;IF(AND(I24="Emergencia ahora",NOT(OR(N(L24)&gt;0,N(M24)&gt;0))),"EMERGENCIA SIN LLAMADA DE REGRESO; ","")&amp;IF(AND(I24&lt;&gt;"",N(A24)&gt;0,IFERROR(VLOOKUP(I24,'Ajustes'!$A$3:$C$5,2,0),0)&gt;0,IF(OR(N(L24)&gt;0,N(M24)&gt;0),((IF(N(L24)=0,N(A24),N(L24))+N(M24))-(N(A24)+N(B24)))*1440&gt;IFERROR(VLOOKUP(I24,'Ajustes'!$A$3:$C$5,2,0),0),AND(NOT(N(O24)&gt;0),I24&lt;&gt;"Emergencia ahora",(NOW()-(N(A24)+N(B24)))*1440&gt;IFERROR(VLOOKUP(I24,'Ajustes'!$A$3:$C$5,2,0),0)))),"LLAMADA DESPUÉS DE LA META; ","")&amp;IF(AND(I24="Siguiente día hábil",N(A24)&gt;0,IF(N(N24)=0,TODAY()&gt;WORKDAY(N(A24),1),N(N24)&gt;WORKDAY(N(A24),1))),"SIGUIENTE DÍA HÁBIL SIN PROGRAMAR; ","")&amp;IF(AND(OR(I24="Emergencia ahora",I24="Siguiente día hábil"),K24=""),"SIN PROVEEDOR; ","")&amp;IF(AND(I24&lt;&gt;"",N(A24)&gt;0,IFERROR(VLOOKUP(I24,'Ajustes'!$A$3:$C$5,3,0),0)&gt;0,TODAY()-N(A24)&gt;IFERROR(VLOOKUP(I24,'Ajustes'!$A$3:$C$5,3,0),0)),"ABIERTA DEMASIADO TIEMPO; ",""),LEN(IF(N(A24)=0,"SIN FECHA DE LLEGADA; ","")&amp;IF(C24="","SIN UNIDAD; ","")&amp;IF(AND(C24&lt;&gt;"",COUNTIF('Unidades'!$A$2:$A$300,C24)=0),"UNIDAD NO ESTÁ EN LA LISTA; ","")&amp;IF(I24="","SIN URGENCIA; ","")&amp;IF(AND(I24&lt;&gt;"",J24=""),"FALTA QUIÉN DECIDIÓ; ","")&amp;IF(AND(I24="Emergencia ahora",NOT(OR(N(L24)&gt;0,N(M24)&gt;0))),"EMERGENCIA SIN LLAMADA DE REGRESO; ","")&amp;IF(AND(I24&lt;&gt;"",N(A24)&gt;0,IFERROR(VLOOKUP(I24,'Ajustes'!$A$3:$C$5,2,0),0)&gt;0,IF(OR(N(L24)&gt;0,N(M24)&gt;0),((IF(N(L24)=0,N(A24),N(L24))+N(M24))-(N(A24)+N(B24)))*1440&gt;IFERROR(VLOOKUP(I24,'Ajustes'!$A$3:$C$5,2,0),0),AND(NOT(N(O24)&gt;0),I24&lt;&gt;"Emergencia ahora",(NOW()-(N(A24)+N(B24)))*1440&gt;IFERROR(VLOOKUP(I24,'Ajustes'!$A$3:$C$5,2,0),0)))),"LLAMADA DESPUÉS DE LA META; ","")&amp;IF(AND(I24="Siguiente día hábil",N(A24)&gt;0,IF(N(N24)=0,TODAY()&gt;WORKDAY(N(A24),1),N(N24)&gt;WORKDAY(N(A24),1))),"SIGUIENTE DÍA HÁBIL SIN PROGRAMAR; ","")&amp;IF(AND(OR(I24="Emergencia ahora",I24="Siguiente día hábil"),K24=""),"SIN PROVEEDOR; ","")&amp;IF(AND(I24&lt;&gt;"",N(A24)&gt;0,IFERROR(VLOOKUP(I24,'Ajustes'!$A$3:$C$5,3,0),0)&gt;0,TODAY()-N(A24)&gt;IFERROR(VLOOKUP(I24,'Ajustes'!$A$3:$C$5,3,0),0)),"ABIERTA DEMASIADO TIEMPO; ",""))-2)))</f>
        <v/>
      </c>
    </row>
    <row r="25">
      <c r="A25" s="7" t="n"/>
      <c r="B25" s="8" t="n"/>
      <c r="L25" s="7" t="n"/>
      <c r="M25" s="8" t="n"/>
      <c r="N25" s="7" t="n"/>
      <c r="O25" s="7" t="n"/>
      <c r="Q25" s="10">
        <f>IF(OR(NOT(OR(A25&lt;&gt;"",C25&lt;&gt;"",D25&lt;&gt;"",G25&lt;&gt;"")),N(A25)=0,NOT(OR(N(L25)&gt;0,N(M25)&gt;0))),"",ROUND(((IF(N(L25)=0,N(A25),N(L25))+N(M25))-(N(A25)+N(B25)))*1440,0))</f>
        <v/>
      </c>
      <c r="R25" s="10">
        <f>IF(OR(NOT(OR(A25&lt;&gt;"",C25&lt;&gt;"",D25&lt;&gt;"",G25&lt;&gt;"")),N(A25)=0),"",IF(N(O25)&gt;0,N(O25),TODAY())-N(A25))</f>
        <v/>
      </c>
      <c r="S25">
        <f>IF(OR(NOT(OR(A25&lt;&gt;"",C25&lt;&gt;"",D25&lt;&gt;"",G25&lt;&gt;"")),N(O25)&gt;0),"",IF(IF(N(A25)=0,"SIN FECHA DE LLEGADA; ","")&amp;IF(C25="","SIN UNIDAD; ","")&amp;IF(AND(C25&lt;&gt;"",COUNTIF('Unidades'!$A$2:$A$300,C25)=0),"UNIDAD NO ESTÁ EN LA LISTA; ","")&amp;IF(I25="","SIN URGENCIA; ","")&amp;IF(AND(I25&lt;&gt;"",J25=""),"FALTA QUIÉN DECIDIÓ; ","")&amp;IF(AND(I25="Emergencia ahora",NOT(OR(N(L25)&gt;0,N(M25)&gt;0))),"EMERGENCIA SIN LLAMADA DE REGRESO; ","")&amp;IF(AND(I25&lt;&gt;"",N(A25)&gt;0,IFERROR(VLOOKUP(I25,'Ajustes'!$A$3:$C$5,2,0),0)&gt;0,IF(OR(N(L25)&gt;0,N(M25)&gt;0),((IF(N(L25)=0,N(A25),N(L25))+N(M25))-(N(A25)+N(B25)))*1440&gt;IFERROR(VLOOKUP(I25,'Ajustes'!$A$3:$C$5,2,0),0),AND(NOT(N(O25)&gt;0),I25&lt;&gt;"Emergencia ahora",(NOW()-(N(A25)+N(B25)))*1440&gt;IFERROR(VLOOKUP(I25,'Ajustes'!$A$3:$C$5,2,0),0)))),"LLAMADA DESPUÉS DE LA META; ","")&amp;IF(AND(I25="Siguiente día hábil",N(A25)&gt;0,IF(N(N25)=0,TODAY()&gt;WORKDAY(N(A25),1),N(N25)&gt;WORKDAY(N(A25),1))),"SIGUIENTE DÍA HÁBIL SIN PROGRAMAR; ","")&amp;IF(AND(OR(I25="Emergencia ahora",I25="Siguiente día hábil"),K25=""),"SIN PROVEEDOR; ","")&amp;IF(AND(I25&lt;&gt;"",N(A25)&gt;0,IFERROR(VLOOKUP(I25,'Ajustes'!$A$3:$C$5,3,0),0)&gt;0,TODAY()-N(A25)&gt;IFERROR(VLOOKUP(I25,'Ajustes'!$A$3:$C$5,3,0),0)),"ABIERTA DEMASIADO TIEMPO; ","")="","",LEFT(IF(N(A25)=0,"SIN FECHA DE LLEGADA; ","")&amp;IF(C25="","SIN UNIDAD; ","")&amp;IF(AND(C25&lt;&gt;"",COUNTIF('Unidades'!$A$2:$A$300,C25)=0),"UNIDAD NO ESTÁ EN LA LISTA; ","")&amp;IF(I25="","SIN URGENCIA; ","")&amp;IF(AND(I25&lt;&gt;"",J25=""),"FALTA QUIÉN DECIDIÓ; ","")&amp;IF(AND(I25="Emergencia ahora",NOT(OR(N(L25)&gt;0,N(M25)&gt;0))),"EMERGENCIA SIN LLAMADA DE REGRESO; ","")&amp;IF(AND(I25&lt;&gt;"",N(A25)&gt;0,IFERROR(VLOOKUP(I25,'Ajustes'!$A$3:$C$5,2,0),0)&gt;0,IF(OR(N(L25)&gt;0,N(M25)&gt;0),((IF(N(L25)=0,N(A25),N(L25))+N(M25))-(N(A25)+N(B25)))*1440&gt;IFERROR(VLOOKUP(I25,'Ajustes'!$A$3:$C$5,2,0),0),AND(NOT(N(O25)&gt;0),I25&lt;&gt;"Emergencia ahora",(NOW()-(N(A25)+N(B25)))*1440&gt;IFERROR(VLOOKUP(I25,'Ajustes'!$A$3:$C$5,2,0),0)))),"LLAMADA DESPUÉS DE LA META; ","")&amp;IF(AND(I25="Siguiente día hábil",N(A25)&gt;0,IF(N(N25)=0,TODAY()&gt;WORKDAY(N(A25),1),N(N25)&gt;WORKDAY(N(A25),1))),"SIGUIENTE DÍA HÁBIL SIN PROGRAMAR; ","")&amp;IF(AND(OR(I25="Emergencia ahora",I25="Siguiente día hábil"),K25=""),"SIN PROVEEDOR; ","")&amp;IF(AND(I25&lt;&gt;"",N(A25)&gt;0,IFERROR(VLOOKUP(I25,'Ajustes'!$A$3:$C$5,3,0),0)&gt;0,TODAY()-N(A25)&gt;IFERROR(VLOOKUP(I25,'Ajustes'!$A$3:$C$5,3,0),0)),"ABIERTA DEMASIADO TIEMPO; ",""),LEN(IF(N(A25)=0,"SIN FECHA DE LLEGADA; ","")&amp;IF(C25="","SIN UNIDAD; ","")&amp;IF(AND(C25&lt;&gt;"",COUNTIF('Unidades'!$A$2:$A$300,C25)=0),"UNIDAD NO ESTÁ EN LA LISTA; ","")&amp;IF(I25="","SIN URGENCIA; ","")&amp;IF(AND(I25&lt;&gt;"",J25=""),"FALTA QUIÉN DECIDIÓ; ","")&amp;IF(AND(I25="Emergencia ahora",NOT(OR(N(L25)&gt;0,N(M25)&gt;0))),"EMERGENCIA SIN LLAMADA DE REGRESO; ","")&amp;IF(AND(I25&lt;&gt;"",N(A25)&gt;0,IFERROR(VLOOKUP(I25,'Ajustes'!$A$3:$C$5,2,0),0)&gt;0,IF(OR(N(L25)&gt;0,N(M25)&gt;0),((IF(N(L25)=0,N(A25),N(L25))+N(M25))-(N(A25)+N(B25)))*1440&gt;IFERROR(VLOOKUP(I25,'Ajustes'!$A$3:$C$5,2,0),0),AND(NOT(N(O25)&gt;0),I25&lt;&gt;"Emergencia ahora",(NOW()-(N(A25)+N(B25)))*1440&gt;IFERROR(VLOOKUP(I25,'Ajustes'!$A$3:$C$5,2,0),0)))),"LLAMADA DESPUÉS DE LA META; ","")&amp;IF(AND(I25="Siguiente día hábil",N(A25)&gt;0,IF(N(N25)=0,TODAY()&gt;WORKDAY(N(A25),1),N(N25)&gt;WORKDAY(N(A25),1))),"SIGUIENTE DÍA HÁBIL SIN PROGRAMAR; ","")&amp;IF(AND(OR(I25="Emergencia ahora",I25="Siguiente día hábil"),K25=""),"SIN PROVEEDOR; ","")&amp;IF(AND(I25&lt;&gt;"",N(A25)&gt;0,IFERROR(VLOOKUP(I25,'Ajustes'!$A$3:$C$5,3,0),0)&gt;0,TODAY()-N(A25)&gt;IFERROR(VLOOKUP(I25,'Ajustes'!$A$3:$C$5,3,0),0)),"ABIERTA DEMASIADO TIEMPO; ",""))-2)))</f>
        <v/>
      </c>
    </row>
    <row r="26">
      <c r="A26" s="7" t="n"/>
      <c r="B26" s="8" t="n"/>
      <c r="L26" s="7" t="n"/>
      <c r="M26" s="8" t="n"/>
      <c r="N26" s="7" t="n"/>
      <c r="O26" s="7" t="n"/>
      <c r="Q26" s="10">
        <f>IF(OR(NOT(OR(A26&lt;&gt;"",C26&lt;&gt;"",D26&lt;&gt;"",G26&lt;&gt;"")),N(A26)=0,NOT(OR(N(L26)&gt;0,N(M26)&gt;0))),"",ROUND(((IF(N(L26)=0,N(A26),N(L26))+N(M26))-(N(A26)+N(B26)))*1440,0))</f>
        <v/>
      </c>
      <c r="R26" s="10">
        <f>IF(OR(NOT(OR(A26&lt;&gt;"",C26&lt;&gt;"",D26&lt;&gt;"",G26&lt;&gt;"")),N(A26)=0),"",IF(N(O26)&gt;0,N(O26),TODAY())-N(A26))</f>
        <v/>
      </c>
      <c r="S26">
        <f>IF(OR(NOT(OR(A26&lt;&gt;"",C26&lt;&gt;"",D26&lt;&gt;"",G26&lt;&gt;"")),N(O26)&gt;0),"",IF(IF(N(A26)=0,"SIN FECHA DE LLEGADA; ","")&amp;IF(C26="","SIN UNIDAD; ","")&amp;IF(AND(C26&lt;&gt;"",COUNTIF('Unidades'!$A$2:$A$300,C26)=0),"UNIDAD NO ESTÁ EN LA LISTA; ","")&amp;IF(I26="","SIN URGENCIA; ","")&amp;IF(AND(I26&lt;&gt;"",J26=""),"FALTA QUIÉN DECIDIÓ; ","")&amp;IF(AND(I26="Emergencia ahora",NOT(OR(N(L26)&gt;0,N(M26)&gt;0))),"EMERGENCIA SIN LLAMADA DE REGRESO; ","")&amp;IF(AND(I26&lt;&gt;"",N(A26)&gt;0,IFERROR(VLOOKUP(I26,'Ajustes'!$A$3:$C$5,2,0),0)&gt;0,IF(OR(N(L26)&gt;0,N(M26)&gt;0),((IF(N(L26)=0,N(A26),N(L26))+N(M26))-(N(A26)+N(B26)))*1440&gt;IFERROR(VLOOKUP(I26,'Ajustes'!$A$3:$C$5,2,0),0),AND(NOT(N(O26)&gt;0),I26&lt;&gt;"Emergencia ahora",(NOW()-(N(A26)+N(B26)))*1440&gt;IFERROR(VLOOKUP(I26,'Ajustes'!$A$3:$C$5,2,0),0)))),"LLAMADA DESPUÉS DE LA META; ","")&amp;IF(AND(I26="Siguiente día hábil",N(A26)&gt;0,IF(N(N26)=0,TODAY()&gt;WORKDAY(N(A26),1),N(N26)&gt;WORKDAY(N(A26),1))),"SIGUIENTE DÍA HÁBIL SIN PROGRAMAR; ","")&amp;IF(AND(OR(I26="Emergencia ahora",I26="Siguiente día hábil"),K26=""),"SIN PROVEEDOR; ","")&amp;IF(AND(I26&lt;&gt;"",N(A26)&gt;0,IFERROR(VLOOKUP(I26,'Ajustes'!$A$3:$C$5,3,0),0)&gt;0,TODAY()-N(A26)&gt;IFERROR(VLOOKUP(I26,'Ajustes'!$A$3:$C$5,3,0),0)),"ABIERTA DEMASIADO TIEMPO; ","")="","",LEFT(IF(N(A26)=0,"SIN FECHA DE LLEGADA; ","")&amp;IF(C26="","SIN UNIDAD; ","")&amp;IF(AND(C26&lt;&gt;"",COUNTIF('Unidades'!$A$2:$A$300,C26)=0),"UNIDAD NO ESTÁ EN LA LISTA; ","")&amp;IF(I26="","SIN URGENCIA; ","")&amp;IF(AND(I26&lt;&gt;"",J26=""),"FALTA QUIÉN DECIDIÓ; ","")&amp;IF(AND(I26="Emergencia ahora",NOT(OR(N(L26)&gt;0,N(M26)&gt;0))),"EMERGENCIA SIN LLAMADA DE REGRESO; ","")&amp;IF(AND(I26&lt;&gt;"",N(A26)&gt;0,IFERROR(VLOOKUP(I26,'Ajustes'!$A$3:$C$5,2,0),0)&gt;0,IF(OR(N(L26)&gt;0,N(M26)&gt;0),((IF(N(L26)=0,N(A26),N(L26))+N(M26))-(N(A26)+N(B26)))*1440&gt;IFERROR(VLOOKUP(I26,'Ajustes'!$A$3:$C$5,2,0),0),AND(NOT(N(O26)&gt;0),I26&lt;&gt;"Emergencia ahora",(NOW()-(N(A26)+N(B26)))*1440&gt;IFERROR(VLOOKUP(I26,'Ajustes'!$A$3:$C$5,2,0),0)))),"LLAMADA DESPUÉS DE LA META; ","")&amp;IF(AND(I26="Siguiente día hábil",N(A26)&gt;0,IF(N(N26)=0,TODAY()&gt;WORKDAY(N(A26),1),N(N26)&gt;WORKDAY(N(A26),1))),"SIGUIENTE DÍA HÁBIL SIN PROGRAMAR; ","")&amp;IF(AND(OR(I26="Emergencia ahora",I26="Siguiente día hábil"),K26=""),"SIN PROVEEDOR; ","")&amp;IF(AND(I26&lt;&gt;"",N(A26)&gt;0,IFERROR(VLOOKUP(I26,'Ajustes'!$A$3:$C$5,3,0),0)&gt;0,TODAY()-N(A26)&gt;IFERROR(VLOOKUP(I26,'Ajustes'!$A$3:$C$5,3,0),0)),"ABIERTA DEMASIADO TIEMPO; ",""),LEN(IF(N(A26)=0,"SIN FECHA DE LLEGADA; ","")&amp;IF(C26="","SIN UNIDAD; ","")&amp;IF(AND(C26&lt;&gt;"",COUNTIF('Unidades'!$A$2:$A$300,C26)=0),"UNIDAD NO ESTÁ EN LA LISTA; ","")&amp;IF(I26="","SIN URGENCIA; ","")&amp;IF(AND(I26&lt;&gt;"",J26=""),"FALTA QUIÉN DECIDIÓ; ","")&amp;IF(AND(I26="Emergencia ahora",NOT(OR(N(L26)&gt;0,N(M26)&gt;0))),"EMERGENCIA SIN LLAMADA DE REGRESO; ","")&amp;IF(AND(I26&lt;&gt;"",N(A26)&gt;0,IFERROR(VLOOKUP(I26,'Ajustes'!$A$3:$C$5,2,0),0)&gt;0,IF(OR(N(L26)&gt;0,N(M26)&gt;0),((IF(N(L26)=0,N(A26),N(L26))+N(M26))-(N(A26)+N(B26)))*1440&gt;IFERROR(VLOOKUP(I26,'Ajustes'!$A$3:$C$5,2,0),0),AND(NOT(N(O26)&gt;0),I26&lt;&gt;"Emergencia ahora",(NOW()-(N(A26)+N(B26)))*1440&gt;IFERROR(VLOOKUP(I26,'Ajustes'!$A$3:$C$5,2,0),0)))),"LLAMADA DESPUÉS DE LA META; ","")&amp;IF(AND(I26="Siguiente día hábil",N(A26)&gt;0,IF(N(N26)=0,TODAY()&gt;WORKDAY(N(A26),1),N(N26)&gt;WORKDAY(N(A26),1))),"SIGUIENTE DÍA HÁBIL SIN PROGRAMAR; ","")&amp;IF(AND(OR(I26="Emergencia ahora",I26="Siguiente día hábil"),K26=""),"SIN PROVEEDOR; ","")&amp;IF(AND(I26&lt;&gt;"",N(A26)&gt;0,IFERROR(VLOOKUP(I26,'Ajustes'!$A$3:$C$5,3,0),0)&gt;0,TODAY()-N(A26)&gt;IFERROR(VLOOKUP(I26,'Ajustes'!$A$3:$C$5,3,0),0)),"ABIERTA DEMASIADO TIEMPO; ",""))-2)))</f>
        <v/>
      </c>
    </row>
    <row r="27">
      <c r="A27" s="7" t="n"/>
      <c r="B27" s="8" t="n"/>
      <c r="L27" s="7" t="n"/>
      <c r="M27" s="8" t="n"/>
      <c r="N27" s="7" t="n"/>
      <c r="O27" s="7" t="n"/>
      <c r="Q27" s="10">
        <f>IF(OR(NOT(OR(A27&lt;&gt;"",C27&lt;&gt;"",D27&lt;&gt;"",G27&lt;&gt;"")),N(A27)=0,NOT(OR(N(L27)&gt;0,N(M27)&gt;0))),"",ROUND(((IF(N(L27)=0,N(A27),N(L27))+N(M27))-(N(A27)+N(B27)))*1440,0))</f>
        <v/>
      </c>
      <c r="R27" s="10">
        <f>IF(OR(NOT(OR(A27&lt;&gt;"",C27&lt;&gt;"",D27&lt;&gt;"",G27&lt;&gt;"")),N(A27)=0),"",IF(N(O27)&gt;0,N(O27),TODAY())-N(A27))</f>
        <v/>
      </c>
      <c r="S27">
        <f>IF(OR(NOT(OR(A27&lt;&gt;"",C27&lt;&gt;"",D27&lt;&gt;"",G27&lt;&gt;"")),N(O27)&gt;0),"",IF(IF(N(A27)=0,"SIN FECHA DE LLEGADA; ","")&amp;IF(C27="","SIN UNIDAD; ","")&amp;IF(AND(C27&lt;&gt;"",COUNTIF('Unidades'!$A$2:$A$300,C27)=0),"UNIDAD NO ESTÁ EN LA LISTA; ","")&amp;IF(I27="","SIN URGENCIA; ","")&amp;IF(AND(I27&lt;&gt;"",J27=""),"FALTA QUIÉN DECIDIÓ; ","")&amp;IF(AND(I27="Emergencia ahora",NOT(OR(N(L27)&gt;0,N(M27)&gt;0))),"EMERGENCIA SIN LLAMADA DE REGRESO; ","")&amp;IF(AND(I27&lt;&gt;"",N(A27)&gt;0,IFERROR(VLOOKUP(I27,'Ajustes'!$A$3:$C$5,2,0),0)&gt;0,IF(OR(N(L27)&gt;0,N(M27)&gt;0),((IF(N(L27)=0,N(A27),N(L27))+N(M27))-(N(A27)+N(B27)))*1440&gt;IFERROR(VLOOKUP(I27,'Ajustes'!$A$3:$C$5,2,0),0),AND(NOT(N(O27)&gt;0),I27&lt;&gt;"Emergencia ahora",(NOW()-(N(A27)+N(B27)))*1440&gt;IFERROR(VLOOKUP(I27,'Ajustes'!$A$3:$C$5,2,0),0)))),"LLAMADA DESPUÉS DE LA META; ","")&amp;IF(AND(I27="Siguiente día hábil",N(A27)&gt;0,IF(N(N27)=0,TODAY()&gt;WORKDAY(N(A27),1),N(N27)&gt;WORKDAY(N(A27),1))),"SIGUIENTE DÍA HÁBIL SIN PROGRAMAR; ","")&amp;IF(AND(OR(I27="Emergencia ahora",I27="Siguiente día hábil"),K27=""),"SIN PROVEEDOR; ","")&amp;IF(AND(I27&lt;&gt;"",N(A27)&gt;0,IFERROR(VLOOKUP(I27,'Ajustes'!$A$3:$C$5,3,0),0)&gt;0,TODAY()-N(A27)&gt;IFERROR(VLOOKUP(I27,'Ajustes'!$A$3:$C$5,3,0),0)),"ABIERTA DEMASIADO TIEMPO; ","")="","",LEFT(IF(N(A27)=0,"SIN FECHA DE LLEGADA; ","")&amp;IF(C27="","SIN UNIDAD; ","")&amp;IF(AND(C27&lt;&gt;"",COUNTIF('Unidades'!$A$2:$A$300,C27)=0),"UNIDAD NO ESTÁ EN LA LISTA; ","")&amp;IF(I27="","SIN URGENCIA; ","")&amp;IF(AND(I27&lt;&gt;"",J27=""),"FALTA QUIÉN DECIDIÓ; ","")&amp;IF(AND(I27="Emergencia ahora",NOT(OR(N(L27)&gt;0,N(M27)&gt;0))),"EMERGENCIA SIN LLAMADA DE REGRESO; ","")&amp;IF(AND(I27&lt;&gt;"",N(A27)&gt;0,IFERROR(VLOOKUP(I27,'Ajustes'!$A$3:$C$5,2,0),0)&gt;0,IF(OR(N(L27)&gt;0,N(M27)&gt;0),((IF(N(L27)=0,N(A27),N(L27))+N(M27))-(N(A27)+N(B27)))*1440&gt;IFERROR(VLOOKUP(I27,'Ajustes'!$A$3:$C$5,2,0),0),AND(NOT(N(O27)&gt;0),I27&lt;&gt;"Emergencia ahora",(NOW()-(N(A27)+N(B27)))*1440&gt;IFERROR(VLOOKUP(I27,'Ajustes'!$A$3:$C$5,2,0),0)))),"LLAMADA DESPUÉS DE LA META; ","")&amp;IF(AND(I27="Siguiente día hábil",N(A27)&gt;0,IF(N(N27)=0,TODAY()&gt;WORKDAY(N(A27),1),N(N27)&gt;WORKDAY(N(A27),1))),"SIGUIENTE DÍA HÁBIL SIN PROGRAMAR; ","")&amp;IF(AND(OR(I27="Emergencia ahora",I27="Siguiente día hábil"),K27=""),"SIN PROVEEDOR; ","")&amp;IF(AND(I27&lt;&gt;"",N(A27)&gt;0,IFERROR(VLOOKUP(I27,'Ajustes'!$A$3:$C$5,3,0),0)&gt;0,TODAY()-N(A27)&gt;IFERROR(VLOOKUP(I27,'Ajustes'!$A$3:$C$5,3,0),0)),"ABIERTA DEMASIADO TIEMPO; ",""),LEN(IF(N(A27)=0,"SIN FECHA DE LLEGADA; ","")&amp;IF(C27="","SIN UNIDAD; ","")&amp;IF(AND(C27&lt;&gt;"",COUNTIF('Unidades'!$A$2:$A$300,C27)=0),"UNIDAD NO ESTÁ EN LA LISTA; ","")&amp;IF(I27="","SIN URGENCIA; ","")&amp;IF(AND(I27&lt;&gt;"",J27=""),"FALTA QUIÉN DECIDIÓ; ","")&amp;IF(AND(I27="Emergencia ahora",NOT(OR(N(L27)&gt;0,N(M27)&gt;0))),"EMERGENCIA SIN LLAMADA DE REGRESO; ","")&amp;IF(AND(I27&lt;&gt;"",N(A27)&gt;0,IFERROR(VLOOKUP(I27,'Ajustes'!$A$3:$C$5,2,0),0)&gt;0,IF(OR(N(L27)&gt;0,N(M27)&gt;0),((IF(N(L27)=0,N(A27),N(L27))+N(M27))-(N(A27)+N(B27)))*1440&gt;IFERROR(VLOOKUP(I27,'Ajustes'!$A$3:$C$5,2,0),0),AND(NOT(N(O27)&gt;0),I27&lt;&gt;"Emergencia ahora",(NOW()-(N(A27)+N(B27)))*1440&gt;IFERROR(VLOOKUP(I27,'Ajustes'!$A$3:$C$5,2,0),0)))),"LLAMADA DESPUÉS DE LA META; ","")&amp;IF(AND(I27="Siguiente día hábil",N(A27)&gt;0,IF(N(N27)=0,TODAY()&gt;WORKDAY(N(A27),1),N(N27)&gt;WORKDAY(N(A27),1))),"SIGUIENTE DÍA HÁBIL SIN PROGRAMAR; ","")&amp;IF(AND(OR(I27="Emergencia ahora",I27="Siguiente día hábil"),K27=""),"SIN PROVEEDOR; ","")&amp;IF(AND(I27&lt;&gt;"",N(A27)&gt;0,IFERROR(VLOOKUP(I27,'Ajustes'!$A$3:$C$5,3,0),0)&gt;0,TODAY()-N(A27)&gt;IFERROR(VLOOKUP(I27,'Ajustes'!$A$3:$C$5,3,0),0)),"ABIERTA DEMASIADO TIEMPO; ",""))-2)))</f>
        <v/>
      </c>
    </row>
    <row r="28">
      <c r="A28" s="7" t="n"/>
      <c r="B28" s="8" t="n"/>
      <c r="L28" s="7" t="n"/>
      <c r="M28" s="8" t="n"/>
      <c r="N28" s="7" t="n"/>
      <c r="O28" s="7" t="n"/>
      <c r="Q28" s="10">
        <f>IF(OR(NOT(OR(A28&lt;&gt;"",C28&lt;&gt;"",D28&lt;&gt;"",G28&lt;&gt;"")),N(A28)=0,NOT(OR(N(L28)&gt;0,N(M28)&gt;0))),"",ROUND(((IF(N(L28)=0,N(A28),N(L28))+N(M28))-(N(A28)+N(B28)))*1440,0))</f>
        <v/>
      </c>
      <c r="R28" s="10">
        <f>IF(OR(NOT(OR(A28&lt;&gt;"",C28&lt;&gt;"",D28&lt;&gt;"",G28&lt;&gt;"")),N(A28)=0),"",IF(N(O28)&gt;0,N(O28),TODAY())-N(A28))</f>
        <v/>
      </c>
      <c r="S28">
        <f>IF(OR(NOT(OR(A28&lt;&gt;"",C28&lt;&gt;"",D28&lt;&gt;"",G28&lt;&gt;"")),N(O28)&gt;0),"",IF(IF(N(A28)=0,"SIN FECHA DE LLEGADA; ","")&amp;IF(C28="","SIN UNIDAD; ","")&amp;IF(AND(C28&lt;&gt;"",COUNTIF('Unidades'!$A$2:$A$300,C28)=0),"UNIDAD NO ESTÁ EN LA LISTA; ","")&amp;IF(I28="","SIN URGENCIA; ","")&amp;IF(AND(I28&lt;&gt;"",J28=""),"FALTA QUIÉN DECIDIÓ; ","")&amp;IF(AND(I28="Emergencia ahora",NOT(OR(N(L28)&gt;0,N(M28)&gt;0))),"EMERGENCIA SIN LLAMADA DE REGRESO; ","")&amp;IF(AND(I28&lt;&gt;"",N(A28)&gt;0,IFERROR(VLOOKUP(I28,'Ajustes'!$A$3:$C$5,2,0),0)&gt;0,IF(OR(N(L28)&gt;0,N(M28)&gt;0),((IF(N(L28)=0,N(A28),N(L28))+N(M28))-(N(A28)+N(B28)))*1440&gt;IFERROR(VLOOKUP(I28,'Ajustes'!$A$3:$C$5,2,0),0),AND(NOT(N(O28)&gt;0),I28&lt;&gt;"Emergencia ahora",(NOW()-(N(A28)+N(B28)))*1440&gt;IFERROR(VLOOKUP(I28,'Ajustes'!$A$3:$C$5,2,0),0)))),"LLAMADA DESPUÉS DE LA META; ","")&amp;IF(AND(I28="Siguiente día hábil",N(A28)&gt;0,IF(N(N28)=0,TODAY()&gt;WORKDAY(N(A28),1),N(N28)&gt;WORKDAY(N(A28),1))),"SIGUIENTE DÍA HÁBIL SIN PROGRAMAR; ","")&amp;IF(AND(OR(I28="Emergencia ahora",I28="Siguiente día hábil"),K28=""),"SIN PROVEEDOR; ","")&amp;IF(AND(I28&lt;&gt;"",N(A28)&gt;0,IFERROR(VLOOKUP(I28,'Ajustes'!$A$3:$C$5,3,0),0)&gt;0,TODAY()-N(A28)&gt;IFERROR(VLOOKUP(I28,'Ajustes'!$A$3:$C$5,3,0),0)),"ABIERTA DEMASIADO TIEMPO; ","")="","",LEFT(IF(N(A28)=0,"SIN FECHA DE LLEGADA; ","")&amp;IF(C28="","SIN UNIDAD; ","")&amp;IF(AND(C28&lt;&gt;"",COUNTIF('Unidades'!$A$2:$A$300,C28)=0),"UNIDAD NO ESTÁ EN LA LISTA; ","")&amp;IF(I28="","SIN URGENCIA; ","")&amp;IF(AND(I28&lt;&gt;"",J28=""),"FALTA QUIÉN DECIDIÓ; ","")&amp;IF(AND(I28="Emergencia ahora",NOT(OR(N(L28)&gt;0,N(M28)&gt;0))),"EMERGENCIA SIN LLAMADA DE REGRESO; ","")&amp;IF(AND(I28&lt;&gt;"",N(A28)&gt;0,IFERROR(VLOOKUP(I28,'Ajustes'!$A$3:$C$5,2,0),0)&gt;0,IF(OR(N(L28)&gt;0,N(M28)&gt;0),((IF(N(L28)=0,N(A28),N(L28))+N(M28))-(N(A28)+N(B28)))*1440&gt;IFERROR(VLOOKUP(I28,'Ajustes'!$A$3:$C$5,2,0),0),AND(NOT(N(O28)&gt;0),I28&lt;&gt;"Emergencia ahora",(NOW()-(N(A28)+N(B28)))*1440&gt;IFERROR(VLOOKUP(I28,'Ajustes'!$A$3:$C$5,2,0),0)))),"LLAMADA DESPUÉS DE LA META; ","")&amp;IF(AND(I28="Siguiente día hábil",N(A28)&gt;0,IF(N(N28)=0,TODAY()&gt;WORKDAY(N(A28),1),N(N28)&gt;WORKDAY(N(A28),1))),"SIGUIENTE DÍA HÁBIL SIN PROGRAMAR; ","")&amp;IF(AND(OR(I28="Emergencia ahora",I28="Siguiente día hábil"),K28=""),"SIN PROVEEDOR; ","")&amp;IF(AND(I28&lt;&gt;"",N(A28)&gt;0,IFERROR(VLOOKUP(I28,'Ajustes'!$A$3:$C$5,3,0),0)&gt;0,TODAY()-N(A28)&gt;IFERROR(VLOOKUP(I28,'Ajustes'!$A$3:$C$5,3,0),0)),"ABIERTA DEMASIADO TIEMPO; ",""),LEN(IF(N(A28)=0,"SIN FECHA DE LLEGADA; ","")&amp;IF(C28="","SIN UNIDAD; ","")&amp;IF(AND(C28&lt;&gt;"",COUNTIF('Unidades'!$A$2:$A$300,C28)=0),"UNIDAD NO ESTÁ EN LA LISTA; ","")&amp;IF(I28="","SIN URGENCIA; ","")&amp;IF(AND(I28&lt;&gt;"",J28=""),"FALTA QUIÉN DECIDIÓ; ","")&amp;IF(AND(I28="Emergencia ahora",NOT(OR(N(L28)&gt;0,N(M28)&gt;0))),"EMERGENCIA SIN LLAMADA DE REGRESO; ","")&amp;IF(AND(I28&lt;&gt;"",N(A28)&gt;0,IFERROR(VLOOKUP(I28,'Ajustes'!$A$3:$C$5,2,0),0)&gt;0,IF(OR(N(L28)&gt;0,N(M28)&gt;0),((IF(N(L28)=0,N(A28),N(L28))+N(M28))-(N(A28)+N(B28)))*1440&gt;IFERROR(VLOOKUP(I28,'Ajustes'!$A$3:$C$5,2,0),0),AND(NOT(N(O28)&gt;0),I28&lt;&gt;"Emergencia ahora",(NOW()-(N(A28)+N(B28)))*1440&gt;IFERROR(VLOOKUP(I28,'Ajustes'!$A$3:$C$5,2,0),0)))),"LLAMADA DESPUÉS DE LA META; ","")&amp;IF(AND(I28="Siguiente día hábil",N(A28)&gt;0,IF(N(N28)=0,TODAY()&gt;WORKDAY(N(A28),1),N(N28)&gt;WORKDAY(N(A28),1))),"SIGUIENTE DÍA HÁBIL SIN PROGRAMAR; ","")&amp;IF(AND(OR(I28="Emergencia ahora",I28="Siguiente día hábil"),K28=""),"SIN PROVEEDOR; ","")&amp;IF(AND(I28&lt;&gt;"",N(A28)&gt;0,IFERROR(VLOOKUP(I28,'Ajustes'!$A$3:$C$5,3,0),0)&gt;0,TODAY()-N(A28)&gt;IFERROR(VLOOKUP(I28,'Ajustes'!$A$3:$C$5,3,0),0)),"ABIERTA DEMASIADO TIEMPO; ",""))-2)))</f>
        <v/>
      </c>
    </row>
    <row r="29">
      <c r="A29" s="7" t="n"/>
      <c r="B29" s="8" t="n"/>
      <c r="L29" s="7" t="n"/>
      <c r="M29" s="8" t="n"/>
      <c r="N29" s="7" t="n"/>
      <c r="O29" s="7" t="n"/>
      <c r="Q29" s="10">
        <f>IF(OR(NOT(OR(A29&lt;&gt;"",C29&lt;&gt;"",D29&lt;&gt;"",G29&lt;&gt;"")),N(A29)=0,NOT(OR(N(L29)&gt;0,N(M29)&gt;0))),"",ROUND(((IF(N(L29)=0,N(A29),N(L29))+N(M29))-(N(A29)+N(B29)))*1440,0))</f>
        <v/>
      </c>
      <c r="R29" s="10">
        <f>IF(OR(NOT(OR(A29&lt;&gt;"",C29&lt;&gt;"",D29&lt;&gt;"",G29&lt;&gt;"")),N(A29)=0),"",IF(N(O29)&gt;0,N(O29),TODAY())-N(A29))</f>
        <v/>
      </c>
      <c r="S29">
        <f>IF(OR(NOT(OR(A29&lt;&gt;"",C29&lt;&gt;"",D29&lt;&gt;"",G29&lt;&gt;"")),N(O29)&gt;0),"",IF(IF(N(A29)=0,"SIN FECHA DE LLEGADA; ","")&amp;IF(C29="","SIN UNIDAD; ","")&amp;IF(AND(C29&lt;&gt;"",COUNTIF('Unidades'!$A$2:$A$300,C29)=0),"UNIDAD NO ESTÁ EN LA LISTA; ","")&amp;IF(I29="","SIN URGENCIA; ","")&amp;IF(AND(I29&lt;&gt;"",J29=""),"FALTA QUIÉN DECIDIÓ; ","")&amp;IF(AND(I29="Emergencia ahora",NOT(OR(N(L29)&gt;0,N(M29)&gt;0))),"EMERGENCIA SIN LLAMADA DE REGRESO; ","")&amp;IF(AND(I29&lt;&gt;"",N(A29)&gt;0,IFERROR(VLOOKUP(I29,'Ajustes'!$A$3:$C$5,2,0),0)&gt;0,IF(OR(N(L29)&gt;0,N(M29)&gt;0),((IF(N(L29)=0,N(A29),N(L29))+N(M29))-(N(A29)+N(B29)))*1440&gt;IFERROR(VLOOKUP(I29,'Ajustes'!$A$3:$C$5,2,0),0),AND(NOT(N(O29)&gt;0),I29&lt;&gt;"Emergencia ahora",(NOW()-(N(A29)+N(B29)))*1440&gt;IFERROR(VLOOKUP(I29,'Ajustes'!$A$3:$C$5,2,0),0)))),"LLAMADA DESPUÉS DE LA META; ","")&amp;IF(AND(I29="Siguiente día hábil",N(A29)&gt;0,IF(N(N29)=0,TODAY()&gt;WORKDAY(N(A29),1),N(N29)&gt;WORKDAY(N(A29),1))),"SIGUIENTE DÍA HÁBIL SIN PROGRAMAR; ","")&amp;IF(AND(OR(I29="Emergencia ahora",I29="Siguiente día hábil"),K29=""),"SIN PROVEEDOR; ","")&amp;IF(AND(I29&lt;&gt;"",N(A29)&gt;0,IFERROR(VLOOKUP(I29,'Ajustes'!$A$3:$C$5,3,0),0)&gt;0,TODAY()-N(A29)&gt;IFERROR(VLOOKUP(I29,'Ajustes'!$A$3:$C$5,3,0),0)),"ABIERTA DEMASIADO TIEMPO; ","")="","",LEFT(IF(N(A29)=0,"SIN FECHA DE LLEGADA; ","")&amp;IF(C29="","SIN UNIDAD; ","")&amp;IF(AND(C29&lt;&gt;"",COUNTIF('Unidades'!$A$2:$A$300,C29)=0),"UNIDAD NO ESTÁ EN LA LISTA; ","")&amp;IF(I29="","SIN URGENCIA; ","")&amp;IF(AND(I29&lt;&gt;"",J29=""),"FALTA QUIÉN DECIDIÓ; ","")&amp;IF(AND(I29="Emergencia ahora",NOT(OR(N(L29)&gt;0,N(M29)&gt;0))),"EMERGENCIA SIN LLAMADA DE REGRESO; ","")&amp;IF(AND(I29&lt;&gt;"",N(A29)&gt;0,IFERROR(VLOOKUP(I29,'Ajustes'!$A$3:$C$5,2,0),0)&gt;0,IF(OR(N(L29)&gt;0,N(M29)&gt;0),((IF(N(L29)=0,N(A29),N(L29))+N(M29))-(N(A29)+N(B29)))*1440&gt;IFERROR(VLOOKUP(I29,'Ajustes'!$A$3:$C$5,2,0),0),AND(NOT(N(O29)&gt;0),I29&lt;&gt;"Emergencia ahora",(NOW()-(N(A29)+N(B29)))*1440&gt;IFERROR(VLOOKUP(I29,'Ajustes'!$A$3:$C$5,2,0),0)))),"LLAMADA DESPUÉS DE LA META; ","")&amp;IF(AND(I29="Siguiente día hábil",N(A29)&gt;0,IF(N(N29)=0,TODAY()&gt;WORKDAY(N(A29),1),N(N29)&gt;WORKDAY(N(A29),1))),"SIGUIENTE DÍA HÁBIL SIN PROGRAMAR; ","")&amp;IF(AND(OR(I29="Emergencia ahora",I29="Siguiente día hábil"),K29=""),"SIN PROVEEDOR; ","")&amp;IF(AND(I29&lt;&gt;"",N(A29)&gt;0,IFERROR(VLOOKUP(I29,'Ajustes'!$A$3:$C$5,3,0),0)&gt;0,TODAY()-N(A29)&gt;IFERROR(VLOOKUP(I29,'Ajustes'!$A$3:$C$5,3,0),0)),"ABIERTA DEMASIADO TIEMPO; ",""),LEN(IF(N(A29)=0,"SIN FECHA DE LLEGADA; ","")&amp;IF(C29="","SIN UNIDAD; ","")&amp;IF(AND(C29&lt;&gt;"",COUNTIF('Unidades'!$A$2:$A$300,C29)=0),"UNIDAD NO ESTÁ EN LA LISTA; ","")&amp;IF(I29="","SIN URGENCIA; ","")&amp;IF(AND(I29&lt;&gt;"",J29=""),"FALTA QUIÉN DECIDIÓ; ","")&amp;IF(AND(I29="Emergencia ahora",NOT(OR(N(L29)&gt;0,N(M29)&gt;0))),"EMERGENCIA SIN LLAMADA DE REGRESO; ","")&amp;IF(AND(I29&lt;&gt;"",N(A29)&gt;0,IFERROR(VLOOKUP(I29,'Ajustes'!$A$3:$C$5,2,0),0)&gt;0,IF(OR(N(L29)&gt;0,N(M29)&gt;0),((IF(N(L29)=0,N(A29),N(L29))+N(M29))-(N(A29)+N(B29)))*1440&gt;IFERROR(VLOOKUP(I29,'Ajustes'!$A$3:$C$5,2,0),0),AND(NOT(N(O29)&gt;0),I29&lt;&gt;"Emergencia ahora",(NOW()-(N(A29)+N(B29)))*1440&gt;IFERROR(VLOOKUP(I29,'Ajustes'!$A$3:$C$5,2,0),0)))),"LLAMADA DESPUÉS DE LA META; ","")&amp;IF(AND(I29="Siguiente día hábil",N(A29)&gt;0,IF(N(N29)=0,TODAY()&gt;WORKDAY(N(A29),1),N(N29)&gt;WORKDAY(N(A29),1))),"SIGUIENTE DÍA HÁBIL SIN PROGRAMAR; ","")&amp;IF(AND(OR(I29="Emergencia ahora",I29="Siguiente día hábil"),K29=""),"SIN PROVEEDOR; ","")&amp;IF(AND(I29&lt;&gt;"",N(A29)&gt;0,IFERROR(VLOOKUP(I29,'Ajustes'!$A$3:$C$5,3,0),0)&gt;0,TODAY()-N(A29)&gt;IFERROR(VLOOKUP(I29,'Ajustes'!$A$3:$C$5,3,0),0)),"ABIERTA DEMASIADO TIEMPO; ",""))-2)))</f>
        <v/>
      </c>
    </row>
    <row r="30">
      <c r="A30" s="7" t="n"/>
      <c r="B30" s="8" t="n"/>
      <c r="L30" s="7" t="n"/>
      <c r="M30" s="8" t="n"/>
      <c r="N30" s="7" t="n"/>
      <c r="O30" s="7" t="n"/>
      <c r="Q30" s="10">
        <f>IF(OR(NOT(OR(A30&lt;&gt;"",C30&lt;&gt;"",D30&lt;&gt;"",G30&lt;&gt;"")),N(A30)=0,NOT(OR(N(L30)&gt;0,N(M30)&gt;0))),"",ROUND(((IF(N(L30)=0,N(A30),N(L30))+N(M30))-(N(A30)+N(B30)))*1440,0))</f>
        <v/>
      </c>
      <c r="R30" s="10">
        <f>IF(OR(NOT(OR(A30&lt;&gt;"",C30&lt;&gt;"",D30&lt;&gt;"",G30&lt;&gt;"")),N(A30)=0),"",IF(N(O30)&gt;0,N(O30),TODAY())-N(A30))</f>
        <v/>
      </c>
      <c r="S30">
        <f>IF(OR(NOT(OR(A30&lt;&gt;"",C30&lt;&gt;"",D30&lt;&gt;"",G30&lt;&gt;"")),N(O30)&gt;0),"",IF(IF(N(A30)=0,"SIN FECHA DE LLEGADA; ","")&amp;IF(C30="","SIN UNIDAD; ","")&amp;IF(AND(C30&lt;&gt;"",COUNTIF('Unidades'!$A$2:$A$300,C30)=0),"UNIDAD NO ESTÁ EN LA LISTA; ","")&amp;IF(I30="","SIN URGENCIA; ","")&amp;IF(AND(I30&lt;&gt;"",J30=""),"FALTA QUIÉN DECIDIÓ; ","")&amp;IF(AND(I30="Emergencia ahora",NOT(OR(N(L30)&gt;0,N(M30)&gt;0))),"EMERGENCIA SIN LLAMADA DE REGRESO; ","")&amp;IF(AND(I30&lt;&gt;"",N(A30)&gt;0,IFERROR(VLOOKUP(I30,'Ajustes'!$A$3:$C$5,2,0),0)&gt;0,IF(OR(N(L30)&gt;0,N(M30)&gt;0),((IF(N(L30)=0,N(A30),N(L30))+N(M30))-(N(A30)+N(B30)))*1440&gt;IFERROR(VLOOKUP(I30,'Ajustes'!$A$3:$C$5,2,0),0),AND(NOT(N(O30)&gt;0),I30&lt;&gt;"Emergencia ahora",(NOW()-(N(A30)+N(B30)))*1440&gt;IFERROR(VLOOKUP(I30,'Ajustes'!$A$3:$C$5,2,0),0)))),"LLAMADA DESPUÉS DE LA META; ","")&amp;IF(AND(I30="Siguiente día hábil",N(A30)&gt;0,IF(N(N30)=0,TODAY()&gt;WORKDAY(N(A30),1),N(N30)&gt;WORKDAY(N(A30),1))),"SIGUIENTE DÍA HÁBIL SIN PROGRAMAR; ","")&amp;IF(AND(OR(I30="Emergencia ahora",I30="Siguiente día hábil"),K30=""),"SIN PROVEEDOR; ","")&amp;IF(AND(I30&lt;&gt;"",N(A30)&gt;0,IFERROR(VLOOKUP(I30,'Ajustes'!$A$3:$C$5,3,0),0)&gt;0,TODAY()-N(A30)&gt;IFERROR(VLOOKUP(I30,'Ajustes'!$A$3:$C$5,3,0),0)),"ABIERTA DEMASIADO TIEMPO; ","")="","",LEFT(IF(N(A30)=0,"SIN FECHA DE LLEGADA; ","")&amp;IF(C30="","SIN UNIDAD; ","")&amp;IF(AND(C30&lt;&gt;"",COUNTIF('Unidades'!$A$2:$A$300,C30)=0),"UNIDAD NO ESTÁ EN LA LISTA; ","")&amp;IF(I30="","SIN URGENCIA; ","")&amp;IF(AND(I30&lt;&gt;"",J30=""),"FALTA QUIÉN DECIDIÓ; ","")&amp;IF(AND(I30="Emergencia ahora",NOT(OR(N(L30)&gt;0,N(M30)&gt;0))),"EMERGENCIA SIN LLAMADA DE REGRESO; ","")&amp;IF(AND(I30&lt;&gt;"",N(A30)&gt;0,IFERROR(VLOOKUP(I30,'Ajustes'!$A$3:$C$5,2,0),0)&gt;0,IF(OR(N(L30)&gt;0,N(M30)&gt;0),((IF(N(L30)=0,N(A30),N(L30))+N(M30))-(N(A30)+N(B30)))*1440&gt;IFERROR(VLOOKUP(I30,'Ajustes'!$A$3:$C$5,2,0),0),AND(NOT(N(O30)&gt;0),I30&lt;&gt;"Emergencia ahora",(NOW()-(N(A30)+N(B30)))*1440&gt;IFERROR(VLOOKUP(I30,'Ajustes'!$A$3:$C$5,2,0),0)))),"LLAMADA DESPUÉS DE LA META; ","")&amp;IF(AND(I30="Siguiente día hábil",N(A30)&gt;0,IF(N(N30)=0,TODAY()&gt;WORKDAY(N(A30),1),N(N30)&gt;WORKDAY(N(A30),1))),"SIGUIENTE DÍA HÁBIL SIN PROGRAMAR; ","")&amp;IF(AND(OR(I30="Emergencia ahora",I30="Siguiente día hábil"),K30=""),"SIN PROVEEDOR; ","")&amp;IF(AND(I30&lt;&gt;"",N(A30)&gt;0,IFERROR(VLOOKUP(I30,'Ajustes'!$A$3:$C$5,3,0),0)&gt;0,TODAY()-N(A30)&gt;IFERROR(VLOOKUP(I30,'Ajustes'!$A$3:$C$5,3,0),0)),"ABIERTA DEMASIADO TIEMPO; ",""),LEN(IF(N(A30)=0,"SIN FECHA DE LLEGADA; ","")&amp;IF(C30="","SIN UNIDAD; ","")&amp;IF(AND(C30&lt;&gt;"",COUNTIF('Unidades'!$A$2:$A$300,C30)=0),"UNIDAD NO ESTÁ EN LA LISTA; ","")&amp;IF(I30="","SIN URGENCIA; ","")&amp;IF(AND(I30&lt;&gt;"",J30=""),"FALTA QUIÉN DECIDIÓ; ","")&amp;IF(AND(I30="Emergencia ahora",NOT(OR(N(L30)&gt;0,N(M30)&gt;0))),"EMERGENCIA SIN LLAMADA DE REGRESO; ","")&amp;IF(AND(I30&lt;&gt;"",N(A30)&gt;0,IFERROR(VLOOKUP(I30,'Ajustes'!$A$3:$C$5,2,0),0)&gt;0,IF(OR(N(L30)&gt;0,N(M30)&gt;0),((IF(N(L30)=0,N(A30),N(L30))+N(M30))-(N(A30)+N(B30)))*1440&gt;IFERROR(VLOOKUP(I30,'Ajustes'!$A$3:$C$5,2,0),0),AND(NOT(N(O30)&gt;0),I30&lt;&gt;"Emergencia ahora",(NOW()-(N(A30)+N(B30)))*1440&gt;IFERROR(VLOOKUP(I30,'Ajustes'!$A$3:$C$5,2,0),0)))),"LLAMADA DESPUÉS DE LA META; ","")&amp;IF(AND(I30="Siguiente día hábil",N(A30)&gt;0,IF(N(N30)=0,TODAY()&gt;WORKDAY(N(A30),1),N(N30)&gt;WORKDAY(N(A30),1))),"SIGUIENTE DÍA HÁBIL SIN PROGRAMAR; ","")&amp;IF(AND(OR(I30="Emergencia ahora",I30="Siguiente día hábil"),K30=""),"SIN PROVEEDOR; ","")&amp;IF(AND(I30&lt;&gt;"",N(A30)&gt;0,IFERROR(VLOOKUP(I30,'Ajustes'!$A$3:$C$5,3,0),0)&gt;0,TODAY()-N(A30)&gt;IFERROR(VLOOKUP(I30,'Ajustes'!$A$3:$C$5,3,0),0)),"ABIERTA DEMASIADO TIEMPO; ",""))-2)))</f>
        <v/>
      </c>
    </row>
    <row r="31">
      <c r="A31" s="7" t="n"/>
      <c r="B31" s="8" t="n"/>
      <c r="L31" s="7" t="n"/>
      <c r="M31" s="8" t="n"/>
      <c r="N31" s="7" t="n"/>
      <c r="O31" s="7" t="n"/>
      <c r="Q31" s="10">
        <f>IF(OR(NOT(OR(A31&lt;&gt;"",C31&lt;&gt;"",D31&lt;&gt;"",G31&lt;&gt;"")),N(A31)=0,NOT(OR(N(L31)&gt;0,N(M31)&gt;0))),"",ROUND(((IF(N(L31)=0,N(A31),N(L31))+N(M31))-(N(A31)+N(B31)))*1440,0))</f>
        <v/>
      </c>
      <c r="R31" s="10">
        <f>IF(OR(NOT(OR(A31&lt;&gt;"",C31&lt;&gt;"",D31&lt;&gt;"",G31&lt;&gt;"")),N(A31)=0),"",IF(N(O31)&gt;0,N(O31),TODAY())-N(A31))</f>
        <v/>
      </c>
      <c r="S31">
        <f>IF(OR(NOT(OR(A31&lt;&gt;"",C31&lt;&gt;"",D31&lt;&gt;"",G31&lt;&gt;"")),N(O31)&gt;0),"",IF(IF(N(A31)=0,"SIN FECHA DE LLEGADA; ","")&amp;IF(C31="","SIN UNIDAD; ","")&amp;IF(AND(C31&lt;&gt;"",COUNTIF('Unidades'!$A$2:$A$300,C31)=0),"UNIDAD NO ESTÁ EN LA LISTA; ","")&amp;IF(I31="","SIN URGENCIA; ","")&amp;IF(AND(I31&lt;&gt;"",J31=""),"FALTA QUIÉN DECIDIÓ; ","")&amp;IF(AND(I31="Emergencia ahora",NOT(OR(N(L31)&gt;0,N(M31)&gt;0))),"EMERGENCIA SIN LLAMADA DE REGRESO; ","")&amp;IF(AND(I31&lt;&gt;"",N(A31)&gt;0,IFERROR(VLOOKUP(I31,'Ajustes'!$A$3:$C$5,2,0),0)&gt;0,IF(OR(N(L31)&gt;0,N(M31)&gt;0),((IF(N(L31)=0,N(A31),N(L31))+N(M31))-(N(A31)+N(B31)))*1440&gt;IFERROR(VLOOKUP(I31,'Ajustes'!$A$3:$C$5,2,0),0),AND(NOT(N(O31)&gt;0),I31&lt;&gt;"Emergencia ahora",(NOW()-(N(A31)+N(B31)))*1440&gt;IFERROR(VLOOKUP(I31,'Ajustes'!$A$3:$C$5,2,0),0)))),"LLAMADA DESPUÉS DE LA META; ","")&amp;IF(AND(I31="Siguiente día hábil",N(A31)&gt;0,IF(N(N31)=0,TODAY()&gt;WORKDAY(N(A31),1),N(N31)&gt;WORKDAY(N(A31),1))),"SIGUIENTE DÍA HÁBIL SIN PROGRAMAR; ","")&amp;IF(AND(OR(I31="Emergencia ahora",I31="Siguiente día hábil"),K31=""),"SIN PROVEEDOR; ","")&amp;IF(AND(I31&lt;&gt;"",N(A31)&gt;0,IFERROR(VLOOKUP(I31,'Ajustes'!$A$3:$C$5,3,0),0)&gt;0,TODAY()-N(A31)&gt;IFERROR(VLOOKUP(I31,'Ajustes'!$A$3:$C$5,3,0),0)),"ABIERTA DEMASIADO TIEMPO; ","")="","",LEFT(IF(N(A31)=0,"SIN FECHA DE LLEGADA; ","")&amp;IF(C31="","SIN UNIDAD; ","")&amp;IF(AND(C31&lt;&gt;"",COUNTIF('Unidades'!$A$2:$A$300,C31)=0),"UNIDAD NO ESTÁ EN LA LISTA; ","")&amp;IF(I31="","SIN URGENCIA; ","")&amp;IF(AND(I31&lt;&gt;"",J31=""),"FALTA QUIÉN DECIDIÓ; ","")&amp;IF(AND(I31="Emergencia ahora",NOT(OR(N(L31)&gt;0,N(M31)&gt;0))),"EMERGENCIA SIN LLAMADA DE REGRESO; ","")&amp;IF(AND(I31&lt;&gt;"",N(A31)&gt;0,IFERROR(VLOOKUP(I31,'Ajustes'!$A$3:$C$5,2,0),0)&gt;0,IF(OR(N(L31)&gt;0,N(M31)&gt;0),((IF(N(L31)=0,N(A31),N(L31))+N(M31))-(N(A31)+N(B31)))*1440&gt;IFERROR(VLOOKUP(I31,'Ajustes'!$A$3:$C$5,2,0),0),AND(NOT(N(O31)&gt;0),I31&lt;&gt;"Emergencia ahora",(NOW()-(N(A31)+N(B31)))*1440&gt;IFERROR(VLOOKUP(I31,'Ajustes'!$A$3:$C$5,2,0),0)))),"LLAMADA DESPUÉS DE LA META; ","")&amp;IF(AND(I31="Siguiente día hábil",N(A31)&gt;0,IF(N(N31)=0,TODAY()&gt;WORKDAY(N(A31),1),N(N31)&gt;WORKDAY(N(A31),1))),"SIGUIENTE DÍA HÁBIL SIN PROGRAMAR; ","")&amp;IF(AND(OR(I31="Emergencia ahora",I31="Siguiente día hábil"),K31=""),"SIN PROVEEDOR; ","")&amp;IF(AND(I31&lt;&gt;"",N(A31)&gt;0,IFERROR(VLOOKUP(I31,'Ajustes'!$A$3:$C$5,3,0),0)&gt;0,TODAY()-N(A31)&gt;IFERROR(VLOOKUP(I31,'Ajustes'!$A$3:$C$5,3,0),0)),"ABIERTA DEMASIADO TIEMPO; ",""),LEN(IF(N(A31)=0,"SIN FECHA DE LLEGADA; ","")&amp;IF(C31="","SIN UNIDAD; ","")&amp;IF(AND(C31&lt;&gt;"",COUNTIF('Unidades'!$A$2:$A$300,C31)=0),"UNIDAD NO ESTÁ EN LA LISTA; ","")&amp;IF(I31="","SIN URGENCIA; ","")&amp;IF(AND(I31&lt;&gt;"",J31=""),"FALTA QUIÉN DECIDIÓ; ","")&amp;IF(AND(I31="Emergencia ahora",NOT(OR(N(L31)&gt;0,N(M31)&gt;0))),"EMERGENCIA SIN LLAMADA DE REGRESO; ","")&amp;IF(AND(I31&lt;&gt;"",N(A31)&gt;0,IFERROR(VLOOKUP(I31,'Ajustes'!$A$3:$C$5,2,0),0)&gt;0,IF(OR(N(L31)&gt;0,N(M31)&gt;0),((IF(N(L31)=0,N(A31),N(L31))+N(M31))-(N(A31)+N(B31)))*1440&gt;IFERROR(VLOOKUP(I31,'Ajustes'!$A$3:$C$5,2,0),0),AND(NOT(N(O31)&gt;0),I31&lt;&gt;"Emergencia ahora",(NOW()-(N(A31)+N(B31)))*1440&gt;IFERROR(VLOOKUP(I31,'Ajustes'!$A$3:$C$5,2,0),0)))),"LLAMADA DESPUÉS DE LA META; ","")&amp;IF(AND(I31="Siguiente día hábil",N(A31)&gt;0,IF(N(N31)=0,TODAY()&gt;WORKDAY(N(A31),1),N(N31)&gt;WORKDAY(N(A31),1))),"SIGUIENTE DÍA HÁBIL SIN PROGRAMAR; ","")&amp;IF(AND(OR(I31="Emergencia ahora",I31="Siguiente día hábil"),K31=""),"SIN PROVEEDOR; ","")&amp;IF(AND(I31&lt;&gt;"",N(A31)&gt;0,IFERROR(VLOOKUP(I31,'Ajustes'!$A$3:$C$5,3,0),0)&gt;0,TODAY()-N(A31)&gt;IFERROR(VLOOKUP(I31,'Ajustes'!$A$3:$C$5,3,0),0)),"ABIERTA DEMASIADO TIEMPO; ",""))-2)))</f>
        <v/>
      </c>
    </row>
    <row r="32">
      <c r="A32" s="7" t="n"/>
      <c r="B32" s="8" t="n"/>
      <c r="L32" s="7" t="n"/>
      <c r="M32" s="8" t="n"/>
      <c r="N32" s="7" t="n"/>
      <c r="O32" s="7" t="n"/>
      <c r="Q32" s="10">
        <f>IF(OR(NOT(OR(A32&lt;&gt;"",C32&lt;&gt;"",D32&lt;&gt;"",G32&lt;&gt;"")),N(A32)=0,NOT(OR(N(L32)&gt;0,N(M32)&gt;0))),"",ROUND(((IF(N(L32)=0,N(A32),N(L32))+N(M32))-(N(A32)+N(B32)))*1440,0))</f>
        <v/>
      </c>
      <c r="R32" s="10">
        <f>IF(OR(NOT(OR(A32&lt;&gt;"",C32&lt;&gt;"",D32&lt;&gt;"",G32&lt;&gt;"")),N(A32)=0),"",IF(N(O32)&gt;0,N(O32),TODAY())-N(A32))</f>
        <v/>
      </c>
      <c r="S32">
        <f>IF(OR(NOT(OR(A32&lt;&gt;"",C32&lt;&gt;"",D32&lt;&gt;"",G32&lt;&gt;"")),N(O32)&gt;0),"",IF(IF(N(A32)=0,"SIN FECHA DE LLEGADA; ","")&amp;IF(C32="","SIN UNIDAD; ","")&amp;IF(AND(C32&lt;&gt;"",COUNTIF('Unidades'!$A$2:$A$300,C32)=0),"UNIDAD NO ESTÁ EN LA LISTA; ","")&amp;IF(I32="","SIN URGENCIA; ","")&amp;IF(AND(I32&lt;&gt;"",J32=""),"FALTA QUIÉN DECIDIÓ; ","")&amp;IF(AND(I32="Emergencia ahora",NOT(OR(N(L32)&gt;0,N(M32)&gt;0))),"EMERGENCIA SIN LLAMADA DE REGRESO; ","")&amp;IF(AND(I32&lt;&gt;"",N(A32)&gt;0,IFERROR(VLOOKUP(I32,'Ajustes'!$A$3:$C$5,2,0),0)&gt;0,IF(OR(N(L32)&gt;0,N(M32)&gt;0),((IF(N(L32)=0,N(A32),N(L32))+N(M32))-(N(A32)+N(B32)))*1440&gt;IFERROR(VLOOKUP(I32,'Ajustes'!$A$3:$C$5,2,0),0),AND(NOT(N(O32)&gt;0),I32&lt;&gt;"Emergencia ahora",(NOW()-(N(A32)+N(B32)))*1440&gt;IFERROR(VLOOKUP(I32,'Ajustes'!$A$3:$C$5,2,0),0)))),"LLAMADA DESPUÉS DE LA META; ","")&amp;IF(AND(I32="Siguiente día hábil",N(A32)&gt;0,IF(N(N32)=0,TODAY()&gt;WORKDAY(N(A32),1),N(N32)&gt;WORKDAY(N(A32),1))),"SIGUIENTE DÍA HÁBIL SIN PROGRAMAR; ","")&amp;IF(AND(OR(I32="Emergencia ahora",I32="Siguiente día hábil"),K32=""),"SIN PROVEEDOR; ","")&amp;IF(AND(I32&lt;&gt;"",N(A32)&gt;0,IFERROR(VLOOKUP(I32,'Ajustes'!$A$3:$C$5,3,0),0)&gt;0,TODAY()-N(A32)&gt;IFERROR(VLOOKUP(I32,'Ajustes'!$A$3:$C$5,3,0),0)),"ABIERTA DEMASIADO TIEMPO; ","")="","",LEFT(IF(N(A32)=0,"SIN FECHA DE LLEGADA; ","")&amp;IF(C32="","SIN UNIDAD; ","")&amp;IF(AND(C32&lt;&gt;"",COUNTIF('Unidades'!$A$2:$A$300,C32)=0),"UNIDAD NO ESTÁ EN LA LISTA; ","")&amp;IF(I32="","SIN URGENCIA; ","")&amp;IF(AND(I32&lt;&gt;"",J32=""),"FALTA QUIÉN DECIDIÓ; ","")&amp;IF(AND(I32="Emergencia ahora",NOT(OR(N(L32)&gt;0,N(M32)&gt;0))),"EMERGENCIA SIN LLAMADA DE REGRESO; ","")&amp;IF(AND(I32&lt;&gt;"",N(A32)&gt;0,IFERROR(VLOOKUP(I32,'Ajustes'!$A$3:$C$5,2,0),0)&gt;0,IF(OR(N(L32)&gt;0,N(M32)&gt;0),((IF(N(L32)=0,N(A32),N(L32))+N(M32))-(N(A32)+N(B32)))*1440&gt;IFERROR(VLOOKUP(I32,'Ajustes'!$A$3:$C$5,2,0),0),AND(NOT(N(O32)&gt;0),I32&lt;&gt;"Emergencia ahora",(NOW()-(N(A32)+N(B32)))*1440&gt;IFERROR(VLOOKUP(I32,'Ajustes'!$A$3:$C$5,2,0),0)))),"LLAMADA DESPUÉS DE LA META; ","")&amp;IF(AND(I32="Siguiente día hábil",N(A32)&gt;0,IF(N(N32)=0,TODAY()&gt;WORKDAY(N(A32),1),N(N32)&gt;WORKDAY(N(A32),1))),"SIGUIENTE DÍA HÁBIL SIN PROGRAMAR; ","")&amp;IF(AND(OR(I32="Emergencia ahora",I32="Siguiente día hábil"),K32=""),"SIN PROVEEDOR; ","")&amp;IF(AND(I32&lt;&gt;"",N(A32)&gt;0,IFERROR(VLOOKUP(I32,'Ajustes'!$A$3:$C$5,3,0),0)&gt;0,TODAY()-N(A32)&gt;IFERROR(VLOOKUP(I32,'Ajustes'!$A$3:$C$5,3,0),0)),"ABIERTA DEMASIADO TIEMPO; ",""),LEN(IF(N(A32)=0,"SIN FECHA DE LLEGADA; ","")&amp;IF(C32="","SIN UNIDAD; ","")&amp;IF(AND(C32&lt;&gt;"",COUNTIF('Unidades'!$A$2:$A$300,C32)=0),"UNIDAD NO ESTÁ EN LA LISTA; ","")&amp;IF(I32="","SIN URGENCIA; ","")&amp;IF(AND(I32&lt;&gt;"",J32=""),"FALTA QUIÉN DECIDIÓ; ","")&amp;IF(AND(I32="Emergencia ahora",NOT(OR(N(L32)&gt;0,N(M32)&gt;0))),"EMERGENCIA SIN LLAMADA DE REGRESO; ","")&amp;IF(AND(I32&lt;&gt;"",N(A32)&gt;0,IFERROR(VLOOKUP(I32,'Ajustes'!$A$3:$C$5,2,0),0)&gt;0,IF(OR(N(L32)&gt;0,N(M32)&gt;0),((IF(N(L32)=0,N(A32),N(L32))+N(M32))-(N(A32)+N(B32)))*1440&gt;IFERROR(VLOOKUP(I32,'Ajustes'!$A$3:$C$5,2,0),0),AND(NOT(N(O32)&gt;0),I32&lt;&gt;"Emergencia ahora",(NOW()-(N(A32)+N(B32)))*1440&gt;IFERROR(VLOOKUP(I32,'Ajustes'!$A$3:$C$5,2,0),0)))),"LLAMADA DESPUÉS DE LA META; ","")&amp;IF(AND(I32="Siguiente día hábil",N(A32)&gt;0,IF(N(N32)=0,TODAY()&gt;WORKDAY(N(A32),1),N(N32)&gt;WORKDAY(N(A32),1))),"SIGUIENTE DÍA HÁBIL SIN PROGRAMAR; ","")&amp;IF(AND(OR(I32="Emergencia ahora",I32="Siguiente día hábil"),K32=""),"SIN PROVEEDOR; ","")&amp;IF(AND(I32&lt;&gt;"",N(A32)&gt;0,IFERROR(VLOOKUP(I32,'Ajustes'!$A$3:$C$5,3,0),0)&gt;0,TODAY()-N(A32)&gt;IFERROR(VLOOKUP(I32,'Ajustes'!$A$3:$C$5,3,0),0)),"ABIERTA DEMASIADO TIEMPO; ",""))-2)))</f>
        <v/>
      </c>
    </row>
    <row r="33">
      <c r="A33" s="7" t="n"/>
      <c r="B33" s="8" t="n"/>
      <c r="L33" s="7" t="n"/>
      <c r="M33" s="8" t="n"/>
      <c r="N33" s="7" t="n"/>
      <c r="O33" s="7" t="n"/>
      <c r="Q33" s="10">
        <f>IF(OR(NOT(OR(A33&lt;&gt;"",C33&lt;&gt;"",D33&lt;&gt;"",G33&lt;&gt;"")),N(A33)=0,NOT(OR(N(L33)&gt;0,N(M33)&gt;0))),"",ROUND(((IF(N(L33)=0,N(A33),N(L33))+N(M33))-(N(A33)+N(B33)))*1440,0))</f>
        <v/>
      </c>
      <c r="R33" s="10">
        <f>IF(OR(NOT(OR(A33&lt;&gt;"",C33&lt;&gt;"",D33&lt;&gt;"",G33&lt;&gt;"")),N(A33)=0),"",IF(N(O33)&gt;0,N(O33),TODAY())-N(A33))</f>
        <v/>
      </c>
      <c r="S33">
        <f>IF(OR(NOT(OR(A33&lt;&gt;"",C33&lt;&gt;"",D33&lt;&gt;"",G33&lt;&gt;"")),N(O33)&gt;0),"",IF(IF(N(A33)=0,"SIN FECHA DE LLEGADA; ","")&amp;IF(C33="","SIN UNIDAD; ","")&amp;IF(AND(C33&lt;&gt;"",COUNTIF('Unidades'!$A$2:$A$300,C33)=0),"UNIDAD NO ESTÁ EN LA LISTA; ","")&amp;IF(I33="","SIN URGENCIA; ","")&amp;IF(AND(I33&lt;&gt;"",J33=""),"FALTA QUIÉN DECIDIÓ; ","")&amp;IF(AND(I33="Emergencia ahora",NOT(OR(N(L33)&gt;0,N(M33)&gt;0))),"EMERGENCIA SIN LLAMADA DE REGRESO; ","")&amp;IF(AND(I33&lt;&gt;"",N(A33)&gt;0,IFERROR(VLOOKUP(I33,'Ajustes'!$A$3:$C$5,2,0),0)&gt;0,IF(OR(N(L33)&gt;0,N(M33)&gt;0),((IF(N(L33)=0,N(A33),N(L33))+N(M33))-(N(A33)+N(B33)))*1440&gt;IFERROR(VLOOKUP(I33,'Ajustes'!$A$3:$C$5,2,0),0),AND(NOT(N(O33)&gt;0),I33&lt;&gt;"Emergencia ahora",(NOW()-(N(A33)+N(B33)))*1440&gt;IFERROR(VLOOKUP(I33,'Ajustes'!$A$3:$C$5,2,0),0)))),"LLAMADA DESPUÉS DE LA META; ","")&amp;IF(AND(I33="Siguiente día hábil",N(A33)&gt;0,IF(N(N33)=0,TODAY()&gt;WORKDAY(N(A33),1),N(N33)&gt;WORKDAY(N(A33),1))),"SIGUIENTE DÍA HÁBIL SIN PROGRAMAR; ","")&amp;IF(AND(OR(I33="Emergencia ahora",I33="Siguiente día hábil"),K33=""),"SIN PROVEEDOR; ","")&amp;IF(AND(I33&lt;&gt;"",N(A33)&gt;0,IFERROR(VLOOKUP(I33,'Ajustes'!$A$3:$C$5,3,0),0)&gt;0,TODAY()-N(A33)&gt;IFERROR(VLOOKUP(I33,'Ajustes'!$A$3:$C$5,3,0),0)),"ABIERTA DEMASIADO TIEMPO; ","")="","",LEFT(IF(N(A33)=0,"SIN FECHA DE LLEGADA; ","")&amp;IF(C33="","SIN UNIDAD; ","")&amp;IF(AND(C33&lt;&gt;"",COUNTIF('Unidades'!$A$2:$A$300,C33)=0),"UNIDAD NO ESTÁ EN LA LISTA; ","")&amp;IF(I33="","SIN URGENCIA; ","")&amp;IF(AND(I33&lt;&gt;"",J33=""),"FALTA QUIÉN DECIDIÓ; ","")&amp;IF(AND(I33="Emergencia ahora",NOT(OR(N(L33)&gt;0,N(M33)&gt;0))),"EMERGENCIA SIN LLAMADA DE REGRESO; ","")&amp;IF(AND(I33&lt;&gt;"",N(A33)&gt;0,IFERROR(VLOOKUP(I33,'Ajustes'!$A$3:$C$5,2,0),0)&gt;0,IF(OR(N(L33)&gt;0,N(M33)&gt;0),((IF(N(L33)=0,N(A33),N(L33))+N(M33))-(N(A33)+N(B33)))*1440&gt;IFERROR(VLOOKUP(I33,'Ajustes'!$A$3:$C$5,2,0),0),AND(NOT(N(O33)&gt;0),I33&lt;&gt;"Emergencia ahora",(NOW()-(N(A33)+N(B33)))*1440&gt;IFERROR(VLOOKUP(I33,'Ajustes'!$A$3:$C$5,2,0),0)))),"LLAMADA DESPUÉS DE LA META; ","")&amp;IF(AND(I33="Siguiente día hábil",N(A33)&gt;0,IF(N(N33)=0,TODAY()&gt;WORKDAY(N(A33),1),N(N33)&gt;WORKDAY(N(A33),1))),"SIGUIENTE DÍA HÁBIL SIN PROGRAMAR; ","")&amp;IF(AND(OR(I33="Emergencia ahora",I33="Siguiente día hábil"),K33=""),"SIN PROVEEDOR; ","")&amp;IF(AND(I33&lt;&gt;"",N(A33)&gt;0,IFERROR(VLOOKUP(I33,'Ajustes'!$A$3:$C$5,3,0),0)&gt;0,TODAY()-N(A33)&gt;IFERROR(VLOOKUP(I33,'Ajustes'!$A$3:$C$5,3,0),0)),"ABIERTA DEMASIADO TIEMPO; ",""),LEN(IF(N(A33)=0,"SIN FECHA DE LLEGADA; ","")&amp;IF(C33="","SIN UNIDAD; ","")&amp;IF(AND(C33&lt;&gt;"",COUNTIF('Unidades'!$A$2:$A$300,C33)=0),"UNIDAD NO ESTÁ EN LA LISTA; ","")&amp;IF(I33="","SIN URGENCIA; ","")&amp;IF(AND(I33&lt;&gt;"",J33=""),"FALTA QUIÉN DECIDIÓ; ","")&amp;IF(AND(I33="Emergencia ahora",NOT(OR(N(L33)&gt;0,N(M33)&gt;0))),"EMERGENCIA SIN LLAMADA DE REGRESO; ","")&amp;IF(AND(I33&lt;&gt;"",N(A33)&gt;0,IFERROR(VLOOKUP(I33,'Ajustes'!$A$3:$C$5,2,0),0)&gt;0,IF(OR(N(L33)&gt;0,N(M33)&gt;0),((IF(N(L33)=0,N(A33),N(L33))+N(M33))-(N(A33)+N(B33)))*1440&gt;IFERROR(VLOOKUP(I33,'Ajustes'!$A$3:$C$5,2,0),0),AND(NOT(N(O33)&gt;0),I33&lt;&gt;"Emergencia ahora",(NOW()-(N(A33)+N(B33)))*1440&gt;IFERROR(VLOOKUP(I33,'Ajustes'!$A$3:$C$5,2,0),0)))),"LLAMADA DESPUÉS DE LA META; ","")&amp;IF(AND(I33="Siguiente día hábil",N(A33)&gt;0,IF(N(N33)=0,TODAY()&gt;WORKDAY(N(A33),1),N(N33)&gt;WORKDAY(N(A33),1))),"SIGUIENTE DÍA HÁBIL SIN PROGRAMAR; ","")&amp;IF(AND(OR(I33="Emergencia ahora",I33="Siguiente día hábil"),K33=""),"SIN PROVEEDOR; ","")&amp;IF(AND(I33&lt;&gt;"",N(A33)&gt;0,IFERROR(VLOOKUP(I33,'Ajustes'!$A$3:$C$5,3,0),0)&gt;0,TODAY()-N(A33)&gt;IFERROR(VLOOKUP(I33,'Ajustes'!$A$3:$C$5,3,0),0)),"ABIERTA DEMASIADO TIEMPO; ",""))-2)))</f>
        <v/>
      </c>
    </row>
    <row r="34">
      <c r="A34" s="7" t="n"/>
      <c r="B34" s="8" t="n"/>
      <c r="L34" s="7" t="n"/>
      <c r="M34" s="8" t="n"/>
      <c r="N34" s="7" t="n"/>
      <c r="O34" s="7" t="n"/>
      <c r="Q34" s="10">
        <f>IF(OR(NOT(OR(A34&lt;&gt;"",C34&lt;&gt;"",D34&lt;&gt;"",G34&lt;&gt;"")),N(A34)=0,NOT(OR(N(L34)&gt;0,N(M34)&gt;0))),"",ROUND(((IF(N(L34)=0,N(A34),N(L34))+N(M34))-(N(A34)+N(B34)))*1440,0))</f>
        <v/>
      </c>
      <c r="R34" s="10">
        <f>IF(OR(NOT(OR(A34&lt;&gt;"",C34&lt;&gt;"",D34&lt;&gt;"",G34&lt;&gt;"")),N(A34)=0),"",IF(N(O34)&gt;0,N(O34),TODAY())-N(A34))</f>
        <v/>
      </c>
      <c r="S34">
        <f>IF(OR(NOT(OR(A34&lt;&gt;"",C34&lt;&gt;"",D34&lt;&gt;"",G34&lt;&gt;"")),N(O34)&gt;0),"",IF(IF(N(A34)=0,"SIN FECHA DE LLEGADA; ","")&amp;IF(C34="","SIN UNIDAD; ","")&amp;IF(AND(C34&lt;&gt;"",COUNTIF('Unidades'!$A$2:$A$300,C34)=0),"UNIDAD NO ESTÁ EN LA LISTA; ","")&amp;IF(I34="","SIN URGENCIA; ","")&amp;IF(AND(I34&lt;&gt;"",J34=""),"FALTA QUIÉN DECIDIÓ; ","")&amp;IF(AND(I34="Emergencia ahora",NOT(OR(N(L34)&gt;0,N(M34)&gt;0))),"EMERGENCIA SIN LLAMADA DE REGRESO; ","")&amp;IF(AND(I34&lt;&gt;"",N(A34)&gt;0,IFERROR(VLOOKUP(I34,'Ajustes'!$A$3:$C$5,2,0),0)&gt;0,IF(OR(N(L34)&gt;0,N(M34)&gt;0),((IF(N(L34)=0,N(A34),N(L34))+N(M34))-(N(A34)+N(B34)))*1440&gt;IFERROR(VLOOKUP(I34,'Ajustes'!$A$3:$C$5,2,0),0),AND(NOT(N(O34)&gt;0),I34&lt;&gt;"Emergencia ahora",(NOW()-(N(A34)+N(B34)))*1440&gt;IFERROR(VLOOKUP(I34,'Ajustes'!$A$3:$C$5,2,0),0)))),"LLAMADA DESPUÉS DE LA META; ","")&amp;IF(AND(I34="Siguiente día hábil",N(A34)&gt;0,IF(N(N34)=0,TODAY()&gt;WORKDAY(N(A34),1),N(N34)&gt;WORKDAY(N(A34),1))),"SIGUIENTE DÍA HÁBIL SIN PROGRAMAR; ","")&amp;IF(AND(OR(I34="Emergencia ahora",I34="Siguiente día hábil"),K34=""),"SIN PROVEEDOR; ","")&amp;IF(AND(I34&lt;&gt;"",N(A34)&gt;0,IFERROR(VLOOKUP(I34,'Ajustes'!$A$3:$C$5,3,0),0)&gt;0,TODAY()-N(A34)&gt;IFERROR(VLOOKUP(I34,'Ajustes'!$A$3:$C$5,3,0),0)),"ABIERTA DEMASIADO TIEMPO; ","")="","",LEFT(IF(N(A34)=0,"SIN FECHA DE LLEGADA; ","")&amp;IF(C34="","SIN UNIDAD; ","")&amp;IF(AND(C34&lt;&gt;"",COUNTIF('Unidades'!$A$2:$A$300,C34)=0),"UNIDAD NO ESTÁ EN LA LISTA; ","")&amp;IF(I34="","SIN URGENCIA; ","")&amp;IF(AND(I34&lt;&gt;"",J34=""),"FALTA QUIÉN DECIDIÓ; ","")&amp;IF(AND(I34="Emergencia ahora",NOT(OR(N(L34)&gt;0,N(M34)&gt;0))),"EMERGENCIA SIN LLAMADA DE REGRESO; ","")&amp;IF(AND(I34&lt;&gt;"",N(A34)&gt;0,IFERROR(VLOOKUP(I34,'Ajustes'!$A$3:$C$5,2,0),0)&gt;0,IF(OR(N(L34)&gt;0,N(M34)&gt;0),((IF(N(L34)=0,N(A34),N(L34))+N(M34))-(N(A34)+N(B34)))*1440&gt;IFERROR(VLOOKUP(I34,'Ajustes'!$A$3:$C$5,2,0),0),AND(NOT(N(O34)&gt;0),I34&lt;&gt;"Emergencia ahora",(NOW()-(N(A34)+N(B34)))*1440&gt;IFERROR(VLOOKUP(I34,'Ajustes'!$A$3:$C$5,2,0),0)))),"LLAMADA DESPUÉS DE LA META; ","")&amp;IF(AND(I34="Siguiente día hábil",N(A34)&gt;0,IF(N(N34)=0,TODAY()&gt;WORKDAY(N(A34),1),N(N34)&gt;WORKDAY(N(A34),1))),"SIGUIENTE DÍA HÁBIL SIN PROGRAMAR; ","")&amp;IF(AND(OR(I34="Emergencia ahora",I34="Siguiente día hábil"),K34=""),"SIN PROVEEDOR; ","")&amp;IF(AND(I34&lt;&gt;"",N(A34)&gt;0,IFERROR(VLOOKUP(I34,'Ajustes'!$A$3:$C$5,3,0),0)&gt;0,TODAY()-N(A34)&gt;IFERROR(VLOOKUP(I34,'Ajustes'!$A$3:$C$5,3,0),0)),"ABIERTA DEMASIADO TIEMPO; ",""),LEN(IF(N(A34)=0,"SIN FECHA DE LLEGADA; ","")&amp;IF(C34="","SIN UNIDAD; ","")&amp;IF(AND(C34&lt;&gt;"",COUNTIF('Unidades'!$A$2:$A$300,C34)=0),"UNIDAD NO ESTÁ EN LA LISTA; ","")&amp;IF(I34="","SIN URGENCIA; ","")&amp;IF(AND(I34&lt;&gt;"",J34=""),"FALTA QUIÉN DECIDIÓ; ","")&amp;IF(AND(I34="Emergencia ahora",NOT(OR(N(L34)&gt;0,N(M34)&gt;0))),"EMERGENCIA SIN LLAMADA DE REGRESO; ","")&amp;IF(AND(I34&lt;&gt;"",N(A34)&gt;0,IFERROR(VLOOKUP(I34,'Ajustes'!$A$3:$C$5,2,0),0)&gt;0,IF(OR(N(L34)&gt;0,N(M34)&gt;0),((IF(N(L34)=0,N(A34),N(L34))+N(M34))-(N(A34)+N(B34)))*1440&gt;IFERROR(VLOOKUP(I34,'Ajustes'!$A$3:$C$5,2,0),0),AND(NOT(N(O34)&gt;0),I34&lt;&gt;"Emergencia ahora",(NOW()-(N(A34)+N(B34)))*1440&gt;IFERROR(VLOOKUP(I34,'Ajustes'!$A$3:$C$5,2,0),0)))),"LLAMADA DESPUÉS DE LA META; ","")&amp;IF(AND(I34="Siguiente día hábil",N(A34)&gt;0,IF(N(N34)=0,TODAY()&gt;WORKDAY(N(A34),1),N(N34)&gt;WORKDAY(N(A34),1))),"SIGUIENTE DÍA HÁBIL SIN PROGRAMAR; ","")&amp;IF(AND(OR(I34="Emergencia ahora",I34="Siguiente día hábil"),K34=""),"SIN PROVEEDOR; ","")&amp;IF(AND(I34&lt;&gt;"",N(A34)&gt;0,IFERROR(VLOOKUP(I34,'Ajustes'!$A$3:$C$5,3,0),0)&gt;0,TODAY()-N(A34)&gt;IFERROR(VLOOKUP(I34,'Ajustes'!$A$3:$C$5,3,0),0)),"ABIERTA DEMASIADO TIEMPO; ",""))-2)))</f>
        <v/>
      </c>
    </row>
    <row r="35">
      <c r="A35" s="7" t="n"/>
      <c r="B35" s="8" t="n"/>
      <c r="L35" s="7" t="n"/>
      <c r="M35" s="8" t="n"/>
      <c r="N35" s="7" t="n"/>
      <c r="O35" s="7" t="n"/>
      <c r="Q35" s="10">
        <f>IF(OR(NOT(OR(A35&lt;&gt;"",C35&lt;&gt;"",D35&lt;&gt;"",G35&lt;&gt;"")),N(A35)=0,NOT(OR(N(L35)&gt;0,N(M35)&gt;0))),"",ROUND(((IF(N(L35)=0,N(A35),N(L35))+N(M35))-(N(A35)+N(B35)))*1440,0))</f>
        <v/>
      </c>
      <c r="R35" s="10">
        <f>IF(OR(NOT(OR(A35&lt;&gt;"",C35&lt;&gt;"",D35&lt;&gt;"",G35&lt;&gt;"")),N(A35)=0),"",IF(N(O35)&gt;0,N(O35),TODAY())-N(A35))</f>
        <v/>
      </c>
      <c r="S35">
        <f>IF(OR(NOT(OR(A35&lt;&gt;"",C35&lt;&gt;"",D35&lt;&gt;"",G35&lt;&gt;"")),N(O35)&gt;0),"",IF(IF(N(A35)=0,"SIN FECHA DE LLEGADA; ","")&amp;IF(C35="","SIN UNIDAD; ","")&amp;IF(AND(C35&lt;&gt;"",COUNTIF('Unidades'!$A$2:$A$300,C35)=0),"UNIDAD NO ESTÁ EN LA LISTA; ","")&amp;IF(I35="","SIN URGENCIA; ","")&amp;IF(AND(I35&lt;&gt;"",J35=""),"FALTA QUIÉN DECIDIÓ; ","")&amp;IF(AND(I35="Emergencia ahora",NOT(OR(N(L35)&gt;0,N(M35)&gt;0))),"EMERGENCIA SIN LLAMADA DE REGRESO; ","")&amp;IF(AND(I35&lt;&gt;"",N(A35)&gt;0,IFERROR(VLOOKUP(I35,'Ajustes'!$A$3:$C$5,2,0),0)&gt;0,IF(OR(N(L35)&gt;0,N(M35)&gt;0),((IF(N(L35)=0,N(A35),N(L35))+N(M35))-(N(A35)+N(B35)))*1440&gt;IFERROR(VLOOKUP(I35,'Ajustes'!$A$3:$C$5,2,0),0),AND(NOT(N(O35)&gt;0),I35&lt;&gt;"Emergencia ahora",(NOW()-(N(A35)+N(B35)))*1440&gt;IFERROR(VLOOKUP(I35,'Ajustes'!$A$3:$C$5,2,0),0)))),"LLAMADA DESPUÉS DE LA META; ","")&amp;IF(AND(I35="Siguiente día hábil",N(A35)&gt;0,IF(N(N35)=0,TODAY()&gt;WORKDAY(N(A35),1),N(N35)&gt;WORKDAY(N(A35),1))),"SIGUIENTE DÍA HÁBIL SIN PROGRAMAR; ","")&amp;IF(AND(OR(I35="Emergencia ahora",I35="Siguiente día hábil"),K35=""),"SIN PROVEEDOR; ","")&amp;IF(AND(I35&lt;&gt;"",N(A35)&gt;0,IFERROR(VLOOKUP(I35,'Ajustes'!$A$3:$C$5,3,0),0)&gt;0,TODAY()-N(A35)&gt;IFERROR(VLOOKUP(I35,'Ajustes'!$A$3:$C$5,3,0),0)),"ABIERTA DEMASIADO TIEMPO; ","")="","",LEFT(IF(N(A35)=0,"SIN FECHA DE LLEGADA; ","")&amp;IF(C35="","SIN UNIDAD; ","")&amp;IF(AND(C35&lt;&gt;"",COUNTIF('Unidades'!$A$2:$A$300,C35)=0),"UNIDAD NO ESTÁ EN LA LISTA; ","")&amp;IF(I35="","SIN URGENCIA; ","")&amp;IF(AND(I35&lt;&gt;"",J35=""),"FALTA QUIÉN DECIDIÓ; ","")&amp;IF(AND(I35="Emergencia ahora",NOT(OR(N(L35)&gt;0,N(M35)&gt;0))),"EMERGENCIA SIN LLAMADA DE REGRESO; ","")&amp;IF(AND(I35&lt;&gt;"",N(A35)&gt;0,IFERROR(VLOOKUP(I35,'Ajustes'!$A$3:$C$5,2,0),0)&gt;0,IF(OR(N(L35)&gt;0,N(M35)&gt;0),((IF(N(L35)=0,N(A35),N(L35))+N(M35))-(N(A35)+N(B35)))*1440&gt;IFERROR(VLOOKUP(I35,'Ajustes'!$A$3:$C$5,2,0),0),AND(NOT(N(O35)&gt;0),I35&lt;&gt;"Emergencia ahora",(NOW()-(N(A35)+N(B35)))*1440&gt;IFERROR(VLOOKUP(I35,'Ajustes'!$A$3:$C$5,2,0),0)))),"LLAMADA DESPUÉS DE LA META; ","")&amp;IF(AND(I35="Siguiente día hábil",N(A35)&gt;0,IF(N(N35)=0,TODAY()&gt;WORKDAY(N(A35),1),N(N35)&gt;WORKDAY(N(A35),1))),"SIGUIENTE DÍA HÁBIL SIN PROGRAMAR; ","")&amp;IF(AND(OR(I35="Emergencia ahora",I35="Siguiente día hábil"),K35=""),"SIN PROVEEDOR; ","")&amp;IF(AND(I35&lt;&gt;"",N(A35)&gt;0,IFERROR(VLOOKUP(I35,'Ajustes'!$A$3:$C$5,3,0),0)&gt;0,TODAY()-N(A35)&gt;IFERROR(VLOOKUP(I35,'Ajustes'!$A$3:$C$5,3,0),0)),"ABIERTA DEMASIADO TIEMPO; ",""),LEN(IF(N(A35)=0,"SIN FECHA DE LLEGADA; ","")&amp;IF(C35="","SIN UNIDAD; ","")&amp;IF(AND(C35&lt;&gt;"",COUNTIF('Unidades'!$A$2:$A$300,C35)=0),"UNIDAD NO ESTÁ EN LA LISTA; ","")&amp;IF(I35="","SIN URGENCIA; ","")&amp;IF(AND(I35&lt;&gt;"",J35=""),"FALTA QUIÉN DECIDIÓ; ","")&amp;IF(AND(I35="Emergencia ahora",NOT(OR(N(L35)&gt;0,N(M35)&gt;0))),"EMERGENCIA SIN LLAMADA DE REGRESO; ","")&amp;IF(AND(I35&lt;&gt;"",N(A35)&gt;0,IFERROR(VLOOKUP(I35,'Ajustes'!$A$3:$C$5,2,0),0)&gt;0,IF(OR(N(L35)&gt;0,N(M35)&gt;0),((IF(N(L35)=0,N(A35),N(L35))+N(M35))-(N(A35)+N(B35)))*1440&gt;IFERROR(VLOOKUP(I35,'Ajustes'!$A$3:$C$5,2,0),0),AND(NOT(N(O35)&gt;0),I35&lt;&gt;"Emergencia ahora",(NOW()-(N(A35)+N(B35)))*1440&gt;IFERROR(VLOOKUP(I35,'Ajustes'!$A$3:$C$5,2,0),0)))),"LLAMADA DESPUÉS DE LA META; ","")&amp;IF(AND(I35="Siguiente día hábil",N(A35)&gt;0,IF(N(N35)=0,TODAY()&gt;WORKDAY(N(A35),1),N(N35)&gt;WORKDAY(N(A35),1))),"SIGUIENTE DÍA HÁBIL SIN PROGRAMAR; ","")&amp;IF(AND(OR(I35="Emergencia ahora",I35="Siguiente día hábil"),K35=""),"SIN PROVEEDOR; ","")&amp;IF(AND(I35&lt;&gt;"",N(A35)&gt;0,IFERROR(VLOOKUP(I35,'Ajustes'!$A$3:$C$5,3,0),0)&gt;0,TODAY()-N(A35)&gt;IFERROR(VLOOKUP(I35,'Ajustes'!$A$3:$C$5,3,0),0)),"ABIERTA DEMASIADO TIEMPO; ",""))-2)))</f>
        <v/>
      </c>
    </row>
    <row r="36">
      <c r="A36" s="7" t="n"/>
      <c r="B36" s="8" t="n"/>
      <c r="L36" s="7" t="n"/>
      <c r="M36" s="8" t="n"/>
      <c r="N36" s="7" t="n"/>
      <c r="O36" s="7" t="n"/>
      <c r="Q36" s="10">
        <f>IF(OR(NOT(OR(A36&lt;&gt;"",C36&lt;&gt;"",D36&lt;&gt;"",G36&lt;&gt;"")),N(A36)=0,NOT(OR(N(L36)&gt;0,N(M36)&gt;0))),"",ROUND(((IF(N(L36)=0,N(A36),N(L36))+N(M36))-(N(A36)+N(B36)))*1440,0))</f>
        <v/>
      </c>
      <c r="R36" s="10">
        <f>IF(OR(NOT(OR(A36&lt;&gt;"",C36&lt;&gt;"",D36&lt;&gt;"",G36&lt;&gt;"")),N(A36)=0),"",IF(N(O36)&gt;0,N(O36),TODAY())-N(A36))</f>
        <v/>
      </c>
      <c r="S36">
        <f>IF(OR(NOT(OR(A36&lt;&gt;"",C36&lt;&gt;"",D36&lt;&gt;"",G36&lt;&gt;"")),N(O36)&gt;0),"",IF(IF(N(A36)=0,"SIN FECHA DE LLEGADA; ","")&amp;IF(C36="","SIN UNIDAD; ","")&amp;IF(AND(C36&lt;&gt;"",COUNTIF('Unidades'!$A$2:$A$300,C36)=0),"UNIDAD NO ESTÁ EN LA LISTA; ","")&amp;IF(I36="","SIN URGENCIA; ","")&amp;IF(AND(I36&lt;&gt;"",J36=""),"FALTA QUIÉN DECIDIÓ; ","")&amp;IF(AND(I36="Emergencia ahora",NOT(OR(N(L36)&gt;0,N(M36)&gt;0))),"EMERGENCIA SIN LLAMADA DE REGRESO; ","")&amp;IF(AND(I36&lt;&gt;"",N(A36)&gt;0,IFERROR(VLOOKUP(I36,'Ajustes'!$A$3:$C$5,2,0),0)&gt;0,IF(OR(N(L36)&gt;0,N(M36)&gt;0),((IF(N(L36)=0,N(A36),N(L36))+N(M36))-(N(A36)+N(B36)))*1440&gt;IFERROR(VLOOKUP(I36,'Ajustes'!$A$3:$C$5,2,0),0),AND(NOT(N(O36)&gt;0),I36&lt;&gt;"Emergencia ahora",(NOW()-(N(A36)+N(B36)))*1440&gt;IFERROR(VLOOKUP(I36,'Ajustes'!$A$3:$C$5,2,0),0)))),"LLAMADA DESPUÉS DE LA META; ","")&amp;IF(AND(I36="Siguiente día hábil",N(A36)&gt;0,IF(N(N36)=0,TODAY()&gt;WORKDAY(N(A36),1),N(N36)&gt;WORKDAY(N(A36),1))),"SIGUIENTE DÍA HÁBIL SIN PROGRAMAR; ","")&amp;IF(AND(OR(I36="Emergencia ahora",I36="Siguiente día hábil"),K36=""),"SIN PROVEEDOR; ","")&amp;IF(AND(I36&lt;&gt;"",N(A36)&gt;0,IFERROR(VLOOKUP(I36,'Ajustes'!$A$3:$C$5,3,0),0)&gt;0,TODAY()-N(A36)&gt;IFERROR(VLOOKUP(I36,'Ajustes'!$A$3:$C$5,3,0),0)),"ABIERTA DEMASIADO TIEMPO; ","")="","",LEFT(IF(N(A36)=0,"SIN FECHA DE LLEGADA; ","")&amp;IF(C36="","SIN UNIDAD; ","")&amp;IF(AND(C36&lt;&gt;"",COUNTIF('Unidades'!$A$2:$A$300,C36)=0),"UNIDAD NO ESTÁ EN LA LISTA; ","")&amp;IF(I36="","SIN URGENCIA; ","")&amp;IF(AND(I36&lt;&gt;"",J36=""),"FALTA QUIÉN DECIDIÓ; ","")&amp;IF(AND(I36="Emergencia ahora",NOT(OR(N(L36)&gt;0,N(M36)&gt;0))),"EMERGENCIA SIN LLAMADA DE REGRESO; ","")&amp;IF(AND(I36&lt;&gt;"",N(A36)&gt;0,IFERROR(VLOOKUP(I36,'Ajustes'!$A$3:$C$5,2,0),0)&gt;0,IF(OR(N(L36)&gt;0,N(M36)&gt;0),((IF(N(L36)=0,N(A36),N(L36))+N(M36))-(N(A36)+N(B36)))*1440&gt;IFERROR(VLOOKUP(I36,'Ajustes'!$A$3:$C$5,2,0),0),AND(NOT(N(O36)&gt;0),I36&lt;&gt;"Emergencia ahora",(NOW()-(N(A36)+N(B36)))*1440&gt;IFERROR(VLOOKUP(I36,'Ajustes'!$A$3:$C$5,2,0),0)))),"LLAMADA DESPUÉS DE LA META; ","")&amp;IF(AND(I36="Siguiente día hábil",N(A36)&gt;0,IF(N(N36)=0,TODAY()&gt;WORKDAY(N(A36),1),N(N36)&gt;WORKDAY(N(A36),1))),"SIGUIENTE DÍA HÁBIL SIN PROGRAMAR; ","")&amp;IF(AND(OR(I36="Emergencia ahora",I36="Siguiente día hábil"),K36=""),"SIN PROVEEDOR; ","")&amp;IF(AND(I36&lt;&gt;"",N(A36)&gt;0,IFERROR(VLOOKUP(I36,'Ajustes'!$A$3:$C$5,3,0),0)&gt;0,TODAY()-N(A36)&gt;IFERROR(VLOOKUP(I36,'Ajustes'!$A$3:$C$5,3,0),0)),"ABIERTA DEMASIADO TIEMPO; ",""),LEN(IF(N(A36)=0,"SIN FECHA DE LLEGADA; ","")&amp;IF(C36="","SIN UNIDAD; ","")&amp;IF(AND(C36&lt;&gt;"",COUNTIF('Unidades'!$A$2:$A$300,C36)=0),"UNIDAD NO ESTÁ EN LA LISTA; ","")&amp;IF(I36="","SIN URGENCIA; ","")&amp;IF(AND(I36&lt;&gt;"",J36=""),"FALTA QUIÉN DECIDIÓ; ","")&amp;IF(AND(I36="Emergencia ahora",NOT(OR(N(L36)&gt;0,N(M36)&gt;0))),"EMERGENCIA SIN LLAMADA DE REGRESO; ","")&amp;IF(AND(I36&lt;&gt;"",N(A36)&gt;0,IFERROR(VLOOKUP(I36,'Ajustes'!$A$3:$C$5,2,0),0)&gt;0,IF(OR(N(L36)&gt;0,N(M36)&gt;0),((IF(N(L36)=0,N(A36),N(L36))+N(M36))-(N(A36)+N(B36)))*1440&gt;IFERROR(VLOOKUP(I36,'Ajustes'!$A$3:$C$5,2,0),0),AND(NOT(N(O36)&gt;0),I36&lt;&gt;"Emergencia ahora",(NOW()-(N(A36)+N(B36)))*1440&gt;IFERROR(VLOOKUP(I36,'Ajustes'!$A$3:$C$5,2,0),0)))),"LLAMADA DESPUÉS DE LA META; ","")&amp;IF(AND(I36="Siguiente día hábil",N(A36)&gt;0,IF(N(N36)=0,TODAY()&gt;WORKDAY(N(A36),1),N(N36)&gt;WORKDAY(N(A36),1))),"SIGUIENTE DÍA HÁBIL SIN PROGRAMAR; ","")&amp;IF(AND(OR(I36="Emergencia ahora",I36="Siguiente día hábil"),K36=""),"SIN PROVEEDOR; ","")&amp;IF(AND(I36&lt;&gt;"",N(A36)&gt;0,IFERROR(VLOOKUP(I36,'Ajustes'!$A$3:$C$5,3,0),0)&gt;0,TODAY()-N(A36)&gt;IFERROR(VLOOKUP(I36,'Ajustes'!$A$3:$C$5,3,0),0)),"ABIERTA DEMASIADO TIEMPO; ",""))-2)))</f>
        <v/>
      </c>
    </row>
    <row r="37">
      <c r="A37" s="7" t="n"/>
      <c r="B37" s="8" t="n"/>
      <c r="L37" s="7" t="n"/>
      <c r="M37" s="8" t="n"/>
      <c r="N37" s="7" t="n"/>
      <c r="O37" s="7" t="n"/>
      <c r="Q37" s="10">
        <f>IF(OR(NOT(OR(A37&lt;&gt;"",C37&lt;&gt;"",D37&lt;&gt;"",G37&lt;&gt;"")),N(A37)=0,NOT(OR(N(L37)&gt;0,N(M37)&gt;0))),"",ROUND(((IF(N(L37)=0,N(A37),N(L37))+N(M37))-(N(A37)+N(B37)))*1440,0))</f>
        <v/>
      </c>
      <c r="R37" s="10">
        <f>IF(OR(NOT(OR(A37&lt;&gt;"",C37&lt;&gt;"",D37&lt;&gt;"",G37&lt;&gt;"")),N(A37)=0),"",IF(N(O37)&gt;0,N(O37),TODAY())-N(A37))</f>
        <v/>
      </c>
      <c r="S37">
        <f>IF(OR(NOT(OR(A37&lt;&gt;"",C37&lt;&gt;"",D37&lt;&gt;"",G37&lt;&gt;"")),N(O37)&gt;0),"",IF(IF(N(A37)=0,"SIN FECHA DE LLEGADA; ","")&amp;IF(C37="","SIN UNIDAD; ","")&amp;IF(AND(C37&lt;&gt;"",COUNTIF('Unidades'!$A$2:$A$300,C37)=0),"UNIDAD NO ESTÁ EN LA LISTA; ","")&amp;IF(I37="","SIN URGENCIA; ","")&amp;IF(AND(I37&lt;&gt;"",J37=""),"FALTA QUIÉN DECIDIÓ; ","")&amp;IF(AND(I37="Emergencia ahora",NOT(OR(N(L37)&gt;0,N(M37)&gt;0))),"EMERGENCIA SIN LLAMADA DE REGRESO; ","")&amp;IF(AND(I37&lt;&gt;"",N(A37)&gt;0,IFERROR(VLOOKUP(I37,'Ajustes'!$A$3:$C$5,2,0),0)&gt;0,IF(OR(N(L37)&gt;0,N(M37)&gt;0),((IF(N(L37)=0,N(A37),N(L37))+N(M37))-(N(A37)+N(B37)))*1440&gt;IFERROR(VLOOKUP(I37,'Ajustes'!$A$3:$C$5,2,0),0),AND(NOT(N(O37)&gt;0),I37&lt;&gt;"Emergencia ahora",(NOW()-(N(A37)+N(B37)))*1440&gt;IFERROR(VLOOKUP(I37,'Ajustes'!$A$3:$C$5,2,0),0)))),"LLAMADA DESPUÉS DE LA META; ","")&amp;IF(AND(I37="Siguiente día hábil",N(A37)&gt;0,IF(N(N37)=0,TODAY()&gt;WORKDAY(N(A37),1),N(N37)&gt;WORKDAY(N(A37),1))),"SIGUIENTE DÍA HÁBIL SIN PROGRAMAR; ","")&amp;IF(AND(OR(I37="Emergencia ahora",I37="Siguiente día hábil"),K37=""),"SIN PROVEEDOR; ","")&amp;IF(AND(I37&lt;&gt;"",N(A37)&gt;0,IFERROR(VLOOKUP(I37,'Ajustes'!$A$3:$C$5,3,0),0)&gt;0,TODAY()-N(A37)&gt;IFERROR(VLOOKUP(I37,'Ajustes'!$A$3:$C$5,3,0),0)),"ABIERTA DEMASIADO TIEMPO; ","")="","",LEFT(IF(N(A37)=0,"SIN FECHA DE LLEGADA; ","")&amp;IF(C37="","SIN UNIDAD; ","")&amp;IF(AND(C37&lt;&gt;"",COUNTIF('Unidades'!$A$2:$A$300,C37)=0),"UNIDAD NO ESTÁ EN LA LISTA; ","")&amp;IF(I37="","SIN URGENCIA; ","")&amp;IF(AND(I37&lt;&gt;"",J37=""),"FALTA QUIÉN DECIDIÓ; ","")&amp;IF(AND(I37="Emergencia ahora",NOT(OR(N(L37)&gt;0,N(M37)&gt;0))),"EMERGENCIA SIN LLAMADA DE REGRESO; ","")&amp;IF(AND(I37&lt;&gt;"",N(A37)&gt;0,IFERROR(VLOOKUP(I37,'Ajustes'!$A$3:$C$5,2,0),0)&gt;0,IF(OR(N(L37)&gt;0,N(M37)&gt;0),((IF(N(L37)=0,N(A37),N(L37))+N(M37))-(N(A37)+N(B37)))*1440&gt;IFERROR(VLOOKUP(I37,'Ajustes'!$A$3:$C$5,2,0),0),AND(NOT(N(O37)&gt;0),I37&lt;&gt;"Emergencia ahora",(NOW()-(N(A37)+N(B37)))*1440&gt;IFERROR(VLOOKUP(I37,'Ajustes'!$A$3:$C$5,2,0),0)))),"LLAMADA DESPUÉS DE LA META; ","")&amp;IF(AND(I37="Siguiente día hábil",N(A37)&gt;0,IF(N(N37)=0,TODAY()&gt;WORKDAY(N(A37),1),N(N37)&gt;WORKDAY(N(A37),1))),"SIGUIENTE DÍA HÁBIL SIN PROGRAMAR; ","")&amp;IF(AND(OR(I37="Emergencia ahora",I37="Siguiente día hábil"),K37=""),"SIN PROVEEDOR; ","")&amp;IF(AND(I37&lt;&gt;"",N(A37)&gt;0,IFERROR(VLOOKUP(I37,'Ajustes'!$A$3:$C$5,3,0),0)&gt;0,TODAY()-N(A37)&gt;IFERROR(VLOOKUP(I37,'Ajustes'!$A$3:$C$5,3,0),0)),"ABIERTA DEMASIADO TIEMPO; ",""),LEN(IF(N(A37)=0,"SIN FECHA DE LLEGADA; ","")&amp;IF(C37="","SIN UNIDAD; ","")&amp;IF(AND(C37&lt;&gt;"",COUNTIF('Unidades'!$A$2:$A$300,C37)=0),"UNIDAD NO ESTÁ EN LA LISTA; ","")&amp;IF(I37="","SIN URGENCIA; ","")&amp;IF(AND(I37&lt;&gt;"",J37=""),"FALTA QUIÉN DECIDIÓ; ","")&amp;IF(AND(I37="Emergencia ahora",NOT(OR(N(L37)&gt;0,N(M37)&gt;0))),"EMERGENCIA SIN LLAMADA DE REGRESO; ","")&amp;IF(AND(I37&lt;&gt;"",N(A37)&gt;0,IFERROR(VLOOKUP(I37,'Ajustes'!$A$3:$C$5,2,0),0)&gt;0,IF(OR(N(L37)&gt;0,N(M37)&gt;0),((IF(N(L37)=0,N(A37),N(L37))+N(M37))-(N(A37)+N(B37)))*1440&gt;IFERROR(VLOOKUP(I37,'Ajustes'!$A$3:$C$5,2,0),0),AND(NOT(N(O37)&gt;0),I37&lt;&gt;"Emergencia ahora",(NOW()-(N(A37)+N(B37)))*1440&gt;IFERROR(VLOOKUP(I37,'Ajustes'!$A$3:$C$5,2,0),0)))),"LLAMADA DESPUÉS DE LA META; ","")&amp;IF(AND(I37="Siguiente día hábil",N(A37)&gt;0,IF(N(N37)=0,TODAY()&gt;WORKDAY(N(A37),1),N(N37)&gt;WORKDAY(N(A37),1))),"SIGUIENTE DÍA HÁBIL SIN PROGRAMAR; ","")&amp;IF(AND(OR(I37="Emergencia ahora",I37="Siguiente día hábil"),K37=""),"SIN PROVEEDOR; ","")&amp;IF(AND(I37&lt;&gt;"",N(A37)&gt;0,IFERROR(VLOOKUP(I37,'Ajustes'!$A$3:$C$5,3,0),0)&gt;0,TODAY()-N(A37)&gt;IFERROR(VLOOKUP(I37,'Ajustes'!$A$3:$C$5,3,0),0)),"ABIERTA DEMASIADO TIEMPO; ",""))-2)))</f>
        <v/>
      </c>
    </row>
    <row r="38">
      <c r="A38" s="7" t="n"/>
      <c r="B38" s="8" t="n"/>
      <c r="L38" s="7" t="n"/>
      <c r="M38" s="8" t="n"/>
      <c r="N38" s="7" t="n"/>
      <c r="O38" s="7" t="n"/>
      <c r="Q38" s="10">
        <f>IF(OR(NOT(OR(A38&lt;&gt;"",C38&lt;&gt;"",D38&lt;&gt;"",G38&lt;&gt;"")),N(A38)=0,NOT(OR(N(L38)&gt;0,N(M38)&gt;0))),"",ROUND(((IF(N(L38)=0,N(A38),N(L38))+N(M38))-(N(A38)+N(B38)))*1440,0))</f>
        <v/>
      </c>
      <c r="R38" s="10">
        <f>IF(OR(NOT(OR(A38&lt;&gt;"",C38&lt;&gt;"",D38&lt;&gt;"",G38&lt;&gt;"")),N(A38)=0),"",IF(N(O38)&gt;0,N(O38),TODAY())-N(A38))</f>
        <v/>
      </c>
      <c r="S38">
        <f>IF(OR(NOT(OR(A38&lt;&gt;"",C38&lt;&gt;"",D38&lt;&gt;"",G38&lt;&gt;"")),N(O38)&gt;0),"",IF(IF(N(A38)=0,"SIN FECHA DE LLEGADA; ","")&amp;IF(C38="","SIN UNIDAD; ","")&amp;IF(AND(C38&lt;&gt;"",COUNTIF('Unidades'!$A$2:$A$300,C38)=0),"UNIDAD NO ESTÁ EN LA LISTA; ","")&amp;IF(I38="","SIN URGENCIA; ","")&amp;IF(AND(I38&lt;&gt;"",J38=""),"FALTA QUIÉN DECIDIÓ; ","")&amp;IF(AND(I38="Emergencia ahora",NOT(OR(N(L38)&gt;0,N(M38)&gt;0))),"EMERGENCIA SIN LLAMADA DE REGRESO; ","")&amp;IF(AND(I38&lt;&gt;"",N(A38)&gt;0,IFERROR(VLOOKUP(I38,'Ajustes'!$A$3:$C$5,2,0),0)&gt;0,IF(OR(N(L38)&gt;0,N(M38)&gt;0),((IF(N(L38)=0,N(A38),N(L38))+N(M38))-(N(A38)+N(B38)))*1440&gt;IFERROR(VLOOKUP(I38,'Ajustes'!$A$3:$C$5,2,0),0),AND(NOT(N(O38)&gt;0),I38&lt;&gt;"Emergencia ahora",(NOW()-(N(A38)+N(B38)))*1440&gt;IFERROR(VLOOKUP(I38,'Ajustes'!$A$3:$C$5,2,0),0)))),"LLAMADA DESPUÉS DE LA META; ","")&amp;IF(AND(I38="Siguiente día hábil",N(A38)&gt;0,IF(N(N38)=0,TODAY()&gt;WORKDAY(N(A38),1),N(N38)&gt;WORKDAY(N(A38),1))),"SIGUIENTE DÍA HÁBIL SIN PROGRAMAR; ","")&amp;IF(AND(OR(I38="Emergencia ahora",I38="Siguiente día hábil"),K38=""),"SIN PROVEEDOR; ","")&amp;IF(AND(I38&lt;&gt;"",N(A38)&gt;0,IFERROR(VLOOKUP(I38,'Ajustes'!$A$3:$C$5,3,0),0)&gt;0,TODAY()-N(A38)&gt;IFERROR(VLOOKUP(I38,'Ajustes'!$A$3:$C$5,3,0),0)),"ABIERTA DEMASIADO TIEMPO; ","")="","",LEFT(IF(N(A38)=0,"SIN FECHA DE LLEGADA; ","")&amp;IF(C38="","SIN UNIDAD; ","")&amp;IF(AND(C38&lt;&gt;"",COUNTIF('Unidades'!$A$2:$A$300,C38)=0),"UNIDAD NO ESTÁ EN LA LISTA; ","")&amp;IF(I38="","SIN URGENCIA; ","")&amp;IF(AND(I38&lt;&gt;"",J38=""),"FALTA QUIÉN DECIDIÓ; ","")&amp;IF(AND(I38="Emergencia ahora",NOT(OR(N(L38)&gt;0,N(M38)&gt;0))),"EMERGENCIA SIN LLAMADA DE REGRESO; ","")&amp;IF(AND(I38&lt;&gt;"",N(A38)&gt;0,IFERROR(VLOOKUP(I38,'Ajustes'!$A$3:$C$5,2,0),0)&gt;0,IF(OR(N(L38)&gt;0,N(M38)&gt;0),((IF(N(L38)=0,N(A38),N(L38))+N(M38))-(N(A38)+N(B38)))*1440&gt;IFERROR(VLOOKUP(I38,'Ajustes'!$A$3:$C$5,2,0),0),AND(NOT(N(O38)&gt;0),I38&lt;&gt;"Emergencia ahora",(NOW()-(N(A38)+N(B38)))*1440&gt;IFERROR(VLOOKUP(I38,'Ajustes'!$A$3:$C$5,2,0),0)))),"LLAMADA DESPUÉS DE LA META; ","")&amp;IF(AND(I38="Siguiente día hábil",N(A38)&gt;0,IF(N(N38)=0,TODAY()&gt;WORKDAY(N(A38),1),N(N38)&gt;WORKDAY(N(A38),1))),"SIGUIENTE DÍA HÁBIL SIN PROGRAMAR; ","")&amp;IF(AND(OR(I38="Emergencia ahora",I38="Siguiente día hábil"),K38=""),"SIN PROVEEDOR; ","")&amp;IF(AND(I38&lt;&gt;"",N(A38)&gt;0,IFERROR(VLOOKUP(I38,'Ajustes'!$A$3:$C$5,3,0),0)&gt;0,TODAY()-N(A38)&gt;IFERROR(VLOOKUP(I38,'Ajustes'!$A$3:$C$5,3,0),0)),"ABIERTA DEMASIADO TIEMPO; ",""),LEN(IF(N(A38)=0,"SIN FECHA DE LLEGADA; ","")&amp;IF(C38="","SIN UNIDAD; ","")&amp;IF(AND(C38&lt;&gt;"",COUNTIF('Unidades'!$A$2:$A$300,C38)=0),"UNIDAD NO ESTÁ EN LA LISTA; ","")&amp;IF(I38="","SIN URGENCIA; ","")&amp;IF(AND(I38&lt;&gt;"",J38=""),"FALTA QUIÉN DECIDIÓ; ","")&amp;IF(AND(I38="Emergencia ahora",NOT(OR(N(L38)&gt;0,N(M38)&gt;0))),"EMERGENCIA SIN LLAMADA DE REGRESO; ","")&amp;IF(AND(I38&lt;&gt;"",N(A38)&gt;0,IFERROR(VLOOKUP(I38,'Ajustes'!$A$3:$C$5,2,0),0)&gt;0,IF(OR(N(L38)&gt;0,N(M38)&gt;0),((IF(N(L38)=0,N(A38),N(L38))+N(M38))-(N(A38)+N(B38)))*1440&gt;IFERROR(VLOOKUP(I38,'Ajustes'!$A$3:$C$5,2,0),0),AND(NOT(N(O38)&gt;0),I38&lt;&gt;"Emergencia ahora",(NOW()-(N(A38)+N(B38)))*1440&gt;IFERROR(VLOOKUP(I38,'Ajustes'!$A$3:$C$5,2,0),0)))),"LLAMADA DESPUÉS DE LA META; ","")&amp;IF(AND(I38="Siguiente día hábil",N(A38)&gt;0,IF(N(N38)=0,TODAY()&gt;WORKDAY(N(A38),1),N(N38)&gt;WORKDAY(N(A38),1))),"SIGUIENTE DÍA HÁBIL SIN PROGRAMAR; ","")&amp;IF(AND(OR(I38="Emergencia ahora",I38="Siguiente día hábil"),K38=""),"SIN PROVEEDOR; ","")&amp;IF(AND(I38&lt;&gt;"",N(A38)&gt;0,IFERROR(VLOOKUP(I38,'Ajustes'!$A$3:$C$5,3,0),0)&gt;0,TODAY()-N(A38)&gt;IFERROR(VLOOKUP(I38,'Ajustes'!$A$3:$C$5,3,0),0)),"ABIERTA DEMASIADO TIEMPO; ",""))-2)))</f>
        <v/>
      </c>
    </row>
    <row r="39">
      <c r="A39" s="7" t="n"/>
      <c r="B39" s="8" t="n"/>
      <c r="L39" s="7" t="n"/>
      <c r="M39" s="8" t="n"/>
      <c r="N39" s="7" t="n"/>
      <c r="O39" s="7" t="n"/>
      <c r="Q39" s="10">
        <f>IF(OR(NOT(OR(A39&lt;&gt;"",C39&lt;&gt;"",D39&lt;&gt;"",G39&lt;&gt;"")),N(A39)=0,NOT(OR(N(L39)&gt;0,N(M39)&gt;0))),"",ROUND(((IF(N(L39)=0,N(A39),N(L39))+N(M39))-(N(A39)+N(B39)))*1440,0))</f>
        <v/>
      </c>
      <c r="R39" s="10">
        <f>IF(OR(NOT(OR(A39&lt;&gt;"",C39&lt;&gt;"",D39&lt;&gt;"",G39&lt;&gt;"")),N(A39)=0),"",IF(N(O39)&gt;0,N(O39),TODAY())-N(A39))</f>
        <v/>
      </c>
      <c r="S39">
        <f>IF(OR(NOT(OR(A39&lt;&gt;"",C39&lt;&gt;"",D39&lt;&gt;"",G39&lt;&gt;"")),N(O39)&gt;0),"",IF(IF(N(A39)=0,"SIN FECHA DE LLEGADA; ","")&amp;IF(C39="","SIN UNIDAD; ","")&amp;IF(AND(C39&lt;&gt;"",COUNTIF('Unidades'!$A$2:$A$300,C39)=0),"UNIDAD NO ESTÁ EN LA LISTA; ","")&amp;IF(I39="","SIN URGENCIA; ","")&amp;IF(AND(I39&lt;&gt;"",J39=""),"FALTA QUIÉN DECIDIÓ; ","")&amp;IF(AND(I39="Emergencia ahora",NOT(OR(N(L39)&gt;0,N(M39)&gt;0))),"EMERGENCIA SIN LLAMADA DE REGRESO; ","")&amp;IF(AND(I39&lt;&gt;"",N(A39)&gt;0,IFERROR(VLOOKUP(I39,'Ajustes'!$A$3:$C$5,2,0),0)&gt;0,IF(OR(N(L39)&gt;0,N(M39)&gt;0),((IF(N(L39)=0,N(A39),N(L39))+N(M39))-(N(A39)+N(B39)))*1440&gt;IFERROR(VLOOKUP(I39,'Ajustes'!$A$3:$C$5,2,0),0),AND(NOT(N(O39)&gt;0),I39&lt;&gt;"Emergencia ahora",(NOW()-(N(A39)+N(B39)))*1440&gt;IFERROR(VLOOKUP(I39,'Ajustes'!$A$3:$C$5,2,0),0)))),"LLAMADA DESPUÉS DE LA META; ","")&amp;IF(AND(I39="Siguiente día hábil",N(A39)&gt;0,IF(N(N39)=0,TODAY()&gt;WORKDAY(N(A39),1),N(N39)&gt;WORKDAY(N(A39),1))),"SIGUIENTE DÍA HÁBIL SIN PROGRAMAR; ","")&amp;IF(AND(OR(I39="Emergencia ahora",I39="Siguiente día hábil"),K39=""),"SIN PROVEEDOR; ","")&amp;IF(AND(I39&lt;&gt;"",N(A39)&gt;0,IFERROR(VLOOKUP(I39,'Ajustes'!$A$3:$C$5,3,0),0)&gt;0,TODAY()-N(A39)&gt;IFERROR(VLOOKUP(I39,'Ajustes'!$A$3:$C$5,3,0),0)),"ABIERTA DEMASIADO TIEMPO; ","")="","",LEFT(IF(N(A39)=0,"SIN FECHA DE LLEGADA; ","")&amp;IF(C39="","SIN UNIDAD; ","")&amp;IF(AND(C39&lt;&gt;"",COUNTIF('Unidades'!$A$2:$A$300,C39)=0),"UNIDAD NO ESTÁ EN LA LISTA; ","")&amp;IF(I39="","SIN URGENCIA; ","")&amp;IF(AND(I39&lt;&gt;"",J39=""),"FALTA QUIÉN DECIDIÓ; ","")&amp;IF(AND(I39="Emergencia ahora",NOT(OR(N(L39)&gt;0,N(M39)&gt;0))),"EMERGENCIA SIN LLAMADA DE REGRESO; ","")&amp;IF(AND(I39&lt;&gt;"",N(A39)&gt;0,IFERROR(VLOOKUP(I39,'Ajustes'!$A$3:$C$5,2,0),0)&gt;0,IF(OR(N(L39)&gt;0,N(M39)&gt;0),((IF(N(L39)=0,N(A39),N(L39))+N(M39))-(N(A39)+N(B39)))*1440&gt;IFERROR(VLOOKUP(I39,'Ajustes'!$A$3:$C$5,2,0),0),AND(NOT(N(O39)&gt;0),I39&lt;&gt;"Emergencia ahora",(NOW()-(N(A39)+N(B39)))*1440&gt;IFERROR(VLOOKUP(I39,'Ajustes'!$A$3:$C$5,2,0),0)))),"LLAMADA DESPUÉS DE LA META; ","")&amp;IF(AND(I39="Siguiente día hábil",N(A39)&gt;0,IF(N(N39)=0,TODAY()&gt;WORKDAY(N(A39),1),N(N39)&gt;WORKDAY(N(A39),1))),"SIGUIENTE DÍA HÁBIL SIN PROGRAMAR; ","")&amp;IF(AND(OR(I39="Emergencia ahora",I39="Siguiente día hábil"),K39=""),"SIN PROVEEDOR; ","")&amp;IF(AND(I39&lt;&gt;"",N(A39)&gt;0,IFERROR(VLOOKUP(I39,'Ajustes'!$A$3:$C$5,3,0),0)&gt;0,TODAY()-N(A39)&gt;IFERROR(VLOOKUP(I39,'Ajustes'!$A$3:$C$5,3,0),0)),"ABIERTA DEMASIADO TIEMPO; ",""),LEN(IF(N(A39)=0,"SIN FECHA DE LLEGADA; ","")&amp;IF(C39="","SIN UNIDAD; ","")&amp;IF(AND(C39&lt;&gt;"",COUNTIF('Unidades'!$A$2:$A$300,C39)=0),"UNIDAD NO ESTÁ EN LA LISTA; ","")&amp;IF(I39="","SIN URGENCIA; ","")&amp;IF(AND(I39&lt;&gt;"",J39=""),"FALTA QUIÉN DECIDIÓ; ","")&amp;IF(AND(I39="Emergencia ahora",NOT(OR(N(L39)&gt;0,N(M39)&gt;0))),"EMERGENCIA SIN LLAMADA DE REGRESO; ","")&amp;IF(AND(I39&lt;&gt;"",N(A39)&gt;0,IFERROR(VLOOKUP(I39,'Ajustes'!$A$3:$C$5,2,0),0)&gt;0,IF(OR(N(L39)&gt;0,N(M39)&gt;0),((IF(N(L39)=0,N(A39),N(L39))+N(M39))-(N(A39)+N(B39)))*1440&gt;IFERROR(VLOOKUP(I39,'Ajustes'!$A$3:$C$5,2,0),0),AND(NOT(N(O39)&gt;0),I39&lt;&gt;"Emergencia ahora",(NOW()-(N(A39)+N(B39)))*1440&gt;IFERROR(VLOOKUP(I39,'Ajustes'!$A$3:$C$5,2,0),0)))),"LLAMADA DESPUÉS DE LA META; ","")&amp;IF(AND(I39="Siguiente día hábil",N(A39)&gt;0,IF(N(N39)=0,TODAY()&gt;WORKDAY(N(A39),1),N(N39)&gt;WORKDAY(N(A39),1))),"SIGUIENTE DÍA HÁBIL SIN PROGRAMAR; ","")&amp;IF(AND(OR(I39="Emergencia ahora",I39="Siguiente día hábil"),K39=""),"SIN PROVEEDOR; ","")&amp;IF(AND(I39&lt;&gt;"",N(A39)&gt;0,IFERROR(VLOOKUP(I39,'Ajustes'!$A$3:$C$5,3,0),0)&gt;0,TODAY()-N(A39)&gt;IFERROR(VLOOKUP(I39,'Ajustes'!$A$3:$C$5,3,0),0)),"ABIERTA DEMASIADO TIEMPO; ",""))-2)))</f>
        <v/>
      </c>
    </row>
    <row r="40">
      <c r="A40" s="7" t="n"/>
      <c r="B40" s="8" t="n"/>
      <c r="L40" s="7" t="n"/>
      <c r="M40" s="8" t="n"/>
      <c r="N40" s="7" t="n"/>
      <c r="O40" s="7" t="n"/>
      <c r="Q40" s="10">
        <f>IF(OR(NOT(OR(A40&lt;&gt;"",C40&lt;&gt;"",D40&lt;&gt;"",G40&lt;&gt;"")),N(A40)=0,NOT(OR(N(L40)&gt;0,N(M40)&gt;0))),"",ROUND(((IF(N(L40)=0,N(A40),N(L40))+N(M40))-(N(A40)+N(B40)))*1440,0))</f>
        <v/>
      </c>
      <c r="R40" s="10">
        <f>IF(OR(NOT(OR(A40&lt;&gt;"",C40&lt;&gt;"",D40&lt;&gt;"",G40&lt;&gt;"")),N(A40)=0),"",IF(N(O40)&gt;0,N(O40),TODAY())-N(A40))</f>
        <v/>
      </c>
      <c r="S40">
        <f>IF(OR(NOT(OR(A40&lt;&gt;"",C40&lt;&gt;"",D40&lt;&gt;"",G40&lt;&gt;"")),N(O40)&gt;0),"",IF(IF(N(A40)=0,"SIN FECHA DE LLEGADA; ","")&amp;IF(C40="","SIN UNIDAD; ","")&amp;IF(AND(C40&lt;&gt;"",COUNTIF('Unidades'!$A$2:$A$300,C40)=0),"UNIDAD NO ESTÁ EN LA LISTA; ","")&amp;IF(I40="","SIN URGENCIA; ","")&amp;IF(AND(I40&lt;&gt;"",J40=""),"FALTA QUIÉN DECIDIÓ; ","")&amp;IF(AND(I40="Emergencia ahora",NOT(OR(N(L40)&gt;0,N(M40)&gt;0))),"EMERGENCIA SIN LLAMADA DE REGRESO; ","")&amp;IF(AND(I40&lt;&gt;"",N(A40)&gt;0,IFERROR(VLOOKUP(I40,'Ajustes'!$A$3:$C$5,2,0),0)&gt;0,IF(OR(N(L40)&gt;0,N(M40)&gt;0),((IF(N(L40)=0,N(A40),N(L40))+N(M40))-(N(A40)+N(B40)))*1440&gt;IFERROR(VLOOKUP(I40,'Ajustes'!$A$3:$C$5,2,0),0),AND(NOT(N(O40)&gt;0),I40&lt;&gt;"Emergencia ahora",(NOW()-(N(A40)+N(B40)))*1440&gt;IFERROR(VLOOKUP(I40,'Ajustes'!$A$3:$C$5,2,0),0)))),"LLAMADA DESPUÉS DE LA META; ","")&amp;IF(AND(I40="Siguiente día hábil",N(A40)&gt;0,IF(N(N40)=0,TODAY()&gt;WORKDAY(N(A40),1),N(N40)&gt;WORKDAY(N(A40),1))),"SIGUIENTE DÍA HÁBIL SIN PROGRAMAR; ","")&amp;IF(AND(OR(I40="Emergencia ahora",I40="Siguiente día hábil"),K40=""),"SIN PROVEEDOR; ","")&amp;IF(AND(I40&lt;&gt;"",N(A40)&gt;0,IFERROR(VLOOKUP(I40,'Ajustes'!$A$3:$C$5,3,0),0)&gt;0,TODAY()-N(A40)&gt;IFERROR(VLOOKUP(I40,'Ajustes'!$A$3:$C$5,3,0),0)),"ABIERTA DEMASIADO TIEMPO; ","")="","",LEFT(IF(N(A40)=0,"SIN FECHA DE LLEGADA; ","")&amp;IF(C40="","SIN UNIDAD; ","")&amp;IF(AND(C40&lt;&gt;"",COUNTIF('Unidades'!$A$2:$A$300,C40)=0),"UNIDAD NO ESTÁ EN LA LISTA; ","")&amp;IF(I40="","SIN URGENCIA; ","")&amp;IF(AND(I40&lt;&gt;"",J40=""),"FALTA QUIÉN DECIDIÓ; ","")&amp;IF(AND(I40="Emergencia ahora",NOT(OR(N(L40)&gt;0,N(M40)&gt;0))),"EMERGENCIA SIN LLAMADA DE REGRESO; ","")&amp;IF(AND(I40&lt;&gt;"",N(A40)&gt;0,IFERROR(VLOOKUP(I40,'Ajustes'!$A$3:$C$5,2,0),0)&gt;0,IF(OR(N(L40)&gt;0,N(M40)&gt;0),((IF(N(L40)=0,N(A40),N(L40))+N(M40))-(N(A40)+N(B40)))*1440&gt;IFERROR(VLOOKUP(I40,'Ajustes'!$A$3:$C$5,2,0),0),AND(NOT(N(O40)&gt;0),I40&lt;&gt;"Emergencia ahora",(NOW()-(N(A40)+N(B40)))*1440&gt;IFERROR(VLOOKUP(I40,'Ajustes'!$A$3:$C$5,2,0),0)))),"LLAMADA DESPUÉS DE LA META; ","")&amp;IF(AND(I40="Siguiente día hábil",N(A40)&gt;0,IF(N(N40)=0,TODAY()&gt;WORKDAY(N(A40),1),N(N40)&gt;WORKDAY(N(A40),1))),"SIGUIENTE DÍA HÁBIL SIN PROGRAMAR; ","")&amp;IF(AND(OR(I40="Emergencia ahora",I40="Siguiente día hábil"),K40=""),"SIN PROVEEDOR; ","")&amp;IF(AND(I40&lt;&gt;"",N(A40)&gt;0,IFERROR(VLOOKUP(I40,'Ajustes'!$A$3:$C$5,3,0),0)&gt;0,TODAY()-N(A40)&gt;IFERROR(VLOOKUP(I40,'Ajustes'!$A$3:$C$5,3,0),0)),"ABIERTA DEMASIADO TIEMPO; ",""),LEN(IF(N(A40)=0,"SIN FECHA DE LLEGADA; ","")&amp;IF(C40="","SIN UNIDAD; ","")&amp;IF(AND(C40&lt;&gt;"",COUNTIF('Unidades'!$A$2:$A$300,C40)=0),"UNIDAD NO ESTÁ EN LA LISTA; ","")&amp;IF(I40="","SIN URGENCIA; ","")&amp;IF(AND(I40&lt;&gt;"",J40=""),"FALTA QUIÉN DECIDIÓ; ","")&amp;IF(AND(I40="Emergencia ahora",NOT(OR(N(L40)&gt;0,N(M40)&gt;0))),"EMERGENCIA SIN LLAMADA DE REGRESO; ","")&amp;IF(AND(I40&lt;&gt;"",N(A40)&gt;0,IFERROR(VLOOKUP(I40,'Ajustes'!$A$3:$C$5,2,0),0)&gt;0,IF(OR(N(L40)&gt;0,N(M40)&gt;0),((IF(N(L40)=0,N(A40),N(L40))+N(M40))-(N(A40)+N(B40)))*1440&gt;IFERROR(VLOOKUP(I40,'Ajustes'!$A$3:$C$5,2,0),0),AND(NOT(N(O40)&gt;0),I40&lt;&gt;"Emergencia ahora",(NOW()-(N(A40)+N(B40)))*1440&gt;IFERROR(VLOOKUP(I40,'Ajustes'!$A$3:$C$5,2,0),0)))),"LLAMADA DESPUÉS DE LA META; ","")&amp;IF(AND(I40="Siguiente día hábil",N(A40)&gt;0,IF(N(N40)=0,TODAY()&gt;WORKDAY(N(A40),1),N(N40)&gt;WORKDAY(N(A40),1))),"SIGUIENTE DÍA HÁBIL SIN PROGRAMAR; ","")&amp;IF(AND(OR(I40="Emergencia ahora",I40="Siguiente día hábil"),K40=""),"SIN PROVEEDOR; ","")&amp;IF(AND(I40&lt;&gt;"",N(A40)&gt;0,IFERROR(VLOOKUP(I40,'Ajustes'!$A$3:$C$5,3,0),0)&gt;0,TODAY()-N(A40)&gt;IFERROR(VLOOKUP(I40,'Ajustes'!$A$3:$C$5,3,0),0)),"ABIERTA DEMASIADO TIEMPO; ",""))-2)))</f>
        <v/>
      </c>
    </row>
    <row r="41">
      <c r="A41" s="7" t="n"/>
      <c r="B41" s="8" t="n"/>
      <c r="L41" s="7" t="n"/>
      <c r="M41" s="8" t="n"/>
      <c r="N41" s="7" t="n"/>
      <c r="O41" s="7" t="n"/>
      <c r="Q41" s="10">
        <f>IF(OR(NOT(OR(A41&lt;&gt;"",C41&lt;&gt;"",D41&lt;&gt;"",G41&lt;&gt;"")),N(A41)=0,NOT(OR(N(L41)&gt;0,N(M41)&gt;0))),"",ROUND(((IF(N(L41)=0,N(A41),N(L41))+N(M41))-(N(A41)+N(B41)))*1440,0))</f>
        <v/>
      </c>
      <c r="R41" s="10">
        <f>IF(OR(NOT(OR(A41&lt;&gt;"",C41&lt;&gt;"",D41&lt;&gt;"",G41&lt;&gt;"")),N(A41)=0),"",IF(N(O41)&gt;0,N(O41),TODAY())-N(A41))</f>
        <v/>
      </c>
      <c r="S41">
        <f>IF(OR(NOT(OR(A41&lt;&gt;"",C41&lt;&gt;"",D41&lt;&gt;"",G41&lt;&gt;"")),N(O41)&gt;0),"",IF(IF(N(A41)=0,"SIN FECHA DE LLEGADA; ","")&amp;IF(C41="","SIN UNIDAD; ","")&amp;IF(AND(C41&lt;&gt;"",COUNTIF('Unidades'!$A$2:$A$300,C41)=0),"UNIDAD NO ESTÁ EN LA LISTA; ","")&amp;IF(I41="","SIN URGENCIA; ","")&amp;IF(AND(I41&lt;&gt;"",J41=""),"FALTA QUIÉN DECIDIÓ; ","")&amp;IF(AND(I41="Emergencia ahora",NOT(OR(N(L41)&gt;0,N(M41)&gt;0))),"EMERGENCIA SIN LLAMADA DE REGRESO; ","")&amp;IF(AND(I41&lt;&gt;"",N(A41)&gt;0,IFERROR(VLOOKUP(I41,'Ajustes'!$A$3:$C$5,2,0),0)&gt;0,IF(OR(N(L41)&gt;0,N(M41)&gt;0),((IF(N(L41)=0,N(A41),N(L41))+N(M41))-(N(A41)+N(B41)))*1440&gt;IFERROR(VLOOKUP(I41,'Ajustes'!$A$3:$C$5,2,0),0),AND(NOT(N(O41)&gt;0),I41&lt;&gt;"Emergencia ahora",(NOW()-(N(A41)+N(B41)))*1440&gt;IFERROR(VLOOKUP(I41,'Ajustes'!$A$3:$C$5,2,0),0)))),"LLAMADA DESPUÉS DE LA META; ","")&amp;IF(AND(I41="Siguiente día hábil",N(A41)&gt;0,IF(N(N41)=0,TODAY()&gt;WORKDAY(N(A41),1),N(N41)&gt;WORKDAY(N(A41),1))),"SIGUIENTE DÍA HÁBIL SIN PROGRAMAR; ","")&amp;IF(AND(OR(I41="Emergencia ahora",I41="Siguiente día hábil"),K41=""),"SIN PROVEEDOR; ","")&amp;IF(AND(I41&lt;&gt;"",N(A41)&gt;0,IFERROR(VLOOKUP(I41,'Ajustes'!$A$3:$C$5,3,0),0)&gt;0,TODAY()-N(A41)&gt;IFERROR(VLOOKUP(I41,'Ajustes'!$A$3:$C$5,3,0),0)),"ABIERTA DEMASIADO TIEMPO; ","")="","",LEFT(IF(N(A41)=0,"SIN FECHA DE LLEGADA; ","")&amp;IF(C41="","SIN UNIDAD; ","")&amp;IF(AND(C41&lt;&gt;"",COUNTIF('Unidades'!$A$2:$A$300,C41)=0),"UNIDAD NO ESTÁ EN LA LISTA; ","")&amp;IF(I41="","SIN URGENCIA; ","")&amp;IF(AND(I41&lt;&gt;"",J41=""),"FALTA QUIÉN DECIDIÓ; ","")&amp;IF(AND(I41="Emergencia ahora",NOT(OR(N(L41)&gt;0,N(M41)&gt;0))),"EMERGENCIA SIN LLAMADA DE REGRESO; ","")&amp;IF(AND(I41&lt;&gt;"",N(A41)&gt;0,IFERROR(VLOOKUP(I41,'Ajustes'!$A$3:$C$5,2,0),0)&gt;0,IF(OR(N(L41)&gt;0,N(M41)&gt;0),((IF(N(L41)=0,N(A41),N(L41))+N(M41))-(N(A41)+N(B41)))*1440&gt;IFERROR(VLOOKUP(I41,'Ajustes'!$A$3:$C$5,2,0),0),AND(NOT(N(O41)&gt;0),I41&lt;&gt;"Emergencia ahora",(NOW()-(N(A41)+N(B41)))*1440&gt;IFERROR(VLOOKUP(I41,'Ajustes'!$A$3:$C$5,2,0),0)))),"LLAMADA DESPUÉS DE LA META; ","")&amp;IF(AND(I41="Siguiente día hábil",N(A41)&gt;0,IF(N(N41)=0,TODAY()&gt;WORKDAY(N(A41),1),N(N41)&gt;WORKDAY(N(A41),1))),"SIGUIENTE DÍA HÁBIL SIN PROGRAMAR; ","")&amp;IF(AND(OR(I41="Emergencia ahora",I41="Siguiente día hábil"),K41=""),"SIN PROVEEDOR; ","")&amp;IF(AND(I41&lt;&gt;"",N(A41)&gt;0,IFERROR(VLOOKUP(I41,'Ajustes'!$A$3:$C$5,3,0),0)&gt;0,TODAY()-N(A41)&gt;IFERROR(VLOOKUP(I41,'Ajustes'!$A$3:$C$5,3,0),0)),"ABIERTA DEMASIADO TIEMPO; ",""),LEN(IF(N(A41)=0,"SIN FECHA DE LLEGADA; ","")&amp;IF(C41="","SIN UNIDAD; ","")&amp;IF(AND(C41&lt;&gt;"",COUNTIF('Unidades'!$A$2:$A$300,C41)=0),"UNIDAD NO ESTÁ EN LA LISTA; ","")&amp;IF(I41="","SIN URGENCIA; ","")&amp;IF(AND(I41&lt;&gt;"",J41=""),"FALTA QUIÉN DECIDIÓ; ","")&amp;IF(AND(I41="Emergencia ahora",NOT(OR(N(L41)&gt;0,N(M41)&gt;0))),"EMERGENCIA SIN LLAMADA DE REGRESO; ","")&amp;IF(AND(I41&lt;&gt;"",N(A41)&gt;0,IFERROR(VLOOKUP(I41,'Ajustes'!$A$3:$C$5,2,0),0)&gt;0,IF(OR(N(L41)&gt;0,N(M41)&gt;0),((IF(N(L41)=0,N(A41),N(L41))+N(M41))-(N(A41)+N(B41)))*1440&gt;IFERROR(VLOOKUP(I41,'Ajustes'!$A$3:$C$5,2,0),0),AND(NOT(N(O41)&gt;0),I41&lt;&gt;"Emergencia ahora",(NOW()-(N(A41)+N(B41)))*1440&gt;IFERROR(VLOOKUP(I41,'Ajustes'!$A$3:$C$5,2,0),0)))),"LLAMADA DESPUÉS DE LA META; ","")&amp;IF(AND(I41="Siguiente día hábil",N(A41)&gt;0,IF(N(N41)=0,TODAY()&gt;WORKDAY(N(A41),1),N(N41)&gt;WORKDAY(N(A41),1))),"SIGUIENTE DÍA HÁBIL SIN PROGRAMAR; ","")&amp;IF(AND(OR(I41="Emergencia ahora",I41="Siguiente día hábil"),K41=""),"SIN PROVEEDOR; ","")&amp;IF(AND(I41&lt;&gt;"",N(A41)&gt;0,IFERROR(VLOOKUP(I41,'Ajustes'!$A$3:$C$5,3,0),0)&gt;0,TODAY()-N(A41)&gt;IFERROR(VLOOKUP(I41,'Ajustes'!$A$3:$C$5,3,0),0)),"ABIERTA DEMASIADO TIEMPO; ",""))-2)))</f>
        <v/>
      </c>
    </row>
    <row r="42">
      <c r="A42" s="7" t="n"/>
      <c r="B42" s="8" t="n"/>
      <c r="L42" s="7" t="n"/>
      <c r="M42" s="8" t="n"/>
      <c r="N42" s="7" t="n"/>
      <c r="O42" s="7" t="n"/>
      <c r="Q42" s="10">
        <f>IF(OR(NOT(OR(A42&lt;&gt;"",C42&lt;&gt;"",D42&lt;&gt;"",G42&lt;&gt;"")),N(A42)=0,NOT(OR(N(L42)&gt;0,N(M42)&gt;0))),"",ROUND(((IF(N(L42)=0,N(A42),N(L42))+N(M42))-(N(A42)+N(B42)))*1440,0))</f>
        <v/>
      </c>
      <c r="R42" s="10">
        <f>IF(OR(NOT(OR(A42&lt;&gt;"",C42&lt;&gt;"",D42&lt;&gt;"",G42&lt;&gt;"")),N(A42)=0),"",IF(N(O42)&gt;0,N(O42),TODAY())-N(A42))</f>
        <v/>
      </c>
      <c r="S42">
        <f>IF(OR(NOT(OR(A42&lt;&gt;"",C42&lt;&gt;"",D42&lt;&gt;"",G42&lt;&gt;"")),N(O42)&gt;0),"",IF(IF(N(A42)=0,"SIN FECHA DE LLEGADA; ","")&amp;IF(C42="","SIN UNIDAD; ","")&amp;IF(AND(C42&lt;&gt;"",COUNTIF('Unidades'!$A$2:$A$300,C42)=0),"UNIDAD NO ESTÁ EN LA LISTA; ","")&amp;IF(I42="","SIN URGENCIA; ","")&amp;IF(AND(I42&lt;&gt;"",J42=""),"FALTA QUIÉN DECIDIÓ; ","")&amp;IF(AND(I42="Emergencia ahora",NOT(OR(N(L42)&gt;0,N(M42)&gt;0))),"EMERGENCIA SIN LLAMADA DE REGRESO; ","")&amp;IF(AND(I42&lt;&gt;"",N(A42)&gt;0,IFERROR(VLOOKUP(I42,'Ajustes'!$A$3:$C$5,2,0),0)&gt;0,IF(OR(N(L42)&gt;0,N(M42)&gt;0),((IF(N(L42)=0,N(A42),N(L42))+N(M42))-(N(A42)+N(B42)))*1440&gt;IFERROR(VLOOKUP(I42,'Ajustes'!$A$3:$C$5,2,0),0),AND(NOT(N(O42)&gt;0),I42&lt;&gt;"Emergencia ahora",(NOW()-(N(A42)+N(B42)))*1440&gt;IFERROR(VLOOKUP(I42,'Ajustes'!$A$3:$C$5,2,0),0)))),"LLAMADA DESPUÉS DE LA META; ","")&amp;IF(AND(I42="Siguiente día hábil",N(A42)&gt;0,IF(N(N42)=0,TODAY()&gt;WORKDAY(N(A42),1),N(N42)&gt;WORKDAY(N(A42),1))),"SIGUIENTE DÍA HÁBIL SIN PROGRAMAR; ","")&amp;IF(AND(OR(I42="Emergencia ahora",I42="Siguiente día hábil"),K42=""),"SIN PROVEEDOR; ","")&amp;IF(AND(I42&lt;&gt;"",N(A42)&gt;0,IFERROR(VLOOKUP(I42,'Ajustes'!$A$3:$C$5,3,0),0)&gt;0,TODAY()-N(A42)&gt;IFERROR(VLOOKUP(I42,'Ajustes'!$A$3:$C$5,3,0),0)),"ABIERTA DEMASIADO TIEMPO; ","")="","",LEFT(IF(N(A42)=0,"SIN FECHA DE LLEGADA; ","")&amp;IF(C42="","SIN UNIDAD; ","")&amp;IF(AND(C42&lt;&gt;"",COUNTIF('Unidades'!$A$2:$A$300,C42)=0),"UNIDAD NO ESTÁ EN LA LISTA; ","")&amp;IF(I42="","SIN URGENCIA; ","")&amp;IF(AND(I42&lt;&gt;"",J42=""),"FALTA QUIÉN DECIDIÓ; ","")&amp;IF(AND(I42="Emergencia ahora",NOT(OR(N(L42)&gt;0,N(M42)&gt;0))),"EMERGENCIA SIN LLAMADA DE REGRESO; ","")&amp;IF(AND(I42&lt;&gt;"",N(A42)&gt;0,IFERROR(VLOOKUP(I42,'Ajustes'!$A$3:$C$5,2,0),0)&gt;0,IF(OR(N(L42)&gt;0,N(M42)&gt;0),((IF(N(L42)=0,N(A42),N(L42))+N(M42))-(N(A42)+N(B42)))*1440&gt;IFERROR(VLOOKUP(I42,'Ajustes'!$A$3:$C$5,2,0),0),AND(NOT(N(O42)&gt;0),I42&lt;&gt;"Emergencia ahora",(NOW()-(N(A42)+N(B42)))*1440&gt;IFERROR(VLOOKUP(I42,'Ajustes'!$A$3:$C$5,2,0),0)))),"LLAMADA DESPUÉS DE LA META; ","")&amp;IF(AND(I42="Siguiente día hábil",N(A42)&gt;0,IF(N(N42)=0,TODAY()&gt;WORKDAY(N(A42),1),N(N42)&gt;WORKDAY(N(A42),1))),"SIGUIENTE DÍA HÁBIL SIN PROGRAMAR; ","")&amp;IF(AND(OR(I42="Emergencia ahora",I42="Siguiente día hábil"),K42=""),"SIN PROVEEDOR; ","")&amp;IF(AND(I42&lt;&gt;"",N(A42)&gt;0,IFERROR(VLOOKUP(I42,'Ajustes'!$A$3:$C$5,3,0),0)&gt;0,TODAY()-N(A42)&gt;IFERROR(VLOOKUP(I42,'Ajustes'!$A$3:$C$5,3,0),0)),"ABIERTA DEMASIADO TIEMPO; ",""),LEN(IF(N(A42)=0,"SIN FECHA DE LLEGADA; ","")&amp;IF(C42="","SIN UNIDAD; ","")&amp;IF(AND(C42&lt;&gt;"",COUNTIF('Unidades'!$A$2:$A$300,C42)=0),"UNIDAD NO ESTÁ EN LA LISTA; ","")&amp;IF(I42="","SIN URGENCIA; ","")&amp;IF(AND(I42&lt;&gt;"",J42=""),"FALTA QUIÉN DECIDIÓ; ","")&amp;IF(AND(I42="Emergencia ahora",NOT(OR(N(L42)&gt;0,N(M42)&gt;0))),"EMERGENCIA SIN LLAMADA DE REGRESO; ","")&amp;IF(AND(I42&lt;&gt;"",N(A42)&gt;0,IFERROR(VLOOKUP(I42,'Ajustes'!$A$3:$C$5,2,0),0)&gt;0,IF(OR(N(L42)&gt;0,N(M42)&gt;0),((IF(N(L42)=0,N(A42),N(L42))+N(M42))-(N(A42)+N(B42)))*1440&gt;IFERROR(VLOOKUP(I42,'Ajustes'!$A$3:$C$5,2,0),0),AND(NOT(N(O42)&gt;0),I42&lt;&gt;"Emergencia ahora",(NOW()-(N(A42)+N(B42)))*1440&gt;IFERROR(VLOOKUP(I42,'Ajustes'!$A$3:$C$5,2,0),0)))),"LLAMADA DESPUÉS DE LA META; ","")&amp;IF(AND(I42="Siguiente día hábil",N(A42)&gt;0,IF(N(N42)=0,TODAY()&gt;WORKDAY(N(A42),1),N(N42)&gt;WORKDAY(N(A42),1))),"SIGUIENTE DÍA HÁBIL SIN PROGRAMAR; ","")&amp;IF(AND(OR(I42="Emergencia ahora",I42="Siguiente día hábil"),K42=""),"SIN PROVEEDOR; ","")&amp;IF(AND(I42&lt;&gt;"",N(A42)&gt;0,IFERROR(VLOOKUP(I42,'Ajustes'!$A$3:$C$5,3,0),0)&gt;0,TODAY()-N(A42)&gt;IFERROR(VLOOKUP(I42,'Ajustes'!$A$3:$C$5,3,0),0)),"ABIERTA DEMASIADO TIEMPO; ",""))-2)))</f>
        <v/>
      </c>
    </row>
    <row r="43">
      <c r="A43" s="7" t="n"/>
      <c r="B43" s="8" t="n"/>
      <c r="L43" s="7" t="n"/>
      <c r="M43" s="8" t="n"/>
      <c r="N43" s="7" t="n"/>
      <c r="O43" s="7" t="n"/>
      <c r="Q43" s="10">
        <f>IF(OR(NOT(OR(A43&lt;&gt;"",C43&lt;&gt;"",D43&lt;&gt;"",G43&lt;&gt;"")),N(A43)=0,NOT(OR(N(L43)&gt;0,N(M43)&gt;0))),"",ROUND(((IF(N(L43)=0,N(A43),N(L43))+N(M43))-(N(A43)+N(B43)))*1440,0))</f>
        <v/>
      </c>
      <c r="R43" s="10">
        <f>IF(OR(NOT(OR(A43&lt;&gt;"",C43&lt;&gt;"",D43&lt;&gt;"",G43&lt;&gt;"")),N(A43)=0),"",IF(N(O43)&gt;0,N(O43),TODAY())-N(A43))</f>
        <v/>
      </c>
      <c r="S43">
        <f>IF(OR(NOT(OR(A43&lt;&gt;"",C43&lt;&gt;"",D43&lt;&gt;"",G43&lt;&gt;"")),N(O43)&gt;0),"",IF(IF(N(A43)=0,"SIN FECHA DE LLEGADA; ","")&amp;IF(C43="","SIN UNIDAD; ","")&amp;IF(AND(C43&lt;&gt;"",COUNTIF('Unidades'!$A$2:$A$300,C43)=0),"UNIDAD NO ESTÁ EN LA LISTA; ","")&amp;IF(I43="","SIN URGENCIA; ","")&amp;IF(AND(I43&lt;&gt;"",J43=""),"FALTA QUIÉN DECIDIÓ; ","")&amp;IF(AND(I43="Emergencia ahora",NOT(OR(N(L43)&gt;0,N(M43)&gt;0))),"EMERGENCIA SIN LLAMADA DE REGRESO; ","")&amp;IF(AND(I43&lt;&gt;"",N(A43)&gt;0,IFERROR(VLOOKUP(I43,'Ajustes'!$A$3:$C$5,2,0),0)&gt;0,IF(OR(N(L43)&gt;0,N(M43)&gt;0),((IF(N(L43)=0,N(A43),N(L43))+N(M43))-(N(A43)+N(B43)))*1440&gt;IFERROR(VLOOKUP(I43,'Ajustes'!$A$3:$C$5,2,0),0),AND(NOT(N(O43)&gt;0),I43&lt;&gt;"Emergencia ahora",(NOW()-(N(A43)+N(B43)))*1440&gt;IFERROR(VLOOKUP(I43,'Ajustes'!$A$3:$C$5,2,0),0)))),"LLAMADA DESPUÉS DE LA META; ","")&amp;IF(AND(I43="Siguiente día hábil",N(A43)&gt;0,IF(N(N43)=0,TODAY()&gt;WORKDAY(N(A43),1),N(N43)&gt;WORKDAY(N(A43),1))),"SIGUIENTE DÍA HÁBIL SIN PROGRAMAR; ","")&amp;IF(AND(OR(I43="Emergencia ahora",I43="Siguiente día hábil"),K43=""),"SIN PROVEEDOR; ","")&amp;IF(AND(I43&lt;&gt;"",N(A43)&gt;0,IFERROR(VLOOKUP(I43,'Ajustes'!$A$3:$C$5,3,0),0)&gt;0,TODAY()-N(A43)&gt;IFERROR(VLOOKUP(I43,'Ajustes'!$A$3:$C$5,3,0),0)),"ABIERTA DEMASIADO TIEMPO; ","")="","",LEFT(IF(N(A43)=0,"SIN FECHA DE LLEGADA; ","")&amp;IF(C43="","SIN UNIDAD; ","")&amp;IF(AND(C43&lt;&gt;"",COUNTIF('Unidades'!$A$2:$A$300,C43)=0),"UNIDAD NO ESTÁ EN LA LISTA; ","")&amp;IF(I43="","SIN URGENCIA; ","")&amp;IF(AND(I43&lt;&gt;"",J43=""),"FALTA QUIÉN DECIDIÓ; ","")&amp;IF(AND(I43="Emergencia ahora",NOT(OR(N(L43)&gt;0,N(M43)&gt;0))),"EMERGENCIA SIN LLAMADA DE REGRESO; ","")&amp;IF(AND(I43&lt;&gt;"",N(A43)&gt;0,IFERROR(VLOOKUP(I43,'Ajustes'!$A$3:$C$5,2,0),0)&gt;0,IF(OR(N(L43)&gt;0,N(M43)&gt;0),((IF(N(L43)=0,N(A43),N(L43))+N(M43))-(N(A43)+N(B43)))*1440&gt;IFERROR(VLOOKUP(I43,'Ajustes'!$A$3:$C$5,2,0),0),AND(NOT(N(O43)&gt;0),I43&lt;&gt;"Emergencia ahora",(NOW()-(N(A43)+N(B43)))*1440&gt;IFERROR(VLOOKUP(I43,'Ajustes'!$A$3:$C$5,2,0),0)))),"LLAMADA DESPUÉS DE LA META; ","")&amp;IF(AND(I43="Siguiente día hábil",N(A43)&gt;0,IF(N(N43)=0,TODAY()&gt;WORKDAY(N(A43),1),N(N43)&gt;WORKDAY(N(A43),1))),"SIGUIENTE DÍA HÁBIL SIN PROGRAMAR; ","")&amp;IF(AND(OR(I43="Emergencia ahora",I43="Siguiente día hábil"),K43=""),"SIN PROVEEDOR; ","")&amp;IF(AND(I43&lt;&gt;"",N(A43)&gt;0,IFERROR(VLOOKUP(I43,'Ajustes'!$A$3:$C$5,3,0),0)&gt;0,TODAY()-N(A43)&gt;IFERROR(VLOOKUP(I43,'Ajustes'!$A$3:$C$5,3,0),0)),"ABIERTA DEMASIADO TIEMPO; ",""),LEN(IF(N(A43)=0,"SIN FECHA DE LLEGADA; ","")&amp;IF(C43="","SIN UNIDAD; ","")&amp;IF(AND(C43&lt;&gt;"",COUNTIF('Unidades'!$A$2:$A$300,C43)=0),"UNIDAD NO ESTÁ EN LA LISTA; ","")&amp;IF(I43="","SIN URGENCIA; ","")&amp;IF(AND(I43&lt;&gt;"",J43=""),"FALTA QUIÉN DECIDIÓ; ","")&amp;IF(AND(I43="Emergencia ahora",NOT(OR(N(L43)&gt;0,N(M43)&gt;0))),"EMERGENCIA SIN LLAMADA DE REGRESO; ","")&amp;IF(AND(I43&lt;&gt;"",N(A43)&gt;0,IFERROR(VLOOKUP(I43,'Ajustes'!$A$3:$C$5,2,0),0)&gt;0,IF(OR(N(L43)&gt;0,N(M43)&gt;0),((IF(N(L43)=0,N(A43),N(L43))+N(M43))-(N(A43)+N(B43)))*1440&gt;IFERROR(VLOOKUP(I43,'Ajustes'!$A$3:$C$5,2,0),0),AND(NOT(N(O43)&gt;0),I43&lt;&gt;"Emergencia ahora",(NOW()-(N(A43)+N(B43)))*1440&gt;IFERROR(VLOOKUP(I43,'Ajustes'!$A$3:$C$5,2,0),0)))),"LLAMADA DESPUÉS DE LA META; ","")&amp;IF(AND(I43="Siguiente día hábil",N(A43)&gt;0,IF(N(N43)=0,TODAY()&gt;WORKDAY(N(A43),1),N(N43)&gt;WORKDAY(N(A43),1))),"SIGUIENTE DÍA HÁBIL SIN PROGRAMAR; ","")&amp;IF(AND(OR(I43="Emergencia ahora",I43="Siguiente día hábil"),K43=""),"SIN PROVEEDOR; ","")&amp;IF(AND(I43&lt;&gt;"",N(A43)&gt;0,IFERROR(VLOOKUP(I43,'Ajustes'!$A$3:$C$5,3,0),0)&gt;0,TODAY()-N(A43)&gt;IFERROR(VLOOKUP(I43,'Ajustes'!$A$3:$C$5,3,0),0)),"ABIERTA DEMASIADO TIEMPO; ",""))-2)))</f>
        <v/>
      </c>
    </row>
    <row r="44">
      <c r="A44" s="7" t="n"/>
      <c r="B44" s="8" t="n"/>
      <c r="L44" s="7" t="n"/>
      <c r="M44" s="8" t="n"/>
      <c r="N44" s="7" t="n"/>
      <c r="O44" s="7" t="n"/>
      <c r="Q44" s="10">
        <f>IF(OR(NOT(OR(A44&lt;&gt;"",C44&lt;&gt;"",D44&lt;&gt;"",G44&lt;&gt;"")),N(A44)=0,NOT(OR(N(L44)&gt;0,N(M44)&gt;0))),"",ROUND(((IF(N(L44)=0,N(A44),N(L44))+N(M44))-(N(A44)+N(B44)))*1440,0))</f>
        <v/>
      </c>
      <c r="R44" s="10">
        <f>IF(OR(NOT(OR(A44&lt;&gt;"",C44&lt;&gt;"",D44&lt;&gt;"",G44&lt;&gt;"")),N(A44)=0),"",IF(N(O44)&gt;0,N(O44),TODAY())-N(A44))</f>
        <v/>
      </c>
      <c r="S44">
        <f>IF(OR(NOT(OR(A44&lt;&gt;"",C44&lt;&gt;"",D44&lt;&gt;"",G44&lt;&gt;"")),N(O44)&gt;0),"",IF(IF(N(A44)=0,"SIN FECHA DE LLEGADA; ","")&amp;IF(C44="","SIN UNIDAD; ","")&amp;IF(AND(C44&lt;&gt;"",COUNTIF('Unidades'!$A$2:$A$300,C44)=0),"UNIDAD NO ESTÁ EN LA LISTA; ","")&amp;IF(I44="","SIN URGENCIA; ","")&amp;IF(AND(I44&lt;&gt;"",J44=""),"FALTA QUIÉN DECIDIÓ; ","")&amp;IF(AND(I44="Emergencia ahora",NOT(OR(N(L44)&gt;0,N(M44)&gt;0))),"EMERGENCIA SIN LLAMADA DE REGRESO; ","")&amp;IF(AND(I44&lt;&gt;"",N(A44)&gt;0,IFERROR(VLOOKUP(I44,'Ajustes'!$A$3:$C$5,2,0),0)&gt;0,IF(OR(N(L44)&gt;0,N(M44)&gt;0),((IF(N(L44)=0,N(A44),N(L44))+N(M44))-(N(A44)+N(B44)))*1440&gt;IFERROR(VLOOKUP(I44,'Ajustes'!$A$3:$C$5,2,0),0),AND(NOT(N(O44)&gt;0),I44&lt;&gt;"Emergencia ahora",(NOW()-(N(A44)+N(B44)))*1440&gt;IFERROR(VLOOKUP(I44,'Ajustes'!$A$3:$C$5,2,0),0)))),"LLAMADA DESPUÉS DE LA META; ","")&amp;IF(AND(I44="Siguiente día hábil",N(A44)&gt;0,IF(N(N44)=0,TODAY()&gt;WORKDAY(N(A44),1),N(N44)&gt;WORKDAY(N(A44),1))),"SIGUIENTE DÍA HÁBIL SIN PROGRAMAR; ","")&amp;IF(AND(OR(I44="Emergencia ahora",I44="Siguiente día hábil"),K44=""),"SIN PROVEEDOR; ","")&amp;IF(AND(I44&lt;&gt;"",N(A44)&gt;0,IFERROR(VLOOKUP(I44,'Ajustes'!$A$3:$C$5,3,0),0)&gt;0,TODAY()-N(A44)&gt;IFERROR(VLOOKUP(I44,'Ajustes'!$A$3:$C$5,3,0),0)),"ABIERTA DEMASIADO TIEMPO; ","")="","",LEFT(IF(N(A44)=0,"SIN FECHA DE LLEGADA; ","")&amp;IF(C44="","SIN UNIDAD; ","")&amp;IF(AND(C44&lt;&gt;"",COUNTIF('Unidades'!$A$2:$A$300,C44)=0),"UNIDAD NO ESTÁ EN LA LISTA; ","")&amp;IF(I44="","SIN URGENCIA; ","")&amp;IF(AND(I44&lt;&gt;"",J44=""),"FALTA QUIÉN DECIDIÓ; ","")&amp;IF(AND(I44="Emergencia ahora",NOT(OR(N(L44)&gt;0,N(M44)&gt;0))),"EMERGENCIA SIN LLAMADA DE REGRESO; ","")&amp;IF(AND(I44&lt;&gt;"",N(A44)&gt;0,IFERROR(VLOOKUP(I44,'Ajustes'!$A$3:$C$5,2,0),0)&gt;0,IF(OR(N(L44)&gt;0,N(M44)&gt;0),((IF(N(L44)=0,N(A44),N(L44))+N(M44))-(N(A44)+N(B44)))*1440&gt;IFERROR(VLOOKUP(I44,'Ajustes'!$A$3:$C$5,2,0),0),AND(NOT(N(O44)&gt;0),I44&lt;&gt;"Emergencia ahora",(NOW()-(N(A44)+N(B44)))*1440&gt;IFERROR(VLOOKUP(I44,'Ajustes'!$A$3:$C$5,2,0),0)))),"LLAMADA DESPUÉS DE LA META; ","")&amp;IF(AND(I44="Siguiente día hábil",N(A44)&gt;0,IF(N(N44)=0,TODAY()&gt;WORKDAY(N(A44),1),N(N44)&gt;WORKDAY(N(A44),1))),"SIGUIENTE DÍA HÁBIL SIN PROGRAMAR; ","")&amp;IF(AND(OR(I44="Emergencia ahora",I44="Siguiente día hábil"),K44=""),"SIN PROVEEDOR; ","")&amp;IF(AND(I44&lt;&gt;"",N(A44)&gt;0,IFERROR(VLOOKUP(I44,'Ajustes'!$A$3:$C$5,3,0),0)&gt;0,TODAY()-N(A44)&gt;IFERROR(VLOOKUP(I44,'Ajustes'!$A$3:$C$5,3,0),0)),"ABIERTA DEMASIADO TIEMPO; ",""),LEN(IF(N(A44)=0,"SIN FECHA DE LLEGADA; ","")&amp;IF(C44="","SIN UNIDAD; ","")&amp;IF(AND(C44&lt;&gt;"",COUNTIF('Unidades'!$A$2:$A$300,C44)=0),"UNIDAD NO ESTÁ EN LA LISTA; ","")&amp;IF(I44="","SIN URGENCIA; ","")&amp;IF(AND(I44&lt;&gt;"",J44=""),"FALTA QUIÉN DECIDIÓ; ","")&amp;IF(AND(I44="Emergencia ahora",NOT(OR(N(L44)&gt;0,N(M44)&gt;0))),"EMERGENCIA SIN LLAMADA DE REGRESO; ","")&amp;IF(AND(I44&lt;&gt;"",N(A44)&gt;0,IFERROR(VLOOKUP(I44,'Ajustes'!$A$3:$C$5,2,0),0)&gt;0,IF(OR(N(L44)&gt;0,N(M44)&gt;0),((IF(N(L44)=0,N(A44),N(L44))+N(M44))-(N(A44)+N(B44)))*1440&gt;IFERROR(VLOOKUP(I44,'Ajustes'!$A$3:$C$5,2,0),0),AND(NOT(N(O44)&gt;0),I44&lt;&gt;"Emergencia ahora",(NOW()-(N(A44)+N(B44)))*1440&gt;IFERROR(VLOOKUP(I44,'Ajustes'!$A$3:$C$5,2,0),0)))),"LLAMADA DESPUÉS DE LA META; ","")&amp;IF(AND(I44="Siguiente día hábil",N(A44)&gt;0,IF(N(N44)=0,TODAY()&gt;WORKDAY(N(A44),1),N(N44)&gt;WORKDAY(N(A44),1))),"SIGUIENTE DÍA HÁBIL SIN PROGRAMAR; ","")&amp;IF(AND(OR(I44="Emergencia ahora",I44="Siguiente día hábil"),K44=""),"SIN PROVEEDOR; ","")&amp;IF(AND(I44&lt;&gt;"",N(A44)&gt;0,IFERROR(VLOOKUP(I44,'Ajustes'!$A$3:$C$5,3,0),0)&gt;0,TODAY()-N(A44)&gt;IFERROR(VLOOKUP(I44,'Ajustes'!$A$3:$C$5,3,0),0)),"ABIERTA DEMASIADO TIEMPO; ",""))-2)))</f>
        <v/>
      </c>
    </row>
    <row r="45">
      <c r="A45" s="7" t="n"/>
      <c r="B45" s="8" t="n"/>
      <c r="L45" s="7" t="n"/>
      <c r="M45" s="8" t="n"/>
      <c r="N45" s="7" t="n"/>
      <c r="O45" s="7" t="n"/>
      <c r="Q45" s="10">
        <f>IF(OR(NOT(OR(A45&lt;&gt;"",C45&lt;&gt;"",D45&lt;&gt;"",G45&lt;&gt;"")),N(A45)=0,NOT(OR(N(L45)&gt;0,N(M45)&gt;0))),"",ROUND(((IF(N(L45)=0,N(A45),N(L45))+N(M45))-(N(A45)+N(B45)))*1440,0))</f>
        <v/>
      </c>
      <c r="R45" s="10">
        <f>IF(OR(NOT(OR(A45&lt;&gt;"",C45&lt;&gt;"",D45&lt;&gt;"",G45&lt;&gt;"")),N(A45)=0),"",IF(N(O45)&gt;0,N(O45),TODAY())-N(A45))</f>
        <v/>
      </c>
      <c r="S45">
        <f>IF(OR(NOT(OR(A45&lt;&gt;"",C45&lt;&gt;"",D45&lt;&gt;"",G45&lt;&gt;"")),N(O45)&gt;0),"",IF(IF(N(A45)=0,"SIN FECHA DE LLEGADA; ","")&amp;IF(C45="","SIN UNIDAD; ","")&amp;IF(AND(C45&lt;&gt;"",COUNTIF('Unidades'!$A$2:$A$300,C45)=0),"UNIDAD NO ESTÁ EN LA LISTA; ","")&amp;IF(I45="","SIN URGENCIA; ","")&amp;IF(AND(I45&lt;&gt;"",J45=""),"FALTA QUIÉN DECIDIÓ; ","")&amp;IF(AND(I45="Emergencia ahora",NOT(OR(N(L45)&gt;0,N(M45)&gt;0))),"EMERGENCIA SIN LLAMADA DE REGRESO; ","")&amp;IF(AND(I45&lt;&gt;"",N(A45)&gt;0,IFERROR(VLOOKUP(I45,'Ajustes'!$A$3:$C$5,2,0),0)&gt;0,IF(OR(N(L45)&gt;0,N(M45)&gt;0),((IF(N(L45)=0,N(A45),N(L45))+N(M45))-(N(A45)+N(B45)))*1440&gt;IFERROR(VLOOKUP(I45,'Ajustes'!$A$3:$C$5,2,0),0),AND(NOT(N(O45)&gt;0),I45&lt;&gt;"Emergencia ahora",(NOW()-(N(A45)+N(B45)))*1440&gt;IFERROR(VLOOKUP(I45,'Ajustes'!$A$3:$C$5,2,0),0)))),"LLAMADA DESPUÉS DE LA META; ","")&amp;IF(AND(I45="Siguiente día hábil",N(A45)&gt;0,IF(N(N45)=0,TODAY()&gt;WORKDAY(N(A45),1),N(N45)&gt;WORKDAY(N(A45),1))),"SIGUIENTE DÍA HÁBIL SIN PROGRAMAR; ","")&amp;IF(AND(OR(I45="Emergencia ahora",I45="Siguiente día hábil"),K45=""),"SIN PROVEEDOR; ","")&amp;IF(AND(I45&lt;&gt;"",N(A45)&gt;0,IFERROR(VLOOKUP(I45,'Ajustes'!$A$3:$C$5,3,0),0)&gt;0,TODAY()-N(A45)&gt;IFERROR(VLOOKUP(I45,'Ajustes'!$A$3:$C$5,3,0),0)),"ABIERTA DEMASIADO TIEMPO; ","")="","",LEFT(IF(N(A45)=0,"SIN FECHA DE LLEGADA; ","")&amp;IF(C45="","SIN UNIDAD; ","")&amp;IF(AND(C45&lt;&gt;"",COUNTIF('Unidades'!$A$2:$A$300,C45)=0),"UNIDAD NO ESTÁ EN LA LISTA; ","")&amp;IF(I45="","SIN URGENCIA; ","")&amp;IF(AND(I45&lt;&gt;"",J45=""),"FALTA QUIÉN DECIDIÓ; ","")&amp;IF(AND(I45="Emergencia ahora",NOT(OR(N(L45)&gt;0,N(M45)&gt;0))),"EMERGENCIA SIN LLAMADA DE REGRESO; ","")&amp;IF(AND(I45&lt;&gt;"",N(A45)&gt;0,IFERROR(VLOOKUP(I45,'Ajustes'!$A$3:$C$5,2,0),0)&gt;0,IF(OR(N(L45)&gt;0,N(M45)&gt;0),((IF(N(L45)=0,N(A45),N(L45))+N(M45))-(N(A45)+N(B45)))*1440&gt;IFERROR(VLOOKUP(I45,'Ajustes'!$A$3:$C$5,2,0),0),AND(NOT(N(O45)&gt;0),I45&lt;&gt;"Emergencia ahora",(NOW()-(N(A45)+N(B45)))*1440&gt;IFERROR(VLOOKUP(I45,'Ajustes'!$A$3:$C$5,2,0),0)))),"LLAMADA DESPUÉS DE LA META; ","")&amp;IF(AND(I45="Siguiente día hábil",N(A45)&gt;0,IF(N(N45)=0,TODAY()&gt;WORKDAY(N(A45),1),N(N45)&gt;WORKDAY(N(A45),1))),"SIGUIENTE DÍA HÁBIL SIN PROGRAMAR; ","")&amp;IF(AND(OR(I45="Emergencia ahora",I45="Siguiente día hábil"),K45=""),"SIN PROVEEDOR; ","")&amp;IF(AND(I45&lt;&gt;"",N(A45)&gt;0,IFERROR(VLOOKUP(I45,'Ajustes'!$A$3:$C$5,3,0),0)&gt;0,TODAY()-N(A45)&gt;IFERROR(VLOOKUP(I45,'Ajustes'!$A$3:$C$5,3,0),0)),"ABIERTA DEMASIADO TIEMPO; ",""),LEN(IF(N(A45)=0,"SIN FECHA DE LLEGADA; ","")&amp;IF(C45="","SIN UNIDAD; ","")&amp;IF(AND(C45&lt;&gt;"",COUNTIF('Unidades'!$A$2:$A$300,C45)=0),"UNIDAD NO ESTÁ EN LA LISTA; ","")&amp;IF(I45="","SIN URGENCIA; ","")&amp;IF(AND(I45&lt;&gt;"",J45=""),"FALTA QUIÉN DECIDIÓ; ","")&amp;IF(AND(I45="Emergencia ahora",NOT(OR(N(L45)&gt;0,N(M45)&gt;0))),"EMERGENCIA SIN LLAMADA DE REGRESO; ","")&amp;IF(AND(I45&lt;&gt;"",N(A45)&gt;0,IFERROR(VLOOKUP(I45,'Ajustes'!$A$3:$C$5,2,0),0)&gt;0,IF(OR(N(L45)&gt;0,N(M45)&gt;0),((IF(N(L45)=0,N(A45),N(L45))+N(M45))-(N(A45)+N(B45)))*1440&gt;IFERROR(VLOOKUP(I45,'Ajustes'!$A$3:$C$5,2,0),0),AND(NOT(N(O45)&gt;0),I45&lt;&gt;"Emergencia ahora",(NOW()-(N(A45)+N(B45)))*1440&gt;IFERROR(VLOOKUP(I45,'Ajustes'!$A$3:$C$5,2,0),0)))),"LLAMADA DESPUÉS DE LA META; ","")&amp;IF(AND(I45="Siguiente día hábil",N(A45)&gt;0,IF(N(N45)=0,TODAY()&gt;WORKDAY(N(A45),1),N(N45)&gt;WORKDAY(N(A45),1))),"SIGUIENTE DÍA HÁBIL SIN PROGRAMAR; ","")&amp;IF(AND(OR(I45="Emergencia ahora",I45="Siguiente día hábil"),K45=""),"SIN PROVEEDOR; ","")&amp;IF(AND(I45&lt;&gt;"",N(A45)&gt;0,IFERROR(VLOOKUP(I45,'Ajustes'!$A$3:$C$5,3,0),0)&gt;0,TODAY()-N(A45)&gt;IFERROR(VLOOKUP(I45,'Ajustes'!$A$3:$C$5,3,0),0)),"ABIERTA DEMASIADO TIEMPO; ",""))-2)))</f>
        <v/>
      </c>
    </row>
    <row r="46">
      <c r="A46" s="7" t="n"/>
      <c r="B46" s="8" t="n"/>
      <c r="L46" s="7" t="n"/>
      <c r="M46" s="8" t="n"/>
      <c r="N46" s="7" t="n"/>
      <c r="O46" s="7" t="n"/>
      <c r="Q46" s="10">
        <f>IF(OR(NOT(OR(A46&lt;&gt;"",C46&lt;&gt;"",D46&lt;&gt;"",G46&lt;&gt;"")),N(A46)=0,NOT(OR(N(L46)&gt;0,N(M46)&gt;0))),"",ROUND(((IF(N(L46)=0,N(A46),N(L46))+N(M46))-(N(A46)+N(B46)))*1440,0))</f>
        <v/>
      </c>
      <c r="R46" s="10">
        <f>IF(OR(NOT(OR(A46&lt;&gt;"",C46&lt;&gt;"",D46&lt;&gt;"",G46&lt;&gt;"")),N(A46)=0),"",IF(N(O46)&gt;0,N(O46),TODAY())-N(A46))</f>
        <v/>
      </c>
      <c r="S46">
        <f>IF(OR(NOT(OR(A46&lt;&gt;"",C46&lt;&gt;"",D46&lt;&gt;"",G46&lt;&gt;"")),N(O46)&gt;0),"",IF(IF(N(A46)=0,"SIN FECHA DE LLEGADA; ","")&amp;IF(C46="","SIN UNIDAD; ","")&amp;IF(AND(C46&lt;&gt;"",COUNTIF('Unidades'!$A$2:$A$300,C46)=0),"UNIDAD NO ESTÁ EN LA LISTA; ","")&amp;IF(I46="","SIN URGENCIA; ","")&amp;IF(AND(I46&lt;&gt;"",J46=""),"FALTA QUIÉN DECIDIÓ; ","")&amp;IF(AND(I46="Emergencia ahora",NOT(OR(N(L46)&gt;0,N(M46)&gt;0))),"EMERGENCIA SIN LLAMADA DE REGRESO; ","")&amp;IF(AND(I46&lt;&gt;"",N(A46)&gt;0,IFERROR(VLOOKUP(I46,'Ajustes'!$A$3:$C$5,2,0),0)&gt;0,IF(OR(N(L46)&gt;0,N(M46)&gt;0),((IF(N(L46)=0,N(A46),N(L46))+N(M46))-(N(A46)+N(B46)))*1440&gt;IFERROR(VLOOKUP(I46,'Ajustes'!$A$3:$C$5,2,0),0),AND(NOT(N(O46)&gt;0),I46&lt;&gt;"Emergencia ahora",(NOW()-(N(A46)+N(B46)))*1440&gt;IFERROR(VLOOKUP(I46,'Ajustes'!$A$3:$C$5,2,0),0)))),"LLAMADA DESPUÉS DE LA META; ","")&amp;IF(AND(I46="Siguiente día hábil",N(A46)&gt;0,IF(N(N46)=0,TODAY()&gt;WORKDAY(N(A46),1),N(N46)&gt;WORKDAY(N(A46),1))),"SIGUIENTE DÍA HÁBIL SIN PROGRAMAR; ","")&amp;IF(AND(OR(I46="Emergencia ahora",I46="Siguiente día hábil"),K46=""),"SIN PROVEEDOR; ","")&amp;IF(AND(I46&lt;&gt;"",N(A46)&gt;0,IFERROR(VLOOKUP(I46,'Ajustes'!$A$3:$C$5,3,0),0)&gt;0,TODAY()-N(A46)&gt;IFERROR(VLOOKUP(I46,'Ajustes'!$A$3:$C$5,3,0),0)),"ABIERTA DEMASIADO TIEMPO; ","")="","",LEFT(IF(N(A46)=0,"SIN FECHA DE LLEGADA; ","")&amp;IF(C46="","SIN UNIDAD; ","")&amp;IF(AND(C46&lt;&gt;"",COUNTIF('Unidades'!$A$2:$A$300,C46)=0),"UNIDAD NO ESTÁ EN LA LISTA; ","")&amp;IF(I46="","SIN URGENCIA; ","")&amp;IF(AND(I46&lt;&gt;"",J46=""),"FALTA QUIÉN DECIDIÓ; ","")&amp;IF(AND(I46="Emergencia ahora",NOT(OR(N(L46)&gt;0,N(M46)&gt;0))),"EMERGENCIA SIN LLAMADA DE REGRESO; ","")&amp;IF(AND(I46&lt;&gt;"",N(A46)&gt;0,IFERROR(VLOOKUP(I46,'Ajustes'!$A$3:$C$5,2,0),0)&gt;0,IF(OR(N(L46)&gt;0,N(M46)&gt;0),((IF(N(L46)=0,N(A46),N(L46))+N(M46))-(N(A46)+N(B46)))*1440&gt;IFERROR(VLOOKUP(I46,'Ajustes'!$A$3:$C$5,2,0),0),AND(NOT(N(O46)&gt;0),I46&lt;&gt;"Emergencia ahora",(NOW()-(N(A46)+N(B46)))*1440&gt;IFERROR(VLOOKUP(I46,'Ajustes'!$A$3:$C$5,2,0),0)))),"LLAMADA DESPUÉS DE LA META; ","")&amp;IF(AND(I46="Siguiente día hábil",N(A46)&gt;0,IF(N(N46)=0,TODAY()&gt;WORKDAY(N(A46),1),N(N46)&gt;WORKDAY(N(A46),1))),"SIGUIENTE DÍA HÁBIL SIN PROGRAMAR; ","")&amp;IF(AND(OR(I46="Emergencia ahora",I46="Siguiente día hábil"),K46=""),"SIN PROVEEDOR; ","")&amp;IF(AND(I46&lt;&gt;"",N(A46)&gt;0,IFERROR(VLOOKUP(I46,'Ajustes'!$A$3:$C$5,3,0),0)&gt;0,TODAY()-N(A46)&gt;IFERROR(VLOOKUP(I46,'Ajustes'!$A$3:$C$5,3,0),0)),"ABIERTA DEMASIADO TIEMPO; ",""),LEN(IF(N(A46)=0,"SIN FECHA DE LLEGADA; ","")&amp;IF(C46="","SIN UNIDAD; ","")&amp;IF(AND(C46&lt;&gt;"",COUNTIF('Unidades'!$A$2:$A$300,C46)=0),"UNIDAD NO ESTÁ EN LA LISTA; ","")&amp;IF(I46="","SIN URGENCIA; ","")&amp;IF(AND(I46&lt;&gt;"",J46=""),"FALTA QUIÉN DECIDIÓ; ","")&amp;IF(AND(I46="Emergencia ahora",NOT(OR(N(L46)&gt;0,N(M46)&gt;0))),"EMERGENCIA SIN LLAMADA DE REGRESO; ","")&amp;IF(AND(I46&lt;&gt;"",N(A46)&gt;0,IFERROR(VLOOKUP(I46,'Ajustes'!$A$3:$C$5,2,0),0)&gt;0,IF(OR(N(L46)&gt;0,N(M46)&gt;0),((IF(N(L46)=0,N(A46),N(L46))+N(M46))-(N(A46)+N(B46)))*1440&gt;IFERROR(VLOOKUP(I46,'Ajustes'!$A$3:$C$5,2,0),0),AND(NOT(N(O46)&gt;0),I46&lt;&gt;"Emergencia ahora",(NOW()-(N(A46)+N(B46)))*1440&gt;IFERROR(VLOOKUP(I46,'Ajustes'!$A$3:$C$5,2,0),0)))),"LLAMADA DESPUÉS DE LA META; ","")&amp;IF(AND(I46="Siguiente día hábil",N(A46)&gt;0,IF(N(N46)=0,TODAY()&gt;WORKDAY(N(A46),1),N(N46)&gt;WORKDAY(N(A46),1))),"SIGUIENTE DÍA HÁBIL SIN PROGRAMAR; ","")&amp;IF(AND(OR(I46="Emergencia ahora",I46="Siguiente día hábil"),K46=""),"SIN PROVEEDOR; ","")&amp;IF(AND(I46&lt;&gt;"",N(A46)&gt;0,IFERROR(VLOOKUP(I46,'Ajustes'!$A$3:$C$5,3,0),0)&gt;0,TODAY()-N(A46)&gt;IFERROR(VLOOKUP(I46,'Ajustes'!$A$3:$C$5,3,0),0)),"ABIERTA DEMASIADO TIEMPO; ",""))-2)))</f>
        <v/>
      </c>
    </row>
    <row r="47">
      <c r="A47" s="7" t="n"/>
      <c r="B47" s="8" t="n"/>
      <c r="L47" s="7" t="n"/>
      <c r="M47" s="8" t="n"/>
      <c r="N47" s="7" t="n"/>
      <c r="O47" s="7" t="n"/>
      <c r="Q47" s="10">
        <f>IF(OR(NOT(OR(A47&lt;&gt;"",C47&lt;&gt;"",D47&lt;&gt;"",G47&lt;&gt;"")),N(A47)=0,NOT(OR(N(L47)&gt;0,N(M47)&gt;0))),"",ROUND(((IF(N(L47)=0,N(A47),N(L47))+N(M47))-(N(A47)+N(B47)))*1440,0))</f>
        <v/>
      </c>
      <c r="R47" s="10">
        <f>IF(OR(NOT(OR(A47&lt;&gt;"",C47&lt;&gt;"",D47&lt;&gt;"",G47&lt;&gt;"")),N(A47)=0),"",IF(N(O47)&gt;0,N(O47),TODAY())-N(A47))</f>
        <v/>
      </c>
      <c r="S47">
        <f>IF(OR(NOT(OR(A47&lt;&gt;"",C47&lt;&gt;"",D47&lt;&gt;"",G47&lt;&gt;"")),N(O47)&gt;0),"",IF(IF(N(A47)=0,"SIN FECHA DE LLEGADA; ","")&amp;IF(C47="","SIN UNIDAD; ","")&amp;IF(AND(C47&lt;&gt;"",COUNTIF('Unidades'!$A$2:$A$300,C47)=0),"UNIDAD NO ESTÁ EN LA LISTA; ","")&amp;IF(I47="","SIN URGENCIA; ","")&amp;IF(AND(I47&lt;&gt;"",J47=""),"FALTA QUIÉN DECIDIÓ; ","")&amp;IF(AND(I47="Emergencia ahora",NOT(OR(N(L47)&gt;0,N(M47)&gt;0))),"EMERGENCIA SIN LLAMADA DE REGRESO; ","")&amp;IF(AND(I47&lt;&gt;"",N(A47)&gt;0,IFERROR(VLOOKUP(I47,'Ajustes'!$A$3:$C$5,2,0),0)&gt;0,IF(OR(N(L47)&gt;0,N(M47)&gt;0),((IF(N(L47)=0,N(A47),N(L47))+N(M47))-(N(A47)+N(B47)))*1440&gt;IFERROR(VLOOKUP(I47,'Ajustes'!$A$3:$C$5,2,0),0),AND(NOT(N(O47)&gt;0),I47&lt;&gt;"Emergencia ahora",(NOW()-(N(A47)+N(B47)))*1440&gt;IFERROR(VLOOKUP(I47,'Ajustes'!$A$3:$C$5,2,0),0)))),"LLAMADA DESPUÉS DE LA META; ","")&amp;IF(AND(I47="Siguiente día hábil",N(A47)&gt;0,IF(N(N47)=0,TODAY()&gt;WORKDAY(N(A47),1),N(N47)&gt;WORKDAY(N(A47),1))),"SIGUIENTE DÍA HÁBIL SIN PROGRAMAR; ","")&amp;IF(AND(OR(I47="Emergencia ahora",I47="Siguiente día hábil"),K47=""),"SIN PROVEEDOR; ","")&amp;IF(AND(I47&lt;&gt;"",N(A47)&gt;0,IFERROR(VLOOKUP(I47,'Ajustes'!$A$3:$C$5,3,0),0)&gt;0,TODAY()-N(A47)&gt;IFERROR(VLOOKUP(I47,'Ajustes'!$A$3:$C$5,3,0),0)),"ABIERTA DEMASIADO TIEMPO; ","")="","",LEFT(IF(N(A47)=0,"SIN FECHA DE LLEGADA; ","")&amp;IF(C47="","SIN UNIDAD; ","")&amp;IF(AND(C47&lt;&gt;"",COUNTIF('Unidades'!$A$2:$A$300,C47)=0),"UNIDAD NO ESTÁ EN LA LISTA; ","")&amp;IF(I47="","SIN URGENCIA; ","")&amp;IF(AND(I47&lt;&gt;"",J47=""),"FALTA QUIÉN DECIDIÓ; ","")&amp;IF(AND(I47="Emergencia ahora",NOT(OR(N(L47)&gt;0,N(M47)&gt;0))),"EMERGENCIA SIN LLAMADA DE REGRESO; ","")&amp;IF(AND(I47&lt;&gt;"",N(A47)&gt;0,IFERROR(VLOOKUP(I47,'Ajustes'!$A$3:$C$5,2,0),0)&gt;0,IF(OR(N(L47)&gt;0,N(M47)&gt;0),((IF(N(L47)=0,N(A47),N(L47))+N(M47))-(N(A47)+N(B47)))*1440&gt;IFERROR(VLOOKUP(I47,'Ajustes'!$A$3:$C$5,2,0),0),AND(NOT(N(O47)&gt;0),I47&lt;&gt;"Emergencia ahora",(NOW()-(N(A47)+N(B47)))*1440&gt;IFERROR(VLOOKUP(I47,'Ajustes'!$A$3:$C$5,2,0),0)))),"LLAMADA DESPUÉS DE LA META; ","")&amp;IF(AND(I47="Siguiente día hábil",N(A47)&gt;0,IF(N(N47)=0,TODAY()&gt;WORKDAY(N(A47),1),N(N47)&gt;WORKDAY(N(A47),1))),"SIGUIENTE DÍA HÁBIL SIN PROGRAMAR; ","")&amp;IF(AND(OR(I47="Emergencia ahora",I47="Siguiente día hábil"),K47=""),"SIN PROVEEDOR; ","")&amp;IF(AND(I47&lt;&gt;"",N(A47)&gt;0,IFERROR(VLOOKUP(I47,'Ajustes'!$A$3:$C$5,3,0),0)&gt;0,TODAY()-N(A47)&gt;IFERROR(VLOOKUP(I47,'Ajustes'!$A$3:$C$5,3,0),0)),"ABIERTA DEMASIADO TIEMPO; ",""),LEN(IF(N(A47)=0,"SIN FECHA DE LLEGADA; ","")&amp;IF(C47="","SIN UNIDAD; ","")&amp;IF(AND(C47&lt;&gt;"",COUNTIF('Unidades'!$A$2:$A$300,C47)=0),"UNIDAD NO ESTÁ EN LA LISTA; ","")&amp;IF(I47="","SIN URGENCIA; ","")&amp;IF(AND(I47&lt;&gt;"",J47=""),"FALTA QUIÉN DECIDIÓ; ","")&amp;IF(AND(I47="Emergencia ahora",NOT(OR(N(L47)&gt;0,N(M47)&gt;0))),"EMERGENCIA SIN LLAMADA DE REGRESO; ","")&amp;IF(AND(I47&lt;&gt;"",N(A47)&gt;0,IFERROR(VLOOKUP(I47,'Ajustes'!$A$3:$C$5,2,0),0)&gt;0,IF(OR(N(L47)&gt;0,N(M47)&gt;0),((IF(N(L47)=0,N(A47),N(L47))+N(M47))-(N(A47)+N(B47)))*1440&gt;IFERROR(VLOOKUP(I47,'Ajustes'!$A$3:$C$5,2,0),0),AND(NOT(N(O47)&gt;0),I47&lt;&gt;"Emergencia ahora",(NOW()-(N(A47)+N(B47)))*1440&gt;IFERROR(VLOOKUP(I47,'Ajustes'!$A$3:$C$5,2,0),0)))),"LLAMADA DESPUÉS DE LA META; ","")&amp;IF(AND(I47="Siguiente día hábil",N(A47)&gt;0,IF(N(N47)=0,TODAY()&gt;WORKDAY(N(A47),1),N(N47)&gt;WORKDAY(N(A47),1))),"SIGUIENTE DÍA HÁBIL SIN PROGRAMAR; ","")&amp;IF(AND(OR(I47="Emergencia ahora",I47="Siguiente día hábil"),K47=""),"SIN PROVEEDOR; ","")&amp;IF(AND(I47&lt;&gt;"",N(A47)&gt;0,IFERROR(VLOOKUP(I47,'Ajustes'!$A$3:$C$5,3,0),0)&gt;0,TODAY()-N(A47)&gt;IFERROR(VLOOKUP(I47,'Ajustes'!$A$3:$C$5,3,0),0)),"ABIERTA DEMASIADO TIEMPO; ",""))-2)))</f>
        <v/>
      </c>
    </row>
    <row r="48">
      <c r="A48" s="7" t="n"/>
      <c r="B48" s="8" t="n"/>
      <c r="L48" s="7" t="n"/>
      <c r="M48" s="8" t="n"/>
      <c r="N48" s="7" t="n"/>
      <c r="O48" s="7" t="n"/>
      <c r="Q48" s="10">
        <f>IF(OR(NOT(OR(A48&lt;&gt;"",C48&lt;&gt;"",D48&lt;&gt;"",G48&lt;&gt;"")),N(A48)=0,NOT(OR(N(L48)&gt;0,N(M48)&gt;0))),"",ROUND(((IF(N(L48)=0,N(A48),N(L48))+N(M48))-(N(A48)+N(B48)))*1440,0))</f>
        <v/>
      </c>
      <c r="R48" s="10">
        <f>IF(OR(NOT(OR(A48&lt;&gt;"",C48&lt;&gt;"",D48&lt;&gt;"",G48&lt;&gt;"")),N(A48)=0),"",IF(N(O48)&gt;0,N(O48),TODAY())-N(A48))</f>
        <v/>
      </c>
      <c r="S48">
        <f>IF(OR(NOT(OR(A48&lt;&gt;"",C48&lt;&gt;"",D48&lt;&gt;"",G48&lt;&gt;"")),N(O48)&gt;0),"",IF(IF(N(A48)=0,"SIN FECHA DE LLEGADA; ","")&amp;IF(C48="","SIN UNIDAD; ","")&amp;IF(AND(C48&lt;&gt;"",COUNTIF('Unidades'!$A$2:$A$300,C48)=0),"UNIDAD NO ESTÁ EN LA LISTA; ","")&amp;IF(I48="","SIN URGENCIA; ","")&amp;IF(AND(I48&lt;&gt;"",J48=""),"FALTA QUIÉN DECIDIÓ; ","")&amp;IF(AND(I48="Emergencia ahora",NOT(OR(N(L48)&gt;0,N(M48)&gt;0))),"EMERGENCIA SIN LLAMADA DE REGRESO; ","")&amp;IF(AND(I48&lt;&gt;"",N(A48)&gt;0,IFERROR(VLOOKUP(I48,'Ajustes'!$A$3:$C$5,2,0),0)&gt;0,IF(OR(N(L48)&gt;0,N(M48)&gt;0),((IF(N(L48)=0,N(A48),N(L48))+N(M48))-(N(A48)+N(B48)))*1440&gt;IFERROR(VLOOKUP(I48,'Ajustes'!$A$3:$C$5,2,0),0),AND(NOT(N(O48)&gt;0),I48&lt;&gt;"Emergencia ahora",(NOW()-(N(A48)+N(B48)))*1440&gt;IFERROR(VLOOKUP(I48,'Ajustes'!$A$3:$C$5,2,0),0)))),"LLAMADA DESPUÉS DE LA META; ","")&amp;IF(AND(I48="Siguiente día hábil",N(A48)&gt;0,IF(N(N48)=0,TODAY()&gt;WORKDAY(N(A48),1),N(N48)&gt;WORKDAY(N(A48),1))),"SIGUIENTE DÍA HÁBIL SIN PROGRAMAR; ","")&amp;IF(AND(OR(I48="Emergencia ahora",I48="Siguiente día hábil"),K48=""),"SIN PROVEEDOR; ","")&amp;IF(AND(I48&lt;&gt;"",N(A48)&gt;0,IFERROR(VLOOKUP(I48,'Ajustes'!$A$3:$C$5,3,0),0)&gt;0,TODAY()-N(A48)&gt;IFERROR(VLOOKUP(I48,'Ajustes'!$A$3:$C$5,3,0),0)),"ABIERTA DEMASIADO TIEMPO; ","")="","",LEFT(IF(N(A48)=0,"SIN FECHA DE LLEGADA; ","")&amp;IF(C48="","SIN UNIDAD; ","")&amp;IF(AND(C48&lt;&gt;"",COUNTIF('Unidades'!$A$2:$A$300,C48)=0),"UNIDAD NO ESTÁ EN LA LISTA; ","")&amp;IF(I48="","SIN URGENCIA; ","")&amp;IF(AND(I48&lt;&gt;"",J48=""),"FALTA QUIÉN DECIDIÓ; ","")&amp;IF(AND(I48="Emergencia ahora",NOT(OR(N(L48)&gt;0,N(M48)&gt;0))),"EMERGENCIA SIN LLAMADA DE REGRESO; ","")&amp;IF(AND(I48&lt;&gt;"",N(A48)&gt;0,IFERROR(VLOOKUP(I48,'Ajustes'!$A$3:$C$5,2,0),0)&gt;0,IF(OR(N(L48)&gt;0,N(M48)&gt;0),((IF(N(L48)=0,N(A48),N(L48))+N(M48))-(N(A48)+N(B48)))*1440&gt;IFERROR(VLOOKUP(I48,'Ajustes'!$A$3:$C$5,2,0),0),AND(NOT(N(O48)&gt;0),I48&lt;&gt;"Emergencia ahora",(NOW()-(N(A48)+N(B48)))*1440&gt;IFERROR(VLOOKUP(I48,'Ajustes'!$A$3:$C$5,2,0),0)))),"LLAMADA DESPUÉS DE LA META; ","")&amp;IF(AND(I48="Siguiente día hábil",N(A48)&gt;0,IF(N(N48)=0,TODAY()&gt;WORKDAY(N(A48),1),N(N48)&gt;WORKDAY(N(A48),1))),"SIGUIENTE DÍA HÁBIL SIN PROGRAMAR; ","")&amp;IF(AND(OR(I48="Emergencia ahora",I48="Siguiente día hábil"),K48=""),"SIN PROVEEDOR; ","")&amp;IF(AND(I48&lt;&gt;"",N(A48)&gt;0,IFERROR(VLOOKUP(I48,'Ajustes'!$A$3:$C$5,3,0),0)&gt;0,TODAY()-N(A48)&gt;IFERROR(VLOOKUP(I48,'Ajustes'!$A$3:$C$5,3,0),0)),"ABIERTA DEMASIADO TIEMPO; ",""),LEN(IF(N(A48)=0,"SIN FECHA DE LLEGADA; ","")&amp;IF(C48="","SIN UNIDAD; ","")&amp;IF(AND(C48&lt;&gt;"",COUNTIF('Unidades'!$A$2:$A$300,C48)=0),"UNIDAD NO ESTÁ EN LA LISTA; ","")&amp;IF(I48="","SIN URGENCIA; ","")&amp;IF(AND(I48&lt;&gt;"",J48=""),"FALTA QUIÉN DECIDIÓ; ","")&amp;IF(AND(I48="Emergencia ahora",NOT(OR(N(L48)&gt;0,N(M48)&gt;0))),"EMERGENCIA SIN LLAMADA DE REGRESO; ","")&amp;IF(AND(I48&lt;&gt;"",N(A48)&gt;0,IFERROR(VLOOKUP(I48,'Ajustes'!$A$3:$C$5,2,0),0)&gt;0,IF(OR(N(L48)&gt;0,N(M48)&gt;0),((IF(N(L48)=0,N(A48),N(L48))+N(M48))-(N(A48)+N(B48)))*1440&gt;IFERROR(VLOOKUP(I48,'Ajustes'!$A$3:$C$5,2,0),0),AND(NOT(N(O48)&gt;0),I48&lt;&gt;"Emergencia ahora",(NOW()-(N(A48)+N(B48)))*1440&gt;IFERROR(VLOOKUP(I48,'Ajustes'!$A$3:$C$5,2,0),0)))),"LLAMADA DESPUÉS DE LA META; ","")&amp;IF(AND(I48="Siguiente día hábil",N(A48)&gt;0,IF(N(N48)=0,TODAY()&gt;WORKDAY(N(A48),1),N(N48)&gt;WORKDAY(N(A48),1))),"SIGUIENTE DÍA HÁBIL SIN PROGRAMAR; ","")&amp;IF(AND(OR(I48="Emergencia ahora",I48="Siguiente día hábil"),K48=""),"SIN PROVEEDOR; ","")&amp;IF(AND(I48&lt;&gt;"",N(A48)&gt;0,IFERROR(VLOOKUP(I48,'Ajustes'!$A$3:$C$5,3,0),0)&gt;0,TODAY()-N(A48)&gt;IFERROR(VLOOKUP(I48,'Ajustes'!$A$3:$C$5,3,0),0)),"ABIERTA DEMASIADO TIEMPO; ",""))-2)))</f>
        <v/>
      </c>
    </row>
    <row r="49">
      <c r="A49" s="7" t="n"/>
      <c r="B49" s="8" t="n"/>
      <c r="L49" s="7" t="n"/>
      <c r="M49" s="8" t="n"/>
      <c r="N49" s="7" t="n"/>
      <c r="O49" s="7" t="n"/>
      <c r="Q49" s="10">
        <f>IF(OR(NOT(OR(A49&lt;&gt;"",C49&lt;&gt;"",D49&lt;&gt;"",G49&lt;&gt;"")),N(A49)=0,NOT(OR(N(L49)&gt;0,N(M49)&gt;0))),"",ROUND(((IF(N(L49)=0,N(A49),N(L49))+N(M49))-(N(A49)+N(B49)))*1440,0))</f>
        <v/>
      </c>
      <c r="R49" s="10">
        <f>IF(OR(NOT(OR(A49&lt;&gt;"",C49&lt;&gt;"",D49&lt;&gt;"",G49&lt;&gt;"")),N(A49)=0),"",IF(N(O49)&gt;0,N(O49),TODAY())-N(A49))</f>
        <v/>
      </c>
      <c r="S49">
        <f>IF(OR(NOT(OR(A49&lt;&gt;"",C49&lt;&gt;"",D49&lt;&gt;"",G49&lt;&gt;"")),N(O49)&gt;0),"",IF(IF(N(A49)=0,"SIN FECHA DE LLEGADA; ","")&amp;IF(C49="","SIN UNIDAD; ","")&amp;IF(AND(C49&lt;&gt;"",COUNTIF('Unidades'!$A$2:$A$300,C49)=0),"UNIDAD NO ESTÁ EN LA LISTA; ","")&amp;IF(I49="","SIN URGENCIA; ","")&amp;IF(AND(I49&lt;&gt;"",J49=""),"FALTA QUIÉN DECIDIÓ; ","")&amp;IF(AND(I49="Emergencia ahora",NOT(OR(N(L49)&gt;0,N(M49)&gt;0))),"EMERGENCIA SIN LLAMADA DE REGRESO; ","")&amp;IF(AND(I49&lt;&gt;"",N(A49)&gt;0,IFERROR(VLOOKUP(I49,'Ajustes'!$A$3:$C$5,2,0),0)&gt;0,IF(OR(N(L49)&gt;0,N(M49)&gt;0),((IF(N(L49)=0,N(A49),N(L49))+N(M49))-(N(A49)+N(B49)))*1440&gt;IFERROR(VLOOKUP(I49,'Ajustes'!$A$3:$C$5,2,0),0),AND(NOT(N(O49)&gt;0),I49&lt;&gt;"Emergencia ahora",(NOW()-(N(A49)+N(B49)))*1440&gt;IFERROR(VLOOKUP(I49,'Ajustes'!$A$3:$C$5,2,0),0)))),"LLAMADA DESPUÉS DE LA META; ","")&amp;IF(AND(I49="Siguiente día hábil",N(A49)&gt;0,IF(N(N49)=0,TODAY()&gt;WORKDAY(N(A49),1),N(N49)&gt;WORKDAY(N(A49),1))),"SIGUIENTE DÍA HÁBIL SIN PROGRAMAR; ","")&amp;IF(AND(OR(I49="Emergencia ahora",I49="Siguiente día hábil"),K49=""),"SIN PROVEEDOR; ","")&amp;IF(AND(I49&lt;&gt;"",N(A49)&gt;0,IFERROR(VLOOKUP(I49,'Ajustes'!$A$3:$C$5,3,0),0)&gt;0,TODAY()-N(A49)&gt;IFERROR(VLOOKUP(I49,'Ajustes'!$A$3:$C$5,3,0),0)),"ABIERTA DEMASIADO TIEMPO; ","")="","",LEFT(IF(N(A49)=0,"SIN FECHA DE LLEGADA; ","")&amp;IF(C49="","SIN UNIDAD; ","")&amp;IF(AND(C49&lt;&gt;"",COUNTIF('Unidades'!$A$2:$A$300,C49)=0),"UNIDAD NO ESTÁ EN LA LISTA; ","")&amp;IF(I49="","SIN URGENCIA; ","")&amp;IF(AND(I49&lt;&gt;"",J49=""),"FALTA QUIÉN DECIDIÓ; ","")&amp;IF(AND(I49="Emergencia ahora",NOT(OR(N(L49)&gt;0,N(M49)&gt;0))),"EMERGENCIA SIN LLAMADA DE REGRESO; ","")&amp;IF(AND(I49&lt;&gt;"",N(A49)&gt;0,IFERROR(VLOOKUP(I49,'Ajustes'!$A$3:$C$5,2,0),0)&gt;0,IF(OR(N(L49)&gt;0,N(M49)&gt;0),((IF(N(L49)=0,N(A49),N(L49))+N(M49))-(N(A49)+N(B49)))*1440&gt;IFERROR(VLOOKUP(I49,'Ajustes'!$A$3:$C$5,2,0),0),AND(NOT(N(O49)&gt;0),I49&lt;&gt;"Emergencia ahora",(NOW()-(N(A49)+N(B49)))*1440&gt;IFERROR(VLOOKUP(I49,'Ajustes'!$A$3:$C$5,2,0),0)))),"LLAMADA DESPUÉS DE LA META; ","")&amp;IF(AND(I49="Siguiente día hábil",N(A49)&gt;0,IF(N(N49)=0,TODAY()&gt;WORKDAY(N(A49),1),N(N49)&gt;WORKDAY(N(A49),1))),"SIGUIENTE DÍA HÁBIL SIN PROGRAMAR; ","")&amp;IF(AND(OR(I49="Emergencia ahora",I49="Siguiente día hábil"),K49=""),"SIN PROVEEDOR; ","")&amp;IF(AND(I49&lt;&gt;"",N(A49)&gt;0,IFERROR(VLOOKUP(I49,'Ajustes'!$A$3:$C$5,3,0),0)&gt;0,TODAY()-N(A49)&gt;IFERROR(VLOOKUP(I49,'Ajustes'!$A$3:$C$5,3,0),0)),"ABIERTA DEMASIADO TIEMPO; ",""),LEN(IF(N(A49)=0,"SIN FECHA DE LLEGADA; ","")&amp;IF(C49="","SIN UNIDAD; ","")&amp;IF(AND(C49&lt;&gt;"",COUNTIF('Unidades'!$A$2:$A$300,C49)=0),"UNIDAD NO ESTÁ EN LA LISTA; ","")&amp;IF(I49="","SIN URGENCIA; ","")&amp;IF(AND(I49&lt;&gt;"",J49=""),"FALTA QUIÉN DECIDIÓ; ","")&amp;IF(AND(I49="Emergencia ahora",NOT(OR(N(L49)&gt;0,N(M49)&gt;0))),"EMERGENCIA SIN LLAMADA DE REGRESO; ","")&amp;IF(AND(I49&lt;&gt;"",N(A49)&gt;0,IFERROR(VLOOKUP(I49,'Ajustes'!$A$3:$C$5,2,0),0)&gt;0,IF(OR(N(L49)&gt;0,N(M49)&gt;0),((IF(N(L49)=0,N(A49),N(L49))+N(M49))-(N(A49)+N(B49)))*1440&gt;IFERROR(VLOOKUP(I49,'Ajustes'!$A$3:$C$5,2,0),0),AND(NOT(N(O49)&gt;0),I49&lt;&gt;"Emergencia ahora",(NOW()-(N(A49)+N(B49)))*1440&gt;IFERROR(VLOOKUP(I49,'Ajustes'!$A$3:$C$5,2,0),0)))),"LLAMADA DESPUÉS DE LA META; ","")&amp;IF(AND(I49="Siguiente día hábil",N(A49)&gt;0,IF(N(N49)=0,TODAY()&gt;WORKDAY(N(A49),1),N(N49)&gt;WORKDAY(N(A49),1))),"SIGUIENTE DÍA HÁBIL SIN PROGRAMAR; ","")&amp;IF(AND(OR(I49="Emergencia ahora",I49="Siguiente día hábil"),K49=""),"SIN PROVEEDOR; ","")&amp;IF(AND(I49&lt;&gt;"",N(A49)&gt;0,IFERROR(VLOOKUP(I49,'Ajustes'!$A$3:$C$5,3,0),0)&gt;0,TODAY()-N(A49)&gt;IFERROR(VLOOKUP(I49,'Ajustes'!$A$3:$C$5,3,0),0)),"ABIERTA DEMASIADO TIEMPO; ",""))-2)))</f>
        <v/>
      </c>
    </row>
    <row r="50">
      <c r="A50" s="7" t="n"/>
      <c r="B50" s="8" t="n"/>
      <c r="L50" s="7" t="n"/>
      <c r="M50" s="8" t="n"/>
      <c r="N50" s="7" t="n"/>
      <c r="O50" s="7" t="n"/>
      <c r="Q50" s="10">
        <f>IF(OR(NOT(OR(A50&lt;&gt;"",C50&lt;&gt;"",D50&lt;&gt;"",G50&lt;&gt;"")),N(A50)=0,NOT(OR(N(L50)&gt;0,N(M50)&gt;0))),"",ROUND(((IF(N(L50)=0,N(A50),N(L50))+N(M50))-(N(A50)+N(B50)))*1440,0))</f>
        <v/>
      </c>
      <c r="R50" s="10">
        <f>IF(OR(NOT(OR(A50&lt;&gt;"",C50&lt;&gt;"",D50&lt;&gt;"",G50&lt;&gt;"")),N(A50)=0),"",IF(N(O50)&gt;0,N(O50),TODAY())-N(A50))</f>
        <v/>
      </c>
      <c r="S50">
        <f>IF(OR(NOT(OR(A50&lt;&gt;"",C50&lt;&gt;"",D50&lt;&gt;"",G50&lt;&gt;"")),N(O50)&gt;0),"",IF(IF(N(A50)=0,"SIN FECHA DE LLEGADA; ","")&amp;IF(C50="","SIN UNIDAD; ","")&amp;IF(AND(C50&lt;&gt;"",COUNTIF('Unidades'!$A$2:$A$300,C50)=0),"UNIDAD NO ESTÁ EN LA LISTA; ","")&amp;IF(I50="","SIN URGENCIA; ","")&amp;IF(AND(I50&lt;&gt;"",J50=""),"FALTA QUIÉN DECIDIÓ; ","")&amp;IF(AND(I50="Emergencia ahora",NOT(OR(N(L50)&gt;0,N(M50)&gt;0))),"EMERGENCIA SIN LLAMADA DE REGRESO; ","")&amp;IF(AND(I50&lt;&gt;"",N(A50)&gt;0,IFERROR(VLOOKUP(I50,'Ajustes'!$A$3:$C$5,2,0),0)&gt;0,IF(OR(N(L50)&gt;0,N(M50)&gt;0),((IF(N(L50)=0,N(A50),N(L50))+N(M50))-(N(A50)+N(B50)))*1440&gt;IFERROR(VLOOKUP(I50,'Ajustes'!$A$3:$C$5,2,0),0),AND(NOT(N(O50)&gt;0),I50&lt;&gt;"Emergencia ahora",(NOW()-(N(A50)+N(B50)))*1440&gt;IFERROR(VLOOKUP(I50,'Ajustes'!$A$3:$C$5,2,0),0)))),"LLAMADA DESPUÉS DE LA META; ","")&amp;IF(AND(I50="Siguiente día hábil",N(A50)&gt;0,IF(N(N50)=0,TODAY()&gt;WORKDAY(N(A50),1),N(N50)&gt;WORKDAY(N(A50),1))),"SIGUIENTE DÍA HÁBIL SIN PROGRAMAR; ","")&amp;IF(AND(OR(I50="Emergencia ahora",I50="Siguiente día hábil"),K50=""),"SIN PROVEEDOR; ","")&amp;IF(AND(I50&lt;&gt;"",N(A50)&gt;0,IFERROR(VLOOKUP(I50,'Ajustes'!$A$3:$C$5,3,0),0)&gt;0,TODAY()-N(A50)&gt;IFERROR(VLOOKUP(I50,'Ajustes'!$A$3:$C$5,3,0),0)),"ABIERTA DEMASIADO TIEMPO; ","")="","",LEFT(IF(N(A50)=0,"SIN FECHA DE LLEGADA; ","")&amp;IF(C50="","SIN UNIDAD; ","")&amp;IF(AND(C50&lt;&gt;"",COUNTIF('Unidades'!$A$2:$A$300,C50)=0),"UNIDAD NO ESTÁ EN LA LISTA; ","")&amp;IF(I50="","SIN URGENCIA; ","")&amp;IF(AND(I50&lt;&gt;"",J50=""),"FALTA QUIÉN DECIDIÓ; ","")&amp;IF(AND(I50="Emergencia ahora",NOT(OR(N(L50)&gt;0,N(M50)&gt;0))),"EMERGENCIA SIN LLAMADA DE REGRESO; ","")&amp;IF(AND(I50&lt;&gt;"",N(A50)&gt;0,IFERROR(VLOOKUP(I50,'Ajustes'!$A$3:$C$5,2,0),0)&gt;0,IF(OR(N(L50)&gt;0,N(M50)&gt;0),((IF(N(L50)=0,N(A50),N(L50))+N(M50))-(N(A50)+N(B50)))*1440&gt;IFERROR(VLOOKUP(I50,'Ajustes'!$A$3:$C$5,2,0),0),AND(NOT(N(O50)&gt;0),I50&lt;&gt;"Emergencia ahora",(NOW()-(N(A50)+N(B50)))*1440&gt;IFERROR(VLOOKUP(I50,'Ajustes'!$A$3:$C$5,2,0),0)))),"LLAMADA DESPUÉS DE LA META; ","")&amp;IF(AND(I50="Siguiente día hábil",N(A50)&gt;0,IF(N(N50)=0,TODAY()&gt;WORKDAY(N(A50),1),N(N50)&gt;WORKDAY(N(A50),1))),"SIGUIENTE DÍA HÁBIL SIN PROGRAMAR; ","")&amp;IF(AND(OR(I50="Emergencia ahora",I50="Siguiente día hábil"),K50=""),"SIN PROVEEDOR; ","")&amp;IF(AND(I50&lt;&gt;"",N(A50)&gt;0,IFERROR(VLOOKUP(I50,'Ajustes'!$A$3:$C$5,3,0),0)&gt;0,TODAY()-N(A50)&gt;IFERROR(VLOOKUP(I50,'Ajustes'!$A$3:$C$5,3,0),0)),"ABIERTA DEMASIADO TIEMPO; ",""),LEN(IF(N(A50)=0,"SIN FECHA DE LLEGADA; ","")&amp;IF(C50="","SIN UNIDAD; ","")&amp;IF(AND(C50&lt;&gt;"",COUNTIF('Unidades'!$A$2:$A$300,C50)=0),"UNIDAD NO ESTÁ EN LA LISTA; ","")&amp;IF(I50="","SIN URGENCIA; ","")&amp;IF(AND(I50&lt;&gt;"",J50=""),"FALTA QUIÉN DECIDIÓ; ","")&amp;IF(AND(I50="Emergencia ahora",NOT(OR(N(L50)&gt;0,N(M50)&gt;0))),"EMERGENCIA SIN LLAMADA DE REGRESO; ","")&amp;IF(AND(I50&lt;&gt;"",N(A50)&gt;0,IFERROR(VLOOKUP(I50,'Ajustes'!$A$3:$C$5,2,0),0)&gt;0,IF(OR(N(L50)&gt;0,N(M50)&gt;0),((IF(N(L50)=0,N(A50),N(L50))+N(M50))-(N(A50)+N(B50)))*1440&gt;IFERROR(VLOOKUP(I50,'Ajustes'!$A$3:$C$5,2,0),0),AND(NOT(N(O50)&gt;0),I50&lt;&gt;"Emergencia ahora",(NOW()-(N(A50)+N(B50)))*1440&gt;IFERROR(VLOOKUP(I50,'Ajustes'!$A$3:$C$5,2,0),0)))),"LLAMADA DESPUÉS DE LA META; ","")&amp;IF(AND(I50="Siguiente día hábil",N(A50)&gt;0,IF(N(N50)=0,TODAY()&gt;WORKDAY(N(A50),1),N(N50)&gt;WORKDAY(N(A50),1))),"SIGUIENTE DÍA HÁBIL SIN PROGRAMAR; ","")&amp;IF(AND(OR(I50="Emergencia ahora",I50="Siguiente día hábil"),K50=""),"SIN PROVEEDOR; ","")&amp;IF(AND(I50&lt;&gt;"",N(A50)&gt;0,IFERROR(VLOOKUP(I50,'Ajustes'!$A$3:$C$5,3,0),0)&gt;0,TODAY()-N(A50)&gt;IFERROR(VLOOKUP(I50,'Ajustes'!$A$3:$C$5,3,0),0)),"ABIERTA DEMASIADO TIEMPO; ",""))-2)))</f>
        <v/>
      </c>
    </row>
    <row r="51">
      <c r="A51" s="7" t="n"/>
      <c r="B51" s="8" t="n"/>
      <c r="L51" s="7" t="n"/>
      <c r="M51" s="8" t="n"/>
      <c r="N51" s="7" t="n"/>
      <c r="O51" s="7" t="n"/>
      <c r="Q51" s="10">
        <f>IF(OR(NOT(OR(A51&lt;&gt;"",C51&lt;&gt;"",D51&lt;&gt;"",G51&lt;&gt;"")),N(A51)=0,NOT(OR(N(L51)&gt;0,N(M51)&gt;0))),"",ROUND(((IF(N(L51)=0,N(A51),N(L51))+N(M51))-(N(A51)+N(B51)))*1440,0))</f>
        <v/>
      </c>
      <c r="R51" s="10">
        <f>IF(OR(NOT(OR(A51&lt;&gt;"",C51&lt;&gt;"",D51&lt;&gt;"",G51&lt;&gt;"")),N(A51)=0),"",IF(N(O51)&gt;0,N(O51),TODAY())-N(A51))</f>
        <v/>
      </c>
      <c r="S51">
        <f>IF(OR(NOT(OR(A51&lt;&gt;"",C51&lt;&gt;"",D51&lt;&gt;"",G51&lt;&gt;"")),N(O51)&gt;0),"",IF(IF(N(A51)=0,"SIN FECHA DE LLEGADA; ","")&amp;IF(C51="","SIN UNIDAD; ","")&amp;IF(AND(C51&lt;&gt;"",COUNTIF('Unidades'!$A$2:$A$300,C51)=0),"UNIDAD NO ESTÁ EN LA LISTA; ","")&amp;IF(I51="","SIN URGENCIA; ","")&amp;IF(AND(I51&lt;&gt;"",J51=""),"FALTA QUIÉN DECIDIÓ; ","")&amp;IF(AND(I51="Emergencia ahora",NOT(OR(N(L51)&gt;0,N(M51)&gt;0))),"EMERGENCIA SIN LLAMADA DE REGRESO; ","")&amp;IF(AND(I51&lt;&gt;"",N(A51)&gt;0,IFERROR(VLOOKUP(I51,'Ajustes'!$A$3:$C$5,2,0),0)&gt;0,IF(OR(N(L51)&gt;0,N(M51)&gt;0),((IF(N(L51)=0,N(A51),N(L51))+N(M51))-(N(A51)+N(B51)))*1440&gt;IFERROR(VLOOKUP(I51,'Ajustes'!$A$3:$C$5,2,0),0),AND(NOT(N(O51)&gt;0),I51&lt;&gt;"Emergencia ahora",(NOW()-(N(A51)+N(B51)))*1440&gt;IFERROR(VLOOKUP(I51,'Ajustes'!$A$3:$C$5,2,0),0)))),"LLAMADA DESPUÉS DE LA META; ","")&amp;IF(AND(I51="Siguiente día hábil",N(A51)&gt;0,IF(N(N51)=0,TODAY()&gt;WORKDAY(N(A51),1),N(N51)&gt;WORKDAY(N(A51),1))),"SIGUIENTE DÍA HÁBIL SIN PROGRAMAR; ","")&amp;IF(AND(OR(I51="Emergencia ahora",I51="Siguiente día hábil"),K51=""),"SIN PROVEEDOR; ","")&amp;IF(AND(I51&lt;&gt;"",N(A51)&gt;0,IFERROR(VLOOKUP(I51,'Ajustes'!$A$3:$C$5,3,0),0)&gt;0,TODAY()-N(A51)&gt;IFERROR(VLOOKUP(I51,'Ajustes'!$A$3:$C$5,3,0),0)),"ABIERTA DEMASIADO TIEMPO; ","")="","",LEFT(IF(N(A51)=0,"SIN FECHA DE LLEGADA; ","")&amp;IF(C51="","SIN UNIDAD; ","")&amp;IF(AND(C51&lt;&gt;"",COUNTIF('Unidades'!$A$2:$A$300,C51)=0),"UNIDAD NO ESTÁ EN LA LISTA; ","")&amp;IF(I51="","SIN URGENCIA; ","")&amp;IF(AND(I51&lt;&gt;"",J51=""),"FALTA QUIÉN DECIDIÓ; ","")&amp;IF(AND(I51="Emergencia ahora",NOT(OR(N(L51)&gt;0,N(M51)&gt;0))),"EMERGENCIA SIN LLAMADA DE REGRESO; ","")&amp;IF(AND(I51&lt;&gt;"",N(A51)&gt;0,IFERROR(VLOOKUP(I51,'Ajustes'!$A$3:$C$5,2,0),0)&gt;0,IF(OR(N(L51)&gt;0,N(M51)&gt;0),((IF(N(L51)=0,N(A51),N(L51))+N(M51))-(N(A51)+N(B51)))*1440&gt;IFERROR(VLOOKUP(I51,'Ajustes'!$A$3:$C$5,2,0),0),AND(NOT(N(O51)&gt;0),I51&lt;&gt;"Emergencia ahora",(NOW()-(N(A51)+N(B51)))*1440&gt;IFERROR(VLOOKUP(I51,'Ajustes'!$A$3:$C$5,2,0),0)))),"LLAMADA DESPUÉS DE LA META; ","")&amp;IF(AND(I51="Siguiente día hábil",N(A51)&gt;0,IF(N(N51)=0,TODAY()&gt;WORKDAY(N(A51),1),N(N51)&gt;WORKDAY(N(A51),1))),"SIGUIENTE DÍA HÁBIL SIN PROGRAMAR; ","")&amp;IF(AND(OR(I51="Emergencia ahora",I51="Siguiente día hábil"),K51=""),"SIN PROVEEDOR; ","")&amp;IF(AND(I51&lt;&gt;"",N(A51)&gt;0,IFERROR(VLOOKUP(I51,'Ajustes'!$A$3:$C$5,3,0),0)&gt;0,TODAY()-N(A51)&gt;IFERROR(VLOOKUP(I51,'Ajustes'!$A$3:$C$5,3,0),0)),"ABIERTA DEMASIADO TIEMPO; ",""),LEN(IF(N(A51)=0,"SIN FECHA DE LLEGADA; ","")&amp;IF(C51="","SIN UNIDAD; ","")&amp;IF(AND(C51&lt;&gt;"",COUNTIF('Unidades'!$A$2:$A$300,C51)=0),"UNIDAD NO ESTÁ EN LA LISTA; ","")&amp;IF(I51="","SIN URGENCIA; ","")&amp;IF(AND(I51&lt;&gt;"",J51=""),"FALTA QUIÉN DECIDIÓ; ","")&amp;IF(AND(I51="Emergencia ahora",NOT(OR(N(L51)&gt;0,N(M51)&gt;0))),"EMERGENCIA SIN LLAMADA DE REGRESO; ","")&amp;IF(AND(I51&lt;&gt;"",N(A51)&gt;0,IFERROR(VLOOKUP(I51,'Ajustes'!$A$3:$C$5,2,0),0)&gt;0,IF(OR(N(L51)&gt;0,N(M51)&gt;0),((IF(N(L51)=0,N(A51),N(L51))+N(M51))-(N(A51)+N(B51)))*1440&gt;IFERROR(VLOOKUP(I51,'Ajustes'!$A$3:$C$5,2,0),0),AND(NOT(N(O51)&gt;0),I51&lt;&gt;"Emergencia ahora",(NOW()-(N(A51)+N(B51)))*1440&gt;IFERROR(VLOOKUP(I51,'Ajustes'!$A$3:$C$5,2,0),0)))),"LLAMADA DESPUÉS DE LA META; ","")&amp;IF(AND(I51="Siguiente día hábil",N(A51)&gt;0,IF(N(N51)=0,TODAY()&gt;WORKDAY(N(A51),1),N(N51)&gt;WORKDAY(N(A51),1))),"SIGUIENTE DÍA HÁBIL SIN PROGRAMAR; ","")&amp;IF(AND(OR(I51="Emergencia ahora",I51="Siguiente día hábil"),K51=""),"SIN PROVEEDOR; ","")&amp;IF(AND(I51&lt;&gt;"",N(A51)&gt;0,IFERROR(VLOOKUP(I51,'Ajustes'!$A$3:$C$5,3,0),0)&gt;0,TODAY()-N(A51)&gt;IFERROR(VLOOKUP(I51,'Ajustes'!$A$3:$C$5,3,0),0)),"ABIERTA DEMASIADO TIEMPO; ",""))-2)))</f>
        <v/>
      </c>
    </row>
    <row r="52">
      <c r="A52" s="7" t="n"/>
      <c r="B52" s="8" t="n"/>
      <c r="L52" s="7" t="n"/>
      <c r="M52" s="8" t="n"/>
      <c r="N52" s="7" t="n"/>
      <c r="O52" s="7" t="n"/>
      <c r="Q52" s="10">
        <f>IF(OR(NOT(OR(A52&lt;&gt;"",C52&lt;&gt;"",D52&lt;&gt;"",G52&lt;&gt;"")),N(A52)=0,NOT(OR(N(L52)&gt;0,N(M52)&gt;0))),"",ROUND(((IF(N(L52)=0,N(A52),N(L52))+N(M52))-(N(A52)+N(B52)))*1440,0))</f>
        <v/>
      </c>
      <c r="R52" s="10">
        <f>IF(OR(NOT(OR(A52&lt;&gt;"",C52&lt;&gt;"",D52&lt;&gt;"",G52&lt;&gt;"")),N(A52)=0),"",IF(N(O52)&gt;0,N(O52),TODAY())-N(A52))</f>
        <v/>
      </c>
      <c r="S52">
        <f>IF(OR(NOT(OR(A52&lt;&gt;"",C52&lt;&gt;"",D52&lt;&gt;"",G52&lt;&gt;"")),N(O52)&gt;0),"",IF(IF(N(A52)=0,"SIN FECHA DE LLEGADA; ","")&amp;IF(C52="","SIN UNIDAD; ","")&amp;IF(AND(C52&lt;&gt;"",COUNTIF('Unidades'!$A$2:$A$300,C52)=0),"UNIDAD NO ESTÁ EN LA LISTA; ","")&amp;IF(I52="","SIN URGENCIA; ","")&amp;IF(AND(I52&lt;&gt;"",J52=""),"FALTA QUIÉN DECIDIÓ; ","")&amp;IF(AND(I52="Emergencia ahora",NOT(OR(N(L52)&gt;0,N(M52)&gt;0))),"EMERGENCIA SIN LLAMADA DE REGRESO; ","")&amp;IF(AND(I52&lt;&gt;"",N(A52)&gt;0,IFERROR(VLOOKUP(I52,'Ajustes'!$A$3:$C$5,2,0),0)&gt;0,IF(OR(N(L52)&gt;0,N(M52)&gt;0),((IF(N(L52)=0,N(A52),N(L52))+N(M52))-(N(A52)+N(B52)))*1440&gt;IFERROR(VLOOKUP(I52,'Ajustes'!$A$3:$C$5,2,0),0),AND(NOT(N(O52)&gt;0),I52&lt;&gt;"Emergencia ahora",(NOW()-(N(A52)+N(B52)))*1440&gt;IFERROR(VLOOKUP(I52,'Ajustes'!$A$3:$C$5,2,0),0)))),"LLAMADA DESPUÉS DE LA META; ","")&amp;IF(AND(I52="Siguiente día hábil",N(A52)&gt;0,IF(N(N52)=0,TODAY()&gt;WORKDAY(N(A52),1),N(N52)&gt;WORKDAY(N(A52),1))),"SIGUIENTE DÍA HÁBIL SIN PROGRAMAR; ","")&amp;IF(AND(OR(I52="Emergencia ahora",I52="Siguiente día hábil"),K52=""),"SIN PROVEEDOR; ","")&amp;IF(AND(I52&lt;&gt;"",N(A52)&gt;0,IFERROR(VLOOKUP(I52,'Ajustes'!$A$3:$C$5,3,0),0)&gt;0,TODAY()-N(A52)&gt;IFERROR(VLOOKUP(I52,'Ajustes'!$A$3:$C$5,3,0),0)),"ABIERTA DEMASIADO TIEMPO; ","")="","",LEFT(IF(N(A52)=0,"SIN FECHA DE LLEGADA; ","")&amp;IF(C52="","SIN UNIDAD; ","")&amp;IF(AND(C52&lt;&gt;"",COUNTIF('Unidades'!$A$2:$A$300,C52)=0),"UNIDAD NO ESTÁ EN LA LISTA; ","")&amp;IF(I52="","SIN URGENCIA; ","")&amp;IF(AND(I52&lt;&gt;"",J52=""),"FALTA QUIÉN DECIDIÓ; ","")&amp;IF(AND(I52="Emergencia ahora",NOT(OR(N(L52)&gt;0,N(M52)&gt;0))),"EMERGENCIA SIN LLAMADA DE REGRESO; ","")&amp;IF(AND(I52&lt;&gt;"",N(A52)&gt;0,IFERROR(VLOOKUP(I52,'Ajustes'!$A$3:$C$5,2,0),0)&gt;0,IF(OR(N(L52)&gt;0,N(M52)&gt;0),((IF(N(L52)=0,N(A52),N(L52))+N(M52))-(N(A52)+N(B52)))*1440&gt;IFERROR(VLOOKUP(I52,'Ajustes'!$A$3:$C$5,2,0),0),AND(NOT(N(O52)&gt;0),I52&lt;&gt;"Emergencia ahora",(NOW()-(N(A52)+N(B52)))*1440&gt;IFERROR(VLOOKUP(I52,'Ajustes'!$A$3:$C$5,2,0),0)))),"LLAMADA DESPUÉS DE LA META; ","")&amp;IF(AND(I52="Siguiente día hábil",N(A52)&gt;0,IF(N(N52)=0,TODAY()&gt;WORKDAY(N(A52),1),N(N52)&gt;WORKDAY(N(A52),1))),"SIGUIENTE DÍA HÁBIL SIN PROGRAMAR; ","")&amp;IF(AND(OR(I52="Emergencia ahora",I52="Siguiente día hábil"),K52=""),"SIN PROVEEDOR; ","")&amp;IF(AND(I52&lt;&gt;"",N(A52)&gt;0,IFERROR(VLOOKUP(I52,'Ajustes'!$A$3:$C$5,3,0),0)&gt;0,TODAY()-N(A52)&gt;IFERROR(VLOOKUP(I52,'Ajustes'!$A$3:$C$5,3,0),0)),"ABIERTA DEMASIADO TIEMPO; ",""),LEN(IF(N(A52)=0,"SIN FECHA DE LLEGADA; ","")&amp;IF(C52="","SIN UNIDAD; ","")&amp;IF(AND(C52&lt;&gt;"",COUNTIF('Unidades'!$A$2:$A$300,C52)=0),"UNIDAD NO ESTÁ EN LA LISTA; ","")&amp;IF(I52="","SIN URGENCIA; ","")&amp;IF(AND(I52&lt;&gt;"",J52=""),"FALTA QUIÉN DECIDIÓ; ","")&amp;IF(AND(I52="Emergencia ahora",NOT(OR(N(L52)&gt;0,N(M52)&gt;0))),"EMERGENCIA SIN LLAMADA DE REGRESO; ","")&amp;IF(AND(I52&lt;&gt;"",N(A52)&gt;0,IFERROR(VLOOKUP(I52,'Ajustes'!$A$3:$C$5,2,0),0)&gt;0,IF(OR(N(L52)&gt;0,N(M52)&gt;0),((IF(N(L52)=0,N(A52),N(L52))+N(M52))-(N(A52)+N(B52)))*1440&gt;IFERROR(VLOOKUP(I52,'Ajustes'!$A$3:$C$5,2,0),0),AND(NOT(N(O52)&gt;0),I52&lt;&gt;"Emergencia ahora",(NOW()-(N(A52)+N(B52)))*1440&gt;IFERROR(VLOOKUP(I52,'Ajustes'!$A$3:$C$5,2,0),0)))),"LLAMADA DESPUÉS DE LA META; ","")&amp;IF(AND(I52="Siguiente día hábil",N(A52)&gt;0,IF(N(N52)=0,TODAY()&gt;WORKDAY(N(A52),1),N(N52)&gt;WORKDAY(N(A52),1))),"SIGUIENTE DÍA HÁBIL SIN PROGRAMAR; ","")&amp;IF(AND(OR(I52="Emergencia ahora",I52="Siguiente día hábil"),K52=""),"SIN PROVEEDOR; ","")&amp;IF(AND(I52&lt;&gt;"",N(A52)&gt;0,IFERROR(VLOOKUP(I52,'Ajustes'!$A$3:$C$5,3,0),0)&gt;0,TODAY()-N(A52)&gt;IFERROR(VLOOKUP(I52,'Ajustes'!$A$3:$C$5,3,0),0)),"ABIERTA DEMASIADO TIEMPO; ",""))-2)))</f>
        <v/>
      </c>
    </row>
    <row r="53">
      <c r="A53" s="7" t="n"/>
      <c r="B53" s="8" t="n"/>
      <c r="L53" s="7" t="n"/>
      <c r="M53" s="8" t="n"/>
      <c r="N53" s="7" t="n"/>
      <c r="O53" s="7" t="n"/>
      <c r="Q53" s="10">
        <f>IF(OR(NOT(OR(A53&lt;&gt;"",C53&lt;&gt;"",D53&lt;&gt;"",G53&lt;&gt;"")),N(A53)=0,NOT(OR(N(L53)&gt;0,N(M53)&gt;0))),"",ROUND(((IF(N(L53)=0,N(A53),N(L53))+N(M53))-(N(A53)+N(B53)))*1440,0))</f>
        <v/>
      </c>
      <c r="R53" s="10">
        <f>IF(OR(NOT(OR(A53&lt;&gt;"",C53&lt;&gt;"",D53&lt;&gt;"",G53&lt;&gt;"")),N(A53)=0),"",IF(N(O53)&gt;0,N(O53),TODAY())-N(A53))</f>
        <v/>
      </c>
      <c r="S53">
        <f>IF(OR(NOT(OR(A53&lt;&gt;"",C53&lt;&gt;"",D53&lt;&gt;"",G53&lt;&gt;"")),N(O53)&gt;0),"",IF(IF(N(A53)=0,"SIN FECHA DE LLEGADA; ","")&amp;IF(C53="","SIN UNIDAD; ","")&amp;IF(AND(C53&lt;&gt;"",COUNTIF('Unidades'!$A$2:$A$300,C53)=0),"UNIDAD NO ESTÁ EN LA LISTA; ","")&amp;IF(I53="","SIN URGENCIA; ","")&amp;IF(AND(I53&lt;&gt;"",J53=""),"FALTA QUIÉN DECIDIÓ; ","")&amp;IF(AND(I53="Emergencia ahora",NOT(OR(N(L53)&gt;0,N(M53)&gt;0))),"EMERGENCIA SIN LLAMADA DE REGRESO; ","")&amp;IF(AND(I53&lt;&gt;"",N(A53)&gt;0,IFERROR(VLOOKUP(I53,'Ajustes'!$A$3:$C$5,2,0),0)&gt;0,IF(OR(N(L53)&gt;0,N(M53)&gt;0),((IF(N(L53)=0,N(A53),N(L53))+N(M53))-(N(A53)+N(B53)))*1440&gt;IFERROR(VLOOKUP(I53,'Ajustes'!$A$3:$C$5,2,0),0),AND(NOT(N(O53)&gt;0),I53&lt;&gt;"Emergencia ahora",(NOW()-(N(A53)+N(B53)))*1440&gt;IFERROR(VLOOKUP(I53,'Ajustes'!$A$3:$C$5,2,0),0)))),"LLAMADA DESPUÉS DE LA META; ","")&amp;IF(AND(I53="Siguiente día hábil",N(A53)&gt;0,IF(N(N53)=0,TODAY()&gt;WORKDAY(N(A53),1),N(N53)&gt;WORKDAY(N(A53),1))),"SIGUIENTE DÍA HÁBIL SIN PROGRAMAR; ","")&amp;IF(AND(OR(I53="Emergencia ahora",I53="Siguiente día hábil"),K53=""),"SIN PROVEEDOR; ","")&amp;IF(AND(I53&lt;&gt;"",N(A53)&gt;0,IFERROR(VLOOKUP(I53,'Ajustes'!$A$3:$C$5,3,0),0)&gt;0,TODAY()-N(A53)&gt;IFERROR(VLOOKUP(I53,'Ajustes'!$A$3:$C$5,3,0),0)),"ABIERTA DEMASIADO TIEMPO; ","")="","",LEFT(IF(N(A53)=0,"SIN FECHA DE LLEGADA; ","")&amp;IF(C53="","SIN UNIDAD; ","")&amp;IF(AND(C53&lt;&gt;"",COUNTIF('Unidades'!$A$2:$A$300,C53)=0),"UNIDAD NO ESTÁ EN LA LISTA; ","")&amp;IF(I53="","SIN URGENCIA; ","")&amp;IF(AND(I53&lt;&gt;"",J53=""),"FALTA QUIÉN DECIDIÓ; ","")&amp;IF(AND(I53="Emergencia ahora",NOT(OR(N(L53)&gt;0,N(M53)&gt;0))),"EMERGENCIA SIN LLAMADA DE REGRESO; ","")&amp;IF(AND(I53&lt;&gt;"",N(A53)&gt;0,IFERROR(VLOOKUP(I53,'Ajustes'!$A$3:$C$5,2,0),0)&gt;0,IF(OR(N(L53)&gt;0,N(M53)&gt;0),((IF(N(L53)=0,N(A53),N(L53))+N(M53))-(N(A53)+N(B53)))*1440&gt;IFERROR(VLOOKUP(I53,'Ajustes'!$A$3:$C$5,2,0),0),AND(NOT(N(O53)&gt;0),I53&lt;&gt;"Emergencia ahora",(NOW()-(N(A53)+N(B53)))*1440&gt;IFERROR(VLOOKUP(I53,'Ajustes'!$A$3:$C$5,2,0),0)))),"LLAMADA DESPUÉS DE LA META; ","")&amp;IF(AND(I53="Siguiente día hábil",N(A53)&gt;0,IF(N(N53)=0,TODAY()&gt;WORKDAY(N(A53),1),N(N53)&gt;WORKDAY(N(A53),1))),"SIGUIENTE DÍA HÁBIL SIN PROGRAMAR; ","")&amp;IF(AND(OR(I53="Emergencia ahora",I53="Siguiente día hábil"),K53=""),"SIN PROVEEDOR; ","")&amp;IF(AND(I53&lt;&gt;"",N(A53)&gt;0,IFERROR(VLOOKUP(I53,'Ajustes'!$A$3:$C$5,3,0),0)&gt;0,TODAY()-N(A53)&gt;IFERROR(VLOOKUP(I53,'Ajustes'!$A$3:$C$5,3,0),0)),"ABIERTA DEMASIADO TIEMPO; ",""),LEN(IF(N(A53)=0,"SIN FECHA DE LLEGADA; ","")&amp;IF(C53="","SIN UNIDAD; ","")&amp;IF(AND(C53&lt;&gt;"",COUNTIF('Unidades'!$A$2:$A$300,C53)=0),"UNIDAD NO ESTÁ EN LA LISTA; ","")&amp;IF(I53="","SIN URGENCIA; ","")&amp;IF(AND(I53&lt;&gt;"",J53=""),"FALTA QUIÉN DECIDIÓ; ","")&amp;IF(AND(I53="Emergencia ahora",NOT(OR(N(L53)&gt;0,N(M53)&gt;0))),"EMERGENCIA SIN LLAMADA DE REGRESO; ","")&amp;IF(AND(I53&lt;&gt;"",N(A53)&gt;0,IFERROR(VLOOKUP(I53,'Ajustes'!$A$3:$C$5,2,0),0)&gt;0,IF(OR(N(L53)&gt;0,N(M53)&gt;0),((IF(N(L53)=0,N(A53),N(L53))+N(M53))-(N(A53)+N(B53)))*1440&gt;IFERROR(VLOOKUP(I53,'Ajustes'!$A$3:$C$5,2,0),0),AND(NOT(N(O53)&gt;0),I53&lt;&gt;"Emergencia ahora",(NOW()-(N(A53)+N(B53)))*1440&gt;IFERROR(VLOOKUP(I53,'Ajustes'!$A$3:$C$5,2,0),0)))),"LLAMADA DESPUÉS DE LA META; ","")&amp;IF(AND(I53="Siguiente día hábil",N(A53)&gt;0,IF(N(N53)=0,TODAY()&gt;WORKDAY(N(A53),1),N(N53)&gt;WORKDAY(N(A53),1))),"SIGUIENTE DÍA HÁBIL SIN PROGRAMAR; ","")&amp;IF(AND(OR(I53="Emergencia ahora",I53="Siguiente día hábil"),K53=""),"SIN PROVEEDOR; ","")&amp;IF(AND(I53&lt;&gt;"",N(A53)&gt;0,IFERROR(VLOOKUP(I53,'Ajustes'!$A$3:$C$5,3,0),0)&gt;0,TODAY()-N(A53)&gt;IFERROR(VLOOKUP(I53,'Ajustes'!$A$3:$C$5,3,0),0)),"ABIERTA DEMASIADO TIEMPO; ",""))-2)))</f>
        <v/>
      </c>
    </row>
    <row r="54">
      <c r="A54" s="7" t="n"/>
      <c r="B54" s="8" t="n"/>
      <c r="L54" s="7" t="n"/>
      <c r="M54" s="8" t="n"/>
      <c r="N54" s="7" t="n"/>
      <c r="O54" s="7" t="n"/>
      <c r="Q54" s="10">
        <f>IF(OR(NOT(OR(A54&lt;&gt;"",C54&lt;&gt;"",D54&lt;&gt;"",G54&lt;&gt;"")),N(A54)=0,NOT(OR(N(L54)&gt;0,N(M54)&gt;0))),"",ROUND(((IF(N(L54)=0,N(A54),N(L54))+N(M54))-(N(A54)+N(B54)))*1440,0))</f>
        <v/>
      </c>
      <c r="R54" s="10">
        <f>IF(OR(NOT(OR(A54&lt;&gt;"",C54&lt;&gt;"",D54&lt;&gt;"",G54&lt;&gt;"")),N(A54)=0),"",IF(N(O54)&gt;0,N(O54),TODAY())-N(A54))</f>
        <v/>
      </c>
      <c r="S54">
        <f>IF(OR(NOT(OR(A54&lt;&gt;"",C54&lt;&gt;"",D54&lt;&gt;"",G54&lt;&gt;"")),N(O54)&gt;0),"",IF(IF(N(A54)=0,"SIN FECHA DE LLEGADA; ","")&amp;IF(C54="","SIN UNIDAD; ","")&amp;IF(AND(C54&lt;&gt;"",COUNTIF('Unidades'!$A$2:$A$300,C54)=0),"UNIDAD NO ESTÁ EN LA LISTA; ","")&amp;IF(I54="","SIN URGENCIA; ","")&amp;IF(AND(I54&lt;&gt;"",J54=""),"FALTA QUIÉN DECIDIÓ; ","")&amp;IF(AND(I54="Emergencia ahora",NOT(OR(N(L54)&gt;0,N(M54)&gt;0))),"EMERGENCIA SIN LLAMADA DE REGRESO; ","")&amp;IF(AND(I54&lt;&gt;"",N(A54)&gt;0,IFERROR(VLOOKUP(I54,'Ajustes'!$A$3:$C$5,2,0),0)&gt;0,IF(OR(N(L54)&gt;0,N(M54)&gt;0),((IF(N(L54)=0,N(A54),N(L54))+N(M54))-(N(A54)+N(B54)))*1440&gt;IFERROR(VLOOKUP(I54,'Ajustes'!$A$3:$C$5,2,0),0),AND(NOT(N(O54)&gt;0),I54&lt;&gt;"Emergencia ahora",(NOW()-(N(A54)+N(B54)))*1440&gt;IFERROR(VLOOKUP(I54,'Ajustes'!$A$3:$C$5,2,0),0)))),"LLAMADA DESPUÉS DE LA META; ","")&amp;IF(AND(I54="Siguiente día hábil",N(A54)&gt;0,IF(N(N54)=0,TODAY()&gt;WORKDAY(N(A54),1),N(N54)&gt;WORKDAY(N(A54),1))),"SIGUIENTE DÍA HÁBIL SIN PROGRAMAR; ","")&amp;IF(AND(OR(I54="Emergencia ahora",I54="Siguiente día hábil"),K54=""),"SIN PROVEEDOR; ","")&amp;IF(AND(I54&lt;&gt;"",N(A54)&gt;0,IFERROR(VLOOKUP(I54,'Ajustes'!$A$3:$C$5,3,0),0)&gt;0,TODAY()-N(A54)&gt;IFERROR(VLOOKUP(I54,'Ajustes'!$A$3:$C$5,3,0),0)),"ABIERTA DEMASIADO TIEMPO; ","")="","",LEFT(IF(N(A54)=0,"SIN FECHA DE LLEGADA; ","")&amp;IF(C54="","SIN UNIDAD; ","")&amp;IF(AND(C54&lt;&gt;"",COUNTIF('Unidades'!$A$2:$A$300,C54)=0),"UNIDAD NO ESTÁ EN LA LISTA; ","")&amp;IF(I54="","SIN URGENCIA; ","")&amp;IF(AND(I54&lt;&gt;"",J54=""),"FALTA QUIÉN DECIDIÓ; ","")&amp;IF(AND(I54="Emergencia ahora",NOT(OR(N(L54)&gt;0,N(M54)&gt;0))),"EMERGENCIA SIN LLAMADA DE REGRESO; ","")&amp;IF(AND(I54&lt;&gt;"",N(A54)&gt;0,IFERROR(VLOOKUP(I54,'Ajustes'!$A$3:$C$5,2,0),0)&gt;0,IF(OR(N(L54)&gt;0,N(M54)&gt;0),((IF(N(L54)=0,N(A54),N(L54))+N(M54))-(N(A54)+N(B54)))*1440&gt;IFERROR(VLOOKUP(I54,'Ajustes'!$A$3:$C$5,2,0),0),AND(NOT(N(O54)&gt;0),I54&lt;&gt;"Emergencia ahora",(NOW()-(N(A54)+N(B54)))*1440&gt;IFERROR(VLOOKUP(I54,'Ajustes'!$A$3:$C$5,2,0),0)))),"LLAMADA DESPUÉS DE LA META; ","")&amp;IF(AND(I54="Siguiente día hábil",N(A54)&gt;0,IF(N(N54)=0,TODAY()&gt;WORKDAY(N(A54),1),N(N54)&gt;WORKDAY(N(A54),1))),"SIGUIENTE DÍA HÁBIL SIN PROGRAMAR; ","")&amp;IF(AND(OR(I54="Emergencia ahora",I54="Siguiente día hábil"),K54=""),"SIN PROVEEDOR; ","")&amp;IF(AND(I54&lt;&gt;"",N(A54)&gt;0,IFERROR(VLOOKUP(I54,'Ajustes'!$A$3:$C$5,3,0),0)&gt;0,TODAY()-N(A54)&gt;IFERROR(VLOOKUP(I54,'Ajustes'!$A$3:$C$5,3,0),0)),"ABIERTA DEMASIADO TIEMPO; ",""),LEN(IF(N(A54)=0,"SIN FECHA DE LLEGADA; ","")&amp;IF(C54="","SIN UNIDAD; ","")&amp;IF(AND(C54&lt;&gt;"",COUNTIF('Unidades'!$A$2:$A$300,C54)=0),"UNIDAD NO ESTÁ EN LA LISTA; ","")&amp;IF(I54="","SIN URGENCIA; ","")&amp;IF(AND(I54&lt;&gt;"",J54=""),"FALTA QUIÉN DECIDIÓ; ","")&amp;IF(AND(I54="Emergencia ahora",NOT(OR(N(L54)&gt;0,N(M54)&gt;0))),"EMERGENCIA SIN LLAMADA DE REGRESO; ","")&amp;IF(AND(I54&lt;&gt;"",N(A54)&gt;0,IFERROR(VLOOKUP(I54,'Ajustes'!$A$3:$C$5,2,0),0)&gt;0,IF(OR(N(L54)&gt;0,N(M54)&gt;0),((IF(N(L54)=0,N(A54),N(L54))+N(M54))-(N(A54)+N(B54)))*1440&gt;IFERROR(VLOOKUP(I54,'Ajustes'!$A$3:$C$5,2,0),0),AND(NOT(N(O54)&gt;0),I54&lt;&gt;"Emergencia ahora",(NOW()-(N(A54)+N(B54)))*1440&gt;IFERROR(VLOOKUP(I54,'Ajustes'!$A$3:$C$5,2,0),0)))),"LLAMADA DESPUÉS DE LA META; ","")&amp;IF(AND(I54="Siguiente día hábil",N(A54)&gt;0,IF(N(N54)=0,TODAY()&gt;WORKDAY(N(A54),1),N(N54)&gt;WORKDAY(N(A54),1))),"SIGUIENTE DÍA HÁBIL SIN PROGRAMAR; ","")&amp;IF(AND(OR(I54="Emergencia ahora",I54="Siguiente día hábil"),K54=""),"SIN PROVEEDOR; ","")&amp;IF(AND(I54&lt;&gt;"",N(A54)&gt;0,IFERROR(VLOOKUP(I54,'Ajustes'!$A$3:$C$5,3,0),0)&gt;0,TODAY()-N(A54)&gt;IFERROR(VLOOKUP(I54,'Ajustes'!$A$3:$C$5,3,0),0)),"ABIERTA DEMASIADO TIEMPO; ",""))-2)))</f>
        <v/>
      </c>
    </row>
    <row r="55">
      <c r="A55" s="7" t="n"/>
      <c r="B55" s="8" t="n"/>
      <c r="L55" s="7" t="n"/>
      <c r="M55" s="8" t="n"/>
      <c r="N55" s="7" t="n"/>
      <c r="O55" s="7" t="n"/>
      <c r="Q55" s="10">
        <f>IF(OR(NOT(OR(A55&lt;&gt;"",C55&lt;&gt;"",D55&lt;&gt;"",G55&lt;&gt;"")),N(A55)=0,NOT(OR(N(L55)&gt;0,N(M55)&gt;0))),"",ROUND(((IF(N(L55)=0,N(A55),N(L55))+N(M55))-(N(A55)+N(B55)))*1440,0))</f>
        <v/>
      </c>
      <c r="R55" s="10">
        <f>IF(OR(NOT(OR(A55&lt;&gt;"",C55&lt;&gt;"",D55&lt;&gt;"",G55&lt;&gt;"")),N(A55)=0),"",IF(N(O55)&gt;0,N(O55),TODAY())-N(A55))</f>
        <v/>
      </c>
      <c r="S55">
        <f>IF(OR(NOT(OR(A55&lt;&gt;"",C55&lt;&gt;"",D55&lt;&gt;"",G55&lt;&gt;"")),N(O55)&gt;0),"",IF(IF(N(A55)=0,"SIN FECHA DE LLEGADA; ","")&amp;IF(C55="","SIN UNIDAD; ","")&amp;IF(AND(C55&lt;&gt;"",COUNTIF('Unidades'!$A$2:$A$300,C55)=0),"UNIDAD NO ESTÁ EN LA LISTA; ","")&amp;IF(I55="","SIN URGENCIA; ","")&amp;IF(AND(I55&lt;&gt;"",J55=""),"FALTA QUIÉN DECIDIÓ; ","")&amp;IF(AND(I55="Emergencia ahora",NOT(OR(N(L55)&gt;0,N(M55)&gt;0))),"EMERGENCIA SIN LLAMADA DE REGRESO; ","")&amp;IF(AND(I55&lt;&gt;"",N(A55)&gt;0,IFERROR(VLOOKUP(I55,'Ajustes'!$A$3:$C$5,2,0),0)&gt;0,IF(OR(N(L55)&gt;0,N(M55)&gt;0),((IF(N(L55)=0,N(A55),N(L55))+N(M55))-(N(A55)+N(B55)))*1440&gt;IFERROR(VLOOKUP(I55,'Ajustes'!$A$3:$C$5,2,0),0),AND(NOT(N(O55)&gt;0),I55&lt;&gt;"Emergencia ahora",(NOW()-(N(A55)+N(B55)))*1440&gt;IFERROR(VLOOKUP(I55,'Ajustes'!$A$3:$C$5,2,0),0)))),"LLAMADA DESPUÉS DE LA META; ","")&amp;IF(AND(I55="Siguiente día hábil",N(A55)&gt;0,IF(N(N55)=0,TODAY()&gt;WORKDAY(N(A55),1),N(N55)&gt;WORKDAY(N(A55),1))),"SIGUIENTE DÍA HÁBIL SIN PROGRAMAR; ","")&amp;IF(AND(OR(I55="Emergencia ahora",I55="Siguiente día hábil"),K55=""),"SIN PROVEEDOR; ","")&amp;IF(AND(I55&lt;&gt;"",N(A55)&gt;0,IFERROR(VLOOKUP(I55,'Ajustes'!$A$3:$C$5,3,0),0)&gt;0,TODAY()-N(A55)&gt;IFERROR(VLOOKUP(I55,'Ajustes'!$A$3:$C$5,3,0),0)),"ABIERTA DEMASIADO TIEMPO; ","")="","",LEFT(IF(N(A55)=0,"SIN FECHA DE LLEGADA; ","")&amp;IF(C55="","SIN UNIDAD; ","")&amp;IF(AND(C55&lt;&gt;"",COUNTIF('Unidades'!$A$2:$A$300,C55)=0),"UNIDAD NO ESTÁ EN LA LISTA; ","")&amp;IF(I55="","SIN URGENCIA; ","")&amp;IF(AND(I55&lt;&gt;"",J55=""),"FALTA QUIÉN DECIDIÓ; ","")&amp;IF(AND(I55="Emergencia ahora",NOT(OR(N(L55)&gt;0,N(M55)&gt;0))),"EMERGENCIA SIN LLAMADA DE REGRESO; ","")&amp;IF(AND(I55&lt;&gt;"",N(A55)&gt;0,IFERROR(VLOOKUP(I55,'Ajustes'!$A$3:$C$5,2,0),0)&gt;0,IF(OR(N(L55)&gt;0,N(M55)&gt;0),((IF(N(L55)=0,N(A55),N(L55))+N(M55))-(N(A55)+N(B55)))*1440&gt;IFERROR(VLOOKUP(I55,'Ajustes'!$A$3:$C$5,2,0),0),AND(NOT(N(O55)&gt;0),I55&lt;&gt;"Emergencia ahora",(NOW()-(N(A55)+N(B55)))*1440&gt;IFERROR(VLOOKUP(I55,'Ajustes'!$A$3:$C$5,2,0),0)))),"LLAMADA DESPUÉS DE LA META; ","")&amp;IF(AND(I55="Siguiente día hábil",N(A55)&gt;0,IF(N(N55)=0,TODAY()&gt;WORKDAY(N(A55),1),N(N55)&gt;WORKDAY(N(A55),1))),"SIGUIENTE DÍA HÁBIL SIN PROGRAMAR; ","")&amp;IF(AND(OR(I55="Emergencia ahora",I55="Siguiente día hábil"),K55=""),"SIN PROVEEDOR; ","")&amp;IF(AND(I55&lt;&gt;"",N(A55)&gt;0,IFERROR(VLOOKUP(I55,'Ajustes'!$A$3:$C$5,3,0),0)&gt;0,TODAY()-N(A55)&gt;IFERROR(VLOOKUP(I55,'Ajustes'!$A$3:$C$5,3,0),0)),"ABIERTA DEMASIADO TIEMPO; ",""),LEN(IF(N(A55)=0,"SIN FECHA DE LLEGADA; ","")&amp;IF(C55="","SIN UNIDAD; ","")&amp;IF(AND(C55&lt;&gt;"",COUNTIF('Unidades'!$A$2:$A$300,C55)=0),"UNIDAD NO ESTÁ EN LA LISTA; ","")&amp;IF(I55="","SIN URGENCIA; ","")&amp;IF(AND(I55&lt;&gt;"",J55=""),"FALTA QUIÉN DECIDIÓ; ","")&amp;IF(AND(I55="Emergencia ahora",NOT(OR(N(L55)&gt;0,N(M55)&gt;0))),"EMERGENCIA SIN LLAMADA DE REGRESO; ","")&amp;IF(AND(I55&lt;&gt;"",N(A55)&gt;0,IFERROR(VLOOKUP(I55,'Ajustes'!$A$3:$C$5,2,0),0)&gt;0,IF(OR(N(L55)&gt;0,N(M55)&gt;0),((IF(N(L55)=0,N(A55),N(L55))+N(M55))-(N(A55)+N(B55)))*1440&gt;IFERROR(VLOOKUP(I55,'Ajustes'!$A$3:$C$5,2,0),0),AND(NOT(N(O55)&gt;0),I55&lt;&gt;"Emergencia ahora",(NOW()-(N(A55)+N(B55)))*1440&gt;IFERROR(VLOOKUP(I55,'Ajustes'!$A$3:$C$5,2,0),0)))),"LLAMADA DESPUÉS DE LA META; ","")&amp;IF(AND(I55="Siguiente día hábil",N(A55)&gt;0,IF(N(N55)=0,TODAY()&gt;WORKDAY(N(A55),1),N(N55)&gt;WORKDAY(N(A55),1))),"SIGUIENTE DÍA HÁBIL SIN PROGRAMAR; ","")&amp;IF(AND(OR(I55="Emergencia ahora",I55="Siguiente día hábil"),K55=""),"SIN PROVEEDOR; ","")&amp;IF(AND(I55&lt;&gt;"",N(A55)&gt;0,IFERROR(VLOOKUP(I55,'Ajustes'!$A$3:$C$5,3,0),0)&gt;0,TODAY()-N(A55)&gt;IFERROR(VLOOKUP(I55,'Ajustes'!$A$3:$C$5,3,0),0)),"ABIERTA DEMASIADO TIEMPO; ",""))-2)))</f>
        <v/>
      </c>
    </row>
    <row r="56">
      <c r="A56" s="7" t="n"/>
      <c r="B56" s="8" t="n"/>
      <c r="L56" s="7" t="n"/>
      <c r="M56" s="8" t="n"/>
      <c r="N56" s="7" t="n"/>
      <c r="O56" s="7" t="n"/>
      <c r="Q56" s="10">
        <f>IF(OR(NOT(OR(A56&lt;&gt;"",C56&lt;&gt;"",D56&lt;&gt;"",G56&lt;&gt;"")),N(A56)=0,NOT(OR(N(L56)&gt;0,N(M56)&gt;0))),"",ROUND(((IF(N(L56)=0,N(A56),N(L56))+N(M56))-(N(A56)+N(B56)))*1440,0))</f>
        <v/>
      </c>
      <c r="R56" s="10">
        <f>IF(OR(NOT(OR(A56&lt;&gt;"",C56&lt;&gt;"",D56&lt;&gt;"",G56&lt;&gt;"")),N(A56)=0),"",IF(N(O56)&gt;0,N(O56),TODAY())-N(A56))</f>
        <v/>
      </c>
      <c r="S56">
        <f>IF(OR(NOT(OR(A56&lt;&gt;"",C56&lt;&gt;"",D56&lt;&gt;"",G56&lt;&gt;"")),N(O56)&gt;0),"",IF(IF(N(A56)=0,"SIN FECHA DE LLEGADA; ","")&amp;IF(C56="","SIN UNIDAD; ","")&amp;IF(AND(C56&lt;&gt;"",COUNTIF('Unidades'!$A$2:$A$300,C56)=0),"UNIDAD NO ESTÁ EN LA LISTA; ","")&amp;IF(I56="","SIN URGENCIA; ","")&amp;IF(AND(I56&lt;&gt;"",J56=""),"FALTA QUIÉN DECIDIÓ; ","")&amp;IF(AND(I56="Emergencia ahora",NOT(OR(N(L56)&gt;0,N(M56)&gt;0))),"EMERGENCIA SIN LLAMADA DE REGRESO; ","")&amp;IF(AND(I56&lt;&gt;"",N(A56)&gt;0,IFERROR(VLOOKUP(I56,'Ajustes'!$A$3:$C$5,2,0),0)&gt;0,IF(OR(N(L56)&gt;0,N(M56)&gt;0),((IF(N(L56)=0,N(A56),N(L56))+N(M56))-(N(A56)+N(B56)))*1440&gt;IFERROR(VLOOKUP(I56,'Ajustes'!$A$3:$C$5,2,0),0),AND(NOT(N(O56)&gt;0),I56&lt;&gt;"Emergencia ahora",(NOW()-(N(A56)+N(B56)))*1440&gt;IFERROR(VLOOKUP(I56,'Ajustes'!$A$3:$C$5,2,0),0)))),"LLAMADA DESPUÉS DE LA META; ","")&amp;IF(AND(I56="Siguiente día hábil",N(A56)&gt;0,IF(N(N56)=0,TODAY()&gt;WORKDAY(N(A56),1),N(N56)&gt;WORKDAY(N(A56),1))),"SIGUIENTE DÍA HÁBIL SIN PROGRAMAR; ","")&amp;IF(AND(OR(I56="Emergencia ahora",I56="Siguiente día hábil"),K56=""),"SIN PROVEEDOR; ","")&amp;IF(AND(I56&lt;&gt;"",N(A56)&gt;0,IFERROR(VLOOKUP(I56,'Ajustes'!$A$3:$C$5,3,0),0)&gt;0,TODAY()-N(A56)&gt;IFERROR(VLOOKUP(I56,'Ajustes'!$A$3:$C$5,3,0),0)),"ABIERTA DEMASIADO TIEMPO; ","")="","",LEFT(IF(N(A56)=0,"SIN FECHA DE LLEGADA; ","")&amp;IF(C56="","SIN UNIDAD; ","")&amp;IF(AND(C56&lt;&gt;"",COUNTIF('Unidades'!$A$2:$A$300,C56)=0),"UNIDAD NO ESTÁ EN LA LISTA; ","")&amp;IF(I56="","SIN URGENCIA; ","")&amp;IF(AND(I56&lt;&gt;"",J56=""),"FALTA QUIÉN DECIDIÓ; ","")&amp;IF(AND(I56="Emergencia ahora",NOT(OR(N(L56)&gt;0,N(M56)&gt;0))),"EMERGENCIA SIN LLAMADA DE REGRESO; ","")&amp;IF(AND(I56&lt;&gt;"",N(A56)&gt;0,IFERROR(VLOOKUP(I56,'Ajustes'!$A$3:$C$5,2,0),0)&gt;0,IF(OR(N(L56)&gt;0,N(M56)&gt;0),((IF(N(L56)=0,N(A56),N(L56))+N(M56))-(N(A56)+N(B56)))*1440&gt;IFERROR(VLOOKUP(I56,'Ajustes'!$A$3:$C$5,2,0),0),AND(NOT(N(O56)&gt;0),I56&lt;&gt;"Emergencia ahora",(NOW()-(N(A56)+N(B56)))*1440&gt;IFERROR(VLOOKUP(I56,'Ajustes'!$A$3:$C$5,2,0),0)))),"LLAMADA DESPUÉS DE LA META; ","")&amp;IF(AND(I56="Siguiente día hábil",N(A56)&gt;0,IF(N(N56)=0,TODAY()&gt;WORKDAY(N(A56),1),N(N56)&gt;WORKDAY(N(A56),1))),"SIGUIENTE DÍA HÁBIL SIN PROGRAMAR; ","")&amp;IF(AND(OR(I56="Emergencia ahora",I56="Siguiente día hábil"),K56=""),"SIN PROVEEDOR; ","")&amp;IF(AND(I56&lt;&gt;"",N(A56)&gt;0,IFERROR(VLOOKUP(I56,'Ajustes'!$A$3:$C$5,3,0),0)&gt;0,TODAY()-N(A56)&gt;IFERROR(VLOOKUP(I56,'Ajustes'!$A$3:$C$5,3,0),0)),"ABIERTA DEMASIADO TIEMPO; ",""),LEN(IF(N(A56)=0,"SIN FECHA DE LLEGADA; ","")&amp;IF(C56="","SIN UNIDAD; ","")&amp;IF(AND(C56&lt;&gt;"",COUNTIF('Unidades'!$A$2:$A$300,C56)=0),"UNIDAD NO ESTÁ EN LA LISTA; ","")&amp;IF(I56="","SIN URGENCIA; ","")&amp;IF(AND(I56&lt;&gt;"",J56=""),"FALTA QUIÉN DECIDIÓ; ","")&amp;IF(AND(I56="Emergencia ahora",NOT(OR(N(L56)&gt;0,N(M56)&gt;0))),"EMERGENCIA SIN LLAMADA DE REGRESO; ","")&amp;IF(AND(I56&lt;&gt;"",N(A56)&gt;0,IFERROR(VLOOKUP(I56,'Ajustes'!$A$3:$C$5,2,0),0)&gt;0,IF(OR(N(L56)&gt;0,N(M56)&gt;0),((IF(N(L56)=0,N(A56),N(L56))+N(M56))-(N(A56)+N(B56)))*1440&gt;IFERROR(VLOOKUP(I56,'Ajustes'!$A$3:$C$5,2,0),0),AND(NOT(N(O56)&gt;0),I56&lt;&gt;"Emergencia ahora",(NOW()-(N(A56)+N(B56)))*1440&gt;IFERROR(VLOOKUP(I56,'Ajustes'!$A$3:$C$5,2,0),0)))),"LLAMADA DESPUÉS DE LA META; ","")&amp;IF(AND(I56="Siguiente día hábil",N(A56)&gt;0,IF(N(N56)=0,TODAY()&gt;WORKDAY(N(A56),1),N(N56)&gt;WORKDAY(N(A56),1))),"SIGUIENTE DÍA HÁBIL SIN PROGRAMAR; ","")&amp;IF(AND(OR(I56="Emergencia ahora",I56="Siguiente día hábil"),K56=""),"SIN PROVEEDOR; ","")&amp;IF(AND(I56&lt;&gt;"",N(A56)&gt;0,IFERROR(VLOOKUP(I56,'Ajustes'!$A$3:$C$5,3,0),0)&gt;0,TODAY()-N(A56)&gt;IFERROR(VLOOKUP(I56,'Ajustes'!$A$3:$C$5,3,0),0)),"ABIERTA DEMASIADO TIEMPO; ",""))-2)))</f>
        <v/>
      </c>
    </row>
    <row r="57">
      <c r="A57" s="7" t="n"/>
      <c r="B57" s="8" t="n"/>
      <c r="L57" s="7" t="n"/>
      <c r="M57" s="8" t="n"/>
      <c r="N57" s="7" t="n"/>
      <c r="O57" s="7" t="n"/>
      <c r="Q57" s="10">
        <f>IF(OR(NOT(OR(A57&lt;&gt;"",C57&lt;&gt;"",D57&lt;&gt;"",G57&lt;&gt;"")),N(A57)=0,NOT(OR(N(L57)&gt;0,N(M57)&gt;0))),"",ROUND(((IF(N(L57)=0,N(A57),N(L57))+N(M57))-(N(A57)+N(B57)))*1440,0))</f>
        <v/>
      </c>
      <c r="R57" s="10">
        <f>IF(OR(NOT(OR(A57&lt;&gt;"",C57&lt;&gt;"",D57&lt;&gt;"",G57&lt;&gt;"")),N(A57)=0),"",IF(N(O57)&gt;0,N(O57),TODAY())-N(A57))</f>
        <v/>
      </c>
      <c r="S57">
        <f>IF(OR(NOT(OR(A57&lt;&gt;"",C57&lt;&gt;"",D57&lt;&gt;"",G57&lt;&gt;"")),N(O57)&gt;0),"",IF(IF(N(A57)=0,"SIN FECHA DE LLEGADA; ","")&amp;IF(C57="","SIN UNIDAD; ","")&amp;IF(AND(C57&lt;&gt;"",COUNTIF('Unidades'!$A$2:$A$300,C57)=0),"UNIDAD NO ESTÁ EN LA LISTA; ","")&amp;IF(I57="","SIN URGENCIA; ","")&amp;IF(AND(I57&lt;&gt;"",J57=""),"FALTA QUIÉN DECIDIÓ; ","")&amp;IF(AND(I57="Emergencia ahora",NOT(OR(N(L57)&gt;0,N(M57)&gt;0))),"EMERGENCIA SIN LLAMADA DE REGRESO; ","")&amp;IF(AND(I57&lt;&gt;"",N(A57)&gt;0,IFERROR(VLOOKUP(I57,'Ajustes'!$A$3:$C$5,2,0),0)&gt;0,IF(OR(N(L57)&gt;0,N(M57)&gt;0),((IF(N(L57)=0,N(A57),N(L57))+N(M57))-(N(A57)+N(B57)))*1440&gt;IFERROR(VLOOKUP(I57,'Ajustes'!$A$3:$C$5,2,0),0),AND(NOT(N(O57)&gt;0),I57&lt;&gt;"Emergencia ahora",(NOW()-(N(A57)+N(B57)))*1440&gt;IFERROR(VLOOKUP(I57,'Ajustes'!$A$3:$C$5,2,0),0)))),"LLAMADA DESPUÉS DE LA META; ","")&amp;IF(AND(I57="Siguiente día hábil",N(A57)&gt;0,IF(N(N57)=0,TODAY()&gt;WORKDAY(N(A57),1),N(N57)&gt;WORKDAY(N(A57),1))),"SIGUIENTE DÍA HÁBIL SIN PROGRAMAR; ","")&amp;IF(AND(OR(I57="Emergencia ahora",I57="Siguiente día hábil"),K57=""),"SIN PROVEEDOR; ","")&amp;IF(AND(I57&lt;&gt;"",N(A57)&gt;0,IFERROR(VLOOKUP(I57,'Ajustes'!$A$3:$C$5,3,0),0)&gt;0,TODAY()-N(A57)&gt;IFERROR(VLOOKUP(I57,'Ajustes'!$A$3:$C$5,3,0),0)),"ABIERTA DEMASIADO TIEMPO; ","")="","",LEFT(IF(N(A57)=0,"SIN FECHA DE LLEGADA; ","")&amp;IF(C57="","SIN UNIDAD; ","")&amp;IF(AND(C57&lt;&gt;"",COUNTIF('Unidades'!$A$2:$A$300,C57)=0),"UNIDAD NO ESTÁ EN LA LISTA; ","")&amp;IF(I57="","SIN URGENCIA; ","")&amp;IF(AND(I57&lt;&gt;"",J57=""),"FALTA QUIÉN DECIDIÓ; ","")&amp;IF(AND(I57="Emergencia ahora",NOT(OR(N(L57)&gt;0,N(M57)&gt;0))),"EMERGENCIA SIN LLAMADA DE REGRESO; ","")&amp;IF(AND(I57&lt;&gt;"",N(A57)&gt;0,IFERROR(VLOOKUP(I57,'Ajustes'!$A$3:$C$5,2,0),0)&gt;0,IF(OR(N(L57)&gt;0,N(M57)&gt;0),((IF(N(L57)=0,N(A57),N(L57))+N(M57))-(N(A57)+N(B57)))*1440&gt;IFERROR(VLOOKUP(I57,'Ajustes'!$A$3:$C$5,2,0),0),AND(NOT(N(O57)&gt;0),I57&lt;&gt;"Emergencia ahora",(NOW()-(N(A57)+N(B57)))*1440&gt;IFERROR(VLOOKUP(I57,'Ajustes'!$A$3:$C$5,2,0),0)))),"LLAMADA DESPUÉS DE LA META; ","")&amp;IF(AND(I57="Siguiente día hábil",N(A57)&gt;0,IF(N(N57)=0,TODAY()&gt;WORKDAY(N(A57),1),N(N57)&gt;WORKDAY(N(A57),1))),"SIGUIENTE DÍA HÁBIL SIN PROGRAMAR; ","")&amp;IF(AND(OR(I57="Emergencia ahora",I57="Siguiente día hábil"),K57=""),"SIN PROVEEDOR; ","")&amp;IF(AND(I57&lt;&gt;"",N(A57)&gt;0,IFERROR(VLOOKUP(I57,'Ajustes'!$A$3:$C$5,3,0),0)&gt;0,TODAY()-N(A57)&gt;IFERROR(VLOOKUP(I57,'Ajustes'!$A$3:$C$5,3,0),0)),"ABIERTA DEMASIADO TIEMPO; ",""),LEN(IF(N(A57)=0,"SIN FECHA DE LLEGADA; ","")&amp;IF(C57="","SIN UNIDAD; ","")&amp;IF(AND(C57&lt;&gt;"",COUNTIF('Unidades'!$A$2:$A$300,C57)=0),"UNIDAD NO ESTÁ EN LA LISTA; ","")&amp;IF(I57="","SIN URGENCIA; ","")&amp;IF(AND(I57&lt;&gt;"",J57=""),"FALTA QUIÉN DECIDIÓ; ","")&amp;IF(AND(I57="Emergencia ahora",NOT(OR(N(L57)&gt;0,N(M57)&gt;0))),"EMERGENCIA SIN LLAMADA DE REGRESO; ","")&amp;IF(AND(I57&lt;&gt;"",N(A57)&gt;0,IFERROR(VLOOKUP(I57,'Ajustes'!$A$3:$C$5,2,0),0)&gt;0,IF(OR(N(L57)&gt;0,N(M57)&gt;0),((IF(N(L57)=0,N(A57),N(L57))+N(M57))-(N(A57)+N(B57)))*1440&gt;IFERROR(VLOOKUP(I57,'Ajustes'!$A$3:$C$5,2,0),0),AND(NOT(N(O57)&gt;0),I57&lt;&gt;"Emergencia ahora",(NOW()-(N(A57)+N(B57)))*1440&gt;IFERROR(VLOOKUP(I57,'Ajustes'!$A$3:$C$5,2,0),0)))),"LLAMADA DESPUÉS DE LA META; ","")&amp;IF(AND(I57="Siguiente día hábil",N(A57)&gt;0,IF(N(N57)=0,TODAY()&gt;WORKDAY(N(A57),1),N(N57)&gt;WORKDAY(N(A57),1))),"SIGUIENTE DÍA HÁBIL SIN PROGRAMAR; ","")&amp;IF(AND(OR(I57="Emergencia ahora",I57="Siguiente día hábil"),K57=""),"SIN PROVEEDOR; ","")&amp;IF(AND(I57&lt;&gt;"",N(A57)&gt;0,IFERROR(VLOOKUP(I57,'Ajustes'!$A$3:$C$5,3,0),0)&gt;0,TODAY()-N(A57)&gt;IFERROR(VLOOKUP(I57,'Ajustes'!$A$3:$C$5,3,0),0)),"ABIERTA DEMASIADO TIEMPO; ",""))-2)))</f>
        <v/>
      </c>
    </row>
    <row r="58">
      <c r="A58" s="7" t="n"/>
      <c r="B58" s="8" t="n"/>
      <c r="L58" s="7" t="n"/>
      <c r="M58" s="8" t="n"/>
      <c r="N58" s="7" t="n"/>
      <c r="O58" s="7" t="n"/>
      <c r="Q58" s="10">
        <f>IF(OR(NOT(OR(A58&lt;&gt;"",C58&lt;&gt;"",D58&lt;&gt;"",G58&lt;&gt;"")),N(A58)=0,NOT(OR(N(L58)&gt;0,N(M58)&gt;0))),"",ROUND(((IF(N(L58)=0,N(A58),N(L58))+N(M58))-(N(A58)+N(B58)))*1440,0))</f>
        <v/>
      </c>
      <c r="R58" s="10">
        <f>IF(OR(NOT(OR(A58&lt;&gt;"",C58&lt;&gt;"",D58&lt;&gt;"",G58&lt;&gt;"")),N(A58)=0),"",IF(N(O58)&gt;0,N(O58),TODAY())-N(A58))</f>
        <v/>
      </c>
      <c r="S58">
        <f>IF(OR(NOT(OR(A58&lt;&gt;"",C58&lt;&gt;"",D58&lt;&gt;"",G58&lt;&gt;"")),N(O58)&gt;0),"",IF(IF(N(A58)=0,"SIN FECHA DE LLEGADA; ","")&amp;IF(C58="","SIN UNIDAD; ","")&amp;IF(AND(C58&lt;&gt;"",COUNTIF('Unidades'!$A$2:$A$300,C58)=0),"UNIDAD NO ESTÁ EN LA LISTA; ","")&amp;IF(I58="","SIN URGENCIA; ","")&amp;IF(AND(I58&lt;&gt;"",J58=""),"FALTA QUIÉN DECIDIÓ; ","")&amp;IF(AND(I58="Emergencia ahora",NOT(OR(N(L58)&gt;0,N(M58)&gt;0))),"EMERGENCIA SIN LLAMADA DE REGRESO; ","")&amp;IF(AND(I58&lt;&gt;"",N(A58)&gt;0,IFERROR(VLOOKUP(I58,'Ajustes'!$A$3:$C$5,2,0),0)&gt;0,IF(OR(N(L58)&gt;0,N(M58)&gt;0),((IF(N(L58)=0,N(A58),N(L58))+N(M58))-(N(A58)+N(B58)))*1440&gt;IFERROR(VLOOKUP(I58,'Ajustes'!$A$3:$C$5,2,0),0),AND(NOT(N(O58)&gt;0),I58&lt;&gt;"Emergencia ahora",(NOW()-(N(A58)+N(B58)))*1440&gt;IFERROR(VLOOKUP(I58,'Ajustes'!$A$3:$C$5,2,0),0)))),"LLAMADA DESPUÉS DE LA META; ","")&amp;IF(AND(I58="Siguiente día hábil",N(A58)&gt;0,IF(N(N58)=0,TODAY()&gt;WORKDAY(N(A58),1),N(N58)&gt;WORKDAY(N(A58),1))),"SIGUIENTE DÍA HÁBIL SIN PROGRAMAR; ","")&amp;IF(AND(OR(I58="Emergencia ahora",I58="Siguiente día hábil"),K58=""),"SIN PROVEEDOR; ","")&amp;IF(AND(I58&lt;&gt;"",N(A58)&gt;0,IFERROR(VLOOKUP(I58,'Ajustes'!$A$3:$C$5,3,0),0)&gt;0,TODAY()-N(A58)&gt;IFERROR(VLOOKUP(I58,'Ajustes'!$A$3:$C$5,3,0),0)),"ABIERTA DEMASIADO TIEMPO; ","")="","",LEFT(IF(N(A58)=0,"SIN FECHA DE LLEGADA; ","")&amp;IF(C58="","SIN UNIDAD; ","")&amp;IF(AND(C58&lt;&gt;"",COUNTIF('Unidades'!$A$2:$A$300,C58)=0),"UNIDAD NO ESTÁ EN LA LISTA; ","")&amp;IF(I58="","SIN URGENCIA; ","")&amp;IF(AND(I58&lt;&gt;"",J58=""),"FALTA QUIÉN DECIDIÓ; ","")&amp;IF(AND(I58="Emergencia ahora",NOT(OR(N(L58)&gt;0,N(M58)&gt;0))),"EMERGENCIA SIN LLAMADA DE REGRESO; ","")&amp;IF(AND(I58&lt;&gt;"",N(A58)&gt;0,IFERROR(VLOOKUP(I58,'Ajustes'!$A$3:$C$5,2,0),0)&gt;0,IF(OR(N(L58)&gt;0,N(M58)&gt;0),((IF(N(L58)=0,N(A58),N(L58))+N(M58))-(N(A58)+N(B58)))*1440&gt;IFERROR(VLOOKUP(I58,'Ajustes'!$A$3:$C$5,2,0),0),AND(NOT(N(O58)&gt;0),I58&lt;&gt;"Emergencia ahora",(NOW()-(N(A58)+N(B58)))*1440&gt;IFERROR(VLOOKUP(I58,'Ajustes'!$A$3:$C$5,2,0),0)))),"LLAMADA DESPUÉS DE LA META; ","")&amp;IF(AND(I58="Siguiente día hábil",N(A58)&gt;0,IF(N(N58)=0,TODAY()&gt;WORKDAY(N(A58),1),N(N58)&gt;WORKDAY(N(A58),1))),"SIGUIENTE DÍA HÁBIL SIN PROGRAMAR; ","")&amp;IF(AND(OR(I58="Emergencia ahora",I58="Siguiente día hábil"),K58=""),"SIN PROVEEDOR; ","")&amp;IF(AND(I58&lt;&gt;"",N(A58)&gt;0,IFERROR(VLOOKUP(I58,'Ajustes'!$A$3:$C$5,3,0),0)&gt;0,TODAY()-N(A58)&gt;IFERROR(VLOOKUP(I58,'Ajustes'!$A$3:$C$5,3,0),0)),"ABIERTA DEMASIADO TIEMPO; ",""),LEN(IF(N(A58)=0,"SIN FECHA DE LLEGADA; ","")&amp;IF(C58="","SIN UNIDAD; ","")&amp;IF(AND(C58&lt;&gt;"",COUNTIF('Unidades'!$A$2:$A$300,C58)=0),"UNIDAD NO ESTÁ EN LA LISTA; ","")&amp;IF(I58="","SIN URGENCIA; ","")&amp;IF(AND(I58&lt;&gt;"",J58=""),"FALTA QUIÉN DECIDIÓ; ","")&amp;IF(AND(I58="Emergencia ahora",NOT(OR(N(L58)&gt;0,N(M58)&gt;0))),"EMERGENCIA SIN LLAMADA DE REGRESO; ","")&amp;IF(AND(I58&lt;&gt;"",N(A58)&gt;0,IFERROR(VLOOKUP(I58,'Ajustes'!$A$3:$C$5,2,0),0)&gt;0,IF(OR(N(L58)&gt;0,N(M58)&gt;0),((IF(N(L58)=0,N(A58),N(L58))+N(M58))-(N(A58)+N(B58)))*1440&gt;IFERROR(VLOOKUP(I58,'Ajustes'!$A$3:$C$5,2,0),0),AND(NOT(N(O58)&gt;0),I58&lt;&gt;"Emergencia ahora",(NOW()-(N(A58)+N(B58)))*1440&gt;IFERROR(VLOOKUP(I58,'Ajustes'!$A$3:$C$5,2,0),0)))),"LLAMADA DESPUÉS DE LA META; ","")&amp;IF(AND(I58="Siguiente día hábil",N(A58)&gt;0,IF(N(N58)=0,TODAY()&gt;WORKDAY(N(A58),1),N(N58)&gt;WORKDAY(N(A58),1))),"SIGUIENTE DÍA HÁBIL SIN PROGRAMAR; ","")&amp;IF(AND(OR(I58="Emergencia ahora",I58="Siguiente día hábil"),K58=""),"SIN PROVEEDOR; ","")&amp;IF(AND(I58&lt;&gt;"",N(A58)&gt;0,IFERROR(VLOOKUP(I58,'Ajustes'!$A$3:$C$5,3,0),0)&gt;0,TODAY()-N(A58)&gt;IFERROR(VLOOKUP(I58,'Ajustes'!$A$3:$C$5,3,0),0)),"ABIERTA DEMASIADO TIEMPO; ",""))-2)))</f>
        <v/>
      </c>
    </row>
    <row r="59">
      <c r="A59" s="7" t="n"/>
      <c r="B59" s="8" t="n"/>
      <c r="L59" s="7" t="n"/>
      <c r="M59" s="8" t="n"/>
      <c r="N59" s="7" t="n"/>
      <c r="O59" s="7" t="n"/>
      <c r="Q59" s="10">
        <f>IF(OR(NOT(OR(A59&lt;&gt;"",C59&lt;&gt;"",D59&lt;&gt;"",G59&lt;&gt;"")),N(A59)=0,NOT(OR(N(L59)&gt;0,N(M59)&gt;0))),"",ROUND(((IF(N(L59)=0,N(A59),N(L59))+N(M59))-(N(A59)+N(B59)))*1440,0))</f>
        <v/>
      </c>
      <c r="R59" s="10">
        <f>IF(OR(NOT(OR(A59&lt;&gt;"",C59&lt;&gt;"",D59&lt;&gt;"",G59&lt;&gt;"")),N(A59)=0),"",IF(N(O59)&gt;0,N(O59),TODAY())-N(A59))</f>
        <v/>
      </c>
      <c r="S59">
        <f>IF(OR(NOT(OR(A59&lt;&gt;"",C59&lt;&gt;"",D59&lt;&gt;"",G59&lt;&gt;"")),N(O59)&gt;0),"",IF(IF(N(A59)=0,"SIN FECHA DE LLEGADA; ","")&amp;IF(C59="","SIN UNIDAD; ","")&amp;IF(AND(C59&lt;&gt;"",COUNTIF('Unidades'!$A$2:$A$300,C59)=0),"UNIDAD NO ESTÁ EN LA LISTA; ","")&amp;IF(I59="","SIN URGENCIA; ","")&amp;IF(AND(I59&lt;&gt;"",J59=""),"FALTA QUIÉN DECIDIÓ; ","")&amp;IF(AND(I59="Emergencia ahora",NOT(OR(N(L59)&gt;0,N(M59)&gt;0))),"EMERGENCIA SIN LLAMADA DE REGRESO; ","")&amp;IF(AND(I59&lt;&gt;"",N(A59)&gt;0,IFERROR(VLOOKUP(I59,'Ajustes'!$A$3:$C$5,2,0),0)&gt;0,IF(OR(N(L59)&gt;0,N(M59)&gt;0),((IF(N(L59)=0,N(A59),N(L59))+N(M59))-(N(A59)+N(B59)))*1440&gt;IFERROR(VLOOKUP(I59,'Ajustes'!$A$3:$C$5,2,0),0),AND(NOT(N(O59)&gt;0),I59&lt;&gt;"Emergencia ahora",(NOW()-(N(A59)+N(B59)))*1440&gt;IFERROR(VLOOKUP(I59,'Ajustes'!$A$3:$C$5,2,0),0)))),"LLAMADA DESPUÉS DE LA META; ","")&amp;IF(AND(I59="Siguiente día hábil",N(A59)&gt;0,IF(N(N59)=0,TODAY()&gt;WORKDAY(N(A59),1),N(N59)&gt;WORKDAY(N(A59),1))),"SIGUIENTE DÍA HÁBIL SIN PROGRAMAR; ","")&amp;IF(AND(OR(I59="Emergencia ahora",I59="Siguiente día hábil"),K59=""),"SIN PROVEEDOR; ","")&amp;IF(AND(I59&lt;&gt;"",N(A59)&gt;0,IFERROR(VLOOKUP(I59,'Ajustes'!$A$3:$C$5,3,0),0)&gt;0,TODAY()-N(A59)&gt;IFERROR(VLOOKUP(I59,'Ajustes'!$A$3:$C$5,3,0),0)),"ABIERTA DEMASIADO TIEMPO; ","")="","",LEFT(IF(N(A59)=0,"SIN FECHA DE LLEGADA; ","")&amp;IF(C59="","SIN UNIDAD; ","")&amp;IF(AND(C59&lt;&gt;"",COUNTIF('Unidades'!$A$2:$A$300,C59)=0),"UNIDAD NO ESTÁ EN LA LISTA; ","")&amp;IF(I59="","SIN URGENCIA; ","")&amp;IF(AND(I59&lt;&gt;"",J59=""),"FALTA QUIÉN DECIDIÓ; ","")&amp;IF(AND(I59="Emergencia ahora",NOT(OR(N(L59)&gt;0,N(M59)&gt;0))),"EMERGENCIA SIN LLAMADA DE REGRESO; ","")&amp;IF(AND(I59&lt;&gt;"",N(A59)&gt;0,IFERROR(VLOOKUP(I59,'Ajustes'!$A$3:$C$5,2,0),0)&gt;0,IF(OR(N(L59)&gt;0,N(M59)&gt;0),((IF(N(L59)=0,N(A59),N(L59))+N(M59))-(N(A59)+N(B59)))*1440&gt;IFERROR(VLOOKUP(I59,'Ajustes'!$A$3:$C$5,2,0),0),AND(NOT(N(O59)&gt;0),I59&lt;&gt;"Emergencia ahora",(NOW()-(N(A59)+N(B59)))*1440&gt;IFERROR(VLOOKUP(I59,'Ajustes'!$A$3:$C$5,2,0),0)))),"LLAMADA DESPUÉS DE LA META; ","")&amp;IF(AND(I59="Siguiente día hábil",N(A59)&gt;0,IF(N(N59)=0,TODAY()&gt;WORKDAY(N(A59),1),N(N59)&gt;WORKDAY(N(A59),1))),"SIGUIENTE DÍA HÁBIL SIN PROGRAMAR; ","")&amp;IF(AND(OR(I59="Emergencia ahora",I59="Siguiente día hábil"),K59=""),"SIN PROVEEDOR; ","")&amp;IF(AND(I59&lt;&gt;"",N(A59)&gt;0,IFERROR(VLOOKUP(I59,'Ajustes'!$A$3:$C$5,3,0),0)&gt;0,TODAY()-N(A59)&gt;IFERROR(VLOOKUP(I59,'Ajustes'!$A$3:$C$5,3,0),0)),"ABIERTA DEMASIADO TIEMPO; ",""),LEN(IF(N(A59)=0,"SIN FECHA DE LLEGADA; ","")&amp;IF(C59="","SIN UNIDAD; ","")&amp;IF(AND(C59&lt;&gt;"",COUNTIF('Unidades'!$A$2:$A$300,C59)=0),"UNIDAD NO ESTÁ EN LA LISTA; ","")&amp;IF(I59="","SIN URGENCIA; ","")&amp;IF(AND(I59&lt;&gt;"",J59=""),"FALTA QUIÉN DECIDIÓ; ","")&amp;IF(AND(I59="Emergencia ahora",NOT(OR(N(L59)&gt;0,N(M59)&gt;0))),"EMERGENCIA SIN LLAMADA DE REGRESO; ","")&amp;IF(AND(I59&lt;&gt;"",N(A59)&gt;0,IFERROR(VLOOKUP(I59,'Ajustes'!$A$3:$C$5,2,0),0)&gt;0,IF(OR(N(L59)&gt;0,N(M59)&gt;0),((IF(N(L59)=0,N(A59),N(L59))+N(M59))-(N(A59)+N(B59)))*1440&gt;IFERROR(VLOOKUP(I59,'Ajustes'!$A$3:$C$5,2,0),0),AND(NOT(N(O59)&gt;0),I59&lt;&gt;"Emergencia ahora",(NOW()-(N(A59)+N(B59)))*1440&gt;IFERROR(VLOOKUP(I59,'Ajustes'!$A$3:$C$5,2,0),0)))),"LLAMADA DESPUÉS DE LA META; ","")&amp;IF(AND(I59="Siguiente día hábil",N(A59)&gt;0,IF(N(N59)=0,TODAY()&gt;WORKDAY(N(A59),1),N(N59)&gt;WORKDAY(N(A59),1))),"SIGUIENTE DÍA HÁBIL SIN PROGRAMAR; ","")&amp;IF(AND(OR(I59="Emergencia ahora",I59="Siguiente día hábil"),K59=""),"SIN PROVEEDOR; ","")&amp;IF(AND(I59&lt;&gt;"",N(A59)&gt;0,IFERROR(VLOOKUP(I59,'Ajustes'!$A$3:$C$5,3,0),0)&gt;0,TODAY()-N(A59)&gt;IFERROR(VLOOKUP(I59,'Ajustes'!$A$3:$C$5,3,0),0)),"ABIERTA DEMASIADO TIEMPO; ",""))-2)))</f>
        <v/>
      </c>
    </row>
    <row r="60">
      <c r="A60" s="7" t="n"/>
      <c r="B60" s="8" t="n"/>
      <c r="L60" s="7" t="n"/>
      <c r="M60" s="8" t="n"/>
      <c r="N60" s="7" t="n"/>
      <c r="O60" s="7" t="n"/>
      <c r="Q60" s="10">
        <f>IF(OR(NOT(OR(A60&lt;&gt;"",C60&lt;&gt;"",D60&lt;&gt;"",G60&lt;&gt;"")),N(A60)=0,NOT(OR(N(L60)&gt;0,N(M60)&gt;0))),"",ROUND(((IF(N(L60)=0,N(A60),N(L60))+N(M60))-(N(A60)+N(B60)))*1440,0))</f>
        <v/>
      </c>
      <c r="R60" s="10">
        <f>IF(OR(NOT(OR(A60&lt;&gt;"",C60&lt;&gt;"",D60&lt;&gt;"",G60&lt;&gt;"")),N(A60)=0),"",IF(N(O60)&gt;0,N(O60),TODAY())-N(A60))</f>
        <v/>
      </c>
      <c r="S60">
        <f>IF(OR(NOT(OR(A60&lt;&gt;"",C60&lt;&gt;"",D60&lt;&gt;"",G60&lt;&gt;"")),N(O60)&gt;0),"",IF(IF(N(A60)=0,"SIN FECHA DE LLEGADA; ","")&amp;IF(C60="","SIN UNIDAD; ","")&amp;IF(AND(C60&lt;&gt;"",COUNTIF('Unidades'!$A$2:$A$300,C60)=0),"UNIDAD NO ESTÁ EN LA LISTA; ","")&amp;IF(I60="","SIN URGENCIA; ","")&amp;IF(AND(I60&lt;&gt;"",J60=""),"FALTA QUIÉN DECIDIÓ; ","")&amp;IF(AND(I60="Emergencia ahora",NOT(OR(N(L60)&gt;0,N(M60)&gt;0))),"EMERGENCIA SIN LLAMADA DE REGRESO; ","")&amp;IF(AND(I60&lt;&gt;"",N(A60)&gt;0,IFERROR(VLOOKUP(I60,'Ajustes'!$A$3:$C$5,2,0),0)&gt;0,IF(OR(N(L60)&gt;0,N(M60)&gt;0),((IF(N(L60)=0,N(A60),N(L60))+N(M60))-(N(A60)+N(B60)))*1440&gt;IFERROR(VLOOKUP(I60,'Ajustes'!$A$3:$C$5,2,0),0),AND(NOT(N(O60)&gt;0),I60&lt;&gt;"Emergencia ahora",(NOW()-(N(A60)+N(B60)))*1440&gt;IFERROR(VLOOKUP(I60,'Ajustes'!$A$3:$C$5,2,0),0)))),"LLAMADA DESPUÉS DE LA META; ","")&amp;IF(AND(I60="Siguiente día hábil",N(A60)&gt;0,IF(N(N60)=0,TODAY()&gt;WORKDAY(N(A60),1),N(N60)&gt;WORKDAY(N(A60),1))),"SIGUIENTE DÍA HÁBIL SIN PROGRAMAR; ","")&amp;IF(AND(OR(I60="Emergencia ahora",I60="Siguiente día hábil"),K60=""),"SIN PROVEEDOR; ","")&amp;IF(AND(I60&lt;&gt;"",N(A60)&gt;0,IFERROR(VLOOKUP(I60,'Ajustes'!$A$3:$C$5,3,0),0)&gt;0,TODAY()-N(A60)&gt;IFERROR(VLOOKUP(I60,'Ajustes'!$A$3:$C$5,3,0),0)),"ABIERTA DEMASIADO TIEMPO; ","")="","",LEFT(IF(N(A60)=0,"SIN FECHA DE LLEGADA; ","")&amp;IF(C60="","SIN UNIDAD; ","")&amp;IF(AND(C60&lt;&gt;"",COUNTIF('Unidades'!$A$2:$A$300,C60)=0),"UNIDAD NO ESTÁ EN LA LISTA; ","")&amp;IF(I60="","SIN URGENCIA; ","")&amp;IF(AND(I60&lt;&gt;"",J60=""),"FALTA QUIÉN DECIDIÓ; ","")&amp;IF(AND(I60="Emergencia ahora",NOT(OR(N(L60)&gt;0,N(M60)&gt;0))),"EMERGENCIA SIN LLAMADA DE REGRESO; ","")&amp;IF(AND(I60&lt;&gt;"",N(A60)&gt;0,IFERROR(VLOOKUP(I60,'Ajustes'!$A$3:$C$5,2,0),0)&gt;0,IF(OR(N(L60)&gt;0,N(M60)&gt;0),((IF(N(L60)=0,N(A60),N(L60))+N(M60))-(N(A60)+N(B60)))*1440&gt;IFERROR(VLOOKUP(I60,'Ajustes'!$A$3:$C$5,2,0),0),AND(NOT(N(O60)&gt;0),I60&lt;&gt;"Emergencia ahora",(NOW()-(N(A60)+N(B60)))*1440&gt;IFERROR(VLOOKUP(I60,'Ajustes'!$A$3:$C$5,2,0),0)))),"LLAMADA DESPUÉS DE LA META; ","")&amp;IF(AND(I60="Siguiente día hábil",N(A60)&gt;0,IF(N(N60)=0,TODAY()&gt;WORKDAY(N(A60),1),N(N60)&gt;WORKDAY(N(A60),1))),"SIGUIENTE DÍA HÁBIL SIN PROGRAMAR; ","")&amp;IF(AND(OR(I60="Emergencia ahora",I60="Siguiente día hábil"),K60=""),"SIN PROVEEDOR; ","")&amp;IF(AND(I60&lt;&gt;"",N(A60)&gt;0,IFERROR(VLOOKUP(I60,'Ajustes'!$A$3:$C$5,3,0),0)&gt;0,TODAY()-N(A60)&gt;IFERROR(VLOOKUP(I60,'Ajustes'!$A$3:$C$5,3,0),0)),"ABIERTA DEMASIADO TIEMPO; ",""),LEN(IF(N(A60)=0,"SIN FECHA DE LLEGADA; ","")&amp;IF(C60="","SIN UNIDAD; ","")&amp;IF(AND(C60&lt;&gt;"",COUNTIF('Unidades'!$A$2:$A$300,C60)=0),"UNIDAD NO ESTÁ EN LA LISTA; ","")&amp;IF(I60="","SIN URGENCIA; ","")&amp;IF(AND(I60&lt;&gt;"",J60=""),"FALTA QUIÉN DECIDIÓ; ","")&amp;IF(AND(I60="Emergencia ahora",NOT(OR(N(L60)&gt;0,N(M60)&gt;0))),"EMERGENCIA SIN LLAMADA DE REGRESO; ","")&amp;IF(AND(I60&lt;&gt;"",N(A60)&gt;0,IFERROR(VLOOKUP(I60,'Ajustes'!$A$3:$C$5,2,0),0)&gt;0,IF(OR(N(L60)&gt;0,N(M60)&gt;0),((IF(N(L60)=0,N(A60),N(L60))+N(M60))-(N(A60)+N(B60)))*1440&gt;IFERROR(VLOOKUP(I60,'Ajustes'!$A$3:$C$5,2,0),0),AND(NOT(N(O60)&gt;0),I60&lt;&gt;"Emergencia ahora",(NOW()-(N(A60)+N(B60)))*1440&gt;IFERROR(VLOOKUP(I60,'Ajustes'!$A$3:$C$5,2,0),0)))),"LLAMADA DESPUÉS DE LA META; ","")&amp;IF(AND(I60="Siguiente día hábil",N(A60)&gt;0,IF(N(N60)=0,TODAY()&gt;WORKDAY(N(A60),1),N(N60)&gt;WORKDAY(N(A60),1))),"SIGUIENTE DÍA HÁBIL SIN PROGRAMAR; ","")&amp;IF(AND(OR(I60="Emergencia ahora",I60="Siguiente día hábil"),K60=""),"SIN PROVEEDOR; ","")&amp;IF(AND(I60&lt;&gt;"",N(A60)&gt;0,IFERROR(VLOOKUP(I60,'Ajustes'!$A$3:$C$5,3,0),0)&gt;0,TODAY()-N(A60)&gt;IFERROR(VLOOKUP(I60,'Ajustes'!$A$3:$C$5,3,0),0)),"ABIERTA DEMASIADO TIEMPO; ",""))-2)))</f>
        <v/>
      </c>
    </row>
    <row r="61">
      <c r="A61" s="7" t="n"/>
      <c r="B61" s="8" t="n"/>
      <c r="L61" s="7" t="n"/>
      <c r="M61" s="8" t="n"/>
      <c r="N61" s="7" t="n"/>
      <c r="O61" s="7" t="n"/>
      <c r="Q61" s="10">
        <f>IF(OR(NOT(OR(A61&lt;&gt;"",C61&lt;&gt;"",D61&lt;&gt;"",G61&lt;&gt;"")),N(A61)=0,NOT(OR(N(L61)&gt;0,N(M61)&gt;0))),"",ROUND(((IF(N(L61)=0,N(A61),N(L61))+N(M61))-(N(A61)+N(B61)))*1440,0))</f>
        <v/>
      </c>
      <c r="R61" s="10">
        <f>IF(OR(NOT(OR(A61&lt;&gt;"",C61&lt;&gt;"",D61&lt;&gt;"",G61&lt;&gt;"")),N(A61)=0),"",IF(N(O61)&gt;0,N(O61),TODAY())-N(A61))</f>
        <v/>
      </c>
      <c r="S61">
        <f>IF(OR(NOT(OR(A61&lt;&gt;"",C61&lt;&gt;"",D61&lt;&gt;"",G61&lt;&gt;"")),N(O61)&gt;0),"",IF(IF(N(A61)=0,"SIN FECHA DE LLEGADA; ","")&amp;IF(C61="","SIN UNIDAD; ","")&amp;IF(AND(C61&lt;&gt;"",COUNTIF('Unidades'!$A$2:$A$300,C61)=0),"UNIDAD NO ESTÁ EN LA LISTA; ","")&amp;IF(I61="","SIN URGENCIA; ","")&amp;IF(AND(I61&lt;&gt;"",J61=""),"FALTA QUIÉN DECIDIÓ; ","")&amp;IF(AND(I61="Emergencia ahora",NOT(OR(N(L61)&gt;0,N(M61)&gt;0))),"EMERGENCIA SIN LLAMADA DE REGRESO; ","")&amp;IF(AND(I61&lt;&gt;"",N(A61)&gt;0,IFERROR(VLOOKUP(I61,'Ajustes'!$A$3:$C$5,2,0),0)&gt;0,IF(OR(N(L61)&gt;0,N(M61)&gt;0),((IF(N(L61)=0,N(A61),N(L61))+N(M61))-(N(A61)+N(B61)))*1440&gt;IFERROR(VLOOKUP(I61,'Ajustes'!$A$3:$C$5,2,0),0),AND(NOT(N(O61)&gt;0),I61&lt;&gt;"Emergencia ahora",(NOW()-(N(A61)+N(B61)))*1440&gt;IFERROR(VLOOKUP(I61,'Ajustes'!$A$3:$C$5,2,0),0)))),"LLAMADA DESPUÉS DE LA META; ","")&amp;IF(AND(I61="Siguiente día hábil",N(A61)&gt;0,IF(N(N61)=0,TODAY()&gt;WORKDAY(N(A61),1),N(N61)&gt;WORKDAY(N(A61),1))),"SIGUIENTE DÍA HÁBIL SIN PROGRAMAR; ","")&amp;IF(AND(OR(I61="Emergencia ahora",I61="Siguiente día hábil"),K61=""),"SIN PROVEEDOR; ","")&amp;IF(AND(I61&lt;&gt;"",N(A61)&gt;0,IFERROR(VLOOKUP(I61,'Ajustes'!$A$3:$C$5,3,0),0)&gt;0,TODAY()-N(A61)&gt;IFERROR(VLOOKUP(I61,'Ajustes'!$A$3:$C$5,3,0),0)),"ABIERTA DEMASIADO TIEMPO; ","")="","",LEFT(IF(N(A61)=0,"SIN FECHA DE LLEGADA; ","")&amp;IF(C61="","SIN UNIDAD; ","")&amp;IF(AND(C61&lt;&gt;"",COUNTIF('Unidades'!$A$2:$A$300,C61)=0),"UNIDAD NO ESTÁ EN LA LISTA; ","")&amp;IF(I61="","SIN URGENCIA; ","")&amp;IF(AND(I61&lt;&gt;"",J61=""),"FALTA QUIÉN DECIDIÓ; ","")&amp;IF(AND(I61="Emergencia ahora",NOT(OR(N(L61)&gt;0,N(M61)&gt;0))),"EMERGENCIA SIN LLAMADA DE REGRESO; ","")&amp;IF(AND(I61&lt;&gt;"",N(A61)&gt;0,IFERROR(VLOOKUP(I61,'Ajustes'!$A$3:$C$5,2,0),0)&gt;0,IF(OR(N(L61)&gt;0,N(M61)&gt;0),((IF(N(L61)=0,N(A61),N(L61))+N(M61))-(N(A61)+N(B61)))*1440&gt;IFERROR(VLOOKUP(I61,'Ajustes'!$A$3:$C$5,2,0),0),AND(NOT(N(O61)&gt;0),I61&lt;&gt;"Emergencia ahora",(NOW()-(N(A61)+N(B61)))*1440&gt;IFERROR(VLOOKUP(I61,'Ajustes'!$A$3:$C$5,2,0),0)))),"LLAMADA DESPUÉS DE LA META; ","")&amp;IF(AND(I61="Siguiente día hábil",N(A61)&gt;0,IF(N(N61)=0,TODAY()&gt;WORKDAY(N(A61),1),N(N61)&gt;WORKDAY(N(A61),1))),"SIGUIENTE DÍA HÁBIL SIN PROGRAMAR; ","")&amp;IF(AND(OR(I61="Emergencia ahora",I61="Siguiente día hábil"),K61=""),"SIN PROVEEDOR; ","")&amp;IF(AND(I61&lt;&gt;"",N(A61)&gt;0,IFERROR(VLOOKUP(I61,'Ajustes'!$A$3:$C$5,3,0),0)&gt;0,TODAY()-N(A61)&gt;IFERROR(VLOOKUP(I61,'Ajustes'!$A$3:$C$5,3,0),0)),"ABIERTA DEMASIADO TIEMPO; ",""),LEN(IF(N(A61)=0,"SIN FECHA DE LLEGADA; ","")&amp;IF(C61="","SIN UNIDAD; ","")&amp;IF(AND(C61&lt;&gt;"",COUNTIF('Unidades'!$A$2:$A$300,C61)=0),"UNIDAD NO ESTÁ EN LA LISTA; ","")&amp;IF(I61="","SIN URGENCIA; ","")&amp;IF(AND(I61&lt;&gt;"",J61=""),"FALTA QUIÉN DECIDIÓ; ","")&amp;IF(AND(I61="Emergencia ahora",NOT(OR(N(L61)&gt;0,N(M61)&gt;0))),"EMERGENCIA SIN LLAMADA DE REGRESO; ","")&amp;IF(AND(I61&lt;&gt;"",N(A61)&gt;0,IFERROR(VLOOKUP(I61,'Ajustes'!$A$3:$C$5,2,0),0)&gt;0,IF(OR(N(L61)&gt;0,N(M61)&gt;0),((IF(N(L61)=0,N(A61),N(L61))+N(M61))-(N(A61)+N(B61)))*1440&gt;IFERROR(VLOOKUP(I61,'Ajustes'!$A$3:$C$5,2,0),0),AND(NOT(N(O61)&gt;0),I61&lt;&gt;"Emergencia ahora",(NOW()-(N(A61)+N(B61)))*1440&gt;IFERROR(VLOOKUP(I61,'Ajustes'!$A$3:$C$5,2,0),0)))),"LLAMADA DESPUÉS DE LA META; ","")&amp;IF(AND(I61="Siguiente día hábil",N(A61)&gt;0,IF(N(N61)=0,TODAY()&gt;WORKDAY(N(A61),1),N(N61)&gt;WORKDAY(N(A61),1))),"SIGUIENTE DÍA HÁBIL SIN PROGRAMAR; ","")&amp;IF(AND(OR(I61="Emergencia ahora",I61="Siguiente día hábil"),K61=""),"SIN PROVEEDOR; ","")&amp;IF(AND(I61&lt;&gt;"",N(A61)&gt;0,IFERROR(VLOOKUP(I61,'Ajustes'!$A$3:$C$5,3,0),0)&gt;0,TODAY()-N(A61)&gt;IFERROR(VLOOKUP(I61,'Ajustes'!$A$3:$C$5,3,0),0)),"ABIERTA DEMASIADO TIEMPO; ",""))-2)))</f>
        <v/>
      </c>
    </row>
    <row r="62">
      <c r="A62" s="7" t="n"/>
      <c r="B62" s="8" t="n"/>
      <c r="L62" s="7" t="n"/>
      <c r="M62" s="8" t="n"/>
      <c r="N62" s="7" t="n"/>
      <c r="O62" s="7" t="n"/>
      <c r="Q62" s="10">
        <f>IF(OR(NOT(OR(A62&lt;&gt;"",C62&lt;&gt;"",D62&lt;&gt;"",G62&lt;&gt;"")),N(A62)=0,NOT(OR(N(L62)&gt;0,N(M62)&gt;0))),"",ROUND(((IF(N(L62)=0,N(A62),N(L62))+N(M62))-(N(A62)+N(B62)))*1440,0))</f>
        <v/>
      </c>
      <c r="R62" s="10">
        <f>IF(OR(NOT(OR(A62&lt;&gt;"",C62&lt;&gt;"",D62&lt;&gt;"",G62&lt;&gt;"")),N(A62)=0),"",IF(N(O62)&gt;0,N(O62),TODAY())-N(A62))</f>
        <v/>
      </c>
      <c r="S62">
        <f>IF(OR(NOT(OR(A62&lt;&gt;"",C62&lt;&gt;"",D62&lt;&gt;"",G62&lt;&gt;"")),N(O62)&gt;0),"",IF(IF(N(A62)=0,"SIN FECHA DE LLEGADA; ","")&amp;IF(C62="","SIN UNIDAD; ","")&amp;IF(AND(C62&lt;&gt;"",COUNTIF('Unidades'!$A$2:$A$300,C62)=0),"UNIDAD NO ESTÁ EN LA LISTA; ","")&amp;IF(I62="","SIN URGENCIA; ","")&amp;IF(AND(I62&lt;&gt;"",J62=""),"FALTA QUIÉN DECIDIÓ; ","")&amp;IF(AND(I62="Emergencia ahora",NOT(OR(N(L62)&gt;0,N(M62)&gt;0))),"EMERGENCIA SIN LLAMADA DE REGRESO; ","")&amp;IF(AND(I62&lt;&gt;"",N(A62)&gt;0,IFERROR(VLOOKUP(I62,'Ajustes'!$A$3:$C$5,2,0),0)&gt;0,IF(OR(N(L62)&gt;0,N(M62)&gt;0),((IF(N(L62)=0,N(A62),N(L62))+N(M62))-(N(A62)+N(B62)))*1440&gt;IFERROR(VLOOKUP(I62,'Ajustes'!$A$3:$C$5,2,0),0),AND(NOT(N(O62)&gt;0),I62&lt;&gt;"Emergencia ahora",(NOW()-(N(A62)+N(B62)))*1440&gt;IFERROR(VLOOKUP(I62,'Ajustes'!$A$3:$C$5,2,0),0)))),"LLAMADA DESPUÉS DE LA META; ","")&amp;IF(AND(I62="Siguiente día hábil",N(A62)&gt;0,IF(N(N62)=0,TODAY()&gt;WORKDAY(N(A62),1),N(N62)&gt;WORKDAY(N(A62),1))),"SIGUIENTE DÍA HÁBIL SIN PROGRAMAR; ","")&amp;IF(AND(OR(I62="Emergencia ahora",I62="Siguiente día hábil"),K62=""),"SIN PROVEEDOR; ","")&amp;IF(AND(I62&lt;&gt;"",N(A62)&gt;0,IFERROR(VLOOKUP(I62,'Ajustes'!$A$3:$C$5,3,0),0)&gt;0,TODAY()-N(A62)&gt;IFERROR(VLOOKUP(I62,'Ajustes'!$A$3:$C$5,3,0),0)),"ABIERTA DEMASIADO TIEMPO; ","")="","",LEFT(IF(N(A62)=0,"SIN FECHA DE LLEGADA; ","")&amp;IF(C62="","SIN UNIDAD; ","")&amp;IF(AND(C62&lt;&gt;"",COUNTIF('Unidades'!$A$2:$A$300,C62)=0),"UNIDAD NO ESTÁ EN LA LISTA; ","")&amp;IF(I62="","SIN URGENCIA; ","")&amp;IF(AND(I62&lt;&gt;"",J62=""),"FALTA QUIÉN DECIDIÓ; ","")&amp;IF(AND(I62="Emergencia ahora",NOT(OR(N(L62)&gt;0,N(M62)&gt;0))),"EMERGENCIA SIN LLAMADA DE REGRESO; ","")&amp;IF(AND(I62&lt;&gt;"",N(A62)&gt;0,IFERROR(VLOOKUP(I62,'Ajustes'!$A$3:$C$5,2,0),0)&gt;0,IF(OR(N(L62)&gt;0,N(M62)&gt;0),((IF(N(L62)=0,N(A62),N(L62))+N(M62))-(N(A62)+N(B62)))*1440&gt;IFERROR(VLOOKUP(I62,'Ajustes'!$A$3:$C$5,2,0),0),AND(NOT(N(O62)&gt;0),I62&lt;&gt;"Emergencia ahora",(NOW()-(N(A62)+N(B62)))*1440&gt;IFERROR(VLOOKUP(I62,'Ajustes'!$A$3:$C$5,2,0),0)))),"LLAMADA DESPUÉS DE LA META; ","")&amp;IF(AND(I62="Siguiente día hábil",N(A62)&gt;0,IF(N(N62)=0,TODAY()&gt;WORKDAY(N(A62),1),N(N62)&gt;WORKDAY(N(A62),1))),"SIGUIENTE DÍA HÁBIL SIN PROGRAMAR; ","")&amp;IF(AND(OR(I62="Emergencia ahora",I62="Siguiente día hábil"),K62=""),"SIN PROVEEDOR; ","")&amp;IF(AND(I62&lt;&gt;"",N(A62)&gt;0,IFERROR(VLOOKUP(I62,'Ajustes'!$A$3:$C$5,3,0),0)&gt;0,TODAY()-N(A62)&gt;IFERROR(VLOOKUP(I62,'Ajustes'!$A$3:$C$5,3,0),0)),"ABIERTA DEMASIADO TIEMPO; ",""),LEN(IF(N(A62)=0,"SIN FECHA DE LLEGADA; ","")&amp;IF(C62="","SIN UNIDAD; ","")&amp;IF(AND(C62&lt;&gt;"",COUNTIF('Unidades'!$A$2:$A$300,C62)=0),"UNIDAD NO ESTÁ EN LA LISTA; ","")&amp;IF(I62="","SIN URGENCIA; ","")&amp;IF(AND(I62&lt;&gt;"",J62=""),"FALTA QUIÉN DECIDIÓ; ","")&amp;IF(AND(I62="Emergencia ahora",NOT(OR(N(L62)&gt;0,N(M62)&gt;0))),"EMERGENCIA SIN LLAMADA DE REGRESO; ","")&amp;IF(AND(I62&lt;&gt;"",N(A62)&gt;0,IFERROR(VLOOKUP(I62,'Ajustes'!$A$3:$C$5,2,0),0)&gt;0,IF(OR(N(L62)&gt;0,N(M62)&gt;0),((IF(N(L62)=0,N(A62),N(L62))+N(M62))-(N(A62)+N(B62)))*1440&gt;IFERROR(VLOOKUP(I62,'Ajustes'!$A$3:$C$5,2,0),0),AND(NOT(N(O62)&gt;0),I62&lt;&gt;"Emergencia ahora",(NOW()-(N(A62)+N(B62)))*1440&gt;IFERROR(VLOOKUP(I62,'Ajustes'!$A$3:$C$5,2,0),0)))),"LLAMADA DESPUÉS DE LA META; ","")&amp;IF(AND(I62="Siguiente día hábil",N(A62)&gt;0,IF(N(N62)=0,TODAY()&gt;WORKDAY(N(A62),1),N(N62)&gt;WORKDAY(N(A62),1))),"SIGUIENTE DÍA HÁBIL SIN PROGRAMAR; ","")&amp;IF(AND(OR(I62="Emergencia ahora",I62="Siguiente día hábil"),K62=""),"SIN PROVEEDOR; ","")&amp;IF(AND(I62&lt;&gt;"",N(A62)&gt;0,IFERROR(VLOOKUP(I62,'Ajustes'!$A$3:$C$5,3,0),0)&gt;0,TODAY()-N(A62)&gt;IFERROR(VLOOKUP(I62,'Ajustes'!$A$3:$C$5,3,0),0)),"ABIERTA DEMASIADO TIEMPO; ",""))-2)))</f>
        <v/>
      </c>
    </row>
    <row r="63">
      <c r="A63" s="7" t="n"/>
      <c r="B63" s="8" t="n"/>
      <c r="L63" s="7" t="n"/>
      <c r="M63" s="8" t="n"/>
      <c r="N63" s="7" t="n"/>
      <c r="O63" s="7" t="n"/>
      <c r="Q63" s="10">
        <f>IF(OR(NOT(OR(A63&lt;&gt;"",C63&lt;&gt;"",D63&lt;&gt;"",G63&lt;&gt;"")),N(A63)=0,NOT(OR(N(L63)&gt;0,N(M63)&gt;0))),"",ROUND(((IF(N(L63)=0,N(A63),N(L63))+N(M63))-(N(A63)+N(B63)))*1440,0))</f>
        <v/>
      </c>
      <c r="R63" s="10">
        <f>IF(OR(NOT(OR(A63&lt;&gt;"",C63&lt;&gt;"",D63&lt;&gt;"",G63&lt;&gt;"")),N(A63)=0),"",IF(N(O63)&gt;0,N(O63),TODAY())-N(A63))</f>
        <v/>
      </c>
      <c r="S63">
        <f>IF(OR(NOT(OR(A63&lt;&gt;"",C63&lt;&gt;"",D63&lt;&gt;"",G63&lt;&gt;"")),N(O63)&gt;0),"",IF(IF(N(A63)=0,"SIN FECHA DE LLEGADA; ","")&amp;IF(C63="","SIN UNIDAD; ","")&amp;IF(AND(C63&lt;&gt;"",COUNTIF('Unidades'!$A$2:$A$300,C63)=0),"UNIDAD NO ESTÁ EN LA LISTA; ","")&amp;IF(I63="","SIN URGENCIA; ","")&amp;IF(AND(I63&lt;&gt;"",J63=""),"FALTA QUIÉN DECIDIÓ; ","")&amp;IF(AND(I63="Emergencia ahora",NOT(OR(N(L63)&gt;0,N(M63)&gt;0))),"EMERGENCIA SIN LLAMADA DE REGRESO; ","")&amp;IF(AND(I63&lt;&gt;"",N(A63)&gt;0,IFERROR(VLOOKUP(I63,'Ajustes'!$A$3:$C$5,2,0),0)&gt;0,IF(OR(N(L63)&gt;0,N(M63)&gt;0),((IF(N(L63)=0,N(A63),N(L63))+N(M63))-(N(A63)+N(B63)))*1440&gt;IFERROR(VLOOKUP(I63,'Ajustes'!$A$3:$C$5,2,0),0),AND(NOT(N(O63)&gt;0),I63&lt;&gt;"Emergencia ahora",(NOW()-(N(A63)+N(B63)))*1440&gt;IFERROR(VLOOKUP(I63,'Ajustes'!$A$3:$C$5,2,0),0)))),"LLAMADA DESPUÉS DE LA META; ","")&amp;IF(AND(I63="Siguiente día hábil",N(A63)&gt;0,IF(N(N63)=0,TODAY()&gt;WORKDAY(N(A63),1),N(N63)&gt;WORKDAY(N(A63),1))),"SIGUIENTE DÍA HÁBIL SIN PROGRAMAR; ","")&amp;IF(AND(OR(I63="Emergencia ahora",I63="Siguiente día hábil"),K63=""),"SIN PROVEEDOR; ","")&amp;IF(AND(I63&lt;&gt;"",N(A63)&gt;0,IFERROR(VLOOKUP(I63,'Ajustes'!$A$3:$C$5,3,0),0)&gt;0,TODAY()-N(A63)&gt;IFERROR(VLOOKUP(I63,'Ajustes'!$A$3:$C$5,3,0),0)),"ABIERTA DEMASIADO TIEMPO; ","")="","",LEFT(IF(N(A63)=0,"SIN FECHA DE LLEGADA; ","")&amp;IF(C63="","SIN UNIDAD; ","")&amp;IF(AND(C63&lt;&gt;"",COUNTIF('Unidades'!$A$2:$A$300,C63)=0),"UNIDAD NO ESTÁ EN LA LISTA; ","")&amp;IF(I63="","SIN URGENCIA; ","")&amp;IF(AND(I63&lt;&gt;"",J63=""),"FALTA QUIÉN DECIDIÓ; ","")&amp;IF(AND(I63="Emergencia ahora",NOT(OR(N(L63)&gt;0,N(M63)&gt;0))),"EMERGENCIA SIN LLAMADA DE REGRESO; ","")&amp;IF(AND(I63&lt;&gt;"",N(A63)&gt;0,IFERROR(VLOOKUP(I63,'Ajustes'!$A$3:$C$5,2,0),0)&gt;0,IF(OR(N(L63)&gt;0,N(M63)&gt;0),((IF(N(L63)=0,N(A63),N(L63))+N(M63))-(N(A63)+N(B63)))*1440&gt;IFERROR(VLOOKUP(I63,'Ajustes'!$A$3:$C$5,2,0),0),AND(NOT(N(O63)&gt;0),I63&lt;&gt;"Emergencia ahora",(NOW()-(N(A63)+N(B63)))*1440&gt;IFERROR(VLOOKUP(I63,'Ajustes'!$A$3:$C$5,2,0),0)))),"LLAMADA DESPUÉS DE LA META; ","")&amp;IF(AND(I63="Siguiente día hábil",N(A63)&gt;0,IF(N(N63)=0,TODAY()&gt;WORKDAY(N(A63),1),N(N63)&gt;WORKDAY(N(A63),1))),"SIGUIENTE DÍA HÁBIL SIN PROGRAMAR; ","")&amp;IF(AND(OR(I63="Emergencia ahora",I63="Siguiente día hábil"),K63=""),"SIN PROVEEDOR; ","")&amp;IF(AND(I63&lt;&gt;"",N(A63)&gt;0,IFERROR(VLOOKUP(I63,'Ajustes'!$A$3:$C$5,3,0),0)&gt;0,TODAY()-N(A63)&gt;IFERROR(VLOOKUP(I63,'Ajustes'!$A$3:$C$5,3,0),0)),"ABIERTA DEMASIADO TIEMPO; ",""),LEN(IF(N(A63)=0,"SIN FECHA DE LLEGADA; ","")&amp;IF(C63="","SIN UNIDAD; ","")&amp;IF(AND(C63&lt;&gt;"",COUNTIF('Unidades'!$A$2:$A$300,C63)=0),"UNIDAD NO ESTÁ EN LA LISTA; ","")&amp;IF(I63="","SIN URGENCIA; ","")&amp;IF(AND(I63&lt;&gt;"",J63=""),"FALTA QUIÉN DECIDIÓ; ","")&amp;IF(AND(I63="Emergencia ahora",NOT(OR(N(L63)&gt;0,N(M63)&gt;0))),"EMERGENCIA SIN LLAMADA DE REGRESO; ","")&amp;IF(AND(I63&lt;&gt;"",N(A63)&gt;0,IFERROR(VLOOKUP(I63,'Ajustes'!$A$3:$C$5,2,0),0)&gt;0,IF(OR(N(L63)&gt;0,N(M63)&gt;0),((IF(N(L63)=0,N(A63),N(L63))+N(M63))-(N(A63)+N(B63)))*1440&gt;IFERROR(VLOOKUP(I63,'Ajustes'!$A$3:$C$5,2,0),0),AND(NOT(N(O63)&gt;0),I63&lt;&gt;"Emergencia ahora",(NOW()-(N(A63)+N(B63)))*1440&gt;IFERROR(VLOOKUP(I63,'Ajustes'!$A$3:$C$5,2,0),0)))),"LLAMADA DESPUÉS DE LA META; ","")&amp;IF(AND(I63="Siguiente día hábil",N(A63)&gt;0,IF(N(N63)=0,TODAY()&gt;WORKDAY(N(A63),1),N(N63)&gt;WORKDAY(N(A63),1))),"SIGUIENTE DÍA HÁBIL SIN PROGRAMAR; ","")&amp;IF(AND(OR(I63="Emergencia ahora",I63="Siguiente día hábil"),K63=""),"SIN PROVEEDOR; ","")&amp;IF(AND(I63&lt;&gt;"",N(A63)&gt;0,IFERROR(VLOOKUP(I63,'Ajustes'!$A$3:$C$5,3,0),0)&gt;0,TODAY()-N(A63)&gt;IFERROR(VLOOKUP(I63,'Ajustes'!$A$3:$C$5,3,0),0)),"ABIERTA DEMASIADO TIEMPO; ",""))-2)))</f>
        <v/>
      </c>
    </row>
    <row r="64">
      <c r="A64" s="7" t="n"/>
      <c r="B64" s="8" t="n"/>
      <c r="L64" s="7" t="n"/>
      <c r="M64" s="8" t="n"/>
      <c r="N64" s="7" t="n"/>
      <c r="O64" s="7" t="n"/>
      <c r="Q64" s="10">
        <f>IF(OR(NOT(OR(A64&lt;&gt;"",C64&lt;&gt;"",D64&lt;&gt;"",G64&lt;&gt;"")),N(A64)=0,NOT(OR(N(L64)&gt;0,N(M64)&gt;0))),"",ROUND(((IF(N(L64)=0,N(A64),N(L64))+N(M64))-(N(A64)+N(B64)))*1440,0))</f>
        <v/>
      </c>
      <c r="R64" s="10">
        <f>IF(OR(NOT(OR(A64&lt;&gt;"",C64&lt;&gt;"",D64&lt;&gt;"",G64&lt;&gt;"")),N(A64)=0),"",IF(N(O64)&gt;0,N(O64),TODAY())-N(A64))</f>
        <v/>
      </c>
      <c r="S64">
        <f>IF(OR(NOT(OR(A64&lt;&gt;"",C64&lt;&gt;"",D64&lt;&gt;"",G64&lt;&gt;"")),N(O64)&gt;0),"",IF(IF(N(A64)=0,"SIN FECHA DE LLEGADA; ","")&amp;IF(C64="","SIN UNIDAD; ","")&amp;IF(AND(C64&lt;&gt;"",COUNTIF('Unidades'!$A$2:$A$300,C64)=0),"UNIDAD NO ESTÁ EN LA LISTA; ","")&amp;IF(I64="","SIN URGENCIA; ","")&amp;IF(AND(I64&lt;&gt;"",J64=""),"FALTA QUIÉN DECIDIÓ; ","")&amp;IF(AND(I64="Emergencia ahora",NOT(OR(N(L64)&gt;0,N(M64)&gt;0))),"EMERGENCIA SIN LLAMADA DE REGRESO; ","")&amp;IF(AND(I64&lt;&gt;"",N(A64)&gt;0,IFERROR(VLOOKUP(I64,'Ajustes'!$A$3:$C$5,2,0),0)&gt;0,IF(OR(N(L64)&gt;0,N(M64)&gt;0),((IF(N(L64)=0,N(A64),N(L64))+N(M64))-(N(A64)+N(B64)))*1440&gt;IFERROR(VLOOKUP(I64,'Ajustes'!$A$3:$C$5,2,0),0),AND(NOT(N(O64)&gt;0),I64&lt;&gt;"Emergencia ahora",(NOW()-(N(A64)+N(B64)))*1440&gt;IFERROR(VLOOKUP(I64,'Ajustes'!$A$3:$C$5,2,0),0)))),"LLAMADA DESPUÉS DE LA META; ","")&amp;IF(AND(I64="Siguiente día hábil",N(A64)&gt;0,IF(N(N64)=0,TODAY()&gt;WORKDAY(N(A64),1),N(N64)&gt;WORKDAY(N(A64),1))),"SIGUIENTE DÍA HÁBIL SIN PROGRAMAR; ","")&amp;IF(AND(OR(I64="Emergencia ahora",I64="Siguiente día hábil"),K64=""),"SIN PROVEEDOR; ","")&amp;IF(AND(I64&lt;&gt;"",N(A64)&gt;0,IFERROR(VLOOKUP(I64,'Ajustes'!$A$3:$C$5,3,0),0)&gt;0,TODAY()-N(A64)&gt;IFERROR(VLOOKUP(I64,'Ajustes'!$A$3:$C$5,3,0),0)),"ABIERTA DEMASIADO TIEMPO; ","")="","",LEFT(IF(N(A64)=0,"SIN FECHA DE LLEGADA; ","")&amp;IF(C64="","SIN UNIDAD; ","")&amp;IF(AND(C64&lt;&gt;"",COUNTIF('Unidades'!$A$2:$A$300,C64)=0),"UNIDAD NO ESTÁ EN LA LISTA; ","")&amp;IF(I64="","SIN URGENCIA; ","")&amp;IF(AND(I64&lt;&gt;"",J64=""),"FALTA QUIÉN DECIDIÓ; ","")&amp;IF(AND(I64="Emergencia ahora",NOT(OR(N(L64)&gt;0,N(M64)&gt;0))),"EMERGENCIA SIN LLAMADA DE REGRESO; ","")&amp;IF(AND(I64&lt;&gt;"",N(A64)&gt;0,IFERROR(VLOOKUP(I64,'Ajustes'!$A$3:$C$5,2,0),0)&gt;0,IF(OR(N(L64)&gt;0,N(M64)&gt;0),((IF(N(L64)=0,N(A64),N(L64))+N(M64))-(N(A64)+N(B64)))*1440&gt;IFERROR(VLOOKUP(I64,'Ajustes'!$A$3:$C$5,2,0),0),AND(NOT(N(O64)&gt;0),I64&lt;&gt;"Emergencia ahora",(NOW()-(N(A64)+N(B64)))*1440&gt;IFERROR(VLOOKUP(I64,'Ajustes'!$A$3:$C$5,2,0),0)))),"LLAMADA DESPUÉS DE LA META; ","")&amp;IF(AND(I64="Siguiente día hábil",N(A64)&gt;0,IF(N(N64)=0,TODAY()&gt;WORKDAY(N(A64),1),N(N64)&gt;WORKDAY(N(A64),1))),"SIGUIENTE DÍA HÁBIL SIN PROGRAMAR; ","")&amp;IF(AND(OR(I64="Emergencia ahora",I64="Siguiente día hábil"),K64=""),"SIN PROVEEDOR; ","")&amp;IF(AND(I64&lt;&gt;"",N(A64)&gt;0,IFERROR(VLOOKUP(I64,'Ajustes'!$A$3:$C$5,3,0),0)&gt;0,TODAY()-N(A64)&gt;IFERROR(VLOOKUP(I64,'Ajustes'!$A$3:$C$5,3,0),0)),"ABIERTA DEMASIADO TIEMPO; ",""),LEN(IF(N(A64)=0,"SIN FECHA DE LLEGADA; ","")&amp;IF(C64="","SIN UNIDAD; ","")&amp;IF(AND(C64&lt;&gt;"",COUNTIF('Unidades'!$A$2:$A$300,C64)=0),"UNIDAD NO ESTÁ EN LA LISTA; ","")&amp;IF(I64="","SIN URGENCIA; ","")&amp;IF(AND(I64&lt;&gt;"",J64=""),"FALTA QUIÉN DECIDIÓ; ","")&amp;IF(AND(I64="Emergencia ahora",NOT(OR(N(L64)&gt;0,N(M64)&gt;0))),"EMERGENCIA SIN LLAMADA DE REGRESO; ","")&amp;IF(AND(I64&lt;&gt;"",N(A64)&gt;0,IFERROR(VLOOKUP(I64,'Ajustes'!$A$3:$C$5,2,0),0)&gt;0,IF(OR(N(L64)&gt;0,N(M64)&gt;0),((IF(N(L64)=0,N(A64),N(L64))+N(M64))-(N(A64)+N(B64)))*1440&gt;IFERROR(VLOOKUP(I64,'Ajustes'!$A$3:$C$5,2,0),0),AND(NOT(N(O64)&gt;0),I64&lt;&gt;"Emergencia ahora",(NOW()-(N(A64)+N(B64)))*1440&gt;IFERROR(VLOOKUP(I64,'Ajustes'!$A$3:$C$5,2,0),0)))),"LLAMADA DESPUÉS DE LA META; ","")&amp;IF(AND(I64="Siguiente día hábil",N(A64)&gt;0,IF(N(N64)=0,TODAY()&gt;WORKDAY(N(A64),1),N(N64)&gt;WORKDAY(N(A64),1))),"SIGUIENTE DÍA HÁBIL SIN PROGRAMAR; ","")&amp;IF(AND(OR(I64="Emergencia ahora",I64="Siguiente día hábil"),K64=""),"SIN PROVEEDOR; ","")&amp;IF(AND(I64&lt;&gt;"",N(A64)&gt;0,IFERROR(VLOOKUP(I64,'Ajustes'!$A$3:$C$5,3,0),0)&gt;0,TODAY()-N(A64)&gt;IFERROR(VLOOKUP(I64,'Ajustes'!$A$3:$C$5,3,0),0)),"ABIERTA DEMASIADO TIEMPO; ",""))-2)))</f>
        <v/>
      </c>
    </row>
    <row r="65">
      <c r="A65" s="7" t="n"/>
      <c r="B65" s="8" t="n"/>
      <c r="L65" s="7" t="n"/>
      <c r="M65" s="8" t="n"/>
      <c r="N65" s="7" t="n"/>
      <c r="O65" s="7" t="n"/>
      <c r="Q65" s="10">
        <f>IF(OR(NOT(OR(A65&lt;&gt;"",C65&lt;&gt;"",D65&lt;&gt;"",G65&lt;&gt;"")),N(A65)=0,NOT(OR(N(L65)&gt;0,N(M65)&gt;0))),"",ROUND(((IF(N(L65)=0,N(A65),N(L65))+N(M65))-(N(A65)+N(B65)))*1440,0))</f>
        <v/>
      </c>
      <c r="R65" s="10">
        <f>IF(OR(NOT(OR(A65&lt;&gt;"",C65&lt;&gt;"",D65&lt;&gt;"",G65&lt;&gt;"")),N(A65)=0),"",IF(N(O65)&gt;0,N(O65),TODAY())-N(A65))</f>
        <v/>
      </c>
      <c r="S65">
        <f>IF(OR(NOT(OR(A65&lt;&gt;"",C65&lt;&gt;"",D65&lt;&gt;"",G65&lt;&gt;"")),N(O65)&gt;0),"",IF(IF(N(A65)=0,"SIN FECHA DE LLEGADA; ","")&amp;IF(C65="","SIN UNIDAD; ","")&amp;IF(AND(C65&lt;&gt;"",COUNTIF('Unidades'!$A$2:$A$300,C65)=0),"UNIDAD NO ESTÁ EN LA LISTA; ","")&amp;IF(I65="","SIN URGENCIA; ","")&amp;IF(AND(I65&lt;&gt;"",J65=""),"FALTA QUIÉN DECIDIÓ; ","")&amp;IF(AND(I65="Emergencia ahora",NOT(OR(N(L65)&gt;0,N(M65)&gt;0))),"EMERGENCIA SIN LLAMADA DE REGRESO; ","")&amp;IF(AND(I65&lt;&gt;"",N(A65)&gt;0,IFERROR(VLOOKUP(I65,'Ajustes'!$A$3:$C$5,2,0),0)&gt;0,IF(OR(N(L65)&gt;0,N(M65)&gt;0),((IF(N(L65)=0,N(A65),N(L65))+N(M65))-(N(A65)+N(B65)))*1440&gt;IFERROR(VLOOKUP(I65,'Ajustes'!$A$3:$C$5,2,0),0),AND(NOT(N(O65)&gt;0),I65&lt;&gt;"Emergencia ahora",(NOW()-(N(A65)+N(B65)))*1440&gt;IFERROR(VLOOKUP(I65,'Ajustes'!$A$3:$C$5,2,0),0)))),"LLAMADA DESPUÉS DE LA META; ","")&amp;IF(AND(I65="Siguiente día hábil",N(A65)&gt;0,IF(N(N65)=0,TODAY()&gt;WORKDAY(N(A65),1),N(N65)&gt;WORKDAY(N(A65),1))),"SIGUIENTE DÍA HÁBIL SIN PROGRAMAR; ","")&amp;IF(AND(OR(I65="Emergencia ahora",I65="Siguiente día hábil"),K65=""),"SIN PROVEEDOR; ","")&amp;IF(AND(I65&lt;&gt;"",N(A65)&gt;0,IFERROR(VLOOKUP(I65,'Ajustes'!$A$3:$C$5,3,0),0)&gt;0,TODAY()-N(A65)&gt;IFERROR(VLOOKUP(I65,'Ajustes'!$A$3:$C$5,3,0),0)),"ABIERTA DEMASIADO TIEMPO; ","")="","",LEFT(IF(N(A65)=0,"SIN FECHA DE LLEGADA; ","")&amp;IF(C65="","SIN UNIDAD; ","")&amp;IF(AND(C65&lt;&gt;"",COUNTIF('Unidades'!$A$2:$A$300,C65)=0),"UNIDAD NO ESTÁ EN LA LISTA; ","")&amp;IF(I65="","SIN URGENCIA; ","")&amp;IF(AND(I65&lt;&gt;"",J65=""),"FALTA QUIÉN DECIDIÓ; ","")&amp;IF(AND(I65="Emergencia ahora",NOT(OR(N(L65)&gt;0,N(M65)&gt;0))),"EMERGENCIA SIN LLAMADA DE REGRESO; ","")&amp;IF(AND(I65&lt;&gt;"",N(A65)&gt;0,IFERROR(VLOOKUP(I65,'Ajustes'!$A$3:$C$5,2,0),0)&gt;0,IF(OR(N(L65)&gt;0,N(M65)&gt;0),((IF(N(L65)=0,N(A65),N(L65))+N(M65))-(N(A65)+N(B65)))*1440&gt;IFERROR(VLOOKUP(I65,'Ajustes'!$A$3:$C$5,2,0),0),AND(NOT(N(O65)&gt;0),I65&lt;&gt;"Emergencia ahora",(NOW()-(N(A65)+N(B65)))*1440&gt;IFERROR(VLOOKUP(I65,'Ajustes'!$A$3:$C$5,2,0),0)))),"LLAMADA DESPUÉS DE LA META; ","")&amp;IF(AND(I65="Siguiente día hábil",N(A65)&gt;0,IF(N(N65)=0,TODAY()&gt;WORKDAY(N(A65),1),N(N65)&gt;WORKDAY(N(A65),1))),"SIGUIENTE DÍA HÁBIL SIN PROGRAMAR; ","")&amp;IF(AND(OR(I65="Emergencia ahora",I65="Siguiente día hábil"),K65=""),"SIN PROVEEDOR; ","")&amp;IF(AND(I65&lt;&gt;"",N(A65)&gt;0,IFERROR(VLOOKUP(I65,'Ajustes'!$A$3:$C$5,3,0),0)&gt;0,TODAY()-N(A65)&gt;IFERROR(VLOOKUP(I65,'Ajustes'!$A$3:$C$5,3,0),0)),"ABIERTA DEMASIADO TIEMPO; ",""),LEN(IF(N(A65)=0,"SIN FECHA DE LLEGADA; ","")&amp;IF(C65="","SIN UNIDAD; ","")&amp;IF(AND(C65&lt;&gt;"",COUNTIF('Unidades'!$A$2:$A$300,C65)=0),"UNIDAD NO ESTÁ EN LA LISTA; ","")&amp;IF(I65="","SIN URGENCIA; ","")&amp;IF(AND(I65&lt;&gt;"",J65=""),"FALTA QUIÉN DECIDIÓ; ","")&amp;IF(AND(I65="Emergencia ahora",NOT(OR(N(L65)&gt;0,N(M65)&gt;0))),"EMERGENCIA SIN LLAMADA DE REGRESO; ","")&amp;IF(AND(I65&lt;&gt;"",N(A65)&gt;0,IFERROR(VLOOKUP(I65,'Ajustes'!$A$3:$C$5,2,0),0)&gt;0,IF(OR(N(L65)&gt;0,N(M65)&gt;0),((IF(N(L65)=0,N(A65),N(L65))+N(M65))-(N(A65)+N(B65)))*1440&gt;IFERROR(VLOOKUP(I65,'Ajustes'!$A$3:$C$5,2,0),0),AND(NOT(N(O65)&gt;0),I65&lt;&gt;"Emergencia ahora",(NOW()-(N(A65)+N(B65)))*1440&gt;IFERROR(VLOOKUP(I65,'Ajustes'!$A$3:$C$5,2,0),0)))),"LLAMADA DESPUÉS DE LA META; ","")&amp;IF(AND(I65="Siguiente día hábil",N(A65)&gt;0,IF(N(N65)=0,TODAY()&gt;WORKDAY(N(A65),1),N(N65)&gt;WORKDAY(N(A65),1))),"SIGUIENTE DÍA HÁBIL SIN PROGRAMAR; ","")&amp;IF(AND(OR(I65="Emergencia ahora",I65="Siguiente día hábil"),K65=""),"SIN PROVEEDOR; ","")&amp;IF(AND(I65&lt;&gt;"",N(A65)&gt;0,IFERROR(VLOOKUP(I65,'Ajustes'!$A$3:$C$5,3,0),0)&gt;0,TODAY()-N(A65)&gt;IFERROR(VLOOKUP(I65,'Ajustes'!$A$3:$C$5,3,0),0)),"ABIERTA DEMASIADO TIEMPO; ",""))-2)))</f>
        <v/>
      </c>
    </row>
    <row r="66">
      <c r="A66" s="7" t="n"/>
      <c r="B66" s="8" t="n"/>
      <c r="L66" s="7" t="n"/>
      <c r="M66" s="8" t="n"/>
      <c r="N66" s="7" t="n"/>
      <c r="O66" s="7" t="n"/>
      <c r="Q66" s="10">
        <f>IF(OR(NOT(OR(A66&lt;&gt;"",C66&lt;&gt;"",D66&lt;&gt;"",G66&lt;&gt;"")),N(A66)=0,NOT(OR(N(L66)&gt;0,N(M66)&gt;0))),"",ROUND(((IF(N(L66)=0,N(A66),N(L66))+N(M66))-(N(A66)+N(B66)))*1440,0))</f>
        <v/>
      </c>
      <c r="R66" s="10">
        <f>IF(OR(NOT(OR(A66&lt;&gt;"",C66&lt;&gt;"",D66&lt;&gt;"",G66&lt;&gt;"")),N(A66)=0),"",IF(N(O66)&gt;0,N(O66),TODAY())-N(A66))</f>
        <v/>
      </c>
      <c r="S66">
        <f>IF(OR(NOT(OR(A66&lt;&gt;"",C66&lt;&gt;"",D66&lt;&gt;"",G66&lt;&gt;"")),N(O66)&gt;0),"",IF(IF(N(A66)=0,"SIN FECHA DE LLEGADA; ","")&amp;IF(C66="","SIN UNIDAD; ","")&amp;IF(AND(C66&lt;&gt;"",COUNTIF('Unidades'!$A$2:$A$300,C66)=0),"UNIDAD NO ESTÁ EN LA LISTA; ","")&amp;IF(I66="","SIN URGENCIA; ","")&amp;IF(AND(I66&lt;&gt;"",J66=""),"FALTA QUIÉN DECIDIÓ; ","")&amp;IF(AND(I66="Emergencia ahora",NOT(OR(N(L66)&gt;0,N(M66)&gt;0))),"EMERGENCIA SIN LLAMADA DE REGRESO; ","")&amp;IF(AND(I66&lt;&gt;"",N(A66)&gt;0,IFERROR(VLOOKUP(I66,'Ajustes'!$A$3:$C$5,2,0),0)&gt;0,IF(OR(N(L66)&gt;0,N(M66)&gt;0),((IF(N(L66)=0,N(A66),N(L66))+N(M66))-(N(A66)+N(B66)))*1440&gt;IFERROR(VLOOKUP(I66,'Ajustes'!$A$3:$C$5,2,0),0),AND(NOT(N(O66)&gt;0),I66&lt;&gt;"Emergencia ahora",(NOW()-(N(A66)+N(B66)))*1440&gt;IFERROR(VLOOKUP(I66,'Ajustes'!$A$3:$C$5,2,0),0)))),"LLAMADA DESPUÉS DE LA META; ","")&amp;IF(AND(I66="Siguiente día hábil",N(A66)&gt;0,IF(N(N66)=0,TODAY()&gt;WORKDAY(N(A66),1),N(N66)&gt;WORKDAY(N(A66),1))),"SIGUIENTE DÍA HÁBIL SIN PROGRAMAR; ","")&amp;IF(AND(OR(I66="Emergencia ahora",I66="Siguiente día hábil"),K66=""),"SIN PROVEEDOR; ","")&amp;IF(AND(I66&lt;&gt;"",N(A66)&gt;0,IFERROR(VLOOKUP(I66,'Ajustes'!$A$3:$C$5,3,0),0)&gt;0,TODAY()-N(A66)&gt;IFERROR(VLOOKUP(I66,'Ajustes'!$A$3:$C$5,3,0),0)),"ABIERTA DEMASIADO TIEMPO; ","")="","",LEFT(IF(N(A66)=0,"SIN FECHA DE LLEGADA; ","")&amp;IF(C66="","SIN UNIDAD; ","")&amp;IF(AND(C66&lt;&gt;"",COUNTIF('Unidades'!$A$2:$A$300,C66)=0),"UNIDAD NO ESTÁ EN LA LISTA; ","")&amp;IF(I66="","SIN URGENCIA; ","")&amp;IF(AND(I66&lt;&gt;"",J66=""),"FALTA QUIÉN DECIDIÓ; ","")&amp;IF(AND(I66="Emergencia ahora",NOT(OR(N(L66)&gt;0,N(M66)&gt;0))),"EMERGENCIA SIN LLAMADA DE REGRESO; ","")&amp;IF(AND(I66&lt;&gt;"",N(A66)&gt;0,IFERROR(VLOOKUP(I66,'Ajustes'!$A$3:$C$5,2,0),0)&gt;0,IF(OR(N(L66)&gt;0,N(M66)&gt;0),((IF(N(L66)=0,N(A66),N(L66))+N(M66))-(N(A66)+N(B66)))*1440&gt;IFERROR(VLOOKUP(I66,'Ajustes'!$A$3:$C$5,2,0),0),AND(NOT(N(O66)&gt;0),I66&lt;&gt;"Emergencia ahora",(NOW()-(N(A66)+N(B66)))*1440&gt;IFERROR(VLOOKUP(I66,'Ajustes'!$A$3:$C$5,2,0),0)))),"LLAMADA DESPUÉS DE LA META; ","")&amp;IF(AND(I66="Siguiente día hábil",N(A66)&gt;0,IF(N(N66)=0,TODAY()&gt;WORKDAY(N(A66),1),N(N66)&gt;WORKDAY(N(A66),1))),"SIGUIENTE DÍA HÁBIL SIN PROGRAMAR; ","")&amp;IF(AND(OR(I66="Emergencia ahora",I66="Siguiente día hábil"),K66=""),"SIN PROVEEDOR; ","")&amp;IF(AND(I66&lt;&gt;"",N(A66)&gt;0,IFERROR(VLOOKUP(I66,'Ajustes'!$A$3:$C$5,3,0),0)&gt;0,TODAY()-N(A66)&gt;IFERROR(VLOOKUP(I66,'Ajustes'!$A$3:$C$5,3,0),0)),"ABIERTA DEMASIADO TIEMPO; ",""),LEN(IF(N(A66)=0,"SIN FECHA DE LLEGADA; ","")&amp;IF(C66="","SIN UNIDAD; ","")&amp;IF(AND(C66&lt;&gt;"",COUNTIF('Unidades'!$A$2:$A$300,C66)=0),"UNIDAD NO ESTÁ EN LA LISTA; ","")&amp;IF(I66="","SIN URGENCIA; ","")&amp;IF(AND(I66&lt;&gt;"",J66=""),"FALTA QUIÉN DECIDIÓ; ","")&amp;IF(AND(I66="Emergencia ahora",NOT(OR(N(L66)&gt;0,N(M66)&gt;0))),"EMERGENCIA SIN LLAMADA DE REGRESO; ","")&amp;IF(AND(I66&lt;&gt;"",N(A66)&gt;0,IFERROR(VLOOKUP(I66,'Ajustes'!$A$3:$C$5,2,0),0)&gt;0,IF(OR(N(L66)&gt;0,N(M66)&gt;0),((IF(N(L66)=0,N(A66),N(L66))+N(M66))-(N(A66)+N(B66)))*1440&gt;IFERROR(VLOOKUP(I66,'Ajustes'!$A$3:$C$5,2,0),0),AND(NOT(N(O66)&gt;0),I66&lt;&gt;"Emergencia ahora",(NOW()-(N(A66)+N(B66)))*1440&gt;IFERROR(VLOOKUP(I66,'Ajustes'!$A$3:$C$5,2,0),0)))),"LLAMADA DESPUÉS DE LA META; ","")&amp;IF(AND(I66="Siguiente día hábil",N(A66)&gt;0,IF(N(N66)=0,TODAY()&gt;WORKDAY(N(A66),1),N(N66)&gt;WORKDAY(N(A66),1))),"SIGUIENTE DÍA HÁBIL SIN PROGRAMAR; ","")&amp;IF(AND(OR(I66="Emergencia ahora",I66="Siguiente día hábil"),K66=""),"SIN PROVEEDOR; ","")&amp;IF(AND(I66&lt;&gt;"",N(A66)&gt;0,IFERROR(VLOOKUP(I66,'Ajustes'!$A$3:$C$5,3,0),0)&gt;0,TODAY()-N(A66)&gt;IFERROR(VLOOKUP(I66,'Ajustes'!$A$3:$C$5,3,0),0)),"ABIERTA DEMASIADO TIEMPO; ",""))-2)))</f>
        <v/>
      </c>
    </row>
    <row r="67">
      <c r="A67" s="7" t="n"/>
      <c r="B67" s="8" t="n"/>
      <c r="L67" s="7" t="n"/>
      <c r="M67" s="8" t="n"/>
      <c r="N67" s="7" t="n"/>
      <c r="O67" s="7" t="n"/>
      <c r="Q67" s="10">
        <f>IF(OR(NOT(OR(A67&lt;&gt;"",C67&lt;&gt;"",D67&lt;&gt;"",G67&lt;&gt;"")),N(A67)=0,NOT(OR(N(L67)&gt;0,N(M67)&gt;0))),"",ROUND(((IF(N(L67)=0,N(A67),N(L67))+N(M67))-(N(A67)+N(B67)))*1440,0))</f>
        <v/>
      </c>
      <c r="R67" s="10">
        <f>IF(OR(NOT(OR(A67&lt;&gt;"",C67&lt;&gt;"",D67&lt;&gt;"",G67&lt;&gt;"")),N(A67)=0),"",IF(N(O67)&gt;0,N(O67),TODAY())-N(A67))</f>
        <v/>
      </c>
      <c r="S67">
        <f>IF(OR(NOT(OR(A67&lt;&gt;"",C67&lt;&gt;"",D67&lt;&gt;"",G67&lt;&gt;"")),N(O67)&gt;0),"",IF(IF(N(A67)=0,"SIN FECHA DE LLEGADA; ","")&amp;IF(C67="","SIN UNIDAD; ","")&amp;IF(AND(C67&lt;&gt;"",COUNTIF('Unidades'!$A$2:$A$300,C67)=0),"UNIDAD NO ESTÁ EN LA LISTA; ","")&amp;IF(I67="","SIN URGENCIA; ","")&amp;IF(AND(I67&lt;&gt;"",J67=""),"FALTA QUIÉN DECIDIÓ; ","")&amp;IF(AND(I67="Emergencia ahora",NOT(OR(N(L67)&gt;0,N(M67)&gt;0))),"EMERGENCIA SIN LLAMADA DE REGRESO; ","")&amp;IF(AND(I67&lt;&gt;"",N(A67)&gt;0,IFERROR(VLOOKUP(I67,'Ajustes'!$A$3:$C$5,2,0),0)&gt;0,IF(OR(N(L67)&gt;0,N(M67)&gt;0),((IF(N(L67)=0,N(A67),N(L67))+N(M67))-(N(A67)+N(B67)))*1440&gt;IFERROR(VLOOKUP(I67,'Ajustes'!$A$3:$C$5,2,0),0),AND(NOT(N(O67)&gt;0),I67&lt;&gt;"Emergencia ahora",(NOW()-(N(A67)+N(B67)))*1440&gt;IFERROR(VLOOKUP(I67,'Ajustes'!$A$3:$C$5,2,0),0)))),"LLAMADA DESPUÉS DE LA META; ","")&amp;IF(AND(I67="Siguiente día hábil",N(A67)&gt;0,IF(N(N67)=0,TODAY()&gt;WORKDAY(N(A67),1),N(N67)&gt;WORKDAY(N(A67),1))),"SIGUIENTE DÍA HÁBIL SIN PROGRAMAR; ","")&amp;IF(AND(OR(I67="Emergencia ahora",I67="Siguiente día hábil"),K67=""),"SIN PROVEEDOR; ","")&amp;IF(AND(I67&lt;&gt;"",N(A67)&gt;0,IFERROR(VLOOKUP(I67,'Ajustes'!$A$3:$C$5,3,0),0)&gt;0,TODAY()-N(A67)&gt;IFERROR(VLOOKUP(I67,'Ajustes'!$A$3:$C$5,3,0),0)),"ABIERTA DEMASIADO TIEMPO; ","")="","",LEFT(IF(N(A67)=0,"SIN FECHA DE LLEGADA; ","")&amp;IF(C67="","SIN UNIDAD; ","")&amp;IF(AND(C67&lt;&gt;"",COUNTIF('Unidades'!$A$2:$A$300,C67)=0),"UNIDAD NO ESTÁ EN LA LISTA; ","")&amp;IF(I67="","SIN URGENCIA; ","")&amp;IF(AND(I67&lt;&gt;"",J67=""),"FALTA QUIÉN DECIDIÓ; ","")&amp;IF(AND(I67="Emergencia ahora",NOT(OR(N(L67)&gt;0,N(M67)&gt;0))),"EMERGENCIA SIN LLAMADA DE REGRESO; ","")&amp;IF(AND(I67&lt;&gt;"",N(A67)&gt;0,IFERROR(VLOOKUP(I67,'Ajustes'!$A$3:$C$5,2,0),0)&gt;0,IF(OR(N(L67)&gt;0,N(M67)&gt;0),((IF(N(L67)=0,N(A67),N(L67))+N(M67))-(N(A67)+N(B67)))*1440&gt;IFERROR(VLOOKUP(I67,'Ajustes'!$A$3:$C$5,2,0),0),AND(NOT(N(O67)&gt;0),I67&lt;&gt;"Emergencia ahora",(NOW()-(N(A67)+N(B67)))*1440&gt;IFERROR(VLOOKUP(I67,'Ajustes'!$A$3:$C$5,2,0),0)))),"LLAMADA DESPUÉS DE LA META; ","")&amp;IF(AND(I67="Siguiente día hábil",N(A67)&gt;0,IF(N(N67)=0,TODAY()&gt;WORKDAY(N(A67),1),N(N67)&gt;WORKDAY(N(A67),1))),"SIGUIENTE DÍA HÁBIL SIN PROGRAMAR; ","")&amp;IF(AND(OR(I67="Emergencia ahora",I67="Siguiente día hábil"),K67=""),"SIN PROVEEDOR; ","")&amp;IF(AND(I67&lt;&gt;"",N(A67)&gt;0,IFERROR(VLOOKUP(I67,'Ajustes'!$A$3:$C$5,3,0),0)&gt;0,TODAY()-N(A67)&gt;IFERROR(VLOOKUP(I67,'Ajustes'!$A$3:$C$5,3,0),0)),"ABIERTA DEMASIADO TIEMPO; ",""),LEN(IF(N(A67)=0,"SIN FECHA DE LLEGADA; ","")&amp;IF(C67="","SIN UNIDAD; ","")&amp;IF(AND(C67&lt;&gt;"",COUNTIF('Unidades'!$A$2:$A$300,C67)=0),"UNIDAD NO ESTÁ EN LA LISTA; ","")&amp;IF(I67="","SIN URGENCIA; ","")&amp;IF(AND(I67&lt;&gt;"",J67=""),"FALTA QUIÉN DECIDIÓ; ","")&amp;IF(AND(I67="Emergencia ahora",NOT(OR(N(L67)&gt;0,N(M67)&gt;0))),"EMERGENCIA SIN LLAMADA DE REGRESO; ","")&amp;IF(AND(I67&lt;&gt;"",N(A67)&gt;0,IFERROR(VLOOKUP(I67,'Ajustes'!$A$3:$C$5,2,0),0)&gt;0,IF(OR(N(L67)&gt;0,N(M67)&gt;0),((IF(N(L67)=0,N(A67),N(L67))+N(M67))-(N(A67)+N(B67)))*1440&gt;IFERROR(VLOOKUP(I67,'Ajustes'!$A$3:$C$5,2,0),0),AND(NOT(N(O67)&gt;0),I67&lt;&gt;"Emergencia ahora",(NOW()-(N(A67)+N(B67)))*1440&gt;IFERROR(VLOOKUP(I67,'Ajustes'!$A$3:$C$5,2,0),0)))),"LLAMADA DESPUÉS DE LA META; ","")&amp;IF(AND(I67="Siguiente día hábil",N(A67)&gt;0,IF(N(N67)=0,TODAY()&gt;WORKDAY(N(A67),1),N(N67)&gt;WORKDAY(N(A67),1))),"SIGUIENTE DÍA HÁBIL SIN PROGRAMAR; ","")&amp;IF(AND(OR(I67="Emergencia ahora",I67="Siguiente día hábil"),K67=""),"SIN PROVEEDOR; ","")&amp;IF(AND(I67&lt;&gt;"",N(A67)&gt;0,IFERROR(VLOOKUP(I67,'Ajustes'!$A$3:$C$5,3,0),0)&gt;0,TODAY()-N(A67)&gt;IFERROR(VLOOKUP(I67,'Ajustes'!$A$3:$C$5,3,0),0)),"ABIERTA DEMASIADO TIEMPO; ",""))-2)))</f>
        <v/>
      </c>
    </row>
    <row r="68">
      <c r="A68" s="7" t="n"/>
      <c r="B68" s="8" t="n"/>
      <c r="L68" s="7" t="n"/>
      <c r="M68" s="8" t="n"/>
      <c r="N68" s="7" t="n"/>
      <c r="O68" s="7" t="n"/>
      <c r="Q68" s="10">
        <f>IF(OR(NOT(OR(A68&lt;&gt;"",C68&lt;&gt;"",D68&lt;&gt;"",G68&lt;&gt;"")),N(A68)=0,NOT(OR(N(L68)&gt;0,N(M68)&gt;0))),"",ROUND(((IF(N(L68)=0,N(A68),N(L68))+N(M68))-(N(A68)+N(B68)))*1440,0))</f>
        <v/>
      </c>
      <c r="R68" s="10">
        <f>IF(OR(NOT(OR(A68&lt;&gt;"",C68&lt;&gt;"",D68&lt;&gt;"",G68&lt;&gt;"")),N(A68)=0),"",IF(N(O68)&gt;0,N(O68),TODAY())-N(A68))</f>
        <v/>
      </c>
      <c r="S68">
        <f>IF(OR(NOT(OR(A68&lt;&gt;"",C68&lt;&gt;"",D68&lt;&gt;"",G68&lt;&gt;"")),N(O68)&gt;0),"",IF(IF(N(A68)=0,"SIN FECHA DE LLEGADA; ","")&amp;IF(C68="","SIN UNIDAD; ","")&amp;IF(AND(C68&lt;&gt;"",COUNTIF('Unidades'!$A$2:$A$300,C68)=0),"UNIDAD NO ESTÁ EN LA LISTA; ","")&amp;IF(I68="","SIN URGENCIA; ","")&amp;IF(AND(I68&lt;&gt;"",J68=""),"FALTA QUIÉN DECIDIÓ; ","")&amp;IF(AND(I68="Emergencia ahora",NOT(OR(N(L68)&gt;0,N(M68)&gt;0))),"EMERGENCIA SIN LLAMADA DE REGRESO; ","")&amp;IF(AND(I68&lt;&gt;"",N(A68)&gt;0,IFERROR(VLOOKUP(I68,'Ajustes'!$A$3:$C$5,2,0),0)&gt;0,IF(OR(N(L68)&gt;0,N(M68)&gt;0),((IF(N(L68)=0,N(A68),N(L68))+N(M68))-(N(A68)+N(B68)))*1440&gt;IFERROR(VLOOKUP(I68,'Ajustes'!$A$3:$C$5,2,0),0),AND(NOT(N(O68)&gt;0),I68&lt;&gt;"Emergencia ahora",(NOW()-(N(A68)+N(B68)))*1440&gt;IFERROR(VLOOKUP(I68,'Ajustes'!$A$3:$C$5,2,0),0)))),"LLAMADA DESPUÉS DE LA META; ","")&amp;IF(AND(I68="Siguiente día hábil",N(A68)&gt;0,IF(N(N68)=0,TODAY()&gt;WORKDAY(N(A68),1),N(N68)&gt;WORKDAY(N(A68),1))),"SIGUIENTE DÍA HÁBIL SIN PROGRAMAR; ","")&amp;IF(AND(OR(I68="Emergencia ahora",I68="Siguiente día hábil"),K68=""),"SIN PROVEEDOR; ","")&amp;IF(AND(I68&lt;&gt;"",N(A68)&gt;0,IFERROR(VLOOKUP(I68,'Ajustes'!$A$3:$C$5,3,0),0)&gt;0,TODAY()-N(A68)&gt;IFERROR(VLOOKUP(I68,'Ajustes'!$A$3:$C$5,3,0),0)),"ABIERTA DEMASIADO TIEMPO; ","")="","",LEFT(IF(N(A68)=0,"SIN FECHA DE LLEGADA; ","")&amp;IF(C68="","SIN UNIDAD; ","")&amp;IF(AND(C68&lt;&gt;"",COUNTIF('Unidades'!$A$2:$A$300,C68)=0),"UNIDAD NO ESTÁ EN LA LISTA; ","")&amp;IF(I68="","SIN URGENCIA; ","")&amp;IF(AND(I68&lt;&gt;"",J68=""),"FALTA QUIÉN DECIDIÓ; ","")&amp;IF(AND(I68="Emergencia ahora",NOT(OR(N(L68)&gt;0,N(M68)&gt;0))),"EMERGENCIA SIN LLAMADA DE REGRESO; ","")&amp;IF(AND(I68&lt;&gt;"",N(A68)&gt;0,IFERROR(VLOOKUP(I68,'Ajustes'!$A$3:$C$5,2,0),0)&gt;0,IF(OR(N(L68)&gt;0,N(M68)&gt;0),((IF(N(L68)=0,N(A68),N(L68))+N(M68))-(N(A68)+N(B68)))*1440&gt;IFERROR(VLOOKUP(I68,'Ajustes'!$A$3:$C$5,2,0),0),AND(NOT(N(O68)&gt;0),I68&lt;&gt;"Emergencia ahora",(NOW()-(N(A68)+N(B68)))*1440&gt;IFERROR(VLOOKUP(I68,'Ajustes'!$A$3:$C$5,2,0),0)))),"LLAMADA DESPUÉS DE LA META; ","")&amp;IF(AND(I68="Siguiente día hábil",N(A68)&gt;0,IF(N(N68)=0,TODAY()&gt;WORKDAY(N(A68),1),N(N68)&gt;WORKDAY(N(A68),1))),"SIGUIENTE DÍA HÁBIL SIN PROGRAMAR; ","")&amp;IF(AND(OR(I68="Emergencia ahora",I68="Siguiente día hábil"),K68=""),"SIN PROVEEDOR; ","")&amp;IF(AND(I68&lt;&gt;"",N(A68)&gt;0,IFERROR(VLOOKUP(I68,'Ajustes'!$A$3:$C$5,3,0),0)&gt;0,TODAY()-N(A68)&gt;IFERROR(VLOOKUP(I68,'Ajustes'!$A$3:$C$5,3,0),0)),"ABIERTA DEMASIADO TIEMPO; ",""),LEN(IF(N(A68)=0,"SIN FECHA DE LLEGADA; ","")&amp;IF(C68="","SIN UNIDAD; ","")&amp;IF(AND(C68&lt;&gt;"",COUNTIF('Unidades'!$A$2:$A$300,C68)=0),"UNIDAD NO ESTÁ EN LA LISTA; ","")&amp;IF(I68="","SIN URGENCIA; ","")&amp;IF(AND(I68&lt;&gt;"",J68=""),"FALTA QUIÉN DECIDIÓ; ","")&amp;IF(AND(I68="Emergencia ahora",NOT(OR(N(L68)&gt;0,N(M68)&gt;0))),"EMERGENCIA SIN LLAMADA DE REGRESO; ","")&amp;IF(AND(I68&lt;&gt;"",N(A68)&gt;0,IFERROR(VLOOKUP(I68,'Ajustes'!$A$3:$C$5,2,0),0)&gt;0,IF(OR(N(L68)&gt;0,N(M68)&gt;0),((IF(N(L68)=0,N(A68),N(L68))+N(M68))-(N(A68)+N(B68)))*1440&gt;IFERROR(VLOOKUP(I68,'Ajustes'!$A$3:$C$5,2,0),0),AND(NOT(N(O68)&gt;0),I68&lt;&gt;"Emergencia ahora",(NOW()-(N(A68)+N(B68)))*1440&gt;IFERROR(VLOOKUP(I68,'Ajustes'!$A$3:$C$5,2,0),0)))),"LLAMADA DESPUÉS DE LA META; ","")&amp;IF(AND(I68="Siguiente día hábil",N(A68)&gt;0,IF(N(N68)=0,TODAY()&gt;WORKDAY(N(A68),1),N(N68)&gt;WORKDAY(N(A68),1))),"SIGUIENTE DÍA HÁBIL SIN PROGRAMAR; ","")&amp;IF(AND(OR(I68="Emergencia ahora",I68="Siguiente día hábil"),K68=""),"SIN PROVEEDOR; ","")&amp;IF(AND(I68&lt;&gt;"",N(A68)&gt;0,IFERROR(VLOOKUP(I68,'Ajustes'!$A$3:$C$5,3,0),0)&gt;0,TODAY()-N(A68)&gt;IFERROR(VLOOKUP(I68,'Ajustes'!$A$3:$C$5,3,0),0)),"ABIERTA DEMASIADO TIEMPO; ",""))-2)))</f>
        <v/>
      </c>
    </row>
    <row r="69">
      <c r="A69" s="7" t="n"/>
      <c r="B69" s="8" t="n"/>
      <c r="L69" s="7" t="n"/>
      <c r="M69" s="8" t="n"/>
      <c r="N69" s="7" t="n"/>
      <c r="O69" s="7" t="n"/>
      <c r="Q69" s="10">
        <f>IF(OR(NOT(OR(A69&lt;&gt;"",C69&lt;&gt;"",D69&lt;&gt;"",G69&lt;&gt;"")),N(A69)=0,NOT(OR(N(L69)&gt;0,N(M69)&gt;0))),"",ROUND(((IF(N(L69)=0,N(A69),N(L69))+N(M69))-(N(A69)+N(B69)))*1440,0))</f>
        <v/>
      </c>
      <c r="R69" s="10">
        <f>IF(OR(NOT(OR(A69&lt;&gt;"",C69&lt;&gt;"",D69&lt;&gt;"",G69&lt;&gt;"")),N(A69)=0),"",IF(N(O69)&gt;0,N(O69),TODAY())-N(A69))</f>
        <v/>
      </c>
      <c r="S69">
        <f>IF(OR(NOT(OR(A69&lt;&gt;"",C69&lt;&gt;"",D69&lt;&gt;"",G69&lt;&gt;"")),N(O69)&gt;0),"",IF(IF(N(A69)=0,"SIN FECHA DE LLEGADA; ","")&amp;IF(C69="","SIN UNIDAD; ","")&amp;IF(AND(C69&lt;&gt;"",COUNTIF('Unidades'!$A$2:$A$300,C69)=0),"UNIDAD NO ESTÁ EN LA LISTA; ","")&amp;IF(I69="","SIN URGENCIA; ","")&amp;IF(AND(I69&lt;&gt;"",J69=""),"FALTA QUIÉN DECIDIÓ; ","")&amp;IF(AND(I69="Emergencia ahora",NOT(OR(N(L69)&gt;0,N(M69)&gt;0))),"EMERGENCIA SIN LLAMADA DE REGRESO; ","")&amp;IF(AND(I69&lt;&gt;"",N(A69)&gt;0,IFERROR(VLOOKUP(I69,'Ajustes'!$A$3:$C$5,2,0),0)&gt;0,IF(OR(N(L69)&gt;0,N(M69)&gt;0),((IF(N(L69)=0,N(A69),N(L69))+N(M69))-(N(A69)+N(B69)))*1440&gt;IFERROR(VLOOKUP(I69,'Ajustes'!$A$3:$C$5,2,0),0),AND(NOT(N(O69)&gt;0),I69&lt;&gt;"Emergencia ahora",(NOW()-(N(A69)+N(B69)))*1440&gt;IFERROR(VLOOKUP(I69,'Ajustes'!$A$3:$C$5,2,0),0)))),"LLAMADA DESPUÉS DE LA META; ","")&amp;IF(AND(I69="Siguiente día hábil",N(A69)&gt;0,IF(N(N69)=0,TODAY()&gt;WORKDAY(N(A69),1),N(N69)&gt;WORKDAY(N(A69),1))),"SIGUIENTE DÍA HÁBIL SIN PROGRAMAR; ","")&amp;IF(AND(OR(I69="Emergencia ahora",I69="Siguiente día hábil"),K69=""),"SIN PROVEEDOR; ","")&amp;IF(AND(I69&lt;&gt;"",N(A69)&gt;0,IFERROR(VLOOKUP(I69,'Ajustes'!$A$3:$C$5,3,0),0)&gt;0,TODAY()-N(A69)&gt;IFERROR(VLOOKUP(I69,'Ajustes'!$A$3:$C$5,3,0),0)),"ABIERTA DEMASIADO TIEMPO; ","")="","",LEFT(IF(N(A69)=0,"SIN FECHA DE LLEGADA; ","")&amp;IF(C69="","SIN UNIDAD; ","")&amp;IF(AND(C69&lt;&gt;"",COUNTIF('Unidades'!$A$2:$A$300,C69)=0),"UNIDAD NO ESTÁ EN LA LISTA; ","")&amp;IF(I69="","SIN URGENCIA; ","")&amp;IF(AND(I69&lt;&gt;"",J69=""),"FALTA QUIÉN DECIDIÓ; ","")&amp;IF(AND(I69="Emergencia ahora",NOT(OR(N(L69)&gt;0,N(M69)&gt;0))),"EMERGENCIA SIN LLAMADA DE REGRESO; ","")&amp;IF(AND(I69&lt;&gt;"",N(A69)&gt;0,IFERROR(VLOOKUP(I69,'Ajustes'!$A$3:$C$5,2,0),0)&gt;0,IF(OR(N(L69)&gt;0,N(M69)&gt;0),((IF(N(L69)=0,N(A69),N(L69))+N(M69))-(N(A69)+N(B69)))*1440&gt;IFERROR(VLOOKUP(I69,'Ajustes'!$A$3:$C$5,2,0),0),AND(NOT(N(O69)&gt;0),I69&lt;&gt;"Emergencia ahora",(NOW()-(N(A69)+N(B69)))*1440&gt;IFERROR(VLOOKUP(I69,'Ajustes'!$A$3:$C$5,2,0),0)))),"LLAMADA DESPUÉS DE LA META; ","")&amp;IF(AND(I69="Siguiente día hábil",N(A69)&gt;0,IF(N(N69)=0,TODAY()&gt;WORKDAY(N(A69),1),N(N69)&gt;WORKDAY(N(A69),1))),"SIGUIENTE DÍA HÁBIL SIN PROGRAMAR; ","")&amp;IF(AND(OR(I69="Emergencia ahora",I69="Siguiente día hábil"),K69=""),"SIN PROVEEDOR; ","")&amp;IF(AND(I69&lt;&gt;"",N(A69)&gt;0,IFERROR(VLOOKUP(I69,'Ajustes'!$A$3:$C$5,3,0),0)&gt;0,TODAY()-N(A69)&gt;IFERROR(VLOOKUP(I69,'Ajustes'!$A$3:$C$5,3,0),0)),"ABIERTA DEMASIADO TIEMPO; ",""),LEN(IF(N(A69)=0,"SIN FECHA DE LLEGADA; ","")&amp;IF(C69="","SIN UNIDAD; ","")&amp;IF(AND(C69&lt;&gt;"",COUNTIF('Unidades'!$A$2:$A$300,C69)=0),"UNIDAD NO ESTÁ EN LA LISTA; ","")&amp;IF(I69="","SIN URGENCIA; ","")&amp;IF(AND(I69&lt;&gt;"",J69=""),"FALTA QUIÉN DECIDIÓ; ","")&amp;IF(AND(I69="Emergencia ahora",NOT(OR(N(L69)&gt;0,N(M69)&gt;0))),"EMERGENCIA SIN LLAMADA DE REGRESO; ","")&amp;IF(AND(I69&lt;&gt;"",N(A69)&gt;0,IFERROR(VLOOKUP(I69,'Ajustes'!$A$3:$C$5,2,0),0)&gt;0,IF(OR(N(L69)&gt;0,N(M69)&gt;0),((IF(N(L69)=0,N(A69),N(L69))+N(M69))-(N(A69)+N(B69)))*1440&gt;IFERROR(VLOOKUP(I69,'Ajustes'!$A$3:$C$5,2,0),0),AND(NOT(N(O69)&gt;0),I69&lt;&gt;"Emergencia ahora",(NOW()-(N(A69)+N(B69)))*1440&gt;IFERROR(VLOOKUP(I69,'Ajustes'!$A$3:$C$5,2,0),0)))),"LLAMADA DESPUÉS DE LA META; ","")&amp;IF(AND(I69="Siguiente día hábil",N(A69)&gt;0,IF(N(N69)=0,TODAY()&gt;WORKDAY(N(A69),1),N(N69)&gt;WORKDAY(N(A69),1))),"SIGUIENTE DÍA HÁBIL SIN PROGRAMAR; ","")&amp;IF(AND(OR(I69="Emergencia ahora",I69="Siguiente día hábil"),K69=""),"SIN PROVEEDOR; ","")&amp;IF(AND(I69&lt;&gt;"",N(A69)&gt;0,IFERROR(VLOOKUP(I69,'Ajustes'!$A$3:$C$5,3,0),0)&gt;0,TODAY()-N(A69)&gt;IFERROR(VLOOKUP(I69,'Ajustes'!$A$3:$C$5,3,0),0)),"ABIERTA DEMASIADO TIEMPO; ",""))-2)))</f>
        <v/>
      </c>
    </row>
    <row r="70">
      <c r="A70" s="7" t="n"/>
      <c r="B70" s="8" t="n"/>
      <c r="L70" s="7" t="n"/>
      <c r="M70" s="8" t="n"/>
      <c r="N70" s="7" t="n"/>
      <c r="O70" s="7" t="n"/>
      <c r="Q70" s="10">
        <f>IF(OR(NOT(OR(A70&lt;&gt;"",C70&lt;&gt;"",D70&lt;&gt;"",G70&lt;&gt;"")),N(A70)=0,NOT(OR(N(L70)&gt;0,N(M70)&gt;0))),"",ROUND(((IF(N(L70)=0,N(A70),N(L70))+N(M70))-(N(A70)+N(B70)))*1440,0))</f>
        <v/>
      </c>
      <c r="R70" s="10">
        <f>IF(OR(NOT(OR(A70&lt;&gt;"",C70&lt;&gt;"",D70&lt;&gt;"",G70&lt;&gt;"")),N(A70)=0),"",IF(N(O70)&gt;0,N(O70),TODAY())-N(A70))</f>
        <v/>
      </c>
      <c r="S70">
        <f>IF(OR(NOT(OR(A70&lt;&gt;"",C70&lt;&gt;"",D70&lt;&gt;"",G70&lt;&gt;"")),N(O70)&gt;0),"",IF(IF(N(A70)=0,"SIN FECHA DE LLEGADA; ","")&amp;IF(C70="","SIN UNIDAD; ","")&amp;IF(AND(C70&lt;&gt;"",COUNTIF('Unidades'!$A$2:$A$300,C70)=0),"UNIDAD NO ESTÁ EN LA LISTA; ","")&amp;IF(I70="","SIN URGENCIA; ","")&amp;IF(AND(I70&lt;&gt;"",J70=""),"FALTA QUIÉN DECIDIÓ; ","")&amp;IF(AND(I70="Emergencia ahora",NOT(OR(N(L70)&gt;0,N(M70)&gt;0))),"EMERGENCIA SIN LLAMADA DE REGRESO; ","")&amp;IF(AND(I70&lt;&gt;"",N(A70)&gt;0,IFERROR(VLOOKUP(I70,'Ajustes'!$A$3:$C$5,2,0),0)&gt;0,IF(OR(N(L70)&gt;0,N(M70)&gt;0),((IF(N(L70)=0,N(A70),N(L70))+N(M70))-(N(A70)+N(B70)))*1440&gt;IFERROR(VLOOKUP(I70,'Ajustes'!$A$3:$C$5,2,0),0),AND(NOT(N(O70)&gt;0),I70&lt;&gt;"Emergencia ahora",(NOW()-(N(A70)+N(B70)))*1440&gt;IFERROR(VLOOKUP(I70,'Ajustes'!$A$3:$C$5,2,0),0)))),"LLAMADA DESPUÉS DE LA META; ","")&amp;IF(AND(I70="Siguiente día hábil",N(A70)&gt;0,IF(N(N70)=0,TODAY()&gt;WORKDAY(N(A70),1),N(N70)&gt;WORKDAY(N(A70),1))),"SIGUIENTE DÍA HÁBIL SIN PROGRAMAR; ","")&amp;IF(AND(OR(I70="Emergencia ahora",I70="Siguiente día hábil"),K70=""),"SIN PROVEEDOR; ","")&amp;IF(AND(I70&lt;&gt;"",N(A70)&gt;0,IFERROR(VLOOKUP(I70,'Ajustes'!$A$3:$C$5,3,0),0)&gt;0,TODAY()-N(A70)&gt;IFERROR(VLOOKUP(I70,'Ajustes'!$A$3:$C$5,3,0),0)),"ABIERTA DEMASIADO TIEMPO; ","")="","",LEFT(IF(N(A70)=0,"SIN FECHA DE LLEGADA; ","")&amp;IF(C70="","SIN UNIDAD; ","")&amp;IF(AND(C70&lt;&gt;"",COUNTIF('Unidades'!$A$2:$A$300,C70)=0),"UNIDAD NO ESTÁ EN LA LISTA; ","")&amp;IF(I70="","SIN URGENCIA; ","")&amp;IF(AND(I70&lt;&gt;"",J70=""),"FALTA QUIÉN DECIDIÓ; ","")&amp;IF(AND(I70="Emergencia ahora",NOT(OR(N(L70)&gt;0,N(M70)&gt;0))),"EMERGENCIA SIN LLAMADA DE REGRESO; ","")&amp;IF(AND(I70&lt;&gt;"",N(A70)&gt;0,IFERROR(VLOOKUP(I70,'Ajustes'!$A$3:$C$5,2,0),0)&gt;0,IF(OR(N(L70)&gt;0,N(M70)&gt;0),((IF(N(L70)=0,N(A70),N(L70))+N(M70))-(N(A70)+N(B70)))*1440&gt;IFERROR(VLOOKUP(I70,'Ajustes'!$A$3:$C$5,2,0),0),AND(NOT(N(O70)&gt;0),I70&lt;&gt;"Emergencia ahora",(NOW()-(N(A70)+N(B70)))*1440&gt;IFERROR(VLOOKUP(I70,'Ajustes'!$A$3:$C$5,2,0),0)))),"LLAMADA DESPUÉS DE LA META; ","")&amp;IF(AND(I70="Siguiente día hábil",N(A70)&gt;0,IF(N(N70)=0,TODAY()&gt;WORKDAY(N(A70),1),N(N70)&gt;WORKDAY(N(A70),1))),"SIGUIENTE DÍA HÁBIL SIN PROGRAMAR; ","")&amp;IF(AND(OR(I70="Emergencia ahora",I70="Siguiente día hábil"),K70=""),"SIN PROVEEDOR; ","")&amp;IF(AND(I70&lt;&gt;"",N(A70)&gt;0,IFERROR(VLOOKUP(I70,'Ajustes'!$A$3:$C$5,3,0),0)&gt;0,TODAY()-N(A70)&gt;IFERROR(VLOOKUP(I70,'Ajustes'!$A$3:$C$5,3,0),0)),"ABIERTA DEMASIADO TIEMPO; ",""),LEN(IF(N(A70)=0,"SIN FECHA DE LLEGADA; ","")&amp;IF(C70="","SIN UNIDAD; ","")&amp;IF(AND(C70&lt;&gt;"",COUNTIF('Unidades'!$A$2:$A$300,C70)=0),"UNIDAD NO ESTÁ EN LA LISTA; ","")&amp;IF(I70="","SIN URGENCIA; ","")&amp;IF(AND(I70&lt;&gt;"",J70=""),"FALTA QUIÉN DECIDIÓ; ","")&amp;IF(AND(I70="Emergencia ahora",NOT(OR(N(L70)&gt;0,N(M70)&gt;0))),"EMERGENCIA SIN LLAMADA DE REGRESO; ","")&amp;IF(AND(I70&lt;&gt;"",N(A70)&gt;0,IFERROR(VLOOKUP(I70,'Ajustes'!$A$3:$C$5,2,0),0)&gt;0,IF(OR(N(L70)&gt;0,N(M70)&gt;0),((IF(N(L70)=0,N(A70),N(L70))+N(M70))-(N(A70)+N(B70)))*1440&gt;IFERROR(VLOOKUP(I70,'Ajustes'!$A$3:$C$5,2,0),0),AND(NOT(N(O70)&gt;0),I70&lt;&gt;"Emergencia ahora",(NOW()-(N(A70)+N(B70)))*1440&gt;IFERROR(VLOOKUP(I70,'Ajustes'!$A$3:$C$5,2,0),0)))),"LLAMADA DESPUÉS DE LA META; ","")&amp;IF(AND(I70="Siguiente día hábil",N(A70)&gt;0,IF(N(N70)=0,TODAY()&gt;WORKDAY(N(A70),1),N(N70)&gt;WORKDAY(N(A70),1))),"SIGUIENTE DÍA HÁBIL SIN PROGRAMAR; ","")&amp;IF(AND(OR(I70="Emergencia ahora",I70="Siguiente día hábil"),K70=""),"SIN PROVEEDOR; ","")&amp;IF(AND(I70&lt;&gt;"",N(A70)&gt;0,IFERROR(VLOOKUP(I70,'Ajustes'!$A$3:$C$5,3,0),0)&gt;0,TODAY()-N(A70)&gt;IFERROR(VLOOKUP(I70,'Ajustes'!$A$3:$C$5,3,0),0)),"ABIERTA DEMASIADO TIEMPO; ",""))-2)))</f>
        <v/>
      </c>
    </row>
    <row r="71">
      <c r="A71" s="7" t="n"/>
      <c r="B71" s="8" t="n"/>
      <c r="L71" s="7" t="n"/>
      <c r="M71" s="8" t="n"/>
      <c r="N71" s="7" t="n"/>
      <c r="O71" s="7" t="n"/>
      <c r="Q71" s="10">
        <f>IF(OR(NOT(OR(A71&lt;&gt;"",C71&lt;&gt;"",D71&lt;&gt;"",G71&lt;&gt;"")),N(A71)=0,NOT(OR(N(L71)&gt;0,N(M71)&gt;0))),"",ROUND(((IF(N(L71)=0,N(A71),N(L71))+N(M71))-(N(A71)+N(B71)))*1440,0))</f>
        <v/>
      </c>
      <c r="R71" s="10">
        <f>IF(OR(NOT(OR(A71&lt;&gt;"",C71&lt;&gt;"",D71&lt;&gt;"",G71&lt;&gt;"")),N(A71)=0),"",IF(N(O71)&gt;0,N(O71),TODAY())-N(A71))</f>
        <v/>
      </c>
      <c r="S71">
        <f>IF(OR(NOT(OR(A71&lt;&gt;"",C71&lt;&gt;"",D71&lt;&gt;"",G71&lt;&gt;"")),N(O71)&gt;0),"",IF(IF(N(A71)=0,"SIN FECHA DE LLEGADA; ","")&amp;IF(C71="","SIN UNIDAD; ","")&amp;IF(AND(C71&lt;&gt;"",COUNTIF('Unidades'!$A$2:$A$300,C71)=0),"UNIDAD NO ESTÁ EN LA LISTA; ","")&amp;IF(I71="","SIN URGENCIA; ","")&amp;IF(AND(I71&lt;&gt;"",J71=""),"FALTA QUIÉN DECIDIÓ; ","")&amp;IF(AND(I71="Emergencia ahora",NOT(OR(N(L71)&gt;0,N(M71)&gt;0))),"EMERGENCIA SIN LLAMADA DE REGRESO; ","")&amp;IF(AND(I71&lt;&gt;"",N(A71)&gt;0,IFERROR(VLOOKUP(I71,'Ajustes'!$A$3:$C$5,2,0),0)&gt;0,IF(OR(N(L71)&gt;0,N(M71)&gt;0),((IF(N(L71)=0,N(A71),N(L71))+N(M71))-(N(A71)+N(B71)))*1440&gt;IFERROR(VLOOKUP(I71,'Ajustes'!$A$3:$C$5,2,0),0),AND(NOT(N(O71)&gt;0),I71&lt;&gt;"Emergencia ahora",(NOW()-(N(A71)+N(B71)))*1440&gt;IFERROR(VLOOKUP(I71,'Ajustes'!$A$3:$C$5,2,0),0)))),"LLAMADA DESPUÉS DE LA META; ","")&amp;IF(AND(I71="Siguiente día hábil",N(A71)&gt;0,IF(N(N71)=0,TODAY()&gt;WORKDAY(N(A71),1),N(N71)&gt;WORKDAY(N(A71),1))),"SIGUIENTE DÍA HÁBIL SIN PROGRAMAR; ","")&amp;IF(AND(OR(I71="Emergencia ahora",I71="Siguiente día hábil"),K71=""),"SIN PROVEEDOR; ","")&amp;IF(AND(I71&lt;&gt;"",N(A71)&gt;0,IFERROR(VLOOKUP(I71,'Ajustes'!$A$3:$C$5,3,0),0)&gt;0,TODAY()-N(A71)&gt;IFERROR(VLOOKUP(I71,'Ajustes'!$A$3:$C$5,3,0),0)),"ABIERTA DEMASIADO TIEMPO; ","")="","",LEFT(IF(N(A71)=0,"SIN FECHA DE LLEGADA; ","")&amp;IF(C71="","SIN UNIDAD; ","")&amp;IF(AND(C71&lt;&gt;"",COUNTIF('Unidades'!$A$2:$A$300,C71)=0),"UNIDAD NO ESTÁ EN LA LISTA; ","")&amp;IF(I71="","SIN URGENCIA; ","")&amp;IF(AND(I71&lt;&gt;"",J71=""),"FALTA QUIÉN DECIDIÓ; ","")&amp;IF(AND(I71="Emergencia ahora",NOT(OR(N(L71)&gt;0,N(M71)&gt;0))),"EMERGENCIA SIN LLAMADA DE REGRESO; ","")&amp;IF(AND(I71&lt;&gt;"",N(A71)&gt;0,IFERROR(VLOOKUP(I71,'Ajustes'!$A$3:$C$5,2,0),0)&gt;0,IF(OR(N(L71)&gt;0,N(M71)&gt;0),((IF(N(L71)=0,N(A71),N(L71))+N(M71))-(N(A71)+N(B71)))*1440&gt;IFERROR(VLOOKUP(I71,'Ajustes'!$A$3:$C$5,2,0),0),AND(NOT(N(O71)&gt;0),I71&lt;&gt;"Emergencia ahora",(NOW()-(N(A71)+N(B71)))*1440&gt;IFERROR(VLOOKUP(I71,'Ajustes'!$A$3:$C$5,2,0),0)))),"LLAMADA DESPUÉS DE LA META; ","")&amp;IF(AND(I71="Siguiente día hábil",N(A71)&gt;0,IF(N(N71)=0,TODAY()&gt;WORKDAY(N(A71),1),N(N71)&gt;WORKDAY(N(A71),1))),"SIGUIENTE DÍA HÁBIL SIN PROGRAMAR; ","")&amp;IF(AND(OR(I71="Emergencia ahora",I71="Siguiente día hábil"),K71=""),"SIN PROVEEDOR; ","")&amp;IF(AND(I71&lt;&gt;"",N(A71)&gt;0,IFERROR(VLOOKUP(I71,'Ajustes'!$A$3:$C$5,3,0),0)&gt;0,TODAY()-N(A71)&gt;IFERROR(VLOOKUP(I71,'Ajustes'!$A$3:$C$5,3,0),0)),"ABIERTA DEMASIADO TIEMPO; ",""),LEN(IF(N(A71)=0,"SIN FECHA DE LLEGADA; ","")&amp;IF(C71="","SIN UNIDAD; ","")&amp;IF(AND(C71&lt;&gt;"",COUNTIF('Unidades'!$A$2:$A$300,C71)=0),"UNIDAD NO ESTÁ EN LA LISTA; ","")&amp;IF(I71="","SIN URGENCIA; ","")&amp;IF(AND(I71&lt;&gt;"",J71=""),"FALTA QUIÉN DECIDIÓ; ","")&amp;IF(AND(I71="Emergencia ahora",NOT(OR(N(L71)&gt;0,N(M71)&gt;0))),"EMERGENCIA SIN LLAMADA DE REGRESO; ","")&amp;IF(AND(I71&lt;&gt;"",N(A71)&gt;0,IFERROR(VLOOKUP(I71,'Ajustes'!$A$3:$C$5,2,0),0)&gt;0,IF(OR(N(L71)&gt;0,N(M71)&gt;0),((IF(N(L71)=0,N(A71),N(L71))+N(M71))-(N(A71)+N(B71)))*1440&gt;IFERROR(VLOOKUP(I71,'Ajustes'!$A$3:$C$5,2,0),0),AND(NOT(N(O71)&gt;0),I71&lt;&gt;"Emergencia ahora",(NOW()-(N(A71)+N(B71)))*1440&gt;IFERROR(VLOOKUP(I71,'Ajustes'!$A$3:$C$5,2,0),0)))),"LLAMADA DESPUÉS DE LA META; ","")&amp;IF(AND(I71="Siguiente día hábil",N(A71)&gt;0,IF(N(N71)=0,TODAY()&gt;WORKDAY(N(A71),1),N(N71)&gt;WORKDAY(N(A71),1))),"SIGUIENTE DÍA HÁBIL SIN PROGRAMAR; ","")&amp;IF(AND(OR(I71="Emergencia ahora",I71="Siguiente día hábil"),K71=""),"SIN PROVEEDOR; ","")&amp;IF(AND(I71&lt;&gt;"",N(A71)&gt;0,IFERROR(VLOOKUP(I71,'Ajustes'!$A$3:$C$5,3,0),0)&gt;0,TODAY()-N(A71)&gt;IFERROR(VLOOKUP(I71,'Ajustes'!$A$3:$C$5,3,0),0)),"ABIERTA DEMASIADO TIEMPO; ",""))-2)))</f>
        <v/>
      </c>
    </row>
    <row r="72">
      <c r="A72" s="7" t="n"/>
      <c r="B72" s="8" t="n"/>
      <c r="L72" s="7" t="n"/>
      <c r="M72" s="8" t="n"/>
      <c r="N72" s="7" t="n"/>
      <c r="O72" s="7" t="n"/>
      <c r="Q72" s="10">
        <f>IF(OR(NOT(OR(A72&lt;&gt;"",C72&lt;&gt;"",D72&lt;&gt;"",G72&lt;&gt;"")),N(A72)=0,NOT(OR(N(L72)&gt;0,N(M72)&gt;0))),"",ROUND(((IF(N(L72)=0,N(A72),N(L72))+N(M72))-(N(A72)+N(B72)))*1440,0))</f>
        <v/>
      </c>
      <c r="R72" s="10">
        <f>IF(OR(NOT(OR(A72&lt;&gt;"",C72&lt;&gt;"",D72&lt;&gt;"",G72&lt;&gt;"")),N(A72)=0),"",IF(N(O72)&gt;0,N(O72),TODAY())-N(A72))</f>
        <v/>
      </c>
      <c r="S72">
        <f>IF(OR(NOT(OR(A72&lt;&gt;"",C72&lt;&gt;"",D72&lt;&gt;"",G72&lt;&gt;"")),N(O72)&gt;0),"",IF(IF(N(A72)=0,"SIN FECHA DE LLEGADA; ","")&amp;IF(C72="","SIN UNIDAD; ","")&amp;IF(AND(C72&lt;&gt;"",COUNTIF('Unidades'!$A$2:$A$300,C72)=0),"UNIDAD NO ESTÁ EN LA LISTA; ","")&amp;IF(I72="","SIN URGENCIA; ","")&amp;IF(AND(I72&lt;&gt;"",J72=""),"FALTA QUIÉN DECIDIÓ; ","")&amp;IF(AND(I72="Emergencia ahora",NOT(OR(N(L72)&gt;0,N(M72)&gt;0))),"EMERGENCIA SIN LLAMADA DE REGRESO; ","")&amp;IF(AND(I72&lt;&gt;"",N(A72)&gt;0,IFERROR(VLOOKUP(I72,'Ajustes'!$A$3:$C$5,2,0),0)&gt;0,IF(OR(N(L72)&gt;0,N(M72)&gt;0),((IF(N(L72)=0,N(A72),N(L72))+N(M72))-(N(A72)+N(B72)))*1440&gt;IFERROR(VLOOKUP(I72,'Ajustes'!$A$3:$C$5,2,0),0),AND(NOT(N(O72)&gt;0),I72&lt;&gt;"Emergencia ahora",(NOW()-(N(A72)+N(B72)))*1440&gt;IFERROR(VLOOKUP(I72,'Ajustes'!$A$3:$C$5,2,0),0)))),"LLAMADA DESPUÉS DE LA META; ","")&amp;IF(AND(I72="Siguiente día hábil",N(A72)&gt;0,IF(N(N72)=0,TODAY()&gt;WORKDAY(N(A72),1),N(N72)&gt;WORKDAY(N(A72),1))),"SIGUIENTE DÍA HÁBIL SIN PROGRAMAR; ","")&amp;IF(AND(OR(I72="Emergencia ahora",I72="Siguiente día hábil"),K72=""),"SIN PROVEEDOR; ","")&amp;IF(AND(I72&lt;&gt;"",N(A72)&gt;0,IFERROR(VLOOKUP(I72,'Ajustes'!$A$3:$C$5,3,0),0)&gt;0,TODAY()-N(A72)&gt;IFERROR(VLOOKUP(I72,'Ajustes'!$A$3:$C$5,3,0),0)),"ABIERTA DEMASIADO TIEMPO; ","")="","",LEFT(IF(N(A72)=0,"SIN FECHA DE LLEGADA; ","")&amp;IF(C72="","SIN UNIDAD; ","")&amp;IF(AND(C72&lt;&gt;"",COUNTIF('Unidades'!$A$2:$A$300,C72)=0),"UNIDAD NO ESTÁ EN LA LISTA; ","")&amp;IF(I72="","SIN URGENCIA; ","")&amp;IF(AND(I72&lt;&gt;"",J72=""),"FALTA QUIÉN DECIDIÓ; ","")&amp;IF(AND(I72="Emergencia ahora",NOT(OR(N(L72)&gt;0,N(M72)&gt;0))),"EMERGENCIA SIN LLAMADA DE REGRESO; ","")&amp;IF(AND(I72&lt;&gt;"",N(A72)&gt;0,IFERROR(VLOOKUP(I72,'Ajustes'!$A$3:$C$5,2,0),0)&gt;0,IF(OR(N(L72)&gt;0,N(M72)&gt;0),((IF(N(L72)=0,N(A72),N(L72))+N(M72))-(N(A72)+N(B72)))*1440&gt;IFERROR(VLOOKUP(I72,'Ajustes'!$A$3:$C$5,2,0),0),AND(NOT(N(O72)&gt;0),I72&lt;&gt;"Emergencia ahora",(NOW()-(N(A72)+N(B72)))*1440&gt;IFERROR(VLOOKUP(I72,'Ajustes'!$A$3:$C$5,2,0),0)))),"LLAMADA DESPUÉS DE LA META; ","")&amp;IF(AND(I72="Siguiente día hábil",N(A72)&gt;0,IF(N(N72)=0,TODAY()&gt;WORKDAY(N(A72),1),N(N72)&gt;WORKDAY(N(A72),1))),"SIGUIENTE DÍA HÁBIL SIN PROGRAMAR; ","")&amp;IF(AND(OR(I72="Emergencia ahora",I72="Siguiente día hábil"),K72=""),"SIN PROVEEDOR; ","")&amp;IF(AND(I72&lt;&gt;"",N(A72)&gt;0,IFERROR(VLOOKUP(I72,'Ajustes'!$A$3:$C$5,3,0),0)&gt;0,TODAY()-N(A72)&gt;IFERROR(VLOOKUP(I72,'Ajustes'!$A$3:$C$5,3,0),0)),"ABIERTA DEMASIADO TIEMPO; ",""),LEN(IF(N(A72)=0,"SIN FECHA DE LLEGADA; ","")&amp;IF(C72="","SIN UNIDAD; ","")&amp;IF(AND(C72&lt;&gt;"",COUNTIF('Unidades'!$A$2:$A$300,C72)=0),"UNIDAD NO ESTÁ EN LA LISTA; ","")&amp;IF(I72="","SIN URGENCIA; ","")&amp;IF(AND(I72&lt;&gt;"",J72=""),"FALTA QUIÉN DECIDIÓ; ","")&amp;IF(AND(I72="Emergencia ahora",NOT(OR(N(L72)&gt;0,N(M72)&gt;0))),"EMERGENCIA SIN LLAMADA DE REGRESO; ","")&amp;IF(AND(I72&lt;&gt;"",N(A72)&gt;0,IFERROR(VLOOKUP(I72,'Ajustes'!$A$3:$C$5,2,0),0)&gt;0,IF(OR(N(L72)&gt;0,N(M72)&gt;0),((IF(N(L72)=0,N(A72),N(L72))+N(M72))-(N(A72)+N(B72)))*1440&gt;IFERROR(VLOOKUP(I72,'Ajustes'!$A$3:$C$5,2,0),0),AND(NOT(N(O72)&gt;0),I72&lt;&gt;"Emergencia ahora",(NOW()-(N(A72)+N(B72)))*1440&gt;IFERROR(VLOOKUP(I72,'Ajustes'!$A$3:$C$5,2,0),0)))),"LLAMADA DESPUÉS DE LA META; ","")&amp;IF(AND(I72="Siguiente día hábil",N(A72)&gt;0,IF(N(N72)=0,TODAY()&gt;WORKDAY(N(A72),1),N(N72)&gt;WORKDAY(N(A72),1))),"SIGUIENTE DÍA HÁBIL SIN PROGRAMAR; ","")&amp;IF(AND(OR(I72="Emergencia ahora",I72="Siguiente día hábil"),K72=""),"SIN PROVEEDOR; ","")&amp;IF(AND(I72&lt;&gt;"",N(A72)&gt;0,IFERROR(VLOOKUP(I72,'Ajustes'!$A$3:$C$5,3,0),0)&gt;0,TODAY()-N(A72)&gt;IFERROR(VLOOKUP(I72,'Ajustes'!$A$3:$C$5,3,0),0)),"ABIERTA DEMASIADO TIEMPO; ",""))-2)))</f>
        <v/>
      </c>
    </row>
    <row r="73">
      <c r="A73" s="7" t="n"/>
      <c r="B73" s="8" t="n"/>
      <c r="L73" s="7" t="n"/>
      <c r="M73" s="8" t="n"/>
      <c r="N73" s="7" t="n"/>
      <c r="O73" s="7" t="n"/>
      <c r="Q73" s="10">
        <f>IF(OR(NOT(OR(A73&lt;&gt;"",C73&lt;&gt;"",D73&lt;&gt;"",G73&lt;&gt;"")),N(A73)=0,NOT(OR(N(L73)&gt;0,N(M73)&gt;0))),"",ROUND(((IF(N(L73)=0,N(A73),N(L73))+N(M73))-(N(A73)+N(B73)))*1440,0))</f>
        <v/>
      </c>
      <c r="R73" s="10">
        <f>IF(OR(NOT(OR(A73&lt;&gt;"",C73&lt;&gt;"",D73&lt;&gt;"",G73&lt;&gt;"")),N(A73)=0),"",IF(N(O73)&gt;0,N(O73),TODAY())-N(A73))</f>
        <v/>
      </c>
      <c r="S73">
        <f>IF(OR(NOT(OR(A73&lt;&gt;"",C73&lt;&gt;"",D73&lt;&gt;"",G73&lt;&gt;"")),N(O73)&gt;0),"",IF(IF(N(A73)=0,"SIN FECHA DE LLEGADA; ","")&amp;IF(C73="","SIN UNIDAD; ","")&amp;IF(AND(C73&lt;&gt;"",COUNTIF('Unidades'!$A$2:$A$300,C73)=0),"UNIDAD NO ESTÁ EN LA LISTA; ","")&amp;IF(I73="","SIN URGENCIA; ","")&amp;IF(AND(I73&lt;&gt;"",J73=""),"FALTA QUIÉN DECIDIÓ; ","")&amp;IF(AND(I73="Emergencia ahora",NOT(OR(N(L73)&gt;0,N(M73)&gt;0))),"EMERGENCIA SIN LLAMADA DE REGRESO; ","")&amp;IF(AND(I73&lt;&gt;"",N(A73)&gt;0,IFERROR(VLOOKUP(I73,'Ajustes'!$A$3:$C$5,2,0),0)&gt;0,IF(OR(N(L73)&gt;0,N(M73)&gt;0),((IF(N(L73)=0,N(A73),N(L73))+N(M73))-(N(A73)+N(B73)))*1440&gt;IFERROR(VLOOKUP(I73,'Ajustes'!$A$3:$C$5,2,0),0),AND(NOT(N(O73)&gt;0),I73&lt;&gt;"Emergencia ahora",(NOW()-(N(A73)+N(B73)))*1440&gt;IFERROR(VLOOKUP(I73,'Ajustes'!$A$3:$C$5,2,0),0)))),"LLAMADA DESPUÉS DE LA META; ","")&amp;IF(AND(I73="Siguiente día hábil",N(A73)&gt;0,IF(N(N73)=0,TODAY()&gt;WORKDAY(N(A73),1),N(N73)&gt;WORKDAY(N(A73),1))),"SIGUIENTE DÍA HÁBIL SIN PROGRAMAR; ","")&amp;IF(AND(OR(I73="Emergencia ahora",I73="Siguiente día hábil"),K73=""),"SIN PROVEEDOR; ","")&amp;IF(AND(I73&lt;&gt;"",N(A73)&gt;0,IFERROR(VLOOKUP(I73,'Ajustes'!$A$3:$C$5,3,0),0)&gt;0,TODAY()-N(A73)&gt;IFERROR(VLOOKUP(I73,'Ajustes'!$A$3:$C$5,3,0),0)),"ABIERTA DEMASIADO TIEMPO; ","")="","",LEFT(IF(N(A73)=0,"SIN FECHA DE LLEGADA; ","")&amp;IF(C73="","SIN UNIDAD; ","")&amp;IF(AND(C73&lt;&gt;"",COUNTIF('Unidades'!$A$2:$A$300,C73)=0),"UNIDAD NO ESTÁ EN LA LISTA; ","")&amp;IF(I73="","SIN URGENCIA; ","")&amp;IF(AND(I73&lt;&gt;"",J73=""),"FALTA QUIÉN DECIDIÓ; ","")&amp;IF(AND(I73="Emergencia ahora",NOT(OR(N(L73)&gt;0,N(M73)&gt;0))),"EMERGENCIA SIN LLAMADA DE REGRESO; ","")&amp;IF(AND(I73&lt;&gt;"",N(A73)&gt;0,IFERROR(VLOOKUP(I73,'Ajustes'!$A$3:$C$5,2,0),0)&gt;0,IF(OR(N(L73)&gt;0,N(M73)&gt;0),((IF(N(L73)=0,N(A73),N(L73))+N(M73))-(N(A73)+N(B73)))*1440&gt;IFERROR(VLOOKUP(I73,'Ajustes'!$A$3:$C$5,2,0),0),AND(NOT(N(O73)&gt;0),I73&lt;&gt;"Emergencia ahora",(NOW()-(N(A73)+N(B73)))*1440&gt;IFERROR(VLOOKUP(I73,'Ajustes'!$A$3:$C$5,2,0),0)))),"LLAMADA DESPUÉS DE LA META; ","")&amp;IF(AND(I73="Siguiente día hábil",N(A73)&gt;0,IF(N(N73)=0,TODAY()&gt;WORKDAY(N(A73),1),N(N73)&gt;WORKDAY(N(A73),1))),"SIGUIENTE DÍA HÁBIL SIN PROGRAMAR; ","")&amp;IF(AND(OR(I73="Emergencia ahora",I73="Siguiente día hábil"),K73=""),"SIN PROVEEDOR; ","")&amp;IF(AND(I73&lt;&gt;"",N(A73)&gt;0,IFERROR(VLOOKUP(I73,'Ajustes'!$A$3:$C$5,3,0),0)&gt;0,TODAY()-N(A73)&gt;IFERROR(VLOOKUP(I73,'Ajustes'!$A$3:$C$5,3,0),0)),"ABIERTA DEMASIADO TIEMPO; ",""),LEN(IF(N(A73)=0,"SIN FECHA DE LLEGADA; ","")&amp;IF(C73="","SIN UNIDAD; ","")&amp;IF(AND(C73&lt;&gt;"",COUNTIF('Unidades'!$A$2:$A$300,C73)=0),"UNIDAD NO ESTÁ EN LA LISTA; ","")&amp;IF(I73="","SIN URGENCIA; ","")&amp;IF(AND(I73&lt;&gt;"",J73=""),"FALTA QUIÉN DECIDIÓ; ","")&amp;IF(AND(I73="Emergencia ahora",NOT(OR(N(L73)&gt;0,N(M73)&gt;0))),"EMERGENCIA SIN LLAMADA DE REGRESO; ","")&amp;IF(AND(I73&lt;&gt;"",N(A73)&gt;0,IFERROR(VLOOKUP(I73,'Ajustes'!$A$3:$C$5,2,0),0)&gt;0,IF(OR(N(L73)&gt;0,N(M73)&gt;0),((IF(N(L73)=0,N(A73),N(L73))+N(M73))-(N(A73)+N(B73)))*1440&gt;IFERROR(VLOOKUP(I73,'Ajustes'!$A$3:$C$5,2,0),0),AND(NOT(N(O73)&gt;0),I73&lt;&gt;"Emergencia ahora",(NOW()-(N(A73)+N(B73)))*1440&gt;IFERROR(VLOOKUP(I73,'Ajustes'!$A$3:$C$5,2,0),0)))),"LLAMADA DESPUÉS DE LA META; ","")&amp;IF(AND(I73="Siguiente día hábil",N(A73)&gt;0,IF(N(N73)=0,TODAY()&gt;WORKDAY(N(A73),1),N(N73)&gt;WORKDAY(N(A73),1))),"SIGUIENTE DÍA HÁBIL SIN PROGRAMAR; ","")&amp;IF(AND(OR(I73="Emergencia ahora",I73="Siguiente día hábil"),K73=""),"SIN PROVEEDOR; ","")&amp;IF(AND(I73&lt;&gt;"",N(A73)&gt;0,IFERROR(VLOOKUP(I73,'Ajustes'!$A$3:$C$5,3,0),0)&gt;0,TODAY()-N(A73)&gt;IFERROR(VLOOKUP(I73,'Ajustes'!$A$3:$C$5,3,0),0)),"ABIERTA DEMASIADO TIEMPO; ",""))-2)))</f>
        <v/>
      </c>
    </row>
    <row r="74">
      <c r="A74" s="7" t="n"/>
      <c r="B74" s="8" t="n"/>
      <c r="L74" s="7" t="n"/>
      <c r="M74" s="8" t="n"/>
      <c r="N74" s="7" t="n"/>
      <c r="O74" s="7" t="n"/>
      <c r="Q74" s="10">
        <f>IF(OR(NOT(OR(A74&lt;&gt;"",C74&lt;&gt;"",D74&lt;&gt;"",G74&lt;&gt;"")),N(A74)=0,NOT(OR(N(L74)&gt;0,N(M74)&gt;0))),"",ROUND(((IF(N(L74)=0,N(A74),N(L74))+N(M74))-(N(A74)+N(B74)))*1440,0))</f>
        <v/>
      </c>
      <c r="R74" s="10">
        <f>IF(OR(NOT(OR(A74&lt;&gt;"",C74&lt;&gt;"",D74&lt;&gt;"",G74&lt;&gt;"")),N(A74)=0),"",IF(N(O74)&gt;0,N(O74),TODAY())-N(A74))</f>
        <v/>
      </c>
      <c r="S74">
        <f>IF(OR(NOT(OR(A74&lt;&gt;"",C74&lt;&gt;"",D74&lt;&gt;"",G74&lt;&gt;"")),N(O74)&gt;0),"",IF(IF(N(A74)=0,"SIN FECHA DE LLEGADA; ","")&amp;IF(C74="","SIN UNIDAD; ","")&amp;IF(AND(C74&lt;&gt;"",COUNTIF('Unidades'!$A$2:$A$300,C74)=0),"UNIDAD NO ESTÁ EN LA LISTA; ","")&amp;IF(I74="","SIN URGENCIA; ","")&amp;IF(AND(I74&lt;&gt;"",J74=""),"FALTA QUIÉN DECIDIÓ; ","")&amp;IF(AND(I74="Emergencia ahora",NOT(OR(N(L74)&gt;0,N(M74)&gt;0))),"EMERGENCIA SIN LLAMADA DE REGRESO; ","")&amp;IF(AND(I74&lt;&gt;"",N(A74)&gt;0,IFERROR(VLOOKUP(I74,'Ajustes'!$A$3:$C$5,2,0),0)&gt;0,IF(OR(N(L74)&gt;0,N(M74)&gt;0),((IF(N(L74)=0,N(A74),N(L74))+N(M74))-(N(A74)+N(B74)))*1440&gt;IFERROR(VLOOKUP(I74,'Ajustes'!$A$3:$C$5,2,0),0),AND(NOT(N(O74)&gt;0),I74&lt;&gt;"Emergencia ahora",(NOW()-(N(A74)+N(B74)))*1440&gt;IFERROR(VLOOKUP(I74,'Ajustes'!$A$3:$C$5,2,0),0)))),"LLAMADA DESPUÉS DE LA META; ","")&amp;IF(AND(I74="Siguiente día hábil",N(A74)&gt;0,IF(N(N74)=0,TODAY()&gt;WORKDAY(N(A74),1),N(N74)&gt;WORKDAY(N(A74),1))),"SIGUIENTE DÍA HÁBIL SIN PROGRAMAR; ","")&amp;IF(AND(OR(I74="Emergencia ahora",I74="Siguiente día hábil"),K74=""),"SIN PROVEEDOR; ","")&amp;IF(AND(I74&lt;&gt;"",N(A74)&gt;0,IFERROR(VLOOKUP(I74,'Ajustes'!$A$3:$C$5,3,0),0)&gt;0,TODAY()-N(A74)&gt;IFERROR(VLOOKUP(I74,'Ajustes'!$A$3:$C$5,3,0),0)),"ABIERTA DEMASIADO TIEMPO; ","")="","",LEFT(IF(N(A74)=0,"SIN FECHA DE LLEGADA; ","")&amp;IF(C74="","SIN UNIDAD; ","")&amp;IF(AND(C74&lt;&gt;"",COUNTIF('Unidades'!$A$2:$A$300,C74)=0),"UNIDAD NO ESTÁ EN LA LISTA; ","")&amp;IF(I74="","SIN URGENCIA; ","")&amp;IF(AND(I74&lt;&gt;"",J74=""),"FALTA QUIÉN DECIDIÓ; ","")&amp;IF(AND(I74="Emergencia ahora",NOT(OR(N(L74)&gt;0,N(M74)&gt;0))),"EMERGENCIA SIN LLAMADA DE REGRESO; ","")&amp;IF(AND(I74&lt;&gt;"",N(A74)&gt;0,IFERROR(VLOOKUP(I74,'Ajustes'!$A$3:$C$5,2,0),0)&gt;0,IF(OR(N(L74)&gt;0,N(M74)&gt;0),((IF(N(L74)=0,N(A74),N(L74))+N(M74))-(N(A74)+N(B74)))*1440&gt;IFERROR(VLOOKUP(I74,'Ajustes'!$A$3:$C$5,2,0),0),AND(NOT(N(O74)&gt;0),I74&lt;&gt;"Emergencia ahora",(NOW()-(N(A74)+N(B74)))*1440&gt;IFERROR(VLOOKUP(I74,'Ajustes'!$A$3:$C$5,2,0),0)))),"LLAMADA DESPUÉS DE LA META; ","")&amp;IF(AND(I74="Siguiente día hábil",N(A74)&gt;0,IF(N(N74)=0,TODAY()&gt;WORKDAY(N(A74),1),N(N74)&gt;WORKDAY(N(A74),1))),"SIGUIENTE DÍA HÁBIL SIN PROGRAMAR; ","")&amp;IF(AND(OR(I74="Emergencia ahora",I74="Siguiente día hábil"),K74=""),"SIN PROVEEDOR; ","")&amp;IF(AND(I74&lt;&gt;"",N(A74)&gt;0,IFERROR(VLOOKUP(I74,'Ajustes'!$A$3:$C$5,3,0),0)&gt;0,TODAY()-N(A74)&gt;IFERROR(VLOOKUP(I74,'Ajustes'!$A$3:$C$5,3,0),0)),"ABIERTA DEMASIADO TIEMPO; ",""),LEN(IF(N(A74)=0,"SIN FECHA DE LLEGADA; ","")&amp;IF(C74="","SIN UNIDAD; ","")&amp;IF(AND(C74&lt;&gt;"",COUNTIF('Unidades'!$A$2:$A$300,C74)=0),"UNIDAD NO ESTÁ EN LA LISTA; ","")&amp;IF(I74="","SIN URGENCIA; ","")&amp;IF(AND(I74&lt;&gt;"",J74=""),"FALTA QUIÉN DECIDIÓ; ","")&amp;IF(AND(I74="Emergencia ahora",NOT(OR(N(L74)&gt;0,N(M74)&gt;0))),"EMERGENCIA SIN LLAMADA DE REGRESO; ","")&amp;IF(AND(I74&lt;&gt;"",N(A74)&gt;0,IFERROR(VLOOKUP(I74,'Ajustes'!$A$3:$C$5,2,0),0)&gt;0,IF(OR(N(L74)&gt;0,N(M74)&gt;0),((IF(N(L74)=0,N(A74),N(L74))+N(M74))-(N(A74)+N(B74)))*1440&gt;IFERROR(VLOOKUP(I74,'Ajustes'!$A$3:$C$5,2,0),0),AND(NOT(N(O74)&gt;0),I74&lt;&gt;"Emergencia ahora",(NOW()-(N(A74)+N(B74)))*1440&gt;IFERROR(VLOOKUP(I74,'Ajustes'!$A$3:$C$5,2,0),0)))),"LLAMADA DESPUÉS DE LA META; ","")&amp;IF(AND(I74="Siguiente día hábil",N(A74)&gt;0,IF(N(N74)=0,TODAY()&gt;WORKDAY(N(A74),1),N(N74)&gt;WORKDAY(N(A74),1))),"SIGUIENTE DÍA HÁBIL SIN PROGRAMAR; ","")&amp;IF(AND(OR(I74="Emergencia ahora",I74="Siguiente día hábil"),K74=""),"SIN PROVEEDOR; ","")&amp;IF(AND(I74&lt;&gt;"",N(A74)&gt;0,IFERROR(VLOOKUP(I74,'Ajustes'!$A$3:$C$5,3,0),0)&gt;0,TODAY()-N(A74)&gt;IFERROR(VLOOKUP(I74,'Ajustes'!$A$3:$C$5,3,0),0)),"ABIERTA DEMASIADO TIEMPO; ",""))-2)))</f>
        <v/>
      </c>
    </row>
    <row r="75">
      <c r="A75" s="7" t="n"/>
      <c r="B75" s="8" t="n"/>
      <c r="L75" s="7" t="n"/>
      <c r="M75" s="8" t="n"/>
      <c r="N75" s="7" t="n"/>
      <c r="O75" s="7" t="n"/>
      <c r="Q75" s="10">
        <f>IF(OR(NOT(OR(A75&lt;&gt;"",C75&lt;&gt;"",D75&lt;&gt;"",G75&lt;&gt;"")),N(A75)=0,NOT(OR(N(L75)&gt;0,N(M75)&gt;0))),"",ROUND(((IF(N(L75)=0,N(A75),N(L75))+N(M75))-(N(A75)+N(B75)))*1440,0))</f>
        <v/>
      </c>
      <c r="R75" s="10">
        <f>IF(OR(NOT(OR(A75&lt;&gt;"",C75&lt;&gt;"",D75&lt;&gt;"",G75&lt;&gt;"")),N(A75)=0),"",IF(N(O75)&gt;0,N(O75),TODAY())-N(A75))</f>
        <v/>
      </c>
      <c r="S75">
        <f>IF(OR(NOT(OR(A75&lt;&gt;"",C75&lt;&gt;"",D75&lt;&gt;"",G75&lt;&gt;"")),N(O75)&gt;0),"",IF(IF(N(A75)=0,"SIN FECHA DE LLEGADA; ","")&amp;IF(C75="","SIN UNIDAD; ","")&amp;IF(AND(C75&lt;&gt;"",COUNTIF('Unidades'!$A$2:$A$300,C75)=0),"UNIDAD NO ESTÁ EN LA LISTA; ","")&amp;IF(I75="","SIN URGENCIA; ","")&amp;IF(AND(I75&lt;&gt;"",J75=""),"FALTA QUIÉN DECIDIÓ; ","")&amp;IF(AND(I75="Emergencia ahora",NOT(OR(N(L75)&gt;0,N(M75)&gt;0))),"EMERGENCIA SIN LLAMADA DE REGRESO; ","")&amp;IF(AND(I75&lt;&gt;"",N(A75)&gt;0,IFERROR(VLOOKUP(I75,'Ajustes'!$A$3:$C$5,2,0),0)&gt;0,IF(OR(N(L75)&gt;0,N(M75)&gt;0),((IF(N(L75)=0,N(A75),N(L75))+N(M75))-(N(A75)+N(B75)))*1440&gt;IFERROR(VLOOKUP(I75,'Ajustes'!$A$3:$C$5,2,0),0),AND(NOT(N(O75)&gt;0),I75&lt;&gt;"Emergencia ahora",(NOW()-(N(A75)+N(B75)))*1440&gt;IFERROR(VLOOKUP(I75,'Ajustes'!$A$3:$C$5,2,0),0)))),"LLAMADA DESPUÉS DE LA META; ","")&amp;IF(AND(I75="Siguiente día hábil",N(A75)&gt;0,IF(N(N75)=0,TODAY()&gt;WORKDAY(N(A75),1),N(N75)&gt;WORKDAY(N(A75),1))),"SIGUIENTE DÍA HÁBIL SIN PROGRAMAR; ","")&amp;IF(AND(OR(I75="Emergencia ahora",I75="Siguiente día hábil"),K75=""),"SIN PROVEEDOR; ","")&amp;IF(AND(I75&lt;&gt;"",N(A75)&gt;0,IFERROR(VLOOKUP(I75,'Ajustes'!$A$3:$C$5,3,0),0)&gt;0,TODAY()-N(A75)&gt;IFERROR(VLOOKUP(I75,'Ajustes'!$A$3:$C$5,3,0),0)),"ABIERTA DEMASIADO TIEMPO; ","")="","",LEFT(IF(N(A75)=0,"SIN FECHA DE LLEGADA; ","")&amp;IF(C75="","SIN UNIDAD; ","")&amp;IF(AND(C75&lt;&gt;"",COUNTIF('Unidades'!$A$2:$A$300,C75)=0),"UNIDAD NO ESTÁ EN LA LISTA; ","")&amp;IF(I75="","SIN URGENCIA; ","")&amp;IF(AND(I75&lt;&gt;"",J75=""),"FALTA QUIÉN DECIDIÓ; ","")&amp;IF(AND(I75="Emergencia ahora",NOT(OR(N(L75)&gt;0,N(M75)&gt;0))),"EMERGENCIA SIN LLAMADA DE REGRESO; ","")&amp;IF(AND(I75&lt;&gt;"",N(A75)&gt;0,IFERROR(VLOOKUP(I75,'Ajustes'!$A$3:$C$5,2,0),0)&gt;0,IF(OR(N(L75)&gt;0,N(M75)&gt;0),((IF(N(L75)=0,N(A75),N(L75))+N(M75))-(N(A75)+N(B75)))*1440&gt;IFERROR(VLOOKUP(I75,'Ajustes'!$A$3:$C$5,2,0),0),AND(NOT(N(O75)&gt;0),I75&lt;&gt;"Emergencia ahora",(NOW()-(N(A75)+N(B75)))*1440&gt;IFERROR(VLOOKUP(I75,'Ajustes'!$A$3:$C$5,2,0),0)))),"LLAMADA DESPUÉS DE LA META; ","")&amp;IF(AND(I75="Siguiente día hábil",N(A75)&gt;0,IF(N(N75)=0,TODAY()&gt;WORKDAY(N(A75),1),N(N75)&gt;WORKDAY(N(A75),1))),"SIGUIENTE DÍA HÁBIL SIN PROGRAMAR; ","")&amp;IF(AND(OR(I75="Emergencia ahora",I75="Siguiente día hábil"),K75=""),"SIN PROVEEDOR; ","")&amp;IF(AND(I75&lt;&gt;"",N(A75)&gt;0,IFERROR(VLOOKUP(I75,'Ajustes'!$A$3:$C$5,3,0),0)&gt;0,TODAY()-N(A75)&gt;IFERROR(VLOOKUP(I75,'Ajustes'!$A$3:$C$5,3,0),0)),"ABIERTA DEMASIADO TIEMPO; ",""),LEN(IF(N(A75)=0,"SIN FECHA DE LLEGADA; ","")&amp;IF(C75="","SIN UNIDAD; ","")&amp;IF(AND(C75&lt;&gt;"",COUNTIF('Unidades'!$A$2:$A$300,C75)=0),"UNIDAD NO ESTÁ EN LA LISTA; ","")&amp;IF(I75="","SIN URGENCIA; ","")&amp;IF(AND(I75&lt;&gt;"",J75=""),"FALTA QUIÉN DECIDIÓ; ","")&amp;IF(AND(I75="Emergencia ahora",NOT(OR(N(L75)&gt;0,N(M75)&gt;0))),"EMERGENCIA SIN LLAMADA DE REGRESO; ","")&amp;IF(AND(I75&lt;&gt;"",N(A75)&gt;0,IFERROR(VLOOKUP(I75,'Ajustes'!$A$3:$C$5,2,0),0)&gt;0,IF(OR(N(L75)&gt;0,N(M75)&gt;0),((IF(N(L75)=0,N(A75),N(L75))+N(M75))-(N(A75)+N(B75)))*1440&gt;IFERROR(VLOOKUP(I75,'Ajustes'!$A$3:$C$5,2,0),0),AND(NOT(N(O75)&gt;0),I75&lt;&gt;"Emergencia ahora",(NOW()-(N(A75)+N(B75)))*1440&gt;IFERROR(VLOOKUP(I75,'Ajustes'!$A$3:$C$5,2,0),0)))),"LLAMADA DESPUÉS DE LA META; ","")&amp;IF(AND(I75="Siguiente día hábil",N(A75)&gt;0,IF(N(N75)=0,TODAY()&gt;WORKDAY(N(A75),1),N(N75)&gt;WORKDAY(N(A75),1))),"SIGUIENTE DÍA HÁBIL SIN PROGRAMAR; ","")&amp;IF(AND(OR(I75="Emergencia ahora",I75="Siguiente día hábil"),K75=""),"SIN PROVEEDOR; ","")&amp;IF(AND(I75&lt;&gt;"",N(A75)&gt;0,IFERROR(VLOOKUP(I75,'Ajustes'!$A$3:$C$5,3,0),0)&gt;0,TODAY()-N(A75)&gt;IFERROR(VLOOKUP(I75,'Ajustes'!$A$3:$C$5,3,0),0)),"ABIERTA DEMASIADO TIEMPO; ",""))-2)))</f>
        <v/>
      </c>
    </row>
    <row r="76">
      <c r="A76" s="7" t="n"/>
      <c r="B76" s="8" t="n"/>
      <c r="L76" s="7" t="n"/>
      <c r="M76" s="8" t="n"/>
      <c r="N76" s="7" t="n"/>
      <c r="O76" s="7" t="n"/>
      <c r="Q76" s="10">
        <f>IF(OR(NOT(OR(A76&lt;&gt;"",C76&lt;&gt;"",D76&lt;&gt;"",G76&lt;&gt;"")),N(A76)=0,NOT(OR(N(L76)&gt;0,N(M76)&gt;0))),"",ROUND(((IF(N(L76)=0,N(A76),N(L76))+N(M76))-(N(A76)+N(B76)))*1440,0))</f>
        <v/>
      </c>
      <c r="R76" s="10">
        <f>IF(OR(NOT(OR(A76&lt;&gt;"",C76&lt;&gt;"",D76&lt;&gt;"",G76&lt;&gt;"")),N(A76)=0),"",IF(N(O76)&gt;0,N(O76),TODAY())-N(A76))</f>
        <v/>
      </c>
      <c r="S76">
        <f>IF(OR(NOT(OR(A76&lt;&gt;"",C76&lt;&gt;"",D76&lt;&gt;"",G76&lt;&gt;"")),N(O76)&gt;0),"",IF(IF(N(A76)=0,"SIN FECHA DE LLEGADA; ","")&amp;IF(C76="","SIN UNIDAD; ","")&amp;IF(AND(C76&lt;&gt;"",COUNTIF('Unidades'!$A$2:$A$300,C76)=0),"UNIDAD NO ESTÁ EN LA LISTA; ","")&amp;IF(I76="","SIN URGENCIA; ","")&amp;IF(AND(I76&lt;&gt;"",J76=""),"FALTA QUIÉN DECIDIÓ; ","")&amp;IF(AND(I76="Emergencia ahora",NOT(OR(N(L76)&gt;0,N(M76)&gt;0))),"EMERGENCIA SIN LLAMADA DE REGRESO; ","")&amp;IF(AND(I76&lt;&gt;"",N(A76)&gt;0,IFERROR(VLOOKUP(I76,'Ajustes'!$A$3:$C$5,2,0),0)&gt;0,IF(OR(N(L76)&gt;0,N(M76)&gt;0),((IF(N(L76)=0,N(A76),N(L76))+N(M76))-(N(A76)+N(B76)))*1440&gt;IFERROR(VLOOKUP(I76,'Ajustes'!$A$3:$C$5,2,0),0),AND(NOT(N(O76)&gt;0),I76&lt;&gt;"Emergencia ahora",(NOW()-(N(A76)+N(B76)))*1440&gt;IFERROR(VLOOKUP(I76,'Ajustes'!$A$3:$C$5,2,0),0)))),"LLAMADA DESPUÉS DE LA META; ","")&amp;IF(AND(I76="Siguiente día hábil",N(A76)&gt;0,IF(N(N76)=0,TODAY()&gt;WORKDAY(N(A76),1),N(N76)&gt;WORKDAY(N(A76),1))),"SIGUIENTE DÍA HÁBIL SIN PROGRAMAR; ","")&amp;IF(AND(OR(I76="Emergencia ahora",I76="Siguiente día hábil"),K76=""),"SIN PROVEEDOR; ","")&amp;IF(AND(I76&lt;&gt;"",N(A76)&gt;0,IFERROR(VLOOKUP(I76,'Ajustes'!$A$3:$C$5,3,0),0)&gt;0,TODAY()-N(A76)&gt;IFERROR(VLOOKUP(I76,'Ajustes'!$A$3:$C$5,3,0),0)),"ABIERTA DEMASIADO TIEMPO; ","")="","",LEFT(IF(N(A76)=0,"SIN FECHA DE LLEGADA; ","")&amp;IF(C76="","SIN UNIDAD; ","")&amp;IF(AND(C76&lt;&gt;"",COUNTIF('Unidades'!$A$2:$A$300,C76)=0),"UNIDAD NO ESTÁ EN LA LISTA; ","")&amp;IF(I76="","SIN URGENCIA; ","")&amp;IF(AND(I76&lt;&gt;"",J76=""),"FALTA QUIÉN DECIDIÓ; ","")&amp;IF(AND(I76="Emergencia ahora",NOT(OR(N(L76)&gt;0,N(M76)&gt;0))),"EMERGENCIA SIN LLAMADA DE REGRESO; ","")&amp;IF(AND(I76&lt;&gt;"",N(A76)&gt;0,IFERROR(VLOOKUP(I76,'Ajustes'!$A$3:$C$5,2,0),0)&gt;0,IF(OR(N(L76)&gt;0,N(M76)&gt;0),((IF(N(L76)=0,N(A76),N(L76))+N(M76))-(N(A76)+N(B76)))*1440&gt;IFERROR(VLOOKUP(I76,'Ajustes'!$A$3:$C$5,2,0),0),AND(NOT(N(O76)&gt;0),I76&lt;&gt;"Emergencia ahora",(NOW()-(N(A76)+N(B76)))*1440&gt;IFERROR(VLOOKUP(I76,'Ajustes'!$A$3:$C$5,2,0),0)))),"LLAMADA DESPUÉS DE LA META; ","")&amp;IF(AND(I76="Siguiente día hábil",N(A76)&gt;0,IF(N(N76)=0,TODAY()&gt;WORKDAY(N(A76),1),N(N76)&gt;WORKDAY(N(A76),1))),"SIGUIENTE DÍA HÁBIL SIN PROGRAMAR; ","")&amp;IF(AND(OR(I76="Emergencia ahora",I76="Siguiente día hábil"),K76=""),"SIN PROVEEDOR; ","")&amp;IF(AND(I76&lt;&gt;"",N(A76)&gt;0,IFERROR(VLOOKUP(I76,'Ajustes'!$A$3:$C$5,3,0),0)&gt;0,TODAY()-N(A76)&gt;IFERROR(VLOOKUP(I76,'Ajustes'!$A$3:$C$5,3,0),0)),"ABIERTA DEMASIADO TIEMPO; ",""),LEN(IF(N(A76)=0,"SIN FECHA DE LLEGADA; ","")&amp;IF(C76="","SIN UNIDAD; ","")&amp;IF(AND(C76&lt;&gt;"",COUNTIF('Unidades'!$A$2:$A$300,C76)=0),"UNIDAD NO ESTÁ EN LA LISTA; ","")&amp;IF(I76="","SIN URGENCIA; ","")&amp;IF(AND(I76&lt;&gt;"",J76=""),"FALTA QUIÉN DECIDIÓ; ","")&amp;IF(AND(I76="Emergencia ahora",NOT(OR(N(L76)&gt;0,N(M76)&gt;0))),"EMERGENCIA SIN LLAMADA DE REGRESO; ","")&amp;IF(AND(I76&lt;&gt;"",N(A76)&gt;0,IFERROR(VLOOKUP(I76,'Ajustes'!$A$3:$C$5,2,0),0)&gt;0,IF(OR(N(L76)&gt;0,N(M76)&gt;0),((IF(N(L76)=0,N(A76),N(L76))+N(M76))-(N(A76)+N(B76)))*1440&gt;IFERROR(VLOOKUP(I76,'Ajustes'!$A$3:$C$5,2,0),0),AND(NOT(N(O76)&gt;0),I76&lt;&gt;"Emergencia ahora",(NOW()-(N(A76)+N(B76)))*1440&gt;IFERROR(VLOOKUP(I76,'Ajustes'!$A$3:$C$5,2,0),0)))),"LLAMADA DESPUÉS DE LA META; ","")&amp;IF(AND(I76="Siguiente día hábil",N(A76)&gt;0,IF(N(N76)=0,TODAY()&gt;WORKDAY(N(A76),1),N(N76)&gt;WORKDAY(N(A76),1))),"SIGUIENTE DÍA HÁBIL SIN PROGRAMAR; ","")&amp;IF(AND(OR(I76="Emergencia ahora",I76="Siguiente día hábil"),K76=""),"SIN PROVEEDOR; ","")&amp;IF(AND(I76&lt;&gt;"",N(A76)&gt;0,IFERROR(VLOOKUP(I76,'Ajustes'!$A$3:$C$5,3,0),0)&gt;0,TODAY()-N(A76)&gt;IFERROR(VLOOKUP(I76,'Ajustes'!$A$3:$C$5,3,0),0)),"ABIERTA DEMASIADO TIEMPO; ",""))-2)))</f>
        <v/>
      </c>
    </row>
    <row r="77">
      <c r="A77" s="7" t="n"/>
      <c r="B77" s="8" t="n"/>
      <c r="L77" s="7" t="n"/>
      <c r="M77" s="8" t="n"/>
      <c r="N77" s="7" t="n"/>
      <c r="O77" s="7" t="n"/>
      <c r="Q77" s="10">
        <f>IF(OR(NOT(OR(A77&lt;&gt;"",C77&lt;&gt;"",D77&lt;&gt;"",G77&lt;&gt;"")),N(A77)=0,NOT(OR(N(L77)&gt;0,N(M77)&gt;0))),"",ROUND(((IF(N(L77)=0,N(A77),N(L77))+N(M77))-(N(A77)+N(B77)))*1440,0))</f>
        <v/>
      </c>
      <c r="R77" s="10">
        <f>IF(OR(NOT(OR(A77&lt;&gt;"",C77&lt;&gt;"",D77&lt;&gt;"",G77&lt;&gt;"")),N(A77)=0),"",IF(N(O77)&gt;0,N(O77),TODAY())-N(A77))</f>
        <v/>
      </c>
      <c r="S77">
        <f>IF(OR(NOT(OR(A77&lt;&gt;"",C77&lt;&gt;"",D77&lt;&gt;"",G77&lt;&gt;"")),N(O77)&gt;0),"",IF(IF(N(A77)=0,"SIN FECHA DE LLEGADA; ","")&amp;IF(C77="","SIN UNIDAD; ","")&amp;IF(AND(C77&lt;&gt;"",COUNTIF('Unidades'!$A$2:$A$300,C77)=0),"UNIDAD NO ESTÁ EN LA LISTA; ","")&amp;IF(I77="","SIN URGENCIA; ","")&amp;IF(AND(I77&lt;&gt;"",J77=""),"FALTA QUIÉN DECIDIÓ; ","")&amp;IF(AND(I77="Emergencia ahora",NOT(OR(N(L77)&gt;0,N(M77)&gt;0))),"EMERGENCIA SIN LLAMADA DE REGRESO; ","")&amp;IF(AND(I77&lt;&gt;"",N(A77)&gt;0,IFERROR(VLOOKUP(I77,'Ajustes'!$A$3:$C$5,2,0),0)&gt;0,IF(OR(N(L77)&gt;0,N(M77)&gt;0),((IF(N(L77)=0,N(A77),N(L77))+N(M77))-(N(A77)+N(B77)))*1440&gt;IFERROR(VLOOKUP(I77,'Ajustes'!$A$3:$C$5,2,0),0),AND(NOT(N(O77)&gt;0),I77&lt;&gt;"Emergencia ahora",(NOW()-(N(A77)+N(B77)))*1440&gt;IFERROR(VLOOKUP(I77,'Ajustes'!$A$3:$C$5,2,0),0)))),"LLAMADA DESPUÉS DE LA META; ","")&amp;IF(AND(I77="Siguiente día hábil",N(A77)&gt;0,IF(N(N77)=0,TODAY()&gt;WORKDAY(N(A77),1),N(N77)&gt;WORKDAY(N(A77),1))),"SIGUIENTE DÍA HÁBIL SIN PROGRAMAR; ","")&amp;IF(AND(OR(I77="Emergencia ahora",I77="Siguiente día hábil"),K77=""),"SIN PROVEEDOR; ","")&amp;IF(AND(I77&lt;&gt;"",N(A77)&gt;0,IFERROR(VLOOKUP(I77,'Ajustes'!$A$3:$C$5,3,0),0)&gt;0,TODAY()-N(A77)&gt;IFERROR(VLOOKUP(I77,'Ajustes'!$A$3:$C$5,3,0),0)),"ABIERTA DEMASIADO TIEMPO; ","")="","",LEFT(IF(N(A77)=0,"SIN FECHA DE LLEGADA; ","")&amp;IF(C77="","SIN UNIDAD; ","")&amp;IF(AND(C77&lt;&gt;"",COUNTIF('Unidades'!$A$2:$A$300,C77)=0),"UNIDAD NO ESTÁ EN LA LISTA; ","")&amp;IF(I77="","SIN URGENCIA; ","")&amp;IF(AND(I77&lt;&gt;"",J77=""),"FALTA QUIÉN DECIDIÓ; ","")&amp;IF(AND(I77="Emergencia ahora",NOT(OR(N(L77)&gt;0,N(M77)&gt;0))),"EMERGENCIA SIN LLAMADA DE REGRESO; ","")&amp;IF(AND(I77&lt;&gt;"",N(A77)&gt;0,IFERROR(VLOOKUP(I77,'Ajustes'!$A$3:$C$5,2,0),0)&gt;0,IF(OR(N(L77)&gt;0,N(M77)&gt;0),((IF(N(L77)=0,N(A77),N(L77))+N(M77))-(N(A77)+N(B77)))*1440&gt;IFERROR(VLOOKUP(I77,'Ajustes'!$A$3:$C$5,2,0),0),AND(NOT(N(O77)&gt;0),I77&lt;&gt;"Emergencia ahora",(NOW()-(N(A77)+N(B77)))*1440&gt;IFERROR(VLOOKUP(I77,'Ajustes'!$A$3:$C$5,2,0),0)))),"LLAMADA DESPUÉS DE LA META; ","")&amp;IF(AND(I77="Siguiente día hábil",N(A77)&gt;0,IF(N(N77)=0,TODAY()&gt;WORKDAY(N(A77),1),N(N77)&gt;WORKDAY(N(A77),1))),"SIGUIENTE DÍA HÁBIL SIN PROGRAMAR; ","")&amp;IF(AND(OR(I77="Emergencia ahora",I77="Siguiente día hábil"),K77=""),"SIN PROVEEDOR; ","")&amp;IF(AND(I77&lt;&gt;"",N(A77)&gt;0,IFERROR(VLOOKUP(I77,'Ajustes'!$A$3:$C$5,3,0),0)&gt;0,TODAY()-N(A77)&gt;IFERROR(VLOOKUP(I77,'Ajustes'!$A$3:$C$5,3,0),0)),"ABIERTA DEMASIADO TIEMPO; ",""),LEN(IF(N(A77)=0,"SIN FECHA DE LLEGADA; ","")&amp;IF(C77="","SIN UNIDAD; ","")&amp;IF(AND(C77&lt;&gt;"",COUNTIF('Unidades'!$A$2:$A$300,C77)=0),"UNIDAD NO ESTÁ EN LA LISTA; ","")&amp;IF(I77="","SIN URGENCIA; ","")&amp;IF(AND(I77&lt;&gt;"",J77=""),"FALTA QUIÉN DECIDIÓ; ","")&amp;IF(AND(I77="Emergencia ahora",NOT(OR(N(L77)&gt;0,N(M77)&gt;0))),"EMERGENCIA SIN LLAMADA DE REGRESO; ","")&amp;IF(AND(I77&lt;&gt;"",N(A77)&gt;0,IFERROR(VLOOKUP(I77,'Ajustes'!$A$3:$C$5,2,0),0)&gt;0,IF(OR(N(L77)&gt;0,N(M77)&gt;0),((IF(N(L77)=0,N(A77),N(L77))+N(M77))-(N(A77)+N(B77)))*1440&gt;IFERROR(VLOOKUP(I77,'Ajustes'!$A$3:$C$5,2,0),0),AND(NOT(N(O77)&gt;0),I77&lt;&gt;"Emergencia ahora",(NOW()-(N(A77)+N(B77)))*1440&gt;IFERROR(VLOOKUP(I77,'Ajustes'!$A$3:$C$5,2,0),0)))),"LLAMADA DESPUÉS DE LA META; ","")&amp;IF(AND(I77="Siguiente día hábil",N(A77)&gt;0,IF(N(N77)=0,TODAY()&gt;WORKDAY(N(A77),1),N(N77)&gt;WORKDAY(N(A77),1))),"SIGUIENTE DÍA HÁBIL SIN PROGRAMAR; ","")&amp;IF(AND(OR(I77="Emergencia ahora",I77="Siguiente día hábil"),K77=""),"SIN PROVEEDOR; ","")&amp;IF(AND(I77&lt;&gt;"",N(A77)&gt;0,IFERROR(VLOOKUP(I77,'Ajustes'!$A$3:$C$5,3,0),0)&gt;0,TODAY()-N(A77)&gt;IFERROR(VLOOKUP(I77,'Ajustes'!$A$3:$C$5,3,0),0)),"ABIERTA DEMASIADO TIEMPO; ",""))-2)))</f>
        <v/>
      </c>
    </row>
    <row r="78">
      <c r="A78" s="7" t="n"/>
      <c r="B78" s="8" t="n"/>
      <c r="L78" s="7" t="n"/>
      <c r="M78" s="8" t="n"/>
      <c r="N78" s="7" t="n"/>
      <c r="O78" s="7" t="n"/>
      <c r="Q78" s="10">
        <f>IF(OR(NOT(OR(A78&lt;&gt;"",C78&lt;&gt;"",D78&lt;&gt;"",G78&lt;&gt;"")),N(A78)=0,NOT(OR(N(L78)&gt;0,N(M78)&gt;0))),"",ROUND(((IF(N(L78)=0,N(A78),N(L78))+N(M78))-(N(A78)+N(B78)))*1440,0))</f>
        <v/>
      </c>
      <c r="R78" s="10">
        <f>IF(OR(NOT(OR(A78&lt;&gt;"",C78&lt;&gt;"",D78&lt;&gt;"",G78&lt;&gt;"")),N(A78)=0),"",IF(N(O78)&gt;0,N(O78),TODAY())-N(A78))</f>
        <v/>
      </c>
      <c r="S78">
        <f>IF(OR(NOT(OR(A78&lt;&gt;"",C78&lt;&gt;"",D78&lt;&gt;"",G78&lt;&gt;"")),N(O78)&gt;0),"",IF(IF(N(A78)=0,"SIN FECHA DE LLEGADA; ","")&amp;IF(C78="","SIN UNIDAD; ","")&amp;IF(AND(C78&lt;&gt;"",COUNTIF('Unidades'!$A$2:$A$300,C78)=0),"UNIDAD NO ESTÁ EN LA LISTA; ","")&amp;IF(I78="","SIN URGENCIA; ","")&amp;IF(AND(I78&lt;&gt;"",J78=""),"FALTA QUIÉN DECIDIÓ; ","")&amp;IF(AND(I78="Emergencia ahora",NOT(OR(N(L78)&gt;0,N(M78)&gt;0))),"EMERGENCIA SIN LLAMADA DE REGRESO; ","")&amp;IF(AND(I78&lt;&gt;"",N(A78)&gt;0,IFERROR(VLOOKUP(I78,'Ajustes'!$A$3:$C$5,2,0),0)&gt;0,IF(OR(N(L78)&gt;0,N(M78)&gt;0),((IF(N(L78)=0,N(A78),N(L78))+N(M78))-(N(A78)+N(B78)))*1440&gt;IFERROR(VLOOKUP(I78,'Ajustes'!$A$3:$C$5,2,0),0),AND(NOT(N(O78)&gt;0),I78&lt;&gt;"Emergencia ahora",(NOW()-(N(A78)+N(B78)))*1440&gt;IFERROR(VLOOKUP(I78,'Ajustes'!$A$3:$C$5,2,0),0)))),"LLAMADA DESPUÉS DE LA META; ","")&amp;IF(AND(I78="Siguiente día hábil",N(A78)&gt;0,IF(N(N78)=0,TODAY()&gt;WORKDAY(N(A78),1),N(N78)&gt;WORKDAY(N(A78),1))),"SIGUIENTE DÍA HÁBIL SIN PROGRAMAR; ","")&amp;IF(AND(OR(I78="Emergencia ahora",I78="Siguiente día hábil"),K78=""),"SIN PROVEEDOR; ","")&amp;IF(AND(I78&lt;&gt;"",N(A78)&gt;0,IFERROR(VLOOKUP(I78,'Ajustes'!$A$3:$C$5,3,0),0)&gt;0,TODAY()-N(A78)&gt;IFERROR(VLOOKUP(I78,'Ajustes'!$A$3:$C$5,3,0),0)),"ABIERTA DEMASIADO TIEMPO; ","")="","",LEFT(IF(N(A78)=0,"SIN FECHA DE LLEGADA; ","")&amp;IF(C78="","SIN UNIDAD; ","")&amp;IF(AND(C78&lt;&gt;"",COUNTIF('Unidades'!$A$2:$A$300,C78)=0),"UNIDAD NO ESTÁ EN LA LISTA; ","")&amp;IF(I78="","SIN URGENCIA; ","")&amp;IF(AND(I78&lt;&gt;"",J78=""),"FALTA QUIÉN DECIDIÓ; ","")&amp;IF(AND(I78="Emergencia ahora",NOT(OR(N(L78)&gt;0,N(M78)&gt;0))),"EMERGENCIA SIN LLAMADA DE REGRESO; ","")&amp;IF(AND(I78&lt;&gt;"",N(A78)&gt;0,IFERROR(VLOOKUP(I78,'Ajustes'!$A$3:$C$5,2,0),0)&gt;0,IF(OR(N(L78)&gt;0,N(M78)&gt;0),((IF(N(L78)=0,N(A78),N(L78))+N(M78))-(N(A78)+N(B78)))*1440&gt;IFERROR(VLOOKUP(I78,'Ajustes'!$A$3:$C$5,2,0),0),AND(NOT(N(O78)&gt;0),I78&lt;&gt;"Emergencia ahora",(NOW()-(N(A78)+N(B78)))*1440&gt;IFERROR(VLOOKUP(I78,'Ajustes'!$A$3:$C$5,2,0),0)))),"LLAMADA DESPUÉS DE LA META; ","")&amp;IF(AND(I78="Siguiente día hábil",N(A78)&gt;0,IF(N(N78)=0,TODAY()&gt;WORKDAY(N(A78),1),N(N78)&gt;WORKDAY(N(A78),1))),"SIGUIENTE DÍA HÁBIL SIN PROGRAMAR; ","")&amp;IF(AND(OR(I78="Emergencia ahora",I78="Siguiente día hábil"),K78=""),"SIN PROVEEDOR; ","")&amp;IF(AND(I78&lt;&gt;"",N(A78)&gt;0,IFERROR(VLOOKUP(I78,'Ajustes'!$A$3:$C$5,3,0),0)&gt;0,TODAY()-N(A78)&gt;IFERROR(VLOOKUP(I78,'Ajustes'!$A$3:$C$5,3,0),0)),"ABIERTA DEMASIADO TIEMPO; ",""),LEN(IF(N(A78)=0,"SIN FECHA DE LLEGADA; ","")&amp;IF(C78="","SIN UNIDAD; ","")&amp;IF(AND(C78&lt;&gt;"",COUNTIF('Unidades'!$A$2:$A$300,C78)=0),"UNIDAD NO ESTÁ EN LA LISTA; ","")&amp;IF(I78="","SIN URGENCIA; ","")&amp;IF(AND(I78&lt;&gt;"",J78=""),"FALTA QUIÉN DECIDIÓ; ","")&amp;IF(AND(I78="Emergencia ahora",NOT(OR(N(L78)&gt;0,N(M78)&gt;0))),"EMERGENCIA SIN LLAMADA DE REGRESO; ","")&amp;IF(AND(I78&lt;&gt;"",N(A78)&gt;0,IFERROR(VLOOKUP(I78,'Ajustes'!$A$3:$C$5,2,0),0)&gt;0,IF(OR(N(L78)&gt;0,N(M78)&gt;0),((IF(N(L78)=0,N(A78),N(L78))+N(M78))-(N(A78)+N(B78)))*1440&gt;IFERROR(VLOOKUP(I78,'Ajustes'!$A$3:$C$5,2,0),0),AND(NOT(N(O78)&gt;0),I78&lt;&gt;"Emergencia ahora",(NOW()-(N(A78)+N(B78)))*1440&gt;IFERROR(VLOOKUP(I78,'Ajustes'!$A$3:$C$5,2,0),0)))),"LLAMADA DESPUÉS DE LA META; ","")&amp;IF(AND(I78="Siguiente día hábil",N(A78)&gt;0,IF(N(N78)=0,TODAY()&gt;WORKDAY(N(A78),1),N(N78)&gt;WORKDAY(N(A78),1))),"SIGUIENTE DÍA HÁBIL SIN PROGRAMAR; ","")&amp;IF(AND(OR(I78="Emergencia ahora",I78="Siguiente día hábil"),K78=""),"SIN PROVEEDOR; ","")&amp;IF(AND(I78&lt;&gt;"",N(A78)&gt;0,IFERROR(VLOOKUP(I78,'Ajustes'!$A$3:$C$5,3,0),0)&gt;0,TODAY()-N(A78)&gt;IFERROR(VLOOKUP(I78,'Ajustes'!$A$3:$C$5,3,0),0)),"ABIERTA DEMASIADO TIEMPO; ",""))-2)))</f>
        <v/>
      </c>
    </row>
    <row r="79">
      <c r="A79" s="7" t="n"/>
      <c r="B79" s="8" t="n"/>
      <c r="L79" s="7" t="n"/>
      <c r="M79" s="8" t="n"/>
      <c r="N79" s="7" t="n"/>
      <c r="O79" s="7" t="n"/>
      <c r="Q79" s="10">
        <f>IF(OR(NOT(OR(A79&lt;&gt;"",C79&lt;&gt;"",D79&lt;&gt;"",G79&lt;&gt;"")),N(A79)=0,NOT(OR(N(L79)&gt;0,N(M79)&gt;0))),"",ROUND(((IF(N(L79)=0,N(A79),N(L79))+N(M79))-(N(A79)+N(B79)))*1440,0))</f>
        <v/>
      </c>
      <c r="R79" s="10">
        <f>IF(OR(NOT(OR(A79&lt;&gt;"",C79&lt;&gt;"",D79&lt;&gt;"",G79&lt;&gt;"")),N(A79)=0),"",IF(N(O79)&gt;0,N(O79),TODAY())-N(A79))</f>
        <v/>
      </c>
      <c r="S79">
        <f>IF(OR(NOT(OR(A79&lt;&gt;"",C79&lt;&gt;"",D79&lt;&gt;"",G79&lt;&gt;"")),N(O79)&gt;0),"",IF(IF(N(A79)=0,"SIN FECHA DE LLEGADA; ","")&amp;IF(C79="","SIN UNIDAD; ","")&amp;IF(AND(C79&lt;&gt;"",COUNTIF('Unidades'!$A$2:$A$300,C79)=0),"UNIDAD NO ESTÁ EN LA LISTA; ","")&amp;IF(I79="","SIN URGENCIA; ","")&amp;IF(AND(I79&lt;&gt;"",J79=""),"FALTA QUIÉN DECIDIÓ; ","")&amp;IF(AND(I79="Emergencia ahora",NOT(OR(N(L79)&gt;0,N(M79)&gt;0))),"EMERGENCIA SIN LLAMADA DE REGRESO; ","")&amp;IF(AND(I79&lt;&gt;"",N(A79)&gt;0,IFERROR(VLOOKUP(I79,'Ajustes'!$A$3:$C$5,2,0),0)&gt;0,IF(OR(N(L79)&gt;0,N(M79)&gt;0),((IF(N(L79)=0,N(A79),N(L79))+N(M79))-(N(A79)+N(B79)))*1440&gt;IFERROR(VLOOKUP(I79,'Ajustes'!$A$3:$C$5,2,0),0),AND(NOT(N(O79)&gt;0),I79&lt;&gt;"Emergencia ahora",(NOW()-(N(A79)+N(B79)))*1440&gt;IFERROR(VLOOKUP(I79,'Ajustes'!$A$3:$C$5,2,0),0)))),"LLAMADA DESPUÉS DE LA META; ","")&amp;IF(AND(I79="Siguiente día hábil",N(A79)&gt;0,IF(N(N79)=0,TODAY()&gt;WORKDAY(N(A79),1),N(N79)&gt;WORKDAY(N(A79),1))),"SIGUIENTE DÍA HÁBIL SIN PROGRAMAR; ","")&amp;IF(AND(OR(I79="Emergencia ahora",I79="Siguiente día hábil"),K79=""),"SIN PROVEEDOR; ","")&amp;IF(AND(I79&lt;&gt;"",N(A79)&gt;0,IFERROR(VLOOKUP(I79,'Ajustes'!$A$3:$C$5,3,0),0)&gt;0,TODAY()-N(A79)&gt;IFERROR(VLOOKUP(I79,'Ajustes'!$A$3:$C$5,3,0),0)),"ABIERTA DEMASIADO TIEMPO; ","")="","",LEFT(IF(N(A79)=0,"SIN FECHA DE LLEGADA; ","")&amp;IF(C79="","SIN UNIDAD; ","")&amp;IF(AND(C79&lt;&gt;"",COUNTIF('Unidades'!$A$2:$A$300,C79)=0),"UNIDAD NO ESTÁ EN LA LISTA; ","")&amp;IF(I79="","SIN URGENCIA; ","")&amp;IF(AND(I79&lt;&gt;"",J79=""),"FALTA QUIÉN DECIDIÓ; ","")&amp;IF(AND(I79="Emergencia ahora",NOT(OR(N(L79)&gt;0,N(M79)&gt;0))),"EMERGENCIA SIN LLAMADA DE REGRESO; ","")&amp;IF(AND(I79&lt;&gt;"",N(A79)&gt;0,IFERROR(VLOOKUP(I79,'Ajustes'!$A$3:$C$5,2,0),0)&gt;0,IF(OR(N(L79)&gt;0,N(M79)&gt;0),((IF(N(L79)=0,N(A79),N(L79))+N(M79))-(N(A79)+N(B79)))*1440&gt;IFERROR(VLOOKUP(I79,'Ajustes'!$A$3:$C$5,2,0),0),AND(NOT(N(O79)&gt;0),I79&lt;&gt;"Emergencia ahora",(NOW()-(N(A79)+N(B79)))*1440&gt;IFERROR(VLOOKUP(I79,'Ajustes'!$A$3:$C$5,2,0),0)))),"LLAMADA DESPUÉS DE LA META; ","")&amp;IF(AND(I79="Siguiente día hábil",N(A79)&gt;0,IF(N(N79)=0,TODAY()&gt;WORKDAY(N(A79),1),N(N79)&gt;WORKDAY(N(A79),1))),"SIGUIENTE DÍA HÁBIL SIN PROGRAMAR; ","")&amp;IF(AND(OR(I79="Emergencia ahora",I79="Siguiente día hábil"),K79=""),"SIN PROVEEDOR; ","")&amp;IF(AND(I79&lt;&gt;"",N(A79)&gt;0,IFERROR(VLOOKUP(I79,'Ajustes'!$A$3:$C$5,3,0),0)&gt;0,TODAY()-N(A79)&gt;IFERROR(VLOOKUP(I79,'Ajustes'!$A$3:$C$5,3,0),0)),"ABIERTA DEMASIADO TIEMPO; ",""),LEN(IF(N(A79)=0,"SIN FECHA DE LLEGADA; ","")&amp;IF(C79="","SIN UNIDAD; ","")&amp;IF(AND(C79&lt;&gt;"",COUNTIF('Unidades'!$A$2:$A$300,C79)=0),"UNIDAD NO ESTÁ EN LA LISTA; ","")&amp;IF(I79="","SIN URGENCIA; ","")&amp;IF(AND(I79&lt;&gt;"",J79=""),"FALTA QUIÉN DECIDIÓ; ","")&amp;IF(AND(I79="Emergencia ahora",NOT(OR(N(L79)&gt;0,N(M79)&gt;0))),"EMERGENCIA SIN LLAMADA DE REGRESO; ","")&amp;IF(AND(I79&lt;&gt;"",N(A79)&gt;0,IFERROR(VLOOKUP(I79,'Ajustes'!$A$3:$C$5,2,0),0)&gt;0,IF(OR(N(L79)&gt;0,N(M79)&gt;0),((IF(N(L79)=0,N(A79),N(L79))+N(M79))-(N(A79)+N(B79)))*1440&gt;IFERROR(VLOOKUP(I79,'Ajustes'!$A$3:$C$5,2,0),0),AND(NOT(N(O79)&gt;0),I79&lt;&gt;"Emergencia ahora",(NOW()-(N(A79)+N(B79)))*1440&gt;IFERROR(VLOOKUP(I79,'Ajustes'!$A$3:$C$5,2,0),0)))),"LLAMADA DESPUÉS DE LA META; ","")&amp;IF(AND(I79="Siguiente día hábil",N(A79)&gt;0,IF(N(N79)=0,TODAY()&gt;WORKDAY(N(A79),1),N(N79)&gt;WORKDAY(N(A79),1))),"SIGUIENTE DÍA HÁBIL SIN PROGRAMAR; ","")&amp;IF(AND(OR(I79="Emergencia ahora",I79="Siguiente día hábil"),K79=""),"SIN PROVEEDOR; ","")&amp;IF(AND(I79&lt;&gt;"",N(A79)&gt;0,IFERROR(VLOOKUP(I79,'Ajustes'!$A$3:$C$5,3,0),0)&gt;0,TODAY()-N(A79)&gt;IFERROR(VLOOKUP(I79,'Ajustes'!$A$3:$C$5,3,0),0)),"ABIERTA DEMASIADO TIEMPO; ",""))-2)))</f>
        <v/>
      </c>
    </row>
    <row r="80">
      <c r="A80" s="7" t="n"/>
      <c r="B80" s="8" t="n"/>
      <c r="L80" s="7" t="n"/>
      <c r="M80" s="8" t="n"/>
      <c r="N80" s="7" t="n"/>
      <c r="O80" s="7" t="n"/>
      <c r="Q80" s="10">
        <f>IF(OR(NOT(OR(A80&lt;&gt;"",C80&lt;&gt;"",D80&lt;&gt;"",G80&lt;&gt;"")),N(A80)=0,NOT(OR(N(L80)&gt;0,N(M80)&gt;0))),"",ROUND(((IF(N(L80)=0,N(A80),N(L80))+N(M80))-(N(A80)+N(B80)))*1440,0))</f>
        <v/>
      </c>
      <c r="R80" s="10">
        <f>IF(OR(NOT(OR(A80&lt;&gt;"",C80&lt;&gt;"",D80&lt;&gt;"",G80&lt;&gt;"")),N(A80)=0),"",IF(N(O80)&gt;0,N(O80),TODAY())-N(A80))</f>
        <v/>
      </c>
      <c r="S80">
        <f>IF(OR(NOT(OR(A80&lt;&gt;"",C80&lt;&gt;"",D80&lt;&gt;"",G80&lt;&gt;"")),N(O80)&gt;0),"",IF(IF(N(A80)=0,"SIN FECHA DE LLEGADA; ","")&amp;IF(C80="","SIN UNIDAD; ","")&amp;IF(AND(C80&lt;&gt;"",COUNTIF('Unidades'!$A$2:$A$300,C80)=0),"UNIDAD NO ESTÁ EN LA LISTA; ","")&amp;IF(I80="","SIN URGENCIA; ","")&amp;IF(AND(I80&lt;&gt;"",J80=""),"FALTA QUIÉN DECIDIÓ; ","")&amp;IF(AND(I80="Emergencia ahora",NOT(OR(N(L80)&gt;0,N(M80)&gt;0))),"EMERGENCIA SIN LLAMADA DE REGRESO; ","")&amp;IF(AND(I80&lt;&gt;"",N(A80)&gt;0,IFERROR(VLOOKUP(I80,'Ajustes'!$A$3:$C$5,2,0),0)&gt;0,IF(OR(N(L80)&gt;0,N(M80)&gt;0),((IF(N(L80)=0,N(A80),N(L80))+N(M80))-(N(A80)+N(B80)))*1440&gt;IFERROR(VLOOKUP(I80,'Ajustes'!$A$3:$C$5,2,0),0),AND(NOT(N(O80)&gt;0),I80&lt;&gt;"Emergencia ahora",(NOW()-(N(A80)+N(B80)))*1440&gt;IFERROR(VLOOKUP(I80,'Ajustes'!$A$3:$C$5,2,0),0)))),"LLAMADA DESPUÉS DE LA META; ","")&amp;IF(AND(I80="Siguiente día hábil",N(A80)&gt;0,IF(N(N80)=0,TODAY()&gt;WORKDAY(N(A80),1),N(N80)&gt;WORKDAY(N(A80),1))),"SIGUIENTE DÍA HÁBIL SIN PROGRAMAR; ","")&amp;IF(AND(OR(I80="Emergencia ahora",I80="Siguiente día hábil"),K80=""),"SIN PROVEEDOR; ","")&amp;IF(AND(I80&lt;&gt;"",N(A80)&gt;0,IFERROR(VLOOKUP(I80,'Ajustes'!$A$3:$C$5,3,0),0)&gt;0,TODAY()-N(A80)&gt;IFERROR(VLOOKUP(I80,'Ajustes'!$A$3:$C$5,3,0),0)),"ABIERTA DEMASIADO TIEMPO; ","")="","",LEFT(IF(N(A80)=0,"SIN FECHA DE LLEGADA; ","")&amp;IF(C80="","SIN UNIDAD; ","")&amp;IF(AND(C80&lt;&gt;"",COUNTIF('Unidades'!$A$2:$A$300,C80)=0),"UNIDAD NO ESTÁ EN LA LISTA; ","")&amp;IF(I80="","SIN URGENCIA; ","")&amp;IF(AND(I80&lt;&gt;"",J80=""),"FALTA QUIÉN DECIDIÓ; ","")&amp;IF(AND(I80="Emergencia ahora",NOT(OR(N(L80)&gt;0,N(M80)&gt;0))),"EMERGENCIA SIN LLAMADA DE REGRESO; ","")&amp;IF(AND(I80&lt;&gt;"",N(A80)&gt;0,IFERROR(VLOOKUP(I80,'Ajustes'!$A$3:$C$5,2,0),0)&gt;0,IF(OR(N(L80)&gt;0,N(M80)&gt;0),((IF(N(L80)=0,N(A80),N(L80))+N(M80))-(N(A80)+N(B80)))*1440&gt;IFERROR(VLOOKUP(I80,'Ajustes'!$A$3:$C$5,2,0),0),AND(NOT(N(O80)&gt;0),I80&lt;&gt;"Emergencia ahora",(NOW()-(N(A80)+N(B80)))*1440&gt;IFERROR(VLOOKUP(I80,'Ajustes'!$A$3:$C$5,2,0),0)))),"LLAMADA DESPUÉS DE LA META; ","")&amp;IF(AND(I80="Siguiente día hábil",N(A80)&gt;0,IF(N(N80)=0,TODAY()&gt;WORKDAY(N(A80),1),N(N80)&gt;WORKDAY(N(A80),1))),"SIGUIENTE DÍA HÁBIL SIN PROGRAMAR; ","")&amp;IF(AND(OR(I80="Emergencia ahora",I80="Siguiente día hábil"),K80=""),"SIN PROVEEDOR; ","")&amp;IF(AND(I80&lt;&gt;"",N(A80)&gt;0,IFERROR(VLOOKUP(I80,'Ajustes'!$A$3:$C$5,3,0),0)&gt;0,TODAY()-N(A80)&gt;IFERROR(VLOOKUP(I80,'Ajustes'!$A$3:$C$5,3,0),0)),"ABIERTA DEMASIADO TIEMPO; ",""),LEN(IF(N(A80)=0,"SIN FECHA DE LLEGADA; ","")&amp;IF(C80="","SIN UNIDAD; ","")&amp;IF(AND(C80&lt;&gt;"",COUNTIF('Unidades'!$A$2:$A$300,C80)=0),"UNIDAD NO ESTÁ EN LA LISTA; ","")&amp;IF(I80="","SIN URGENCIA; ","")&amp;IF(AND(I80&lt;&gt;"",J80=""),"FALTA QUIÉN DECIDIÓ; ","")&amp;IF(AND(I80="Emergencia ahora",NOT(OR(N(L80)&gt;0,N(M80)&gt;0))),"EMERGENCIA SIN LLAMADA DE REGRESO; ","")&amp;IF(AND(I80&lt;&gt;"",N(A80)&gt;0,IFERROR(VLOOKUP(I80,'Ajustes'!$A$3:$C$5,2,0),0)&gt;0,IF(OR(N(L80)&gt;0,N(M80)&gt;0),((IF(N(L80)=0,N(A80),N(L80))+N(M80))-(N(A80)+N(B80)))*1440&gt;IFERROR(VLOOKUP(I80,'Ajustes'!$A$3:$C$5,2,0),0),AND(NOT(N(O80)&gt;0),I80&lt;&gt;"Emergencia ahora",(NOW()-(N(A80)+N(B80)))*1440&gt;IFERROR(VLOOKUP(I80,'Ajustes'!$A$3:$C$5,2,0),0)))),"LLAMADA DESPUÉS DE LA META; ","")&amp;IF(AND(I80="Siguiente día hábil",N(A80)&gt;0,IF(N(N80)=0,TODAY()&gt;WORKDAY(N(A80),1),N(N80)&gt;WORKDAY(N(A80),1))),"SIGUIENTE DÍA HÁBIL SIN PROGRAMAR; ","")&amp;IF(AND(OR(I80="Emergencia ahora",I80="Siguiente día hábil"),K80=""),"SIN PROVEEDOR; ","")&amp;IF(AND(I80&lt;&gt;"",N(A80)&gt;0,IFERROR(VLOOKUP(I80,'Ajustes'!$A$3:$C$5,3,0),0)&gt;0,TODAY()-N(A80)&gt;IFERROR(VLOOKUP(I80,'Ajustes'!$A$3:$C$5,3,0),0)),"ABIERTA DEMASIADO TIEMPO; ",""))-2)))</f>
        <v/>
      </c>
    </row>
    <row r="81">
      <c r="A81" s="7" t="n"/>
      <c r="B81" s="8" t="n"/>
      <c r="L81" s="7" t="n"/>
      <c r="M81" s="8" t="n"/>
      <c r="N81" s="7" t="n"/>
      <c r="O81" s="7" t="n"/>
      <c r="Q81" s="10">
        <f>IF(OR(NOT(OR(A81&lt;&gt;"",C81&lt;&gt;"",D81&lt;&gt;"",G81&lt;&gt;"")),N(A81)=0,NOT(OR(N(L81)&gt;0,N(M81)&gt;0))),"",ROUND(((IF(N(L81)=0,N(A81),N(L81))+N(M81))-(N(A81)+N(B81)))*1440,0))</f>
        <v/>
      </c>
      <c r="R81" s="10">
        <f>IF(OR(NOT(OR(A81&lt;&gt;"",C81&lt;&gt;"",D81&lt;&gt;"",G81&lt;&gt;"")),N(A81)=0),"",IF(N(O81)&gt;0,N(O81),TODAY())-N(A81))</f>
        <v/>
      </c>
      <c r="S81">
        <f>IF(OR(NOT(OR(A81&lt;&gt;"",C81&lt;&gt;"",D81&lt;&gt;"",G81&lt;&gt;"")),N(O81)&gt;0),"",IF(IF(N(A81)=0,"SIN FECHA DE LLEGADA; ","")&amp;IF(C81="","SIN UNIDAD; ","")&amp;IF(AND(C81&lt;&gt;"",COUNTIF('Unidades'!$A$2:$A$300,C81)=0),"UNIDAD NO ESTÁ EN LA LISTA; ","")&amp;IF(I81="","SIN URGENCIA; ","")&amp;IF(AND(I81&lt;&gt;"",J81=""),"FALTA QUIÉN DECIDIÓ; ","")&amp;IF(AND(I81="Emergencia ahora",NOT(OR(N(L81)&gt;0,N(M81)&gt;0))),"EMERGENCIA SIN LLAMADA DE REGRESO; ","")&amp;IF(AND(I81&lt;&gt;"",N(A81)&gt;0,IFERROR(VLOOKUP(I81,'Ajustes'!$A$3:$C$5,2,0),0)&gt;0,IF(OR(N(L81)&gt;0,N(M81)&gt;0),((IF(N(L81)=0,N(A81),N(L81))+N(M81))-(N(A81)+N(B81)))*1440&gt;IFERROR(VLOOKUP(I81,'Ajustes'!$A$3:$C$5,2,0),0),AND(NOT(N(O81)&gt;0),I81&lt;&gt;"Emergencia ahora",(NOW()-(N(A81)+N(B81)))*1440&gt;IFERROR(VLOOKUP(I81,'Ajustes'!$A$3:$C$5,2,0),0)))),"LLAMADA DESPUÉS DE LA META; ","")&amp;IF(AND(I81="Siguiente día hábil",N(A81)&gt;0,IF(N(N81)=0,TODAY()&gt;WORKDAY(N(A81),1),N(N81)&gt;WORKDAY(N(A81),1))),"SIGUIENTE DÍA HÁBIL SIN PROGRAMAR; ","")&amp;IF(AND(OR(I81="Emergencia ahora",I81="Siguiente día hábil"),K81=""),"SIN PROVEEDOR; ","")&amp;IF(AND(I81&lt;&gt;"",N(A81)&gt;0,IFERROR(VLOOKUP(I81,'Ajustes'!$A$3:$C$5,3,0),0)&gt;0,TODAY()-N(A81)&gt;IFERROR(VLOOKUP(I81,'Ajustes'!$A$3:$C$5,3,0),0)),"ABIERTA DEMASIADO TIEMPO; ","")="","",LEFT(IF(N(A81)=0,"SIN FECHA DE LLEGADA; ","")&amp;IF(C81="","SIN UNIDAD; ","")&amp;IF(AND(C81&lt;&gt;"",COUNTIF('Unidades'!$A$2:$A$300,C81)=0),"UNIDAD NO ESTÁ EN LA LISTA; ","")&amp;IF(I81="","SIN URGENCIA; ","")&amp;IF(AND(I81&lt;&gt;"",J81=""),"FALTA QUIÉN DECIDIÓ; ","")&amp;IF(AND(I81="Emergencia ahora",NOT(OR(N(L81)&gt;0,N(M81)&gt;0))),"EMERGENCIA SIN LLAMADA DE REGRESO; ","")&amp;IF(AND(I81&lt;&gt;"",N(A81)&gt;0,IFERROR(VLOOKUP(I81,'Ajustes'!$A$3:$C$5,2,0),0)&gt;0,IF(OR(N(L81)&gt;0,N(M81)&gt;0),((IF(N(L81)=0,N(A81),N(L81))+N(M81))-(N(A81)+N(B81)))*1440&gt;IFERROR(VLOOKUP(I81,'Ajustes'!$A$3:$C$5,2,0),0),AND(NOT(N(O81)&gt;0),I81&lt;&gt;"Emergencia ahora",(NOW()-(N(A81)+N(B81)))*1440&gt;IFERROR(VLOOKUP(I81,'Ajustes'!$A$3:$C$5,2,0),0)))),"LLAMADA DESPUÉS DE LA META; ","")&amp;IF(AND(I81="Siguiente día hábil",N(A81)&gt;0,IF(N(N81)=0,TODAY()&gt;WORKDAY(N(A81),1),N(N81)&gt;WORKDAY(N(A81),1))),"SIGUIENTE DÍA HÁBIL SIN PROGRAMAR; ","")&amp;IF(AND(OR(I81="Emergencia ahora",I81="Siguiente día hábil"),K81=""),"SIN PROVEEDOR; ","")&amp;IF(AND(I81&lt;&gt;"",N(A81)&gt;0,IFERROR(VLOOKUP(I81,'Ajustes'!$A$3:$C$5,3,0),0)&gt;0,TODAY()-N(A81)&gt;IFERROR(VLOOKUP(I81,'Ajustes'!$A$3:$C$5,3,0),0)),"ABIERTA DEMASIADO TIEMPO; ",""),LEN(IF(N(A81)=0,"SIN FECHA DE LLEGADA; ","")&amp;IF(C81="","SIN UNIDAD; ","")&amp;IF(AND(C81&lt;&gt;"",COUNTIF('Unidades'!$A$2:$A$300,C81)=0),"UNIDAD NO ESTÁ EN LA LISTA; ","")&amp;IF(I81="","SIN URGENCIA; ","")&amp;IF(AND(I81&lt;&gt;"",J81=""),"FALTA QUIÉN DECIDIÓ; ","")&amp;IF(AND(I81="Emergencia ahora",NOT(OR(N(L81)&gt;0,N(M81)&gt;0))),"EMERGENCIA SIN LLAMADA DE REGRESO; ","")&amp;IF(AND(I81&lt;&gt;"",N(A81)&gt;0,IFERROR(VLOOKUP(I81,'Ajustes'!$A$3:$C$5,2,0),0)&gt;0,IF(OR(N(L81)&gt;0,N(M81)&gt;0),((IF(N(L81)=0,N(A81),N(L81))+N(M81))-(N(A81)+N(B81)))*1440&gt;IFERROR(VLOOKUP(I81,'Ajustes'!$A$3:$C$5,2,0),0),AND(NOT(N(O81)&gt;0),I81&lt;&gt;"Emergencia ahora",(NOW()-(N(A81)+N(B81)))*1440&gt;IFERROR(VLOOKUP(I81,'Ajustes'!$A$3:$C$5,2,0),0)))),"LLAMADA DESPUÉS DE LA META; ","")&amp;IF(AND(I81="Siguiente día hábil",N(A81)&gt;0,IF(N(N81)=0,TODAY()&gt;WORKDAY(N(A81),1),N(N81)&gt;WORKDAY(N(A81),1))),"SIGUIENTE DÍA HÁBIL SIN PROGRAMAR; ","")&amp;IF(AND(OR(I81="Emergencia ahora",I81="Siguiente día hábil"),K81=""),"SIN PROVEEDOR; ","")&amp;IF(AND(I81&lt;&gt;"",N(A81)&gt;0,IFERROR(VLOOKUP(I81,'Ajustes'!$A$3:$C$5,3,0),0)&gt;0,TODAY()-N(A81)&gt;IFERROR(VLOOKUP(I81,'Ajustes'!$A$3:$C$5,3,0),0)),"ABIERTA DEMASIADO TIEMPO; ",""))-2)))</f>
        <v/>
      </c>
    </row>
    <row r="82">
      <c r="A82" s="7" t="n"/>
      <c r="B82" s="8" t="n"/>
      <c r="L82" s="7" t="n"/>
      <c r="M82" s="8" t="n"/>
      <c r="N82" s="7" t="n"/>
      <c r="O82" s="7" t="n"/>
      <c r="Q82" s="10">
        <f>IF(OR(NOT(OR(A82&lt;&gt;"",C82&lt;&gt;"",D82&lt;&gt;"",G82&lt;&gt;"")),N(A82)=0,NOT(OR(N(L82)&gt;0,N(M82)&gt;0))),"",ROUND(((IF(N(L82)=0,N(A82),N(L82))+N(M82))-(N(A82)+N(B82)))*1440,0))</f>
        <v/>
      </c>
      <c r="R82" s="10">
        <f>IF(OR(NOT(OR(A82&lt;&gt;"",C82&lt;&gt;"",D82&lt;&gt;"",G82&lt;&gt;"")),N(A82)=0),"",IF(N(O82)&gt;0,N(O82),TODAY())-N(A82))</f>
        <v/>
      </c>
      <c r="S82">
        <f>IF(OR(NOT(OR(A82&lt;&gt;"",C82&lt;&gt;"",D82&lt;&gt;"",G82&lt;&gt;"")),N(O82)&gt;0),"",IF(IF(N(A82)=0,"SIN FECHA DE LLEGADA; ","")&amp;IF(C82="","SIN UNIDAD; ","")&amp;IF(AND(C82&lt;&gt;"",COUNTIF('Unidades'!$A$2:$A$300,C82)=0),"UNIDAD NO ESTÁ EN LA LISTA; ","")&amp;IF(I82="","SIN URGENCIA; ","")&amp;IF(AND(I82&lt;&gt;"",J82=""),"FALTA QUIÉN DECIDIÓ; ","")&amp;IF(AND(I82="Emergencia ahora",NOT(OR(N(L82)&gt;0,N(M82)&gt;0))),"EMERGENCIA SIN LLAMADA DE REGRESO; ","")&amp;IF(AND(I82&lt;&gt;"",N(A82)&gt;0,IFERROR(VLOOKUP(I82,'Ajustes'!$A$3:$C$5,2,0),0)&gt;0,IF(OR(N(L82)&gt;0,N(M82)&gt;0),((IF(N(L82)=0,N(A82),N(L82))+N(M82))-(N(A82)+N(B82)))*1440&gt;IFERROR(VLOOKUP(I82,'Ajustes'!$A$3:$C$5,2,0),0),AND(NOT(N(O82)&gt;0),I82&lt;&gt;"Emergencia ahora",(NOW()-(N(A82)+N(B82)))*1440&gt;IFERROR(VLOOKUP(I82,'Ajustes'!$A$3:$C$5,2,0),0)))),"LLAMADA DESPUÉS DE LA META; ","")&amp;IF(AND(I82="Siguiente día hábil",N(A82)&gt;0,IF(N(N82)=0,TODAY()&gt;WORKDAY(N(A82),1),N(N82)&gt;WORKDAY(N(A82),1))),"SIGUIENTE DÍA HÁBIL SIN PROGRAMAR; ","")&amp;IF(AND(OR(I82="Emergencia ahora",I82="Siguiente día hábil"),K82=""),"SIN PROVEEDOR; ","")&amp;IF(AND(I82&lt;&gt;"",N(A82)&gt;0,IFERROR(VLOOKUP(I82,'Ajustes'!$A$3:$C$5,3,0),0)&gt;0,TODAY()-N(A82)&gt;IFERROR(VLOOKUP(I82,'Ajustes'!$A$3:$C$5,3,0),0)),"ABIERTA DEMASIADO TIEMPO; ","")="","",LEFT(IF(N(A82)=0,"SIN FECHA DE LLEGADA; ","")&amp;IF(C82="","SIN UNIDAD; ","")&amp;IF(AND(C82&lt;&gt;"",COUNTIF('Unidades'!$A$2:$A$300,C82)=0),"UNIDAD NO ESTÁ EN LA LISTA; ","")&amp;IF(I82="","SIN URGENCIA; ","")&amp;IF(AND(I82&lt;&gt;"",J82=""),"FALTA QUIÉN DECIDIÓ; ","")&amp;IF(AND(I82="Emergencia ahora",NOT(OR(N(L82)&gt;0,N(M82)&gt;0))),"EMERGENCIA SIN LLAMADA DE REGRESO; ","")&amp;IF(AND(I82&lt;&gt;"",N(A82)&gt;0,IFERROR(VLOOKUP(I82,'Ajustes'!$A$3:$C$5,2,0),0)&gt;0,IF(OR(N(L82)&gt;0,N(M82)&gt;0),((IF(N(L82)=0,N(A82),N(L82))+N(M82))-(N(A82)+N(B82)))*1440&gt;IFERROR(VLOOKUP(I82,'Ajustes'!$A$3:$C$5,2,0),0),AND(NOT(N(O82)&gt;0),I82&lt;&gt;"Emergencia ahora",(NOW()-(N(A82)+N(B82)))*1440&gt;IFERROR(VLOOKUP(I82,'Ajustes'!$A$3:$C$5,2,0),0)))),"LLAMADA DESPUÉS DE LA META; ","")&amp;IF(AND(I82="Siguiente día hábil",N(A82)&gt;0,IF(N(N82)=0,TODAY()&gt;WORKDAY(N(A82),1),N(N82)&gt;WORKDAY(N(A82),1))),"SIGUIENTE DÍA HÁBIL SIN PROGRAMAR; ","")&amp;IF(AND(OR(I82="Emergencia ahora",I82="Siguiente día hábil"),K82=""),"SIN PROVEEDOR; ","")&amp;IF(AND(I82&lt;&gt;"",N(A82)&gt;0,IFERROR(VLOOKUP(I82,'Ajustes'!$A$3:$C$5,3,0),0)&gt;0,TODAY()-N(A82)&gt;IFERROR(VLOOKUP(I82,'Ajustes'!$A$3:$C$5,3,0),0)),"ABIERTA DEMASIADO TIEMPO; ",""),LEN(IF(N(A82)=0,"SIN FECHA DE LLEGADA; ","")&amp;IF(C82="","SIN UNIDAD; ","")&amp;IF(AND(C82&lt;&gt;"",COUNTIF('Unidades'!$A$2:$A$300,C82)=0),"UNIDAD NO ESTÁ EN LA LISTA; ","")&amp;IF(I82="","SIN URGENCIA; ","")&amp;IF(AND(I82&lt;&gt;"",J82=""),"FALTA QUIÉN DECIDIÓ; ","")&amp;IF(AND(I82="Emergencia ahora",NOT(OR(N(L82)&gt;0,N(M82)&gt;0))),"EMERGENCIA SIN LLAMADA DE REGRESO; ","")&amp;IF(AND(I82&lt;&gt;"",N(A82)&gt;0,IFERROR(VLOOKUP(I82,'Ajustes'!$A$3:$C$5,2,0),0)&gt;0,IF(OR(N(L82)&gt;0,N(M82)&gt;0),((IF(N(L82)=0,N(A82),N(L82))+N(M82))-(N(A82)+N(B82)))*1440&gt;IFERROR(VLOOKUP(I82,'Ajustes'!$A$3:$C$5,2,0),0),AND(NOT(N(O82)&gt;0),I82&lt;&gt;"Emergencia ahora",(NOW()-(N(A82)+N(B82)))*1440&gt;IFERROR(VLOOKUP(I82,'Ajustes'!$A$3:$C$5,2,0),0)))),"LLAMADA DESPUÉS DE LA META; ","")&amp;IF(AND(I82="Siguiente día hábil",N(A82)&gt;0,IF(N(N82)=0,TODAY()&gt;WORKDAY(N(A82),1),N(N82)&gt;WORKDAY(N(A82),1))),"SIGUIENTE DÍA HÁBIL SIN PROGRAMAR; ","")&amp;IF(AND(OR(I82="Emergencia ahora",I82="Siguiente día hábil"),K82=""),"SIN PROVEEDOR; ","")&amp;IF(AND(I82&lt;&gt;"",N(A82)&gt;0,IFERROR(VLOOKUP(I82,'Ajustes'!$A$3:$C$5,3,0),0)&gt;0,TODAY()-N(A82)&gt;IFERROR(VLOOKUP(I82,'Ajustes'!$A$3:$C$5,3,0),0)),"ABIERTA DEMASIADO TIEMPO; ",""))-2)))</f>
        <v/>
      </c>
    </row>
    <row r="83">
      <c r="A83" s="7" t="n"/>
      <c r="B83" s="8" t="n"/>
      <c r="L83" s="7" t="n"/>
      <c r="M83" s="8" t="n"/>
      <c r="N83" s="7" t="n"/>
      <c r="O83" s="7" t="n"/>
      <c r="Q83" s="10">
        <f>IF(OR(NOT(OR(A83&lt;&gt;"",C83&lt;&gt;"",D83&lt;&gt;"",G83&lt;&gt;"")),N(A83)=0,NOT(OR(N(L83)&gt;0,N(M83)&gt;0))),"",ROUND(((IF(N(L83)=0,N(A83),N(L83))+N(M83))-(N(A83)+N(B83)))*1440,0))</f>
        <v/>
      </c>
      <c r="R83" s="10">
        <f>IF(OR(NOT(OR(A83&lt;&gt;"",C83&lt;&gt;"",D83&lt;&gt;"",G83&lt;&gt;"")),N(A83)=0),"",IF(N(O83)&gt;0,N(O83),TODAY())-N(A83))</f>
        <v/>
      </c>
      <c r="S83">
        <f>IF(OR(NOT(OR(A83&lt;&gt;"",C83&lt;&gt;"",D83&lt;&gt;"",G83&lt;&gt;"")),N(O83)&gt;0),"",IF(IF(N(A83)=0,"SIN FECHA DE LLEGADA; ","")&amp;IF(C83="","SIN UNIDAD; ","")&amp;IF(AND(C83&lt;&gt;"",COUNTIF('Unidades'!$A$2:$A$300,C83)=0),"UNIDAD NO ESTÁ EN LA LISTA; ","")&amp;IF(I83="","SIN URGENCIA; ","")&amp;IF(AND(I83&lt;&gt;"",J83=""),"FALTA QUIÉN DECIDIÓ; ","")&amp;IF(AND(I83="Emergencia ahora",NOT(OR(N(L83)&gt;0,N(M83)&gt;0))),"EMERGENCIA SIN LLAMADA DE REGRESO; ","")&amp;IF(AND(I83&lt;&gt;"",N(A83)&gt;0,IFERROR(VLOOKUP(I83,'Ajustes'!$A$3:$C$5,2,0),0)&gt;0,IF(OR(N(L83)&gt;0,N(M83)&gt;0),((IF(N(L83)=0,N(A83),N(L83))+N(M83))-(N(A83)+N(B83)))*1440&gt;IFERROR(VLOOKUP(I83,'Ajustes'!$A$3:$C$5,2,0),0),AND(NOT(N(O83)&gt;0),I83&lt;&gt;"Emergencia ahora",(NOW()-(N(A83)+N(B83)))*1440&gt;IFERROR(VLOOKUP(I83,'Ajustes'!$A$3:$C$5,2,0),0)))),"LLAMADA DESPUÉS DE LA META; ","")&amp;IF(AND(I83="Siguiente día hábil",N(A83)&gt;0,IF(N(N83)=0,TODAY()&gt;WORKDAY(N(A83),1),N(N83)&gt;WORKDAY(N(A83),1))),"SIGUIENTE DÍA HÁBIL SIN PROGRAMAR; ","")&amp;IF(AND(OR(I83="Emergencia ahora",I83="Siguiente día hábil"),K83=""),"SIN PROVEEDOR; ","")&amp;IF(AND(I83&lt;&gt;"",N(A83)&gt;0,IFERROR(VLOOKUP(I83,'Ajustes'!$A$3:$C$5,3,0),0)&gt;0,TODAY()-N(A83)&gt;IFERROR(VLOOKUP(I83,'Ajustes'!$A$3:$C$5,3,0),0)),"ABIERTA DEMASIADO TIEMPO; ","")="","",LEFT(IF(N(A83)=0,"SIN FECHA DE LLEGADA; ","")&amp;IF(C83="","SIN UNIDAD; ","")&amp;IF(AND(C83&lt;&gt;"",COUNTIF('Unidades'!$A$2:$A$300,C83)=0),"UNIDAD NO ESTÁ EN LA LISTA; ","")&amp;IF(I83="","SIN URGENCIA; ","")&amp;IF(AND(I83&lt;&gt;"",J83=""),"FALTA QUIÉN DECIDIÓ; ","")&amp;IF(AND(I83="Emergencia ahora",NOT(OR(N(L83)&gt;0,N(M83)&gt;0))),"EMERGENCIA SIN LLAMADA DE REGRESO; ","")&amp;IF(AND(I83&lt;&gt;"",N(A83)&gt;0,IFERROR(VLOOKUP(I83,'Ajustes'!$A$3:$C$5,2,0),0)&gt;0,IF(OR(N(L83)&gt;0,N(M83)&gt;0),((IF(N(L83)=0,N(A83),N(L83))+N(M83))-(N(A83)+N(B83)))*1440&gt;IFERROR(VLOOKUP(I83,'Ajustes'!$A$3:$C$5,2,0),0),AND(NOT(N(O83)&gt;0),I83&lt;&gt;"Emergencia ahora",(NOW()-(N(A83)+N(B83)))*1440&gt;IFERROR(VLOOKUP(I83,'Ajustes'!$A$3:$C$5,2,0),0)))),"LLAMADA DESPUÉS DE LA META; ","")&amp;IF(AND(I83="Siguiente día hábil",N(A83)&gt;0,IF(N(N83)=0,TODAY()&gt;WORKDAY(N(A83),1),N(N83)&gt;WORKDAY(N(A83),1))),"SIGUIENTE DÍA HÁBIL SIN PROGRAMAR; ","")&amp;IF(AND(OR(I83="Emergencia ahora",I83="Siguiente día hábil"),K83=""),"SIN PROVEEDOR; ","")&amp;IF(AND(I83&lt;&gt;"",N(A83)&gt;0,IFERROR(VLOOKUP(I83,'Ajustes'!$A$3:$C$5,3,0),0)&gt;0,TODAY()-N(A83)&gt;IFERROR(VLOOKUP(I83,'Ajustes'!$A$3:$C$5,3,0),0)),"ABIERTA DEMASIADO TIEMPO; ",""),LEN(IF(N(A83)=0,"SIN FECHA DE LLEGADA; ","")&amp;IF(C83="","SIN UNIDAD; ","")&amp;IF(AND(C83&lt;&gt;"",COUNTIF('Unidades'!$A$2:$A$300,C83)=0),"UNIDAD NO ESTÁ EN LA LISTA; ","")&amp;IF(I83="","SIN URGENCIA; ","")&amp;IF(AND(I83&lt;&gt;"",J83=""),"FALTA QUIÉN DECIDIÓ; ","")&amp;IF(AND(I83="Emergencia ahora",NOT(OR(N(L83)&gt;0,N(M83)&gt;0))),"EMERGENCIA SIN LLAMADA DE REGRESO; ","")&amp;IF(AND(I83&lt;&gt;"",N(A83)&gt;0,IFERROR(VLOOKUP(I83,'Ajustes'!$A$3:$C$5,2,0),0)&gt;0,IF(OR(N(L83)&gt;0,N(M83)&gt;0),((IF(N(L83)=0,N(A83),N(L83))+N(M83))-(N(A83)+N(B83)))*1440&gt;IFERROR(VLOOKUP(I83,'Ajustes'!$A$3:$C$5,2,0),0),AND(NOT(N(O83)&gt;0),I83&lt;&gt;"Emergencia ahora",(NOW()-(N(A83)+N(B83)))*1440&gt;IFERROR(VLOOKUP(I83,'Ajustes'!$A$3:$C$5,2,0),0)))),"LLAMADA DESPUÉS DE LA META; ","")&amp;IF(AND(I83="Siguiente día hábil",N(A83)&gt;0,IF(N(N83)=0,TODAY()&gt;WORKDAY(N(A83),1),N(N83)&gt;WORKDAY(N(A83),1))),"SIGUIENTE DÍA HÁBIL SIN PROGRAMAR; ","")&amp;IF(AND(OR(I83="Emergencia ahora",I83="Siguiente día hábil"),K83=""),"SIN PROVEEDOR; ","")&amp;IF(AND(I83&lt;&gt;"",N(A83)&gt;0,IFERROR(VLOOKUP(I83,'Ajustes'!$A$3:$C$5,3,0),0)&gt;0,TODAY()-N(A83)&gt;IFERROR(VLOOKUP(I83,'Ajustes'!$A$3:$C$5,3,0),0)),"ABIERTA DEMASIADO TIEMPO; ",""))-2)))</f>
        <v/>
      </c>
    </row>
    <row r="84">
      <c r="A84" s="7" t="n"/>
      <c r="B84" s="8" t="n"/>
      <c r="L84" s="7" t="n"/>
      <c r="M84" s="8" t="n"/>
      <c r="N84" s="7" t="n"/>
      <c r="O84" s="7" t="n"/>
      <c r="Q84" s="10">
        <f>IF(OR(NOT(OR(A84&lt;&gt;"",C84&lt;&gt;"",D84&lt;&gt;"",G84&lt;&gt;"")),N(A84)=0,NOT(OR(N(L84)&gt;0,N(M84)&gt;0))),"",ROUND(((IF(N(L84)=0,N(A84),N(L84))+N(M84))-(N(A84)+N(B84)))*1440,0))</f>
        <v/>
      </c>
      <c r="R84" s="10">
        <f>IF(OR(NOT(OR(A84&lt;&gt;"",C84&lt;&gt;"",D84&lt;&gt;"",G84&lt;&gt;"")),N(A84)=0),"",IF(N(O84)&gt;0,N(O84),TODAY())-N(A84))</f>
        <v/>
      </c>
      <c r="S84">
        <f>IF(OR(NOT(OR(A84&lt;&gt;"",C84&lt;&gt;"",D84&lt;&gt;"",G84&lt;&gt;"")),N(O84)&gt;0),"",IF(IF(N(A84)=0,"SIN FECHA DE LLEGADA; ","")&amp;IF(C84="","SIN UNIDAD; ","")&amp;IF(AND(C84&lt;&gt;"",COUNTIF('Unidades'!$A$2:$A$300,C84)=0),"UNIDAD NO ESTÁ EN LA LISTA; ","")&amp;IF(I84="","SIN URGENCIA; ","")&amp;IF(AND(I84&lt;&gt;"",J84=""),"FALTA QUIÉN DECIDIÓ; ","")&amp;IF(AND(I84="Emergencia ahora",NOT(OR(N(L84)&gt;0,N(M84)&gt;0))),"EMERGENCIA SIN LLAMADA DE REGRESO; ","")&amp;IF(AND(I84&lt;&gt;"",N(A84)&gt;0,IFERROR(VLOOKUP(I84,'Ajustes'!$A$3:$C$5,2,0),0)&gt;0,IF(OR(N(L84)&gt;0,N(M84)&gt;0),((IF(N(L84)=0,N(A84),N(L84))+N(M84))-(N(A84)+N(B84)))*1440&gt;IFERROR(VLOOKUP(I84,'Ajustes'!$A$3:$C$5,2,0),0),AND(NOT(N(O84)&gt;0),I84&lt;&gt;"Emergencia ahora",(NOW()-(N(A84)+N(B84)))*1440&gt;IFERROR(VLOOKUP(I84,'Ajustes'!$A$3:$C$5,2,0),0)))),"LLAMADA DESPUÉS DE LA META; ","")&amp;IF(AND(I84="Siguiente día hábil",N(A84)&gt;0,IF(N(N84)=0,TODAY()&gt;WORKDAY(N(A84),1),N(N84)&gt;WORKDAY(N(A84),1))),"SIGUIENTE DÍA HÁBIL SIN PROGRAMAR; ","")&amp;IF(AND(OR(I84="Emergencia ahora",I84="Siguiente día hábil"),K84=""),"SIN PROVEEDOR; ","")&amp;IF(AND(I84&lt;&gt;"",N(A84)&gt;0,IFERROR(VLOOKUP(I84,'Ajustes'!$A$3:$C$5,3,0),0)&gt;0,TODAY()-N(A84)&gt;IFERROR(VLOOKUP(I84,'Ajustes'!$A$3:$C$5,3,0),0)),"ABIERTA DEMASIADO TIEMPO; ","")="","",LEFT(IF(N(A84)=0,"SIN FECHA DE LLEGADA; ","")&amp;IF(C84="","SIN UNIDAD; ","")&amp;IF(AND(C84&lt;&gt;"",COUNTIF('Unidades'!$A$2:$A$300,C84)=0),"UNIDAD NO ESTÁ EN LA LISTA; ","")&amp;IF(I84="","SIN URGENCIA; ","")&amp;IF(AND(I84&lt;&gt;"",J84=""),"FALTA QUIÉN DECIDIÓ; ","")&amp;IF(AND(I84="Emergencia ahora",NOT(OR(N(L84)&gt;0,N(M84)&gt;0))),"EMERGENCIA SIN LLAMADA DE REGRESO; ","")&amp;IF(AND(I84&lt;&gt;"",N(A84)&gt;0,IFERROR(VLOOKUP(I84,'Ajustes'!$A$3:$C$5,2,0),0)&gt;0,IF(OR(N(L84)&gt;0,N(M84)&gt;0),((IF(N(L84)=0,N(A84),N(L84))+N(M84))-(N(A84)+N(B84)))*1440&gt;IFERROR(VLOOKUP(I84,'Ajustes'!$A$3:$C$5,2,0),0),AND(NOT(N(O84)&gt;0),I84&lt;&gt;"Emergencia ahora",(NOW()-(N(A84)+N(B84)))*1440&gt;IFERROR(VLOOKUP(I84,'Ajustes'!$A$3:$C$5,2,0),0)))),"LLAMADA DESPUÉS DE LA META; ","")&amp;IF(AND(I84="Siguiente día hábil",N(A84)&gt;0,IF(N(N84)=0,TODAY()&gt;WORKDAY(N(A84),1),N(N84)&gt;WORKDAY(N(A84),1))),"SIGUIENTE DÍA HÁBIL SIN PROGRAMAR; ","")&amp;IF(AND(OR(I84="Emergencia ahora",I84="Siguiente día hábil"),K84=""),"SIN PROVEEDOR; ","")&amp;IF(AND(I84&lt;&gt;"",N(A84)&gt;0,IFERROR(VLOOKUP(I84,'Ajustes'!$A$3:$C$5,3,0),0)&gt;0,TODAY()-N(A84)&gt;IFERROR(VLOOKUP(I84,'Ajustes'!$A$3:$C$5,3,0),0)),"ABIERTA DEMASIADO TIEMPO; ",""),LEN(IF(N(A84)=0,"SIN FECHA DE LLEGADA; ","")&amp;IF(C84="","SIN UNIDAD; ","")&amp;IF(AND(C84&lt;&gt;"",COUNTIF('Unidades'!$A$2:$A$300,C84)=0),"UNIDAD NO ESTÁ EN LA LISTA; ","")&amp;IF(I84="","SIN URGENCIA; ","")&amp;IF(AND(I84&lt;&gt;"",J84=""),"FALTA QUIÉN DECIDIÓ; ","")&amp;IF(AND(I84="Emergencia ahora",NOT(OR(N(L84)&gt;0,N(M84)&gt;0))),"EMERGENCIA SIN LLAMADA DE REGRESO; ","")&amp;IF(AND(I84&lt;&gt;"",N(A84)&gt;0,IFERROR(VLOOKUP(I84,'Ajustes'!$A$3:$C$5,2,0),0)&gt;0,IF(OR(N(L84)&gt;0,N(M84)&gt;0),((IF(N(L84)=0,N(A84),N(L84))+N(M84))-(N(A84)+N(B84)))*1440&gt;IFERROR(VLOOKUP(I84,'Ajustes'!$A$3:$C$5,2,0),0),AND(NOT(N(O84)&gt;0),I84&lt;&gt;"Emergencia ahora",(NOW()-(N(A84)+N(B84)))*1440&gt;IFERROR(VLOOKUP(I84,'Ajustes'!$A$3:$C$5,2,0),0)))),"LLAMADA DESPUÉS DE LA META; ","")&amp;IF(AND(I84="Siguiente día hábil",N(A84)&gt;0,IF(N(N84)=0,TODAY()&gt;WORKDAY(N(A84),1),N(N84)&gt;WORKDAY(N(A84),1))),"SIGUIENTE DÍA HÁBIL SIN PROGRAMAR; ","")&amp;IF(AND(OR(I84="Emergencia ahora",I84="Siguiente día hábil"),K84=""),"SIN PROVEEDOR; ","")&amp;IF(AND(I84&lt;&gt;"",N(A84)&gt;0,IFERROR(VLOOKUP(I84,'Ajustes'!$A$3:$C$5,3,0),0)&gt;0,TODAY()-N(A84)&gt;IFERROR(VLOOKUP(I84,'Ajustes'!$A$3:$C$5,3,0),0)),"ABIERTA DEMASIADO TIEMPO; ",""))-2)))</f>
        <v/>
      </c>
    </row>
    <row r="85">
      <c r="A85" s="7" t="n"/>
      <c r="B85" s="8" t="n"/>
      <c r="L85" s="7" t="n"/>
      <c r="M85" s="8" t="n"/>
      <c r="N85" s="7" t="n"/>
      <c r="O85" s="7" t="n"/>
      <c r="Q85" s="10">
        <f>IF(OR(NOT(OR(A85&lt;&gt;"",C85&lt;&gt;"",D85&lt;&gt;"",G85&lt;&gt;"")),N(A85)=0,NOT(OR(N(L85)&gt;0,N(M85)&gt;0))),"",ROUND(((IF(N(L85)=0,N(A85),N(L85))+N(M85))-(N(A85)+N(B85)))*1440,0))</f>
        <v/>
      </c>
      <c r="R85" s="10">
        <f>IF(OR(NOT(OR(A85&lt;&gt;"",C85&lt;&gt;"",D85&lt;&gt;"",G85&lt;&gt;"")),N(A85)=0),"",IF(N(O85)&gt;0,N(O85),TODAY())-N(A85))</f>
        <v/>
      </c>
      <c r="S85">
        <f>IF(OR(NOT(OR(A85&lt;&gt;"",C85&lt;&gt;"",D85&lt;&gt;"",G85&lt;&gt;"")),N(O85)&gt;0),"",IF(IF(N(A85)=0,"SIN FECHA DE LLEGADA; ","")&amp;IF(C85="","SIN UNIDAD; ","")&amp;IF(AND(C85&lt;&gt;"",COUNTIF('Unidades'!$A$2:$A$300,C85)=0),"UNIDAD NO ESTÁ EN LA LISTA; ","")&amp;IF(I85="","SIN URGENCIA; ","")&amp;IF(AND(I85&lt;&gt;"",J85=""),"FALTA QUIÉN DECIDIÓ; ","")&amp;IF(AND(I85="Emergencia ahora",NOT(OR(N(L85)&gt;0,N(M85)&gt;0))),"EMERGENCIA SIN LLAMADA DE REGRESO; ","")&amp;IF(AND(I85&lt;&gt;"",N(A85)&gt;0,IFERROR(VLOOKUP(I85,'Ajustes'!$A$3:$C$5,2,0),0)&gt;0,IF(OR(N(L85)&gt;0,N(M85)&gt;0),((IF(N(L85)=0,N(A85),N(L85))+N(M85))-(N(A85)+N(B85)))*1440&gt;IFERROR(VLOOKUP(I85,'Ajustes'!$A$3:$C$5,2,0),0),AND(NOT(N(O85)&gt;0),I85&lt;&gt;"Emergencia ahora",(NOW()-(N(A85)+N(B85)))*1440&gt;IFERROR(VLOOKUP(I85,'Ajustes'!$A$3:$C$5,2,0),0)))),"LLAMADA DESPUÉS DE LA META; ","")&amp;IF(AND(I85="Siguiente día hábil",N(A85)&gt;0,IF(N(N85)=0,TODAY()&gt;WORKDAY(N(A85),1),N(N85)&gt;WORKDAY(N(A85),1))),"SIGUIENTE DÍA HÁBIL SIN PROGRAMAR; ","")&amp;IF(AND(OR(I85="Emergencia ahora",I85="Siguiente día hábil"),K85=""),"SIN PROVEEDOR; ","")&amp;IF(AND(I85&lt;&gt;"",N(A85)&gt;0,IFERROR(VLOOKUP(I85,'Ajustes'!$A$3:$C$5,3,0),0)&gt;0,TODAY()-N(A85)&gt;IFERROR(VLOOKUP(I85,'Ajustes'!$A$3:$C$5,3,0),0)),"ABIERTA DEMASIADO TIEMPO; ","")="","",LEFT(IF(N(A85)=0,"SIN FECHA DE LLEGADA; ","")&amp;IF(C85="","SIN UNIDAD; ","")&amp;IF(AND(C85&lt;&gt;"",COUNTIF('Unidades'!$A$2:$A$300,C85)=0),"UNIDAD NO ESTÁ EN LA LISTA; ","")&amp;IF(I85="","SIN URGENCIA; ","")&amp;IF(AND(I85&lt;&gt;"",J85=""),"FALTA QUIÉN DECIDIÓ; ","")&amp;IF(AND(I85="Emergencia ahora",NOT(OR(N(L85)&gt;0,N(M85)&gt;0))),"EMERGENCIA SIN LLAMADA DE REGRESO; ","")&amp;IF(AND(I85&lt;&gt;"",N(A85)&gt;0,IFERROR(VLOOKUP(I85,'Ajustes'!$A$3:$C$5,2,0),0)&gt;0,IF(OR(N(L85)&gt;0,N(M85)&gt;0),((IF(N(L85)=0,N(A85),N(L85))+N(M85))-(N(A85)+N(B85)))*1440&gt;IFERROR(VLOOKUP(I85,'Ajustes'!$A$3:$C$5,2,0),0),AND(NOT(N(O85)&gt;0),I85&lt;&gt;"Emergencia ahora",(NOW()-(N(A85)+N(B85)))*1440&gt;IFERROR(VLOOKUP(I85,'Ajustes'!$A$3:$C$5,2,0),0)))),"LLAMADA DESPUÉS DE LA META; ","")&amp;IF(AND(I85="Siguiente día hábil",N(A85)&gt;0,IF(N(N85)=0,TODAY()&gt;WORKDAY(N(A85),1),N(N85)&gt;WORKDAY(N(A85),1))),"SIGUIENTE DÍA HÁBIL SIN PROGRAMAR; ","")&amp;IF(AND(OR(I85="Emergencia ahora",I85="Siguiente día hábil"),K85=""),"SIN PROVEEDOR; ","")&amp;IF(AND(I85&lt;&gt;"",N(A85)&gt;0,IFERROR(VLOOKUP(I85,'Ajustes'!$A$3:$C$5,3,0),0)&gt;0,TODAY()-N(A85)&gt;IFERROR(VLOOKUP(I85,'Ajustes'!$A$3:$C$5,3,0),0)),"ABIERTA DEMASIADO TIEMPO; ",""),LEN(IF(N(A85)=0,"SIN FECHA DE LLEGADA; ","")&amp;IF(C85="","SIN UNIDAD; ","")&amp;IF(AND(C85&lt;&gt;"",COUNTIF('Unidades'!$A$2:$A$300,C85)=0),"UNIDAD NO ESTÁ EN LA LISTA; ","")&amp;IF(I85="","SIN URGENCIA; ","")&amp;IF(AND(I85&lt;&gt;"",J85=""),"FALTA QUIÉN DECIDIÓ; ","")&amp;IF(AND(I85="Emergencia ahora",NOT(OR(N(L85)&gt;0,N(M85)&gt;0))),"EMERGENCIA SIN LLAMADA DE REGRESO; ","")&amp;IF(AND(I85&lt;&gt;"",N(A85)&gt;0,IFERROR(VLOOKUP(I85,'Ajustes'!$A$3:$C$5,2,0),0)&gt;0,IF(OR(N(L85)&gt;0,N(M85)&gt;0),((IF(N(L85)=0,N(A85),N(L85))+N(M85))-(N(A85)+N(B85)))*1440&gt;IFERROR(VLOOKUP(I85,'Ajustes'!$A$3:$C$5,2,0),0),AND(NOT(N(O85)&gt;0),I85&lt;&gt;"Emergencia ahora",(NOW()-(N(A85)+N(B85)))*1440&gt;IFERROR(VLOOKUP(I85,'Ajustes'!$A$3:$C$5,2,0),0)))),"LLAMADA DESPUÉS DE LA META; ","")&amp;IF(AND(I85="Siguiente día hábil",N(A85)&gt;0,IF(N(N85)=0,TODAY()&gt;WORKDAY(N(A85),1),N(N85)&gt;WORKDAY(N(A85),1))),"SIGUIENTE DÍA HÁBIL SIN PROGRAMAR; ","")&amp;IF(AND(OR(I85="Emergencia ahora",I85="Siguiente día hábil"),K85=""),"SIN PROVEEDOR; ","")&amp;IF(AND(I85&lt;&gt;"",N(A85)&gt;0,IFERROR(VLOOKUP(I85,'Ajustes'!$A$3:$C$5,3,0),0)&gt;0,TODAY()-N(A85)&gt;IFERROR(VLOOKUP(I85,'Ajustes'!$A$3:$C$5,3,0),0)),"ABIERTA DEMASIADO TIEMPO; ",""))-2)))</f>
        <v/>
      </c>
    </row>
    <row r="86">
      <c r="A86" s="7" t="n"/>
      <c r="B86" s="8" t="n"/>
      <c r="L86" s="7" t="n"/>
      <c r="M86" s="8" t="n"/>
      <c r="N86" s="7" t="n"/>
      <c r="O86" s="7" t="n"/>
      <c r="Q86" s="10">
        <f>IF(OR(NOT(OR(A86&lt;&gt;"",C86&lt;&gt;"",D86&lt;&gt;"",G86&lt;&gt;"")),N(A86)=0,NOT(OR(N(L86)&gt;0,N(M86)&gt;0))),"",ROUND(((IF(N(L86)=0,N(A86),N(L86))+N(M86))-(N(A86)+N(B86)))*1440,0))</f>
        <v/>
      </c>
      <c r="R86" s="10">
        <f>IF(OR(NOT(OR(A86&lt;&gt;"",C86&lt;&gt;"",D86&lt;&gt;"",G86&lt;&gt;"")),N(A86)=0),"",IF(N(O86)&gt;0,N(O86),TODAY())-N(A86))</f>
        <v/>
      </c>
      <c r="S86">
        <f>IF(OR(NOT(OR(A86&lt;&gt;"",C86&lt;&gt;"",D86&lt;&gt;"",G86&lt;&gt;"")),N(O86)&gt;0),"",IF(IF(N(A86)=0,"SIN FECHA DE LLEGADA; ","")&amp;IF(C86="","SIN UNIDAD; ","")&amp;IF(AND(C86&lt;&gt;"",COUNTIF('Unidades'!$A$2:$A$300,C86)=0),"UNIDAD NO ESTÁ EN LA LISTA; ","")&amp;IF(I86="","SIN URGENCIA; ","")&amp;IF(AND(I86&lt;&gt;"",J86=""),"FALTA QUIÉN DECIDIÓ; ","")&amp;IF(AND(I86="Emergencia ahora",NOT(OR(N(L86)&gt;0,N(M86)&gt;0))),"EMERGENCIA SIN LLAMADA DE REGRESO; ","")&amp;IF(AND(I86&lt;&gt;"",N(A86)&gt;0,IFERROR(VLOOKUP(I86,'Ajustes'!$A$3:$C$5,2,0),0)&gt;0,IF(OR(N(L86)&gt;0,N(M86)&gt;0),((IF(N(L86)=0,N(A86),N(L86))+N(M86))-(N(A86)+N(B86)))*1440&gt;IFERROR(VLOOKUP(I86,'Ajustes'!$A$3:$C$5,2,0),0),AND(NOT(N(O86)&gt;0),I86&lt;&gt;"Emergencia ahora",(NOW()-(N(A86)+N(B86)))*1440&gt;IFERROR(VLOOKUP(I86,'Ajustes'!$A$3:$C$5,2,0),0)))),"LLAMADA DESPUÉS DE LA META; ","")&amp;IF(AND(I86="Siguiente día hábil",N(A86)&gt;0,IF(N(N86)=0,TODAY()&gt;WORKDAY(N(A86),1),N(N86)&gt;WORKDAY(N(A86),1))),"SIGUIENTE DÍA HÁBIL SIN PROGRAMAR; ","")&amp;IF(AND(OR(I86="Emergencia ahora",I86="Siguiente día hábil"),K86=""),"SIN PROVEEDOR; ","")&amp;IF(AND(I86&lt;&gt;"",N(A86)&gt;0,IFERROR(VLOOKUP(I86,'Ajustes'!$A$3:$C$5,3,0),0)&gt;0,TODAY()-N(A86)&gt;IFERROR(VLOOKUP(I86,'Ajustes'!$A$3:$C$5,3,0),0)),"ABIERTA DEMASIADO TIEMPO; ","")="","",LEFT(IF(N(A86)=0,"SIN FECHA DE LLEGADA; ","")&amp;IF(C86="","SIN UNIDAD; ","")&amp;IF(AND(C86&lt;&gt;"",COUNTIF('Unidades'!$A$2:$A$300,C86)=0),"UNIDAD NO ESTÁ EN LA LISTA; ","")&amp;IF(I86="","SIN URGENCIA; ","")&amp;IF(AND(I86&lt;&gt;"",J86=""),"FALTA QUIÉN DECIDIÓ; ","")&amp;IF(AND(I86="Emergencia ahora",NOT(OR(N(L86)&gt;0,N(M86)&gt;0))),"EMERGENCIA SIN LLAMADA DE REGRESO; ","")&amp;IF(AND(I86&lt;&gt;"",N(A86)&gt;0,IFERROR(VLOOKUP(I86,'Ajustes'!$A$3:$C$5,2,0),0)&gt;0,IF(OR(N(L86)&gt;0,N(M86)&gt;0),((IF(N(L86)=0,N(A86),N(L86))+N(M86))-(N(A86)+N(B86)))*1440&gt;IFERROR(VLOOKUP(I86,'Ajustes'!$A$3:$C$5,2,0),0),AND(NOT(N(O86)&gt;0),I86&lt;&gt;"Emergencia ahora",(NOW()-(N(A86)+N(B86)))*1440&gt;IFERROR(VLOOKUP(I86,'Ajustes'!$A$3:$C$5,2,0),0)))),"LLAMADA DESPUÉS DE LA META; ","")&amp;IF(AND(I86="Siguiente día hábil",N(A86)&gt;0,IF(N(N86)=0,TODAY()&gt;WORKDAY(N(A86),1),N(N86)&gt;WORKDAY(N(A86),1))),"SIGUIENTE DÍA HÁBIL SIN PROGRAMAR; ","")&amp;IF(AND(OR(I86="Emergencia ahora",I86="Siguiente día hábil"),K86=""),"SIN PROVEEDOR; ","")&amp;IF(AND(I86&lt;&gt;"",N(A86)&gt;0,IFERROR(VLOOKUP(I86,'Ajustes'!$A$3:$C$5,3,0),0)&gt;0,TODAY()-N(A86)&gt;IFERROR(VLOOKUP(I86,'Ajustes'!$A$3:$C$5,3,0),0)),"ABIERTA DEMASIADO TIEMPO; ",""),LEN(IF(N(A86)=0,"SIN FECHA DE LLEGADA; ","")&amp;IF(C86="","SIN UNIDAD; ","")&amp;IF(AND(C86&lt;&gt;"",COUNTIF('Unidades'!$A$2:$A$300,C86)=0),"UNIDAD NO ESTÁ EN LA LISTA; ","")&amp;IF(I86="","SIN URGENCIA; ","")&amp;IF(AND(I86&lt;&gt;"",J86=""),"FALTA QUIÉN DECIDIÓ; ","")&amp;IF(AND(I86="Emergencia ahora",NOT(OR(N(L86)&gt;0,N(M86)&gt;0))),"EMERGENCIA SIN LLAMADA DE REGRESO; ","")&amp;IF(AND(I86&lt;&gt;"",N(A86)&gt;0,IFERROR(VLOOKUP(I86,'Ajustes'!$A$3:$C$5,2,0),0)&gt;0,IF(OR(N(L86)&gt;0,N(M86)&gt;0),((IF(N(L86)=0,N(A86),N(L86))+N(M86))-(N(A86)+N(B86)))*1440&gt;IFERROR(VLOOKUP(I86,'Ajustes'!$A$3:$C$5,2,0),0),AND(NOT(N(O86)&gt;0),I86&lt;&gt;"Emergencia ahora",(NOW()-(N(A86)+N(B86)))*1440&gt;IFERROR(VLOOKUP(I86,'Ajustes'!$A$3:$C$5,2,0),0)))),"LLAMADA DESPUÉS DE LA META; ","")&amp;IF(AND(I86="Siguiente día hábil",N(A86)&gt;0,IF(N(N86)=0,TODAY()&gt;WORKDAY(N(A86),1),N(N86)&gt;WORKDAY(N(A86),1))),"SIGUIENTE DÍA HÁBIL SIN PROGRAMAR; ","")&amp;IF(AND(OR(I86="Emergencia ahora",I86="Siguiente día hábil"),K86=""),"SIN PROVEEDOR; ","")&amp;IF(AND(I86&lt;&gt;"",N(A86)&gt;0,IFERROR(VLOOKUP(I86,'Ajustes'!$A$3:$C$5,3,0),0)&gt;0,TODAY()-N(A86)&gt;IFERROR(VLOOKUP(I86,'Ajustes'!$A$3:$C$5,3,0),0)),"ABIERTA DEMASIADO TIEMPO; ",""))-2)))</f>
        <v/>
      </c>
    </row>
    <row r="87">
      <c r="A87" s="7" t="n"/>
      <c r="B87" s="8" t="n"/>
      <c r="L87" s="7" t="n"/>
      <c r="M87" s="8" t="n"/>
      <c r="N87" s="7" t="n"/>
      <c r="O87" s="7" t="n"/>
      <c r="Q87" s="10">
        <f>IF(OR(NOT(OR(A87&lt;&gt;"",C87&lt;&gt;"",D87&lt;&gt;"",G87&lt;&gt;"")),N(A87)=0,NOT(OR(N(L87)&gt;0,N(M87)&gt;0))),"",ROUND(((IF(N(L87)=0,N(A87),N(L87))+N(M87))-(N(A87)+N(B87)))*1440,0))</f>
        <v/>
      </c>
      <c r="R87" s="10">
        <f>IF(OR(NOT(OR(A87&lt;&gt;"",C87&lt;&gt;"",D87&lt;&gt;"",G87&lt;&gt;"")),N(A87)=0),"",IF(N(O87)&gt;0,N(O87),TODAY())-N(A87))</f>
        <v/>
      </c>
      <c r="S87">
        <f>IF(OR(NOT(OR(A87&lt;&gt;"",C87&lt;&gt;"",D87&lt;&gt;"",G87&lt;&gt;"")),N(O87)&gt;0),"",IF(IF(N(A87)=0,"SIN FECHA DE LLEGADA; ","")&amp;IF(C87="","SIN UNIDAD; ","")&amp;IF(AND(C87&lt;&gt;"",COUNTIF('Unidades'!$A$2:$A$300,C87)=0),"UNIDAD NO ESTÁ EN LA LISTA; ","")&amp;IF(I87="","SIN URGENCIA; ","")&amp;IF(AND(I87&lt;&gt;"",J87=""),"FALTA QUIÉN DECIDIÓ; ","")&amp;IF(AND(I87="Emergencia ahora",NOT(OR(N(L87)&gt;0,N(M87)&gt;0))),"EMERGENCIA SIN LLAMADA DE REGRESO; ","")&amp;IF(AND(I87&lt;&gt;"",N(A87)&gt;0,IFERROR(VLOOKUP(I87,'Ajustes'!$A$3:$C$5,2,0),0)&gt;0,IF(OR(N(L87)&gt;0,N(M87)&gt;0),((IF(N(L87)=0,N(A87),N(L87))+N(M87))-(N(A87)+N(B87)))*1440&gt;IFERROR(VLOOKUP(I87,'Ajustes'!$A$3:$C$5,2,0),0),AND(NOT(N(O87)&gt;0),I87&lt;&gt;"Emergencia ahora",(NOW()-(N(A87)+N(B87)))*1440&gt;IFERROR(VLOOKUP(I87,'Ajustes'!$A$3:$C$5,2,0),0)))),"LLAMADA DESPUÉS DE LA META; ","")&amp;IF(AND(I87="Siguiente día hábil",N(A87)&gt;0,IF(N(N87)=0,TODAY()&gt;WORKDAY(N(A87),1),N(N87)&gt;WORKDAY(N(A87),1))),"SIGUIENTE DÍA HÁBIL SIN PROGRAMAR; ","")&amp;IF(AND(OR(I87="Emergencia ahora",I87="Siguiente día hábil"),K87=""),"SIN PROVEEDOR; ","")&amp;IF(AND(I87&lt;&gt;"",N(A87)&gt;0,IFERROR(VLOOKUP(I87,'Ajustes'!$A$3:$C$5,3,0),0)&gt;0,TODAY()-N(A87)&gt;IFERROR(VLOOKUP(I87,'Ajustes'!$A$3:$C$5,3,0),0)),"ABIERTA DEMASIADO TIEMPO; ","")="","",LEFT(IF(N(A87)=0,"SIN FECHA DE LLEGADA; ","")&amp;IF(C87="","SIN UNIDAD; ","")&amp;IF(AND(C87&lt;&gt;"",COUNTIF('Unidades'!$A$2:$A$300,C87)=0),"UNIDAD NO ESTÁ EN LA LISTA; ","")&amp;IF(I87="","SIN URGENCIA; ","")&amp;IF(AND(I87&lt;&gt;"",J87=""),"FALTA QUIÉN DECIDIÓ; ","")&amp;IF(AND(I87="Emergencia ahora",NOT(OR(N(L87)&gt;0,N(M87)&gt;0))),"EMERGENCIA SIN LLAMADA DE REGRESO; ","")&amp;IF(AND(I87&lt;&gt;"",N(A87)&gt;0,IFERROR(VLOOKUP(I87,'Ajustes'!$A$3:$C$5,2,0),0)&gt;0,IF(OR(N(L87)&gt;0,N(M87)&gt;0),((IF(N(L87)=0,N(A87),N(L87))+N(M87))-(N(A87)+N(B87)))*1440&gt;IFERROR(VLOOKUP(I87,'Ajustes'!$A$3:$C$5,2,0),0),AND(NOT(N(O87)&gt;0),I87&lt;&gt;"Emergencia ahora",(NOW()-(N(A87)+N(B87)))*1440&gt;IFERROR(VLOOKUP(I87,'Ajustes'!$A$3:$C$5,2,0),0)))),"LLAMADA DESPUÉS DE LA META; ","")&amp;IF(AND(I87="Siguiente día hábil",N(A87)&gt;0,IF(N(N87)=0,TODAY()&gt;WORKDAY(N(A87),1),N(N87)&gt;WORKDAY(N(A87),1))),"SIGUIENTE DÍA HÁBIL SIN PROGRAMAR; ","")&amp;IF(AND(OR(I87="Emergencia ahora",I87="Siguiente día hábil"),K87=""),"SIN PROVEEDOR; ","")&amp;IF(AND(I87&lt;&gt;"",N(A87)&gt;0,IFERROR(VLOOKUP(I87,'Ajustes'!$A$3:$C$5,3,0),0)&gt;0,TODAY()-N(A87)&gt;IFERROR(VLOOKUP(I87,'Ajustes'!$A$3:$C$5,3,0),0)),"ABIERTA DEMASIADO TIEMPO; ",""),LEN(IF(N(A87)=0,"SIN FECHA DE LLEGADA; ","")&amp;IF(C87="","SIN UNIDAD; ","")&amp;IF(AND(C87&lt;&gt;"",COUNTIF('Unidades'!$A$2:$A$300,C87)=0),"UNIDAD NO ESTÁ EN LA LISTA; ","")&amp;IF(I87="","SIN URGENCIA; ","")&amp;IF(AND(I87&lt;&gt;"",J87=""),"FALTA QUIÉN DECIDIÓ; ","")&amp;IF(AND(I87="Emergencia ahora",NOT(OR(N(L87)&gt;0,N(M87)&gt;0))),"EMERGENCIA SIN LLAMADA DE REGRESO; ","")&amp;IF(AND(I87&lt;&gt;"",N(A87)&gt;0,IFERROR(VLOOKUP(I87,'Ajustes'!$A$3:$C$5,2,0),0)&gt;0,IF(OR(N(L87)&gt;0,N(M87)&gt;0),((IF(N(L87)=0,N(A87),N(L87))+N(M87))-(N(A87)+N(B87)))*1440&gt;IFERROR(VLOOKUP(I87,'Ajustes'!$A$3:$C$5,2,0),0),AND(NOT(N(O87)&gt;0),I87&lt;&gt;"Emergencia ahora",(NOW()-(N(A87)+N(B87)))*1440&gt;IFERROR(VLOOKUP(I87,'Ajustes'!$A$3:$C$5,2,0),0)))),"LLAMADA DESPUÉS DE LA META; ","")&amp;IF(AND(I87="Siguiente día hábil",N(A87)&gt;0,IF(N(N87)=0,TODAY()&gt;WORKDAY(N(A87),1),N(N87)&gt;WORKDAY(N(A87),1))),"SIGUIENTE DÍA HÁBIL SIN PROGRAMAR; ","")&amp;IF(AND(OR(I87="Emergencia ahora",I87="Siguiente día hábil"),K87=""),"SIN PROVEEDOR; ","")&amp;IF(AND(I87&lt;&gt;"",N(A87)&gt;0,IFERROR(VLOOKUP(I87,'Ajustes'!$A$3:$C$5,3,0),0)&gt;0,TODAY()-N(A87)&gt;IFERROR(VLOOKUP(I87,'Ajustes'!$A$3:$C$5,3,0),0)),"ABIERTA DEMASIADO TIEMPO; ",""))-2)))</f>
        <v/>
      </c>
    </row>
    <row r="88">
      <c r="A88" s="7" t="n"/>
      <c r="B88" s="8" t="n"/>
      <c r="L88" s="7" t="n"/>
      <c r="M88" s="8" t="n"/>
      <c r="N88" s="7" t="n"/>
      <c r="O88" s="7" t="n"/>
      <c r="Q88" s="10">
        <f>IF(OR(NOT(OR(A88&lt;&gt;"",C88&lt;&gt;"",D88&lt;&gt;"",G88&lt;&gt;"")),N(A88)=0,NOT(OR(N(L88)&gt;0,N(M88)&gt;0))),"",ROUND(((IF(N(L88)=0,N(A88),N(L88))+N(M88))-(N(A88)+N(B88)))*1440,0))</f>
        <v/>
      </c>
      <c r="R88" s="10">
        <f>IF(OR(NOT(OR(A88&lt;&gt;"",C88&lt;&gt;"",D88&lt;&gt;"",G88&lt;&gt;"")),N(A88)=0),"",IF(N(O88)&gt;0,N(O88),TODAY())-N(A88))</f>
        <v/>
      </c>
      <c r="S88">
        <f>IF(OR(NOT(OR(A88&lt;&gt;"",C88&lt;&gt;"",D88&lt;&gt;"",G88&lt;&gt;"")),N(O88)&gt;0),"",IF(IF(N(A88)=0,"SIN FECHA DE LLEGADA; ","")&amp;IF(C88="","SIN UNIDAD; ","")&amp;IF(AND(C88&lt;&gt;"",COUNTIF('Unidades'!$A$2:$A$300,C88)=0),"UNIDAD NO ESTÁ EN LA LISTA; ","")&amp;IF(I88="","SIN URGENCIA; ","")&amp;IF(AND(I88&lt;&gt;"",J88=""),"FALTA QUIÉN DECIDIÓ; ","")&amp;IF(AND(I88="Emergencia ahora",NOT(OR(N(L88)&gt;0,N(M88)&gt;0))),"EMERGENCIA SIN LLAMADA DE REGRESO; ","")&amp;IF(AND(I88&lt;&gt;"",N(A88)&gt;0,IFERROR(VLOOKUP(I88,'Ajustes'!$A$3:$C$5,2,0),0)&gt;0,IF(OR(N(L88)&gt;0,N(M88)&gt;0),((IF(N(L88)=0,N(A88),N(L88))+N(M88))-(N(A88)+N(B88)))*1440&gt;IFERROR(VLOOKUP(I88,'Ajustes'!$A$3:$C$5,2,0),0),AND(NOT(N(O88)&gt;0),I88&lt;&gt;"Emergencia ahora",(NOW()-(N(A88)+N(B88)))*1440&gt;IFERROR(VLOOKUP(I88,'Ajustes'!$A$3:$C$5,2,0),0)))),"LLAMADA DESPUÉS DE LA META; ","")&amp;IF(AND(I88="Siguiente día hábil",N(A88)&gt;0,IF(N(N88)=0,TODAY()&gt;WORKDAY(N(A88),1),N(N88)&gt;WORKDAY(N(A88),1))),"SIGUIENTE DÍA HÁBIL SIN PROGRAMAR; ","")&amp;IF(AND(OR(I88="Emergencia ahora",I88="Siguiente día hábil"),K88=""),"SIN PROVEEDOR; ","")&amp;IF(AND(I88&lt;&gt;"",N(A88)&gt;0,IFERROR(VLOOKUP(I88,'Ajustes'!$A$3:$C$5,3,0),0)&gt;0,TODAY()-N(A88)&gt;IFERROR(VLOOKUP(I88,'Ajustes'!$A$3:$C$5,3,0),0)),"ABIERTA DEMASIADO TIEMPO; ","")="","",LEFT(IF(N(A88)=0,"SIN FECHA DE LLEGADA; ","")&amp;IF(C88="","SIN UNIDAD; ","")&amp;IF(AND(C88&lt;&gt;"",COUNTIF('Unidades'!$A$2:$A$300,C88)=0),"UNIDAD NO ESTÁ EN LA LISTA; ","")&amp;IF(I88="","SIN URGENCIA; ","")&amp;IF(AND(I88&lt;&gt;"",J88=""),"FALTA QUIÉN DECIDIÓ; ","")&amp;IF(AND(I88="Emergencia ahora",NOT(OR(N(L88)&gt;0,N(M88)&gt;0))),"EMERGENCIA SIN LLAMADA DE REGRESO; ","")&amp;IF(AND(I88&lt;&gt;"",N(A88)&gt;0,IFERROR(VLOOKUP(I88,'Ajustes'!$A$3:$C$5,2,0),0)&gt;0,IF(OR(N(L88)&gt;0,N(M88)&gt;0),((IF(N(L88)=0,N(A88),N(L88))+N(M88))-(N(A88)+N(B88)))*1440&gt;IFERROR(VLOOKUP(I88,'Ajustes'!$A$3:$C$5,2,0),0),AND(NOT(N(O88)&gt;0),I88&lt;&gt;"Emergencia ahora",(NOW()-(N(A88)+N(B88)))*1440&gt;IFERROR(VLOOKUP(I88,'Ajustes'!$A$3:$C$5,2,0),0)))),"LLAMADA DESPUÉS DE LA META; ","")&amp;IF(AND(I88="Siguiente día hábil",N(A88)&gt;0,IF(N(N88)=0,TODAY()&gt;WORKDAY(N(A88),1),N(N88)&gt;WORKDAY(N(A88),1))),"SIGUIENTE DÍA HÁBIL SIN PROGRAMAR; ","")&amp;IF(AND(OR(I88="Emergencia ahora",I88="Siguiente día hábil"),K88=""),"SIN PROVEEDOR; ","")&amp;IF(AND(I88&lt;&gt;"",N(A88)&gt;0,IFERROR(VLOOKUP(I88,'Ajustes'!$A$3:$C$5,3,0),0)&gt;0,TODAY()-N(A88)&gt;IFERROR(VLOOKUP(I88,'Ajustes'!$A$3:$C$5,3,0),0)),"ABIERTA DEMASIADO TIEMPO; ",""),LEN(IF(N(A88)=0,"SIN FECHA DE LLEGADA; ","")&amp;IF(C88="","SIN UNIDAD; ","")&amp;IF(AND(C88&lt;&gt;"",COUNTIF('Unidades'!$A$2:$A$300,C88)=0),"UNIDAD NO ESTÁ EN LA LISTA; ","")&amp;IF(I88="","SIN URGENCIA; ","")&amp;IF(AND(I88&lt;&gt;"",J88=""),"FALTA QUIÉN DECIDIÓ; ","")&amp;IF(AND(I88="Emergencia ahora",NOT(OR(N(L88)&gt;0,N(M88)&gt;0))),"EMERGENCIA SIN LLAMADA DE REGRESO; ","")&amp;IF(AND(I88&lt;&gt;"",N(A88)&gt;0,IFERROR(VLOOKUP(I88,'Ajustes'!$A$3:$C$5,2,0),0)&gt;0,IF(OR(N(L88)&gt;0,N(M88)&gt;0),((IF(N(L88)=0,N(A88),N(L88))+N(M88))-(N(A88)+N(B88)))*1440&gt;IFERROR(VLOOKUP(I88,'Ajustes'!$A$3:$C$5,2,0),0),AND(NOT(N(O88)&gt;0),I88&lt;&gt;"Emergencia ahora",(NOW()-(N(A88)+N(B88)))*1440&gt;IFERROR(VLOOKUP(I88,'Ajustes'!$A$3:$C$5,2,0),0)))),"LLAMADA DESPUÉS DE LA META; ","")&amp;IF(AND(I88="Siguiente día hábil",N(A88)&gt;0,IF(N(N88)=0,TODAY()&gt;WORKDAY(N(A88),1),N(N88)&gt;WORKDAY(N(A88),1))),"SIGUIENTE DÍA HÁBIL SIN PROGRAMAR; ","")&amp;IF(AND(OR(I88="Emergencia ahora",I88="Siguiente día hábil"),K88=""),"SIN PROVEEDOR; ","")&amp;IF(AND(I88&lt;&gt;"",N(A88)&gt;0,IFERROR(VLOOKUP(I88,'Ajustes'!$A$3:$C$5,3,0),0)&gt;0,TODAY()-N(A88)&gt;IFERROR(VLOOKUP(I88,'Ajustes'!$A$3:$C$5,3,0),0)),"ABIERTA DEMASIADO TIEMPO; ",""))-2)))</f>
        <v/>
      </c>
    </row>
    <row r="89">
      <c r="A89" s="7" t="n"/>
      <c r="B89" s="8" t="n"/>
      <c r="L89" s="7" t="n"/>
      <c r="M89" s="8" t="n"/>
      <c r="N89" s="7" t="n"/>
      <c r="O89" s="7" t="n"/>
      <c r="Q89" s="10">
        <f>IF(OR(NOT(OR(A89&lt;&gt;"",C89&lt;&gt;"",D89&lt;&gt;"",G89&lt;&gt;"")),N(A89)=0,NOT(OR(N(L89)&gt;0,N(M89)&gt;0))),"",ROUND(((IF(N(L89)=0,N(A89),N(L89))+N(M89))-(N(A89)+N(B89)))*1440,0))</f>
        <v/>
      </c>
      <c r="R89" s="10">
        <f>IF(OR(NOT(OR(A89&lt;&gt;"",C89&lt;&gt;"",D89&lt;&gt;"",G89&lt;&gt;"")),N(A89)=0),"",IF(N(O89)&gt;0,N(O89),TODAY())-N(A89))</f>
        <v/>
      </c>
      <c r="S89">
        <f>IF(OR(NOT(OR(A89&lt;&gt;"",C89&lt;&gt;"",D89&lt;&gt;"",G89&lt;&gt;"")),N(O89)&gt;0),"",IF(IF(N(A89)=0,"SIN FECHA DE LLEGADA; ","")&amp;IF(C89="","SIN UNIDAD; ","")&amp;IF(AND(C89&lt;&gt;"",COUNTIF('Unidades'!$A$2:$A$300,C89)=0),"UNIDAD NO ESTÁ EN LA LISTA; ","")&amp;IF(I89="","SIN URGENCIA; ","")&amp;IF(AND(I89&lt;&gt;"",J89=""),"FALTA QUIÉN DECIDIÓ; ","")&amp;IF(AND(I89="Emergencia ahora",NOT(OR(N(L89)&gt;0,N(M89)&gt;0))),"EMERGENCIA SIN LLAMADA DE REGRESO; ","")&amp;IF(AND(I89&lt;&gt;"",N(A89)&gt;0,IFERROR(VLOOKUP(I89,'Ajustes'!$A$3:$C$5,2,0),0)&gt;0,IF(OR(N(L89)&gt;0,N(M89)&gt;0),((IF(N(L89)=0,N(A89),N(L89))+N(M89))-(N(A89)+N(B89)))*1440&gt;IFERROR(VLOOKUP(I89,'Ajustes'!$A$3:$C$5,2,0),0),AND(NOT(N(O89)&gt;0),I89&lt;&gt;"Emergencia ahora",(NOW()-(N(A89)+N(B89)))*1440&gt;IFERROR(VLOOKUP(I89,'Ajustes'!$A$3:$C$5,2,0),0)))),"LLAMADA DESPUÉS DE LA META; ","")&amp;IF(AND(I89="Siguiente día hábil",N(A89)&gt;0,IF(N(N89)=0,TODAY()&gt;WORKDAY(N(A89),1),N(N89)&gt;WORKDAY(N(A89),1))),"SIGUIENTE DÍA HÁBIL SIN PROGRAMAR; ","")&amp;IF(AND(OR(I89="Emergencia ahora",I89="Siguiente día hábil"),K89=""),"SIN PROVEEDOR; ","")&amp;IF(AND(I89&lt;&gt;"",N(A89)&gt;0,IFERROR(VLOOKUP(I89,'Ajustes'!$A$3:$C$5,3,0),0)&gt;0,TODAY()-N(A89)&gt;IFERROR(VLOOKUP(I89,'Ajustes'!$A$3:$C$5,3,0),0)),"ABIERTA DEMASIADO TIEMPO; ","")="","",LEFT(IF(N(A89)=0,"SIN FECHA DE LLEGADA; ","")&amp;IF(C89="","SIN UNIDAD; ","")&amp;IF(AND(C89&lt;&gt;"",COUNTIF('Unidades'!$A$2:$A$300,C89)=0),"UNIDAD NO ESTÁ EN LA LISTA; ","")&amp;IF(I89="","SIN URGENCIA; ","")&amp;IF(AND(I89&lt;&gt;"",J89=""),"FALTA QUIÉN DECIDIÓ; ","")&amp;IF(AND(I89="Emergencia ahora",NOT(OR(N(L89)&gt;0,N(M89)&gt;0))),"EMERGENCIA SIN LLAMADA DE REGRESO; ","")&amp;IF(AND(I89&lt;&gt;"",N(A89)&gt;0,IFERROR(VLOOKUP(I89,'Ajustes'!$A$3:$C$5,2,0),0)&gt;0,IF(OR(N(L89)&gt;0,N(M89)&gt;0),((IF(N(L89)=0,N(A89),N(L89))+N(M89))-(N(A89)+N(B89)))*1440&gt;IFERROR(VLOOKUP(I89,'Ajustes'!$A$3:$C$5,2,0),0),AND(NOT(N(O89)&gt;0),I89&lt;&gt;"Emergencia ahora",(NOW()-(N(A89)+N(B89)))*1440&gt;IFERROR(VLOOKUP(I89,'Ajustes'!$A$3:$C$5,2,0),0)))),"LLAMADA DESPUÉS DE LA META; ","")&amp;IF(AND(I89="Siguiente día hábil",N(A89)&gt;0,IF(N(N89)=0,TODAY()&gt;WORKDAY(N(A89),1),N(N89)&gt;WORKDAY(N(A89),1))),"SIGUIENTE DÍA HÁBIL SIN PROGRAMAR; ","")&amp;IF(AND(OR(I89="Emergencia ahora",I89="Siguiente día hábil"),K89=""),"SIN PROVEEDOR; ","")&amp;IF(AND(I89&lt;&gt;"",N(A89)&gt;0,IFERROR(VLOOKUP(I89,'Ajustes'!$A$3:$C$5,3,0),0)&gt;0,TODAY()-N(A89)&gt;IFERROR(VLOOKUP(I89,'Ajustes'!$A$3:$C$5,3,0),0)),"ABIERTA DEMASIADO TIEMPO; ",""),LEN(IF(N(A89)=0,"SIN FECHA DE LLEGADA; ","")&amp;IF(C89="","SIN UNIDAD; ","")&amp;IF(AND(C89&lt;&gt;"",COUNTIF('Unidades'!$A$2:$A$300,C89)=0),"UNIDAD NO ESTÁ EN LA LISTA; ","")&amp;IF(I89="","SIN URGENCIA; ","")&amp;IF(AND(I89&lt;&gt;"",J89=""),"FALTA QUIÉN DECIDIÓ; ","")&amp;IF(AND(I89="Emergencia ahora",NOT(OR(N(L89)&gt;0,N(M89)&gt;0))),"EMERGENCIA SIN LLAMADA DE REGRESO; ","")&amp;IF(AND(I89&lt;&gt;"",N(A89)&gt;0,IFERROR(VLOOKUP(I89,'Ajustes'!$A$3:$C$5,2,0),0)&gt;0,IF(OR(N(L89)&gt;0,N(M89)&gt;0),((IF(N(L89)=0,N(A89),N(L89))+N(M89))-(N(A89)+N(B89)))*1440&gt;IFERROR(VLOOKUP(I89,'Ajustes'!$A$3:$C$5,2,0),0),AND(NOT(N(O89)&gt;0),I89&lt;&gt;"Emergencia ahora",(NOW()-(N(A89)+N(B89)))*1440&gt;IFERROR(VLOOKUP(I89,'Ajustes'!$A$3:$C$5,2,0),0)))),"LLAMADA DESPUÉS DE LA META; ","")&amp;IF(AND(I89="Siguiente día hábil",N(A89)&gt;0,IF(N(N89)=0,TODAY()&gt;WORKDAY(N(A89),1),N(N89)&gt;WORKDAY(N(A89),1))),"SIGUIENTE DÍA HÁBIL SIN PROGRAMAR; ","")&amp;IF(AND(OR(I89="Emergencia ahora",I89="Siguiente día hábil"),K89=""),"SIN PROVEEDOR; ","")&amp;IF(AND(I89&lt;&gt;"",N(A89)&gt;0,IFERROR(VLOOKUP(I89,'Ajustes'!$A$3:$C$5,3,0),0)&gt;0,TODAY()-N(A89)&gt;IFERROR(VLOOKUP(I89,'Ajustes'!$A$3:$C$5,3,0),0)),"ABIERTA DEMASIADO TIEMPO; ",""))-2)))</f>
        <v/>
      </c>
    </row>
    <row r="90">
      <c r="A90" s="7" t="n"/>
      <c r="B90" s="8" t="n"/>
      <c r="L90" s="7" t="n"/>
      <c r="M90" s="8" t="n"/>
      <c r="N90" s="7" t="n"/>
      <c r="O90" s="7" t="n"/>
      <c r="Q90" s="10">
        <f>IF(OR(NOT(OR(A90&lt;&gt;"",C90&lt;&gt;"",D90&lt;&gt;"",G90&lt;&gt;"")),N(A90)=0,NOT(OR(N(L90)&gt;0,N(M90)&gt;0))),"",ROUND(((IF(N(L90)=0,N(A90),N(L90))+N(M90))-(N(A90)+N(B90)))*1440,0))</f>
        <v/>
      </c>
      <c r="R90" s="10">
        <f>IF(OR(NOT(OR(A90&lt;&gt;"",C90&lt;&gt;"",D90&lt;&gt;"",G90&lt;&gt;"")),N(A90)=0),"",IF(N(O90)&gt;0,N(O90),TODAY())-N(A90))</f>
        <v/>
      </c>
      <c r="S90">
        <f>IF(OR(NOT(OR(A90&lt;&gt;"",C90&lt;&gt;"",D90&lt;&gt;"",G90&lt;&gt;"")),N(O90)&gt;0),"",IF(IF(N(A90)=0,"SIN FECHA DE LLEGADA; ","")&amp;IF(C90="","SIN UNIDAD; ","")&amp;IF(AND(C90&lt;&gt;"",COUNTIF('Unidades'!$A$2:$A$300,C90)=0),"UNIDAD NO ESTÁ EN LA LISTA; ","")&amp;IF(I90="","SIN URGENCIA; ","")&amp;IF(AND(I90&lt;&gt;"",J90=""),"FALTA QUIÉN DECIDIÓ; ","")&amp;IF(AND(I90="Emergencia ahora",NOT(OR(N(L90)&gt;0,N(M90)&gt;0))),"EMERGENCIA SIN LLAMADA DE REGRESO; ","")&amp;IF(AND(I90&lt;&gt;"",N(A90)&gt;0,IFERROR(VLOOKUP(I90,'Ajustes'!$A$3:$C$5,2,0),0)&gt;0,IF(OR(N(L90)&gt;0,N(M90)&gt;0),((IF(N(L90)=0,N(A90),N(L90))+N(M90))-(N(A90)+N(B90)))*1440&gt;IFERROR(VLOOKUP(I90,'Ajustes'!$A$3:$C$5,2,0),0),AND(NOT(N(O90)&gt;0),I90&lt;&gt;"Emergencia ahora",(NOW()-(N(A90)+N(B90)))*1440&gt;IFERROR(VLOOKUP(I90,'Ajustes'!$A$3:$C$5,2,0),0)))),"LLAMADA DESPUÉS DE LA META; ","")&amp;IF(AND(I90="Siguiente día hábil",N(A90)&gt;0,IF(N(N90)=0,TODAY()&gt;WORKDAY(N(A90),1),N(N90)&gt;WORKDAY(N(A90),1))),"SIGUIENTE DÍA HÁBIL SIN PROGRAMAR; ","")&amp;IF(AND(OR(I90="Emergencia ahora",I90="Siguiente día hábil"),K90=""),"SIN PROVEEDOR; ","")&amp;IF(AND(I90&lt;&gt;"",N(A90)&gt;0,IFERROR(VLOOKUP(I90,'Ajustes'!$A$3:$C$5,3,0),0)&gt;0,TODAY()-N(A90)&gt;IFERROR(VLOOKUP(I90,'Ajustes'!$A$3:$C$5,3,0),0)),"ABIERTA DEMASIADO TIEMPO; ","")="","",LEFT(IF(N(A90)=0,"SIN FECHA DE LLEGADA; ","")&amp;IF(C90="","SIN UNIDAD; ","")&amp;IF(AND(C90&lt;&gt;"",COUNTIF('Unidades'!$A$2:$A$300,C90)=0),"UNIDAD NO ESTÁ EN LA LISTA; ","")&amp;IF(I90="","SIN URGENCIA; ","")&amp;IF(AND(I90&lt;&gt;"",J90=""),"FALTA QUIÉN DECIDIÓ; ","")&amp;IF(AND(I90="Emergencia ahora",NOT(OR(N(L90)&gt;0,N(M90)&gt;0))),"EMERGENCIA SIN LLAMADA DE REGRESO; ","")&amp;IF(AND(I90&lt;&gt;"",N(A90)&gt;0,IFERROR(VLOOKUP(I90,'Ajustes'!$A$3:$C$5,2,0),0)&gt;0,IF(OR(N(L90)&gt;0,N(M90)&gt;0),((IF(N(L90)=0,N(A90),N(L90))+N(M90))-(N(A90)+N(B90)))*1440&gt;IFERROR(VLOOKUP(I90,'Ajustes'!$A$3:$C$5,2,0),0),AND(NOT(N(O90)&gt;0),I90&lt;&gt;"Emergencia ahora",(NOW()-(N(A90)+N(B90)))*1440&gt;IFERROR(VLOOKUP(I90,'Ajustes'!$A$3:$C$5,2,0),0)))),"LLAMADA DESPUÉS DE LA META; ","")&amp;IF(AND(I90="Siguiente día hábil",N(A90)&gt;0,IF(N(N90)=0,TODAY()&gt;WORKDAY(N(A90),1),N(N90)&gt;WORKDAY(N(A90),1))),"SIGUIENTE DÍA HÁBIL SIN PROGRAMAR; ","")&amp;IF(AND(OR(I90="Emergencia ahora",I90="Siguiente día hábil"),K90=""),"SIN PROVEEDOR; ","")&amp;IF(AND(I90&lt;&gt;"",N(A90)&gt;0,IFERROR(VLOOKUP(I90,'Ajustes'!$A$3:$C$5,3,0),0)&gt;0,TODAY()-N(A90)&gt;IFERROR(VLOOKUP(I90,'Ajustes'!$A$3:$C$5,3,0),0)),"ABIERTA DEMASIADO TIEMPO; ",""),LEN(IF(N(A90)=0,"SIN FECHA DE LLEGADA; ","")&amp;IF(C90="","SIN UNIDAD; ","")&amp;IF(AND(C90&lt;&gt;"",COUNTIF('Unidades'!$A$2:$A$300,C90)=0),"UNIDAD NO ESTÁ EN LA LISTA; ","")&amp;IF(I90="","SIN URGENCIA; ","")&amp;IF(AND(I90&lt;&gt;"",J90=""),"FALTA QUIÉN DECIDIÓ; ","")&amp;IF(AND(I90="Emergencia ahora",NOT(OR(N(L90)&gt;0,N(M90)&gt;0))),"EMERGENCIA SIN LLAMADA DE REGRESO; ","")&amp;IF(AND(I90&lt;&gt;"",N(A90)&gt;0,IFERROR(VLOOKUP(I90,'Ajustes'!$A$3:$C$5,2,0),0)&gt;0,IF(OR(N(L90)&gt;0,N(M90)&gt;0),((IF(N(L90)=0,N(A90),N(L90))+N(M90))-(N(A90)+N(B90)))*1440&gt;IFERROR(VLOOKUP(I90,'Ajustes'!$A$3:$C$5,2,0),0),AND(NOT(N(O90)&gt;0),I90&lt;&gt;"Emergencia ahora",(NOW()-(N(A90)+N(B90)))*1440&gt;IFERROR(VLOOKUP(I90,'Ajustes'!$A$3:$C$5,2,0),0)))),"LLAMADA DESPUÉS DE LA META; ","")&amp;IF(AND(I90="Siguiente día hábil",N(A90)&gt;0,IF(N(N90)=0,TODAY()&gt;WORKDAY(N(A90),1),N(N90)&gt;WORKDAY(N(A90),1))),"SIGUIENTE DÍA HÁBIL SIN PROGRAMAR; ","")&amp;IF(AND(OR(I90="Emergencia ahora",I90="Siguiente día hábil"),K90=""),"SIN PROVEEDOR; ","")&amp;IF(AND(I90&lt;&gt;"",N(A90)&gt;0,IFERROR(VLOOKUP(I90,'Ajustes'!$A$3:$C$5,3,0),0)&gt;0,TODAY()-N(A90)&gt;IFERROR(VLOOKUP(I90,'Ajustes'!$A$3:$C$5,3,0),0)),"ABIERTA DEMASIADO TIEMPO; ",""))-2)))</f>
        <v/>
      </c>
    </row>
    <row r="91">
      <c r="A91" s="7" t="n"/>
      <c r="B91" s="8" t="n"/>
      <c r="L91" s="7" t="n"/>
      <c r="M91" s="8" t="n"/>
      <c r="N91" s="7" t="n"/>
      <c r="O91" s="7" t="n"/>
      <c r="Q91" s="10">
        <f>IF(OR(NOT(OR(A91&lt;&gt;"",C91&lt;&gt;"",D91&lt;&gt;"",G91&lt;&gt;"")),N(A91)=0,NOT(OR(N(L91)&gt;0,N(M91)&gt;0))),"",ROUND(((IF(N(L91)=0,N(A91),N(L91))+N(M91))-(N(A91)+N(B91)))*1440,0))</f>
        <v/>
      </c>
      <c r="R91" s="10">
        <f>IF(OR(NOT(OR(A91&lt;&gt;"",C91&lt;&gt;"",D91&lt;&gt;"",G91&lt;&gt;"")),N(A91)=0),"",IF(N(O91)&gt;0,N(O91),TODAY())-N(A91))</f>
        <v/>
      </c>
      <c r="S91">
        <f>IF(OR(NOT(OR(A91&lt;&gt;"",C91&lt;&gt;"",D91&lt;&gt;"",G91&lt;&gt;"")),N(O91)&gt;0),"",IF(IF(N(A91)=0,"SIN FECHA DE LLEGADA; ","")&amp;IF(C91="","SIN UNIDAD; ","")&amp;IF(AND(C91&lt;&gt;"",COUNTIF('Unidades'!$A$2:$A$300,C91)=0),"UNIDAD NO ESTÁ EN LA LISTA; ","")&amp;IF(I91="","SIN URGENCIA; ","")&amp;IF(AND(I91&lt;&gt;"",J91=""),"FALTA QUIÉN DECIDIÓ; ","")&amp;IF(AND(I91="Emergencia ahora",NOT(OR(N(L91)&gt;0,N(M91)&gt;0))),"EMERGENCIA SIN LLAMADA DE REGRESO; ","")&amp;IF(AND(I91&lt;&gt;"",N(A91)&gt;0,IFERROR(VLOOKUP(I91,'Ajustes'!$A$3:$C$5,2,0),0)&gt;0,IF(OR(N(L91)&gt;0,N(M91)&gt;0),((IF(N(L91)=0,N(A91),N(L91))+N(M91))-(N(A91)+N(B91)))*1440&gt;IFERROR(VLOOKUP(I91,'Ajustes'!$A$3:$C$5,2,0),0),AND(NOT(N(O91)&gt;0),I91&lt;&gt;"Emergencia ahora",(NOW()-(N(A91)+N(B91)))*1440&gt;IFERROR(VLOOKUP(I91,'Ajustes'!$A$3:$C$5,2,0),0)))),"LLAMADA DESPUÉS DE LA META; ","")&amp;IF(AND(I91="Siguiente día hábil",N(A91)&gt;0,IF(N(N91)=0,TODAY()&gt;WORKDAY(N(A91),1),N(N91)&gt;WORKDAY(N(A91),1))),"SIGUIENTE DÍA HÁBIL SIN PROGRAMAR; ","")&amp;IF(AND(OR(I91="Emergencia ahora",I91="Siguiente día hábil"),K91=""),"SIN PROVEEDOR; ","")&amp;IF(AND(I91&lt;&gt;"",N(A91)&gt;0,IFERROR(VLOOKUP(I91,'Ajustes'!$A$3:$C$5,3,0),0)&gt;0,TODAY()-N(A91)&gt;IFERROR(VLOOKUP(I91,'Ajustes'!$A$3:$C$5,3,0),0)),"ABIERTA DEMASIADO TIEMPO; ","")="","",LEFT(IF(N(A91)=0,"SIN FECHA DE LLEGADA; ","")&amp;IF(C91="","SIN UNIDAD; ","")&amp;IF(AND(C91&lt;&gt;"",COUNTIF('Unidades'!$A$2:$A$300,C91)=0),"UNIDAD NO ESTÁ EN LA LISTA; ","")&amp;IF(I91="","SIN URGENCIA; ","")&amp;IF(AND(I91&lt;&gt;"",J91=""),"FALTA QUIÉN DECIDIÓ; ","")&amp;IF(AND(I91="Emergencia ahora",NOT(OR(N(L91)&gt;0,N(M91)&gt;0))),"EMERGENCIA SIN LLAMADA DE REGRESO; ","")&amp;IF(AND(I91&lt;&gt;"",N(A91)&gt;0,IFERROR(VLOOKUP(I91,'Ajustes'!$A$3:$C$5,2,0),0)&gt;0,IF(OR(N(L91)&gt;0,N(M91)&gt;0),((IF(N(L91)=0,N(A91),N(L91))+N(M91))-(N(A91)+N(B91)))*1440&gt;IFERROR(VLOOKUP(I91,'Ajustes'!$A$3:$C$5,2,0),0),AND(NOT(N(O91)&gt;0),I91&lt;&gt;"Emergencia ahora",(NOW()-(N(A91)+N(B91)))*1440&gt;IFERROR(VLOOKUP(I91,'Ajustes'!$A$3:$C$5,2,0),0)))),"LLAMADA DESPUÉS DE LA META; ","")&amp;IF(AND(I91="Siguiente día hábil",N(A91)&gt;0,IF(N(N91)=0,TODAY()&gt;WORKDAY(N(A91),1),N(N91)&gt;WORKDAY(N(A91),1))),"SIGUIENTE DÍA HÁBIL SIN PROGRAMAR; ","")&amp;IF(AND(OR(I91="Emergencia ahora",I91="Siguiente día hábil"),K91=""),"SIN PROVEEDOR; ","")&amp;IF(AND(I91&lt;&gt;"",N(A91)&gt;0,IFERROR(VLOOKUP(I91,'Ajustes'!$A$3:$C$5,3,0),0)&gt;0,TODAY()-N(A91)&gt;IFERROR(VLOOKUP(I91,'Ajustes'!$A$3:$C$5,3,0),0)),"ABIERTA DEMASIADO TIEMPO; ",""),LEN(IF(N(A91)=0,"SIN FECHA DE LLEGADA; ","")&amp;IF(C91="","SIN UNIDAD; ","")&amp;IF(AND(C91&lt;&gt;"",COUNTIF('Unidades'!$A$2:$A$300,C91)=0),"UNIDAD NO ESTÁ EN LA LISTA; ","")&amp;IF(I91="","SIN URGENCIA; ","")&amp;IF(AND(I91&lt;&gt;"",J91=""),"FALTA QUIÉN DECIDIÓ; ","")&amp;IF(AND(I91="Emergencia ahora",NOT(OR(N(L91)&gt;0,N(M91)&gt;0))),"EMERGENCIA SIN LLAMADA DE REGRESO; ","")&amp;IF(AND(I91&lt;&gt;"",N(A91)&gt;0,IFERROR(VLOOKUP(I91,'Ajustes'!$A$3:$C$5,2,0),0)&gt;0,IF(OR(N(L91)&gt;0,N(M91)&gt;0),((IF(N(L91)=0,N(A91),N(L91))+N(M91))-(N(A91)+N(B91)))*1440&gt;IFERROR(VLOOKUP(I91,'Ajustes'!$A$3:$C$5,2,0),0),AND(NOT(N(O91)&gt;0),I91&lt;&gt;"Emergencia ahora",(NOW()-(N(A91)+N(B91)))*1440&gt;IFERROR(VLOOKUP(I91,'Ajustes'!$A$3:$C$5,2,0),0)))),"LLAMADA DESPUÉS DE LA META; ","")&amp;IF(AND(I91="Siguiente día hábil",N(A91)&gt;0,IF(N(N91)=0,TODAY()&gt;WORKDAY(N(A91),1),N(N91)&gt;WORKDAY(N(A91),1))),"SIGUIENTE DÍA HÁBIL SIN PROGRAMAR; ","")&amp;IF(AND(OR(I91="Emergencia ahora",I91="Siguiente día hábil"),K91=""),"SIN PROVEEDOR; ","")&amp;IF(AND(I91&lt;&gt;"",N(A91)&gt;0,IFERROR(VLOOKUP(I91,'Ajustes'!$A$3:$C$5,3,0),0)&gt;0,TODAY()-N(A91)&gt;IFERROR(VLOOKUP(I91,'Ajustes'!$A$3:$C$5,3,0),0)),"ABIERTA DEMASIADO TIEMPO; ",""))-2)))</f>
        <v/>
      </c>
    </row>
    <row r="92">
      <c r="A92" s="7" t="n"/>
      <c r="B92" s="8" t="n"/>
      <c r="L92" s="7" t="n"/>
      <c r="M92" s="8" t="n"/>
      <c r="N92" s="7" t="n"/>
      <c r="O92" s="7" t="n"/>
      <c r="Q92" s="10">
        <f>IF(OR(NOT(OR(A92&lt;&gt;"",C92&lt;&gt;"",D92&lt;&gt;"",G92&lt;&gt;"")),N(A92)=0,NOT(OR(N(L92)&gt;0,N(M92)&gt;0))),"",ROUND(((IF(N(L92)=0,N(A92),N(L92))+N(M92))-(N(A92)+N(B92)))*1440,0))</f>
        <v/>
      </c>
      <c r="R92" s="10">
        <f>IF(OR(NOT(OR(A92&lt;&gt;"",C92&lt;&gt;"",D92&lt;&gt;"",G92&lt;&gt;"")),N(A92)=0),"",IF(N(O92)&gt;0,N(O92),TODAY())-N(A92))</f>
        <v/>
      </c>
      <c r="S92">
        <f>IF(OR(NOT(OR(A92&lt;&gt;"",C92&lt;&gt;"",D92&lt;&gt;"",G92&lt;&gt;"")),N(O92)&gt;0),"",IF(IF(N(A92)=0,"SIN FECHA DE LLEGADA; ","")&amp;IF(C92="","SIN UNIDAD; ","")&amp;IF(AND(C92&lt;&gt;"",COUNTIF('Unidades'!$A$2:$A$300,C92)=0),"UNIDAD NO ESTÁ EN LA LISTA; ","")&amp;IF(I92="","SIN URGENCIA; ","")&amp;IF(AND(I92&lt;&gt;"",J92=""),"FALTA QUIÉN DECIDIÓ; ","")&amp;IF(AND(I92="Emergencia ahora",NOT(OR(N(L92)&gt;0,N(M92)&gt;0))),"EMERGENCIA SIN LLAMADA DE REGRESO; ","")&amp;IF(AND(I92&lt;&gt;"",N(A92)&gt;0,IFERROR(VLOOKUP(I92,'Ajustes'!$A$3:$C$5,2,0),0)&gt;0,IF(OR(N(L92)&gt;0,N(M92)&gt;0),((IF(N(L92)=0,N(A92),N(L92))+N(M92))-(N(A92)+N(B92)))*1440&gt;IFERROR(VLOOKUP(I92,'Ajustes'!$A$3:$C$5,2,0),0),AND(NOT(N(O92)&gt;0),I92&lt;&gt;"Emergencia ahora",(NOW()-(N(A92)+N(B92)))*1440&gt;IFERROR(VLOOKUP(I92,'Ajustes'!$A$3:$C$5,2,0),0)))),"LLAMADA DESPUÉS DE LA META; ","")&amp;IF(AND(I92="Siguiente día hábil",N(A92)&gt;0,IF(N(N92)=0,TODAY()&gt;WORKDAY(N(A92),1),N(N92)&gt;WORKDAY(N(A92),1))),"SIGUIENTE DÍA HÁBIL SIN PROGRAMAR; ","")&amp;IF(AND(OR(I92="Emergencia ahora",I92="Siguiente día hábil"),K92=""),"SIN PROVEEDOR; ","")&amp;IF(AND(I92&lt;&gt;"",N(A92)&gt;0,IFERROR(VLOOKUP(I92,'Ajustes'!$A$3:$C$5,3,0),0)&gt;0,TODAY()-N(A92)&gt;IFERROR(VLOOKUP(I92,'Ajustes'!$A$3:$C$5,3,0),0)),"ABIERTA DEMASIADO TIEMPO; ","")="","",LEFT(IF(N(A92)=0,"SIN FECHA DE LLEGADA; ","")&amp;IF(C92="","SIN UNIDAD; ","")&amp;IF(AND(C92&lt;&gt;"",COUNTIF('Unidades'!$A$2:$A$300,C92)=0),"UNIDAD NO ESTÁ EN LA LISTA; ","")&amp;IF(I92="","SIN URGENCIA; ","")&amp;IF(AND(I92&lt;&gt;"",J92=""),"FALTA QUIÉN DECIDIÓ; ","")&amp;IF(AND(I92="Emergencia ahora",NOT(OR(N(L92)&gt;0,N(M92)&gt;0))),"EMERGENCIA SIN LLAMADA DE REGRESO; ","")&amp;IF(AND(I92&lt;&gt;"",N(A92)&gt;0,IFERROR(VLOOKUP(I92,'Ajustes'!$A$3:$C$5,2,0),0)&gt;0,IF(OR(N(L92)&gt;0,N(M92)&gt;0),((IF(N(L92)=0,N(A92),N(L92))+N(M92))-(N(A92)+N(B92)))*1440&gt;IFERROR(VLOOKUP(I92,'Ajustes'!$A$3:$C$5,2,0),0),AND(NOT(N(O92)&gt;0),I92&lt;&gt;"Emergencia ahora",(NOW()-(N(A92)+N(B92)))*1440&gt;IFERROR(VLOOKUP(I92,'Ajustes'!$A$3:$C$5,2,0),0)))),"LLAMADA DESPUÉS DE LA META; ","")&amp;IF(AND(I92="Siguiente día hábil",N(A92)&gt;0,IF(N(N92)=0,TODAY()&gt;WORKDAY(N(A92),1),N(N92)&gt;WORKDAY(N(A92),1))),"SIGUIENTE DÍA HÁBIL SIN PROGRAMAR; ","")&amp;IF(AND(OR(I92="Emergencia ahora",I92="Siguiente día hábil"),K92=""),"SIN PROVEEDOR; ","")&amp;IF(AND(I92&lt;&gt;"",N(A92)&gt;0,IFERROR(VLOOKUP(I92,'Ajustes'!$A$3:$C$5,3,0),0)&gt;0,TODAY()-N(A92)&gt;IFERROR(VLOOKUP(I92,'Ajustes'!$A$3:$C$5,3,0),0)),"ABIERTA DEMASIADO TIEMPO; ",""),LEN(IF(N(A92)=0,"SIN FECHA DE LLEGADA; ","")&amp;IF(C92="","SIN UNIDAD; ","")&amp;IF(AND(C92&lt;&gt;"",COUNTIF('Unidades'!$A$2:$A$300,C92)=0),"UNIDAD NO ESTÁ EN LA LISTA; ","")&amp;IF(I92="","SIN URGENCIA; ","")&amp;IF(AND(I92&lt;&gt;"",J92=""),"FALTA QUIÉN DECIDIÓ; ","")&amp;IF(AND(I92="Emergencia ahora",NOT(OR(N(L92)&gt;0,N(M92)&gt;0))),"EMERGENCIA SIN LLAMADA DE REGRESO; ","")&amp;IF(AND(I92&lt;&gt;"",N(A92)&gt;0,IFERROR(VLOOKUP(I92,'Ajustes'!$A$3:$C$5,2,0),0)&gt;0,IF(OR(N(L92)&gt;0,N(M92)&gt;0),((IF(N(L92)=0,N(A92),N(L92))+N(M92))-(N(A92)+N(B92)))*1440&gt;IFERROR(VLOOKUP(I92,'Ajustes'!$A$3:$C$5,2,0),0),AND(NOT(N(O92)&gt;0),I92&lt;&gt;"Emergencia ahora",(NOW()-(N(A92)+N(B92)))*1440&gt;IFERROR(VLOOKUP(I92,'Ajustes'!$A$3:$C$5,2,0),0)))),"LLAMADA DESPUÉS DE LA META; ","")&amp;IF(AND(I92="Siguiente día hábil",N(A92)&gt;0,IF(N(N92)=0,TODAY()&gt;WORKDAY(N(A92),1),N(N92)&gt;WORKDAY(N(A92),1))),"SIGUIENTE DÍA HÁBIL SIN PROGRAMAR; ","")&amp;IF(AND(OR(I92="Emergencia ahora",I92="Siguiente día hábil"),K92=""),"SIN PROVEEDOR; ","")&amp;IF(AND(I92&lt;&gt;"",N(A92)&gt;0,IFERROR(VLOOKUP(I92,'Ajustes'!$A$3:$C$5,3,0),0)&gt;0,TODAY()-N(A92)&gt;IFERROR(VLOOKUP(I92,'Ajustes'!$A$3:$C$5,3,0),0)),"ABIERTA DEMASIADO TIEMPO; ",""))-2)))</f>
        <v/>
      </c>
    </row>
    <row r="93">
      <c r="A93" s="7" t="n"/>
      <c r="B93" s="8" t="n"/>
      <c r="L93" s="7" t="n"/>
      <c r="M93" s="8" t="n"/>
      <c r="N93" s="7" t="n"/>
      <c r="O93" s="7" t="n"/>
      <c r="Q93" s="10">
        <f>IF(OR(NOT(OR(A93&lt;&gt;"",C93&lt;&gt;"",D93&lt;&gt;"",G93&lt;&gt;"")),N(A93)=0,NOT(OR(N(L93)&gt;0,N(M93)&gt;0))),"",ROUND(((IF(N(L93)=0,N(A93),N(L93))+N(M93))-(N(A93)+N(B93)))*1440,0))</f>
        <v/>
      </c>
      <c r="R93" s="10">
        <f>IF(OR(NOT(OR(A93&lt;&gt;"",C93&lt;&gt;"",D93&lt;&gt;"",G93&lt;&gt;"")),N(A93)=0),"",IF(N(O93)&gt;0,N(O93),TODAY())-N(A93))</f>
        <v/>
      </c>
      <c r="S93">
        <f>IF(OR(NOT(OR(A93&lt;&gt;"",C93&lt;&gt;"",D93&lt;&gt;"",G93&lt;&gt;"")),N(O93)&gt;0),"",IF(IF(N(A93)=0,"SIN FECHA DE LLEGADA; ","")&amp;IF(C93="","SIN UNIDAD; ","")&amp;IF(AND(C93&lt;&gt;"",COUNTIF('Unidades'!$A$2:$A$300,C93)=0),"UNIDAD NO ESTÁ EN LA LISTA; ","")&amp;IF(I93="","SIN URGENCIA; ","")&amp;IF(AND(I93&lt;&gt;"",J93=""),"FALTA QUIÉN DECIDIÓ; ","")&amp;IF(AND(I93="Emergencia ahora",NOT(OR(N(L93)&gt;0,N(M93)&gt;0))),"EMERGENCIA SIN LLAMADA DE REGRESO; ","")&amp;IF(AND(I93&lt;&gt;"",N(A93)&gt;0,IFERROR(VLOOKUP(I93,'Ajustes'!$A$3:$C$5,2,0),0)&gt;0,IF(OR(N(L93)&gt;0,N(M93)&gt;0),((IF(N(L93)=0,N(A93),N(L93))+N(M93))-(N(A93)+N(B93)))*1440&gt;IFERROR(VLOOKUP(I93,'Ajustes'!$A$3:$C$5,2,0),0),AND(NOT(N(O93)&gt;0),I93&lt;&gt;"Emergencia ahora",(NOW()-(N(A93)+N(B93)))*1440&gt;IFERROR(VLOOKUP(I93,'Ajustes'!$A$3:$C$5,2,0),0)))),"LLAMADA DESPUÉS DE LA META; ","")&amp;IF(AND(I93="Siguiente día hábil",N(A93)&gt;0,IF(N(N93)=0,TODAY()&gt;WORKDAY(N(A93),1),N(N93)&gt;WORKDAY(N(A93),1))),"SIGUIENTE DÍA HÁBIL SIN PROGRAMAR; ","")&amp;IF(AND(OR(I93="Emergencia ahora",I93="Siguiente día hábil"),K93=""),"SIN PROVEEDOR; ","")&amp;IF(AND(I93&lt;&gt;"",N(A93)&gt;0,IFERROR(VLOOKUP(I93,'Ajustes'!$A$3:$C$5,3,0),0)&gt;0,TODAY()-N(A93)&gt;IFERROR(VLOOKUP(I93,'Ajustes'!$A$3:$C$5,3,0),0)),"ABIERTA DEMASIADO TIEMPO; ","")="","",LEFT(IF(N(A93)=0,"SIN FECHA DE LLEGADA; ","")&amp;IF(C93="","SIN UNIDAD; ","")&amp;IF(AND(C93&lt;&gt;"",COUNTIF('Unidades'!$A$2:$A$300,C93)=0),"UNIDAD NO ESTÁ EN LA LISTA; ","")&amp;IF(I93="","SIN URGENCIA; ","")&amp;IF(AND(I93&lt;&gt;"",J93=""),"FALTA QUIÉN DECIDIÓ; ","")&amp;IF(AND(I93="Emergencia ahora",NOT(OR(N(L93)&gt;0,N(M93)&gt;0))),"EMERGENCIA SIN LLAMADA DE REGRESO; ","")&amp;IF(AND(I93&lt;&gt;"",N(A93)&gt;0,IFERROR(VLOOKUP(I93,'Ajustes'!$A$3:$C$5,2,0),0)&gt;0,IF(OR(N(L93)&gt;0,N(M93)&gt;0),((IF(N(L93)=0,N(A93),N(L93))+N(M93))-(N(A93)+N(B93)))*1440&gt;IFERROR(VLOOKUP(I93,'Ajustes'!$A$3:$C$5,2,0),0),AND(NOT(N(O93)&gt;0),I93&lt;&gt;"Emergencia ahora",(NOW()-(N(A93)+N(B93)))*1440&gt;IFERROR(VLOOKUP(I93,'Ajustes'!$A$3:$C$5,2,0),0)))),"LLAMADA DESPUÉS DE LA META; ","")&amp;IF(AND(I93="Siguiente día hábil",N(A93)&gt;0,IF(N(N93)=0,TODAY()&gt;WORKDAY(N(A93),1),N(N93)&gt;WORKDAY(N(A93),1))),"SIGUIENTE DÍA HÁBIL SIN PROGRAMAR; ","")&amp;IF(AND(OR(I93="Emergencia ahora",I93="Siguiente día hábil"),K93=""),"SIN PROVEEDOR; ","")&amp;IF(AND(I93&lt;&gt;"",N(A93)&gt;0,IFERROR(VLOOKUP(I93,'Ajustes'!$A$3:$C$5,3,0),0)&gt;0,TODAY()-N(A93)&gt;IFERROR(VLOOKUP(I93,'Ajustes'!$A$3:$C$5,3,0),0)),"ABIERTA DEMASIADO TIEMPO; ",""),LEN(IF(N(A93)=0,"SIN FECHA DE LLEGADA; ","")&amp;IF(C93="","SIN UNIDAD; ","")&amp;IF(AND(C93&lt;&gt;"",COUNTIF('Unidades'!$A$2:$A$300,C93)=0),"UNIDAD NO ESTÁ EN LA LISTA; ","")&amp;IF(I93="","SIN URGENCIA; ","")&amp;IF(AND(I93&lt;&gt;"",J93=""),"FALTA QUIÉN DECIDIÓ; ","")&amp;IF(AND(I93="Emergencia ahora",NOT(OR(N(L93)&gt;0,N(M93)&gt;0))),"EMERGENCIA SIN LLAMADA DE REGRESO; ","")&amp;IF(AND(I93&lt;&gt;"",N(A93)&gt;0,IFERROR(VLOOKUP(I93,'Ajustes'!$A$3:$C$5,2,0),0)&gt;0,IF(OR(N(L93)&gt;0,N(M93)&gt;0),((IF(N(L93)=0,N(A93),N(L93))+N(M93))-(N(A93)+N(B93)))*1440&gt;IFERROR(VLOOKUP(I93,'Ajustes'!$A$3:$C$5,2,0),0),AND(NOT(N(O93)&gt;0),I93&lt;&gt;"Emergencia ahora",(NOW()-(N(A93)+N(B93)))*1440&gt;IFERROR(VLOOKUP(I93,'Ajustes'!$A$3:$C$5,2,0),0)))),"LLAMADA DESPUÉS DE LA META; ","")&amp;IF(AND(I93="Siguiente día hábil",N(A93)&gt;0,IF(N(N93)=0,TODAY()&gt;WORKDAY(N(A93),1),N(N93)&gt;WORKDAY(N(A93),1))),"SIGUIENTE DÍA HÁBIL SIN PROGRAMAR; ","")&amp;IF(AND(OR(I93="Emergencia ahora",I93="Siguiente día hábil"),K93=""),"SIN PROVEEDOR; ","")&amp;IF(AND(I93&lt;&gt;"",N(A93)&gt;0,IFERROR(VLOOKUP(I93,'Ajustes'!$A$3:$C$5,3,0),0)&gt;0,TODAY()-N(A93)&gt;IFERROR(VLOOKUP(I93,'Ajustes'!$A$3:$C$5,3,0),0)),"ABIERTA DEMASIADO TIEMPO; ",""))-2)))</f>
        <v/>
      </c>
    </row>
    <row r="94">
      <c r="A94" s="7" t="n"/>
      <c r="B94" s="8" t="n"/>
      <c r="L94" s="7" t="n"/>
      <c r="M94" s="8" t="n"/>
      <c r="N94" s="7" t="n"/>
      <c r="O94" s="7" t="n"/>
      <c r="Q94" s="10">
        <f>IF(OR(NOT(OR(A94&lt;&gt;"",C94&lt;&gt;"",D94&lt;&gt;"",G94&lt;&gt;"")),N(A94)=0,NOT(OR(N(L94)&gt;0,N(M94)&gt;0))),"",ROUND(((IF(N(L94)=0,N(A94),N(L94))+N(M94))-(N(A94)+N(B94)))*1440,0))</f>
        <v/>
      </c>
      <c r="R94" s="10">
        <f>IF(OR(NOT(OR(A94&lt;&gt;"",C94&lt;&gt;"",D94&lt;&gt;"",G94&lt;&gt;"")),N(A94)=0),"",IF(N(O94)&gt;0,N(O94),TODAY())-N(A94))</f>
        <v/>
      </c>
      <c r="S94">
        <f>IF(OR(NOT(OR(A94&lt;&gt;"",C94&lt;&gt;"",D94&lt;&gt;"",G94&lt;&gt;"")),N(O94)&gt;0),"",IF(IF(N(A94)=0,"SIN FECHA DE LLEGADA; ","")&amp;IF(C94="","SIN UNIDAD; ","")&amp;IF(AND(C94&lt;&gt;"",COUNTIF('Unidades'!$A$2:$A$300,C94)=0),"UNIDAD NO ESTÁ EN LA LISTA; ","")&amp;IF(I94="","SIN URGENCIA; ","")&amp;IF(AND(I94&lt;&gt;"",J94=""),"FALTA QUIÉN DECIDIÓ; ","")&amp;IF(AND(I94="Emergencia ahora",NOT(OR(N(L94)&gt;0,N(M94)&gt;0))),"EMERGENCIA SIN LLAMADA DE REGRESO; ","")&amp;IF(AND(I94&lt;&gt;"",N(A94)&gt;0,IFERROR(VLOOKUP(I94,'Ajustes'!$A$3:$C$5,2,0),0)&gt;0,IF(OR(N(L94)&gt;0,N(M94)&gt;0),((IF(N(L94)=0,N(A94),N(L94))+N(M94))-(N(A94)+N(B94)))*1440&gt;IFERROR(VLOOKUP(I94,'Ajustes'!$A$3:$C$5,2,0),0),AND(NOT(N(O94)&gt;0),I94&lt;&gt;"Emergencia ahora",(NOW()-(N(A94)+N(B94)))*1440&gt;IFERROR(VLOOKUP(I94,'Ajustes'!$A$3:$C$5,2,0),0)))),"LLAMADA DESPUÉS DE LA META; ","")&amp;IF(AND(I94="Siguiente día hábil",N(A94)&gt;0,IF(N(N94)=0,TODAY()&gt;WORKDAY(N(A94),1),N(N94)&gt;WORKDAY(N(A94),1))),"SIGUIENTE DÍA HÁBIL SIN PROGRAMAR; ","")&amp;IF(AND(OR(I94="Emergencia ahora",I94="Siguiente día hábil"),K94=""),"SIN PROVEEDOR; ","")&amp;IF(AND(I94&lt;&gt;"",N(A94)&gt;0,IFERROR(VLOOKUP(I94,'Ajustes'!$A$3:$C$5,3,0),0)&gt;0,TODAY()-N(A94)&gt;IFERROR(VLOOKUP(I94,'Ajustes'!$A$3:$C$5,3,0),0)),"ABIERTA DEMASIADO TIEMPO; ","")="","",LEFT(IF(N(A94)=0,"SIN FECHA DE LLEGADA; ","")&amp;IF(C94="","SIN UNIDAD; ","")&amp;IF(AND(C94&lt;&gt;"",COUNTIF('Unidades'!$A$2:$A$300,C94)=0),"UNIDAD NO ESTÁ EN LA LISTA; ","")&amp;IF(I94="","SIN URGENCIA; ","")&amp;IF(AND(I94&lt;&gt;"",J94=""),"FALTA QUIÉN DECIDIÓ; ","")&amp;IF(AND(I94="Emergencia ahora",NOT(OR(N(L94)&gt;0,N(M94)&gt;0))),"EMERGENCIA SIN LLAMADA DE REGRESO; ","")&amp;IF(AND(I94&lt;&gt;"",N(A94)&gt;0,IFERROR(VLOOKUP(I94,'Ajustes'!$A$3:$C$5,2,0),0)&gt;0,IF(OR(N(L94)&gt;0,N(M94)&gt;0),((IF(N(L94)=0,N(A94),N(L94))+N(M94))-(N(A94)+N(B94)))*1440&gt;IFERROR(VLOOKUP(I94,'Ajustes'!$A$3:$C$5,2,0),0),AND(NOT(N(O94)&gt;0),I94&lt;&gt;"Emergencia ahora",(NOW()-(N(A94)+N(B94)))*1440&gt;IFERROR(VLOOKUP(I94,'Ajustes'!$A$3:$C$5,2,0),0)))),"LLAMADA DESPUÉS DE LA META; ","")&amp;IF(AND(I94="Siguiente día hábil",N(A94)&gt;0,IF(N(N94)=0,TODAY()&gt;WORKDAY(N(A94),1),N(N94)&gt;WORKDAY(N(A94),1))),"SIGUIENTE DÍA HÁBIL SIN PROGRAMAR; ","")&amp;IF(AND(OR(I94="Emergencia ahora",I94="Siguiente día hábil"),K94=""),"SIN PROVEEDOR; ","")&amp;IF(AND(I94&lt;&gt;"",N(A94)&gt;0,IFERROR(VLOOKUP(I94,'Ajustes'!$A$3:$C$5,3,0),0)&gt;0,TODAY()-N(A94)&gt;IFERROR(VLOOKUP(I94,'Ajustes'!$A$3:$C$5,3,0),0)),"ABIERTA DEMASIADO TIEMPO; ",""),LEN(IF(N(A94)=0,"SIN FECHA DE LLEGADA; ","")&amp;IF(C94="","SIN UNIDAD; ","")&amp;IF(AND(C94&lt;&gt;"",COUNTIF('Unidades'!$A$2:$A$300,C94)=0),"UNIDAD NO ESTÁ EN LA LISTA; ","")&amp;IF(I94="","SIN URGENCIA; ","")&amp;IF(AND(I94&lt;&gt;"",J94=""),"FALTA QUIÉN DECIDIÓ; ","")&amp;IF(AND(I94="Emergencia ahora",NOT(OR(N(L94)&gt;0,N(M94)&gt;0))),"EMERGENCIA SIN LLAMADA DE REGRESO; ","")&amp;IF(AND(I94&lt;&gt;"",N(A94)&gt;0,IFERROR(VLOOKUP(I94,'Ajustes'!$A$3:$C$5,2,0),0)&gt;0,IF(OR(N(L94)&gt;0,N(M94)&gt;0),((IF(N(L94)=0,N(A94),N(L94))+N(M94))-(N(A94)+N(B94)))*1440&gt;IFERROR(VLOOKUP(I94,'Ajustes'!$A$3:$C$5,2,0),0),AND(NOT(N(O94)&gt;0),I94&lt;&gt;"Emergencia ahora",(NOW()-(N(A94)+N(B94)))*1440&gt;IFERROR(VLOOKUP(I94,'Ajustes'!$A$3:$C$5,2,0),0)))),"LLAMADA DESPUÉS DE LA META; ","")&amp;IF(AND(I94="Siguiente día hábil",N(A94)&gt;0,IF(N(N94)=0,TODAY()&gt;WORKDAY(N(A94),1),N(N94)&gt;WORKDAY(N(A94),1))),"SIGUIENTE DÍA HÁBIL SIN PROGRAMAR; ","")&amp;IF(AND(OR(I94="Emergencia ahora",I94="Siguiente día hábil"),K94=""),"SIN PROVEEDOR; ","")&amp;IF(AND(I94&lt;&gt;"",N(A94)&gt;0,IFERROR(VLOOKUP(I94,'Ajustes'!$A$3:$C$5,3,0),0)&gt;0,TODAY()-N(A94)&gt;IFERROR(VLOOKUP(I94,'Ajustes'!$A$3:$C$5,3,0),0)),"ABIERTA DEMASIADO TIEMPO; ",""))-2)))</f>
        <v/>
      </c>
    </row>
    <row r="95">
      <c r="A95" s="7" t="n"/>
      <c r="B95" s="8" t="n"/>
      <c r="L95" s="7" t="n"/>
      <c r="M95" s="8" t="n"/>
      <c r="N95" s="7" t="n"/>
      <c r="O95" s="7" t="n"/>
      <c r="Q95" s="10">
        <f>IF(OR(NOT(OR(A95&lt;&gt;"",C95&lt;&gt;"",D95&lt;&gt;"",G95&lt;&gt;"")),N(A95)=0,NOT(OR(N(L95)&gt;0,N(M95)&gt;0))),"",ROUND(((IF(N(L95)=0,N(A95),N(L95))+N(M95))-(N(A95)+N(B95)))*1440,0))</f>
        <v/>
      </c>
      <c r="R95" s="10">
        <f>IF(OR(NOT(OR(A95&lt;&gt;"",C95&lt;&gt;"",D95&lt;&gt;"",G95&lt;&gt;"")),N(A95)=0),"",IF(N(O95)&gt;0,N(O95),TODAY())-N(A95))</f>
        <v/>
      </c>
      <c r="S95">
        <f>IF(OR(NOT(OR(A95&lt;&gt;"",C95&lt;&gt;"",D95&lt;&gt;"",G95&lt;&gt;"")),N(O95)&gt;0),"",IF(IF(N(A95)=0,"SIN FECHA DE LLEGADA; ","")&amp;IF(C95="","SIN UNIDAD; ","")&amp;IF(AND(C95&lt;&gt;"",COUNTIF('Unidades'!$A$2:$A$300,C95)=0),"UNIDAD NO ESTÁ EN LA LISTA; ","")&amp;IF(I95="","SIN URGENCIA; ","")&amp;IF(AND(I95&lt;&gt;"",J95=""),"FALTA QUIÉN DECIDIÓ; ","")&amp;IF(AND(I95="Emergencia ahora",NOT(OR(N(L95)&gt;0,N(M95)&gt;0))),"EMERGENCIA SIN LLAMADA DE REGRESO; ","")&amp;IF(AND(I95&lt;&gt;"",N(A95)&gt;0,IFERROR(VLOOKUP(I95,'Ajustes'!$A$3:$C$5,2,0),0)&gt;0,IF(OR(N(L95)&gt;0,N(M95)&gt;0),((IF(N(L95)=0,N(A95),N(L95))+N(M95))-(N(A95)+N(B95)))*1440&gt;IFERROR(VLOOKUP(I95,'Ajustes'!$A$3:$C$5,2,0),0),AND(NOT(N(O95)&gt;0),I95&lt;&gt;"Emergencia ahora",(NOW()-(N(A95)+N(B95)))*1440&gt;IFERROR(VLOOKUP(I95,'Ajustes'!$A$3:$C$5,2,0),0)))),"LLAMADA DESPUÉS DE LA META; ","")&amp;IF(AND(I95="Siguiente día hábil",N(A95)&gt;0,IF(N(N95)=0,TODAY()&gt;WORKDAY(N(A95),1),N(N95)&gt;WORKDAY(N(A95),1))),"SIGUIENTE DÍA HÁBIL SIN PROGRAMAR; ","")&amp;IF(AND(OR(I95="Emergencia ahora",I95="Siguiente día hábil"),K95=""),"SIN PROVEEDOR; ","")&amp;IF(AND(I95&lt;&gt;"",N(A95)&gt;0,IFERROR(VLOOKUP(I95,'Ajustes'!$A$3:$C$5,3,0),0)&gt;0,TODAY()-N(A95)&gt;IFERROR(VLOOKUP(I95,'Ajustes'!$A$3:$C$5,3,0),0)),"ABIERTA DEMASIADO TIEMPO; ","")="","",LEFT(IF(N(A95)=0,"SIN FECHA DE LLEGADA; ","")&amp;IF(C95="","SIN UNIDAD; ","")&amp;IF(AND(C95&lt;&gt;"",COUNTIF('Unidades'!$A$2:$A$300,C95)=0),"UNIDAD NO ESTÁ EN LA LISTA; ","")&amp;IF(I95="","SIN URGENCIA; ","")&amp;IF(AND(I95&lt;&gt;"",J95=""),"FALTA QUIÉN DECIDIÓ; ","")&amp;IF(AND(I95="Emergencia ahora",NOT(OR(N(L95)&gt;0,N(M95)&gt;0))),"EMERGENCIA SIN LLAMADA DE REGRESO; ","")&amp;IF(AND(I95&lt;&gt;"",N(A95)&gt;0,IFERROR(VLOOKUP(I95,'Ajustes'!$A$3:$C$5,2,0),0)&gt;0,IF(OR(N(L95)&gt;0,N(M95)&gt;0),((IF(N(L95)=0,N(A95),N(L95))+N(M95))-(N(A95)+N(B95)))*1440&gt;IFERROR(VLOOKUP(I95,'Ajustes'!$A$3:$C$5,2,0),0),AND(NOT(N(O95)&gt;0),I95&lt;&gt;"Emergencia ahora",(NOW()-(N(A95)+N(B95)))*1440&gt;IFERROR(VLOOKUP(I95,'Ajustes'!$A$3:$C$5,2,0),0)))),"LLAMADA DESPUÉS DE LA META; ","")&amp;IF(AND(I95="Siguiente día hábil",N(A95)&gt;0,IF(N(N95)=0,TODAY()&gt;WORKDAY(N(A95),1),N(N95)&gt;WORKDAY(N(A95),1))),"SIGUIENTE DÍA HÁBIL SIN PROGRAMAR; ","")&amp;IF(AND(OR(I95="Emergencia ahora",I95="Siguiente día hábil"),K95=""),"SIN PROVEEDOR; ","")&amp;IF(AND(I95&lt;&gt;"",N(A95)&gt;0,IFERROR(VLOOKUP(I95,'Ajustes'!$A$3:$C$5,3,0),0)&gt;0,TODAY()-N(A95)&gt;IFERROR(VLOOKUP(I95,'Ajustes'!$A$3:$C$5,3,0),0)),"ABIERTA DEMASIADO TIEMPO; ",""),LEN(IF(N(A95)=0,"SIN FECHA DE LLEGADA; ","")&amp;IF(C95="","SIN UNIDAD; ","")&amp;IF(AND(C95&lt;&gt;"",COUNTIF('Unidades'!$A$2:$A$300,C95)=0),"UNIDAD NO ESTÁ EN LA LISTA; ","")&amp;IF(I95="","SIN URGENCIA; ","")&amp;IF(AND(I95&lt;&gt;"",J95=""),"FALTA QUIÉN DECIDIÓ; ","")&amp;IF(AND(I95="Emergencia ahora",NOT(OR(N(L95)&gt;0,N(M95)&gt;0))),"EMERGENCIA SIN LLAMADA DE REGRESO; ","")&amp;IF(AND(I95&lt;&gt;"",N(A95)&gt;0,IFERROR(VLOOKUP(I95,'Ajustes'!$A$3:$C$5,2,0),0)&gt;0,IF(OR(N(L95)&gt;0,N(M95)&gt;0),((IF(N(L95)=0,N(A95),N(L95))+N(M95))-(N(A95)+N(B95)))*1440&gt;IFERROR(VLOOKUP(I95,'Ajustes'!$A$3:$C$5,2,0),0),AND(NOT(N(O95)&gt;0),I95&lt;&gt;"Emergencia ahora",(NOW()-(N(A95)+N(B95)))*1440&gt;IFERROR(VLOOKUP(I95,'Ajustes'!$A$3:$C$5,2,0),0)))),"LLAMADA DESPUÉS DE LA META; ","")&amp;IF(AND(I95="Siguiente día hábil",N(A95)&gt;0,IF(N(N95)=0,TODAY()&gt;WORKDAY(N(A95),1),N(N95)&gt;WORKDAY(N(A95),1))),"SIGUIENTE DÍA HÁBIL SIN PROGRAMAR; ","")&amp;IF(AND(OR(I95="Emergencia ahora",I95="Siguiente día hábil"),K95=""),"SIN PROVEEDOR; ","")&amp;IF(AND(I95&lt;&gt;"",N(A95)&gt;0,IFERROR(VLOOKUP(I95,'Ajustes'!$A$3:$C$5,3,0),0)&gt;0,TODAY()-N(A95)&gt;IFERROR(VLOOKUP(I95,'Ajustes'!$A$3:$C$5,3,0),0)),"ABIERTA DEMASIADO TIEMPO; ",""))-2)))</f>
        <v/>
      </c>
    </row>
    <row r="96">
      <c r="A96" s="7" t="n"/>
      <c r="B96" s="8" t="n"/>
      <c r="L96" s="7" t="n"/>
      <c r="M96" s="8" t="n"/>
      <c r="N96" s="7" t="n"/>
      <c r="O96" s="7" t="n"/>
      <c r="Q96" s="10">
        <f>IF(OR(NOT(OR(A96&lt;&gt;"",C96&lt;&gt;"",D96&lt;&gt;"",G96&lt;&gt;"")),N(A96)=0,NOT(OR(N(L96)&gt;0,N(M96)&gt;0))),"",ROUND(((IF(N(L96)=0,N(A96),N(L96))+N(M96))-(N(A96)+N(B96)))*1440,0))</f>
        <v/>
      </c>
      <c r="R96" s="10">
        <f>IF(OR(NOT(OR(A96&lt;&gt;"",C96&lt;&gt;"",D96&lt;&gt;"",G96&lt;&gt;"")),N(A96)=0),"",IF(N(O96)&gt;0,N(O96),TODAY())-N(A96))</f>
        <v/>
      </c>
      <c r="S96">
        <f>IF(OR(NOT(OR(A96&lt;&gt;"",C96&lt;&gt;"",D96&lt;&gt;"",G96&lt;&gt;"")),N(O96)&gt;0),"",IF(IF(N(A96)=0,"SIN FECHA DE LLEGADA; ","")&amp;IF(C96="","SIN UNIDAD; ","")&amp;IF(AND(C96&lt;&gt;"",COUNTIF('Unidades'!$A$2:$A$300,C96)=0),"UNIDAD NO ESTÁ EN LA LISTA; ","")&amp;IF(I96="","SIN URGENCIA; ","")&amp;IF(AND(I96&lt;&gt;"",J96=""),"FALTA QUIÉN DECIDIÓ; ","")&amp;IF(AND(I96="Emergencia ahora",NOT(OR(N(L96)&gt;0,N(M96)&gt;0))),"EMERGENCIA SIN LLAMADA DE REGRESO; ","")&amp;IF(AND(I96&lt;&gt;"",N(A96)&gt;0,IFERROR(VLOOKUP(I96,'Ajustes'!$A$3:$C$5,2,0),0)&gt;0,IF(OR(N(L96)&gt;0,N(M96)&gt;0),((IF(N(L96)=0,N(A96),N(L96))+N(M96))-(N(A96)+N(B96)))*1440&gt;IFERROR(VLOOKUP(I96,'Ajustes'!$A$3:$C$5,2,0),0),AND(NOT(N(O96)&gt;0),I96&lt;&gt;"Emergencia ahora",(NOW()-(N(A96)+N(B96)))*1440&gt;IFERROR(VLOOKUP(I96,'Ajustes'!$A$3:$C$5,2,0),0)))),"LLAMADA DESPUÉS DE LA META; ","")&amp;IF(AND(I96="Siguiente día hábil",N(A96)&gt;0,IF(N(N96)=0,TODAY()&gt;WORKDAY(N(A96),1),N(N96)&gt;WORKDAY(N(A96),1))),"SIGUIENTE DÍA HÁBIL SIN PROGRAMAR; ","")&amp;IF(AND(OR(I96="Emergencia ahora",I96="Siguiente día hábil"),K96=""),"SIN PROVEEDOR; ","")&amp;IF(AND(I96&lt;&gt;"",N(A96)&gt;0,IFERROR(VLOOKUP(I96,'Ajustes'!$A$3:$C$5,3,0),0)&gt;0,TODAY()-N(A96)&gt;IFERROR(VLOOKUP(I96,'Ajustes'!$A$3:$C$5,3,0),0)),"ABIERTA DEMASIADO TIEMPO; ","")="","",LEFT(IF(N(A96)=0,"SIN FECHA DE LLEGADA; ","")&amp;IF(C96="","SIN UNIDAD; ","")&amp;IF(AND(C96&lt;&gt;"",COUNTIF('Unidades'!$A$2:$A$300,C96)=0),"UNIDAD NO ESTÁ EN LA LISTA; ","")&amp;IF(I96="","SIN URGENCIA; ","")&amp;IF(AND(I96&lt;&gt;"",J96=""),"FALTA QUIÉN DECIDIÓ; ","")&amp;IF(AND(I96="Emergencia ahora",NOT(OR(N(L96)&gt;0,N(M96)&gt;0))),"EMERGENCIA SIN LLAMADA DE REGRESO; ","")&amp;IF(AND(I96&lt;&gt;"",N(A96)&gt;0,IFERROR(VLOOKUP(I96,'Ajustes'!$A$3:$C$5,2,0),0)&gt;0,IF(OR(N(L96)&gt;0,N(M96)&gt;0),((IF(N(L96)=0,N(A96),N(L96))+N(M96))-(N(A96)+N(B96)))*1440&gt;IFERROR(VLOOKUP(I96,'Ajustes'!$A$3:$C$5,2,0),0),AND(NOT(N(O96)&gt;0),I96&lt;&gt;"Emergencia ahora",(NOW()-(N(A96)+N(B96)))*1440&gt;IFERROR(VLOOKUP(I96,'Ajustes'!$A$3:$C$5,2,0),0)))),"LLAMADA DESPUÉS DE LA META; ","")&amp;IF(AND(I96="Siguiente día hábil",N(A96)&gt;0,IF(N(N96)=0,TODAY()&gt;WORKDAY(N(A96),1),N(N96)&gt;WORKDAY(N(A96),1))),"SIGUIENTE DÍA HÁBIL SIN PROGRAMAR; ","")&amp;IF(AND(OR(I96="Emergencia ahora",I96="Siguiente día hábil"),K96=""),"SIN PROVEEDOR; ","")&amp;IF(AND(I96&lt;&gt;"",N(A96)&gt;0,IFERROR(VLOOKUP(I96,'Ajustes'!$A$3:$C$5,3,0),0)&gt;0,TODAY()-N(A96)&gt;IFERROR(VLOOKUP(I96,'Ajustes'!$A$3:$C$5,3,0),0)),"ABIERTA DEMASIADO TIEMPO; ",""),LEN(IF(N(A96)=0,"SIN FECHA DE LLEGADA; ","")&amp;IF(C96="","SIN UNIDAD; ","")&amp;IF(AND(C96&lt;&gt;"",COUNTIF('Unidades'!$A$2:$A$300,C96)=0),"UNIDAD NO ESTÁ EN LA LISTA; ","")&amp;IF(I96="","SIN URGENCIA; ","")&amp;IF(AND(I96&lt;&gt;"",J96=""),"FALTA QUIÉN DECIDIÓ; ","")&amp;IF(AND(I96="Emergencia ahora",NOT(OR(N(L96)&gt;0,N(M96)&gt;0))),"EMERGENCIA SIN LLAMADA DE REGRESO; ","")&amp;IF(AND(I96&lt;&gt;"",N(A96)&gt;0,IFERROR(VLOOKUP(I96,'Ajustes'!$A$3:$C$5,2,0),0)&gt;0,IF(OR(N(L96)&gt;0,N(M96)&gt;0),((IF(N(L96)=0,N(A96),N(L96))+N(M96))-(N(A96)+N(B96)))*1440&gt;IFERROR(VLOOKUP(I96,'Ajustes'!$A$3:$C$5,2,0),0),AND(NOT(N(O96)&gt;0),I96&lt;&gt;"Emergencia ahora",(NOW()-(N(A96)+N(B96)))*1440&gt;IFERROR(VLOOKUP(I96,'Ajustes'!$A$3:$C$5,2,0),0)))),"LLAMADA DESPUÉS DE LA META; ","")&amp;IF(AND(I96="Siguiente día hábil",N(A96)&gt;0,IF(N(N96)=0,TODAY()&gt;WORKDAY(N(A96),1),N(N96)&gt;WORKDAY(N(A96),1))),"SIGUIENTE DÍA HÁBIL SIN PROGRAMAR; ","")&amp;IF(AND(OR(I96="Emergencia ahora",I96="Siguiente día hábil"),K96=""),"SIN PROVEEDOR; ","")&amp;IF(AND(I96&lt;&gt;"",N(A96)&gt;0,IFERROR(VLOOKUP(I96,'Ajustes'!$A$3:$C$5,3,0),0)&gt;0,TODAY()-N(A96)&gt;IFERROR(VLOOKUP(I96,'Ajustes'!$A$3:$C$5,3,0),0)),"ABIERTA DEMASIADO TIEMPO; ",""))-2)))</f>
        <v/>
      </c>
    </row>
    <row r="97">
      <c r="A97" s="7" t="n"/>
      <c r="B97" s="8" t="n"/>
      <c r="L97" s="7" t="n"/>
      <c r="M97" s="8" t="n"/>
      <c r="N97" s="7" t="n"/>
      <c r="O97" s="7" t="n"/>
      <c r="Q97" s="10">
        <f>IF(OR(NOT(OR(A97&lt;&gt;"",C97&lt;&gt;"",D97&lt;&gt;"",G97&lt;&gt;"")),N(A97)=0,NOT(OR(N(L97)&gt;0,N(M97)&gt;0))),"",ROUND(((IF(N(L97)=0,N(A97),N(L97))+N(M97))-(N(A97)+N(B97)))*1440,0))</f>
        <v/>
      </c>
      <c r="R97" s="10">
        <f>IF(OR(NOT(OR(A97&lt;&gt;"",C97&lt;&gt;"",D97&lt;&gt;"",G97&lt;&gt;"")),N(A97)=0),"",IF(N(O97)&gt;0,N(O97),TODAY())-N(A97))</f>
        <v/>
      </c>
      <c r="S97">
        <f>IF(OR(NOT(OR(A97&lt;&gt;"",C97&lt;&gt;"",D97&lt;&gt;"",G97&lt;&gt;"")),N(O97)&gt;0),"",IF(IF(N(A97)=0,"SIN FECHA DE LLEGADA; ","")&amp;IF(C97="","SIN UNIDAD; ","")&amp;IF(AND(C97&lt;&gt;"",COUNTIF('Unidades'!$A$2:$A$300,C97)=0),"UNIDAD NO ESTÁ EN LA LISTA; ","")&amp;IF(I97="","SIN URGENCIA; ","")&amp;IF(AND(I97&lt;&gt;"",J97=""),"FALTA QUIÉN DECIDIÓ; ","")&amp;IF(AND(I97="Emergencia ahora",NOT(OR(N(L97)&gt;0,N(M97)&gt;0))),"EMERGENCIA SIN LLAMADA DE REGRESO; ","")&amp;IF(AND(I97&lt;&gt;"",N(A97)&gt;0,IFERROR(VLOOKUP(I97,'Ajustes'!$A$3:$C$5,2,0),0)&gt;0,IF(OR(N(L97)&gt;0,N(M97)&gt;0),((IF(N(L97)=0,N(A97),N(L97))+N(M97))-(N(A97)+N(B97)))*1440&gt;IFERROR(VLOOKUP(I97,'Ajustes'!$A$3:$C$5,2,0),0),AND(NOT(N(O97)&gt;0),I97&lt;&gt;"Emergencia ahora",(NOW()-(N(A97)+N(B97)))*1440&gt;IFERROR(VLOOKUP(I97,'Ajustes'!$A$3:$C$5,2,0),0)))),"LLAMADA DESPUÉS DE LA META; ","")&amp;IF(AND(I97="Siguiente día hábil",N(A97)&gt;0,IF(N(N97)=0,TODAY()&gt;WORKDAY(N(A97),1),N(N97)&gt;WORKDAY(N(A97),1))),"SIGUIENTE DÍA HÁBIL SIN PROGRAMAR; ","")&amp;IF(AND(OR(I97="Emergencia ahora",I97="Siguiente día hábil"),K97=""),"SIN PROVEEDOR; ","")&amp;IF(AND(I97&lt;&gt;"",N(A97)&gt;0,IFERROR(VLOOKUP(I97,'Ajustes'!$A$3:$C$5,3,0),0)&gt;0,TODAY()-N(A97)&gt;IFERROR(VLOOKUP(I97,'Ajustes'!$A$3:$C$5,3,0),0)),"ABIERTA DEMASIADO TIEMPO; ","")="","",LEFT(IF(N(A97)=0,"SIN FECHA DE LLEGADA; ","")&amp;IF(C97="","SIN UNIDAD; ","")&amp;IF(AND(C97&lt;&gt;"",COUNTIF('Unidades'!$A$2:$A$300,C97)=0),"UNIDAD NO ESTÁ EN LA LISTA; ","")&amp;IF(I97="","SIN URGENCIA; ","")&amp;IF(AND(I97&lt;&gt;"",J97=""),"FALTA QUIÉN DECIDIÓ; ","")&amp;IF(AND(I97="Emergencia ahora",NOT(OR(N(L97)&gt;0,N(M97)&gt;0))),"EMERGENCIA SIN LLAMADA DE REGRESO; ","")&amp;IF(AND(I97&lt;&gt;"",N(A97)&gt;0,IFERROR(VLOOKUP(I97,'Ajustes'!$A$3:$C$5,2,0),0)&gt;0,IF(OR(N(L97)&gt;0,N(M97)&gt;0),((IF(N(L97)=0,N(A97),N(L97))+N(M97))-(N(A97)+N(B97)))*1440&gt;IFERROR(VLOOKUP(I97,'Ajustes'!$A$3:$C$5,2,0),0),AND(NOT(N(O97)&gt;0),I97&lt;&gt;"Emergencia ahora",(NOW()-(N(A97)+N(B97)))*1440&gt;IFERROR(VLOOKUP(I97,'Ajustes'!$A$3:$C$5,2,0),0)))),"LLAMADA DESPUÉS DE LA META; ","")&amp;IF(AND(I97="Siguiente día hábil",N(A97)&gt;0,IF(N(N97)=0,TODAY()&gt;WORKDAY(N(A97),1),N(N97)&gt;WORKDAY(N(A97),1))),"SIGUIENTE DÍA HÁBIL SIN PROGRAMAR; ","")&amp;IF(AND(OR(I97="Emergencia ahora",I97="Siguiente día hábil"),K97=""),"SIN PROVEEDOR; ","")&amp;IF(AND(I97&lt;&gt;"",N(A97)&gt;0,IFERROR(VLOOKUP(I97,'Ajustes'!$A$3:$C$5,3,0),0)&gt;0,TODAY()-N(A97)&gt;IFERROR(VLOOKUP(I97,'Ajustes'!$A$3:$C$5,3,0),0)),"ABIERTA DEMASIADO TIEMPO; ",""),LEN(IF(N(A97)=0,"SIN FECHA DE LLEGADA; ","")&amp;IF(C97="","SIN UNIDAD; ","")&amp;IF(AND(C97&lt;&gt;"",COUNTIF('Unidades'!$A$2:$A$300,C97)=0),"UNIDAD NO ESTÁ EN LA LISTA; ","")&amp;IF(I97="","SIN URGENCIA; ","")&amp;IF(AND(I97&lt;&gt;"",J97=""),"FALTA QUIÉN DECIDIÓ; ","")&amp;IF(AND(I97="Emergencia ahora",NOT(OR(N(L97)&gt;0,N(M97)&gt;0))),"EMERGENCIA SIN LLAMADA DE REGRESO; ","")&amp;IF(AND(I97&lt;&gt;"",N(A97)&gt;0,IFERROR(VLOOKUP(I97,'Ajustes'!$A$3:$C$5,2,0),0)&gt;0,IF(OR(N(L97)&gt;0,N(M97)&gt;0),((IF(N(L97)=0,N(A97),N(L97))+N(M97))-(N(A97)+N(B97)))*1440&gt;IFERROR(VLOOKUP(I97,'Ajustes'!$A$3:$C$5,2,0),0),AND(NOT(N(O97)&gt;0),I97&lt;&gt;"Emergencia ahora",(NOW()-(N(A97)+N(B97)))*1440&gt;IFERROR(VLOOKUP(I97,'Ajustes'!$A$3:$C$5,2,0),0)))),"LLAMADA DESPUÉS DE LA META; ","")&amp;IF(AND(I97="Siguiente día hábil",N(A97)&gt;0,IF(N(N97)=0,TODAY()&gt;WORKDAY(N(A97),1),N(N97)&gt;WORKDAY(N(A97),1))),"SIGUIENTE DÍA HÁBIL SIN PROGRAMAR; ","")&amp;IF(AND(OR(I97="Emergencia ahora",I97="Siguiente día hábil"),K97=""),"SIN PROVEEDOR; ","")&amp;IF(AND(I97&lt;&gt;"",N(A97)&gt;0,IFERROR(VLOOKUP(I97,'Ajustes'!$A$3:$C$5,3,0),0)&gt;0,TODAY()-N(A97)&gt;IFERROR(VLOOKUP(I97,'Ajustes'!$A$3:$C$5,3,0),0)),"ABIERTA DEMASIADO TIEMPO; ",""))-2)))</f>
        <v/>
      </c>
    </row>
    <row r="98">
      <c r="A98" s="7" t="n"/>
      <c r="B98" s="8" t="n"/>
      <c r="L98" s="7" t="n"/>
      <c r="M98" s="8" t="n"/>
      <c r="N98" s="7" t="n"/>
      <c r="O98" s="7" t="n"/>
      <c r="Q98" s="10">
        <f>IF(OR(NOT(OR(A98&lt;&gt;"",C98&lt;&gt;"",D98&lt;&gt;"",G98&lt;&gt;"")),N(A98)=0,NOT(OR(N(L98)&gt;0,N(M98)&gt;0))),"",ROUND(((IF(N(L98)=0,N(A98),N(L98))+N(M98))-(N(A98)+N(B98)))*1440,0))</f>
        <v/>
      </c>
      <c r="R98" s="10">
        <f>IF(OR(NOT(OR(A98&lt;&gt;"",C98&lt;&gt;"",D98&lt;&gt;"",G98&lt;&gt;"")),N(A98)=0),"",IF(N(O98)&gt;0,N(O98),TODAY())-N(A98))</f>
        <v/>
      </c>
      <c r="S98">
        <f>IF(OR(NOT(OR(A98&lt;&gt;"",C98&lt;&gt;"",D98&lt;&gt;"",G98&lt;&gt;"")),N(O98)&gt;0),"",IF(IF(N(A98)=0,"SIN FECHA DE LLEGADA; ","")&amp;IF(C98="","SIN UNIDAD; ","")&amp;IF(AND(C98&lt;&gt;"",COUNTIF('Unidades'!$A$2:$A$300,C98)=0),"UNIDAD NO ESTÁ EN LA LISTA; ","")&amp;IF(I98="","SIN URGENCIA; ","")&amp;IF(AND(I98&lt;&gt;"",J98=""),"FALTA QUIÉN DECIDIÓ; ","")&amp;IF(AND(I98="Emergencia ahora",NOT(OR(N(L98)&gt;0,N(M98)&gt;0))),"EMERGENCIA SIN LLAMADA DE REGRESO; ","")&amp;IF(AND(I98&lt;&gt;"",N(A98)&gt;0,IFERROR(VLOOKUP(I98,'Ajustes'!$A$3:$C$5,2,0),0)&gt;0,IF(OR(N(L98)&gt;0,N(M98)&gt;0),((IF(N(L98)=0,N(A98),N(L98))+N(M98))-(N(A98)+N(B98)))*1440&gt;IFERROR(VLOOKUP(I98,'Ajustes'!$A$3:$C$5,2,0),0),AND(NOT(N(O98)&gt;0),I98&lt;&gt;"Emergencia ahora",(NOW()-(N(A98)+N(B98)))*1440&gt;IFERROR(VLOOKUP(I98,'Ajustes'!$A$3:$C$5,2,0),0)))),"LLAMADA DESPUÉS DE LA META; ","")&amp;IF(AND(I98="Siguiente día hábil",N(A98)&gt;0,IF(N(N98)=0,TODAY()&gt;WORKDAY(N(A98),1),N(N98)&gt;WORKDAY(N(A98),1))),"SIGUIENTE DÍA HÁBIL SIN PROGRAMAR; ","")&amp;IF(AND(OR(I98="Emergencia ahora",I98="Siguiente día hábil"),K98=""),"SIN PROVEEDOR; ","")&amp;IF(AND(I98&lt;&gt;"",N(A98)&gt;0,IFERROR(VLOOKUP(I98,'Ajustes'!$A$3:$C$5,3,0),0)&gt;0,TODAY()-N(A98)&gt;IFERROR(VLOOKUP(I98,'Ajustes'!$A$3:$C$5,3,0),0)),"ABIERTA DEMASIADO TIEMPO; ","")="","",LEFT(IF(N(A98)=0,"SIN FECHA DE LLEGADA; ","")&amp;IF(C98="","SIN UNIDAD; ","")&amp;IF(AND(C98&lt;&gt;"",COUNTIF('Unidades'!$A$2:$A$300,C98)=0),"UNIDAD NO ESTÁ EN LA LISTA; ","")&amp;IF(I98="","SIN URGENCIA; ","")&amp;IF(AND(I98&lt;&gt;"",J98=""),"FALTA QUIÉN DECIDIÓ; ","")&amp;IF(AND(I98="Emergencia ahora",NOT(OR(N(L98)&gt;0,N(M98)&gt;0))),"EMERGENCIA SIN LLAMADA DE REGRESO; ","")&amp;IF(AND(I98&lt;&gt;"",N(A98)&gt;0,IFERROR(VLOOKUP(I98,'Ajustes'!$A$3:$C$5,2,0),0)&gt;0,IF(OR(N(L98)&gt;0,N(M98)&gt;0),((IF(N(L98)=0,N(A98),N(L98))+N(M98))-(N(A98)+N(B98)))*1440&gt;IFERROR(VLOOKUP(I98,'Ajustes'!$A$3:$C$5,2,0),0),AND(NOT(N(O98)&gt;0),I98&lt;&gt;"Emergencia ahora",(NOW()-(N(A98)+N(B98)))*1440&gt;IFERROR(VLOOKUP(I98,'Ajustes'!$A$3:$C$5,2,0),0)))),"LLAMADA DESPUÉS DE LA META; ","")&amp;IF(AND(I98="Siguiente día hábil",N(A98)&gt;0,IF(N(N98)=0,TODAY()&gt;WORKDAY(N(A98),1),N(N98)&gt;WORKDAY(N(A98),1))),"SIGUIENTE DÍA HÁBIL SIN PROGRAMAR; ","")&amp;IF(AND(OR(I98="Emergencia ahora",I98="Siguiente día hábil"),K98=""),"SIN PROVEEDOR; ","")&amp;IF(AND(I98&lt;&gt;"",N(A98)&gt;0,IFERROR(VLOOKUP(I98,'Ajustes'!$A$3:$C$5,3,0),0)&gt;0,TODAY()-N(A98)&gt;IFERROR(VLOOKUP(I98,'Ajustes'!$A$3:$C$5,3,0),0)),"ABIERTA DEMASIADO TIEMPO; ",""),LEN(IF(N(A98)=0,"SIN FECHA DE LLEGADA; ","")&amp;IF(C98="","SIN UNIDAD; ","")&amp;IF(AND(C98&lt;&gt;"",COUNTIF('Unidades'!$A$2:$A$300,C98)=0),"UNIDAD NO ESTÁ EN LA LISTA; ","")&amp;IF(I98="","SIN URGENCIA; ","")&amp;IF(AND(I98&lt;&gt;"",J98=""),"FALTA QUIÉN DECIDIÓ; ","")&amp;IF(AND(I98="Emergencia ahora",NOT(OR(N(L98)&gt;0,N(M98)&gt;0))),"EMERGENCIA SIN LLAMADA DE REGRESO; ","")&amp;IF(AND(I98&lt;&gt;"",N(A98)&gt;0,IFERROR(VLOOKUP(I98,'Ajustes'!$A$3:$C$5,2,0),0)&gt;0,IF(OR(N(L98)&gt;0,N(M98)&gt;0),((IF(N(L98)=0,N(A98),N(L98))+N(M98))-(N(A98)+N(B98)))*1440&gt;IFERROR(VLOOKUP(I98,'Ajustes'!$A$3:$C$5,2,0),0),AND(NOT(N(O98)&gt;0),I98&lt;&gt;"Emergencia ahora",(NOW()-(N(A98)+N(B98)))*1440&gt;IFERROR(VLOOKUP(I98,'Ajustes'!$A$3:$C$5,2,0),0)))),"LLAMADA DESPUÉS DE LA META; ","")&amp;IF(AND(I98="Siguiente día hábil",N(A98)&gt;0,IF(N(N98)=0,TODAY()&gt;WORKDAY(N(A98),1),N(N98)&gt;WORKDAY(N(A98),1))),"SIGUIENTE DÍA HÁBIL SIN PROGRAMAR; ","")&amp;IF(AND(OR(I98="Emergencia ahora",I98="Siguiente día hábil"),K98=""),"SIN PROVEEDOR; ","")&amp;IF(AND(I98&lt;&gt;"",N(A98)&gt;0,IFERROR(VLOOKUP(I98,'Ajustes'!$A$3:$C$5,3,0),0)&gt;0,TODAY()-N(A98)&gt;IFERROR(VLOOKUP(I98,'Ajustes'!$A$3:$C$5,3,0),0)),"ABIERTA DEMASIADO TIEMPO; ",""))-2)))</f>
        <v/>
      </c>
    </row>
    <row r="99">
      <c r="A99" s="7" t="n"/>
      <c r="B99" s="8" t="n"/>
      <c r="L99" s="7" t="n"/>
      <c r="M99" s="8" t="n"/>
      <c r="N99" s="7" t="n"/>
      <c r="O99" s="7" t="n"/>
      <c r="Q99" s="10">
        <f>IF(OR(NOT(OR(A99&lt;&gt;"",C99&lt;&gt;"",D99&lt;&gt;"",G99&lt;&gt;"")),N(A99)=0,NOT(OR(N(L99)&gt;0,N(M99)&gt;0))),"",ROUND(((IF(N(L99)=0,N(A99),N(L99))+N(M99))-(N(A99)+N(B99)))*1440,0))</f>
        <v/>
      </c>
      <c r="R99" s="10">
        <f>IF(OR(NOT(OR(A99&lt;&gt;"",C99&lt;&gt;"",D99&lt;&gt;"",G99&lt;&gt;"")),N(A99)=0),"",IF(N(O99)&gt;0,N(O99),TODAY())-N(A99))</f>
        <v/>
      </c>
      <c r="S99">
        <f>IF(OR(NOT(OR(A99&lt;&gt;"",C99&lt;&gt;"",D99&lt;&gt;"",G99&lt;&gt;"")),N(O99)&gt;0),"",IF(IF(N(A99)=0,"SIN FECHA DE LLEGADA; ","")&amp;IF(C99="","SIN UNIDAD; ","")&amp;IF(AND(C99&lt;&gt;"",COUNTIF('Unidades'!$A$2:$A$300,C99)=0),"UNIDAD NO ESTÁ EN LA LISTA; ","")&amp;IF(I99="","SIN URGENCIA; ","")&amp;IF(AND(I99&lt;&gt;"",J99=""),"FALTA QUIÉN DECIDIÓ; ","")&amp;IF(AND(I99="Emergencia ahora",NOT(OR(N(L99)&gt;0,N(M99)&gt;0))),"EMERGENCIA SIN LLAMADA DE REGRESO; ","")&amp;IF(AND(I99&lt;&gt;"",N(A99)&gt;0,IFERROR(VLOOKUP(I99,'Ajustes'!$A$3:$C$5,2,0),0)&gt;0,IF(OR(N(L99)&gt;0,N(M99)&gt;0),((IF(N(L99)=0,N(A99),N(L99))+N(M99))-(N(A99)+N(B99)))*1440&gt;IFERROR(VLOOKUP(I99,'Ajustes'!$A$3:$C$5,2,0),0),AND(NOT(N(O99)&gt;0),I99&lt;&gt;"Emergencia ahora",(NOW()-(N(A99)+N(B99)))*1440&gt;IFERROR(VLOOKUP(I99,'Ajustes'!$A$3:$C$5,2,0),0)))),"LLAMADA DESPUÉS DE LA META; ","")&amp;IF(AND(I99="Siguiente día hábil",N(A99)&gt;0,IF(N(N99)=0,TODAY()&gt;WORKDAY(N(A99),1),N(N99)&gt;WORKDAY(N(A99),1))),"SIGUIENTE DÍA HÁBIL SIN PROGRAMAR; ","")&amp;IF(AND(OR(I99="Emergencia ahora",I99="Siguiente día hábil"),K99=""),"SIN PROVEEDOR; ","")&amp;IF(AND(I99&lt;&gt;"",N(A99)&gt;0,IFERROR(VLOOKUP(I99,'Ajustes'!$A$3:$C$5,3,0),0)&gt;0,TODAY()-N(A99)&gt;IFERROR(VLOOKUP(I99,'Ajustes'!$A$3:$C$5,3,0),0)),"ABIERTA DEMASIADO TIEMPO; ","")="","",LEFT(IF(N(A99)=0,"SIN FECHA DE LLEGADA; ","")&amp;IF(C99="","SIN UNIDAD; ","")&amp;IF(AND(C99&lt;&gt;"",COUNTIF('Unidades'!$A$2:$A$300,C99)=0),"UNIDAD NO ESTÁ EN LA LISTA; ","")&amp;IF(I99="","SIN URGENCIA; ","")&amp;IF(AND(I99&lt;&gt;"",J99=""),"FALTA QUIÉN DECIDIÓ; ","")&amp;IF(AND(I99="Emergencia ahora",NOT(OR(N(L99)&gt;0,N(M99)&gt;0))),"EMERGENCIA SIN LLAMADA DE REGRESO; ","")&amp;IF(AND(I99&lt;&gt;"",N(A99)&gt;0,IFERROR(VLOOKUP(I99,'Ajustes'!$A$3:$C$5,2,0),0)&gt;0,IF(OR(N(L99)&gt;0,N(M99)&gt;0),((IF(N(L99)=0,N(A99),N(L99))+N(M99))-(N(A99)+N(B99)))*1440&gt;IFERROR(VLOOKUP(I99,'Ajustes'!$A$3:$C$5,2,0),0),AND(NOT(N(O99)&gt;0),I99&lt;&gt;"Emergencia ahora",(NOW()-(N(A99)+N(B99)))*1440&gt;IFERROR(VLOOKUP(I99,'Ajustes'!$A$3:$C$5,2,0),0)))),"LLAMADA DESPUÉS DE LA META; ","")&amp;IF(AND(I99="Siguiente día hábil",N(A99)&gt;0,IF(N(N99)=0,TODAY()&gt;WORKDAY(N(A99),1),N(N99)&gt;WORKDAY(N(A99),1))),"SIGUIENTE DÍA HÁBIL SIN PROGRAMAR; ","")&amp;IF(AND(OR(I99="Emergencia ahora",I99="Siguiente día hábil"),K99=""),"SIN PROVEEDOR; ","")&amp;IF(AND(I99&lt;&gt;"",N(A99)&gt;0,IFERROR(VLOOKUP(I99,'Ajustes'!$A$3:$C$5,3,0),0)&gt;0,TODAY()-N(A99)&gt;IFERROR(VLOOKUP(I99,'Ajustes'!$A$3:$C$5,3,0),0)),"ABIERTA DEMASIADO TIEMPO; ",""),LEN(IF(N(A99)=0,"SIN FECHA DE LLEGADA; ","")&amp;IF(C99="","SIN UNIDAD; ","")&amp;IF(AND(C99&lt;&gt;"",COUNTIF('Unidades'!$A$2:$A$300,C99)=0),"UNIDAD NO ESTÁ EN LA LISTA; ","")&amp;IF(I99="","SIN URGENCIA; ","")&amp;IF(AND(I99&lt;&gt;"",J99=""),"FALTA QUIÉN DECIDIÓ; ","")&amp;IF(AND(I99="Emergencia ahora",NOT(OR(N(L99)&gt;0,N(M99)&gt;0))),"EMERGENCIA SIN LLAMADA DE REGRESO; ","")&amp;IF(AND(I99&lt;&gt;"",N(A99)&gt;0,IFERROR(VLOOKUP(I99,'Ajustes'!$A$3:$C$5,2,0),0)&gt;0,IF(OR(N(L99)&gt;0,N(M99)&gt;0),((IF(N(L99)=0,N(A99),N(L99))+N(M99))-(N(A99)+N(B99)))*1440&gt;IFERROR(VLOOKUP(I99,'Ajustes'!$A$3:$C$5,2,0),0),AND(NOT(N(O99)&gt;0),I99&lt;&gt;"Emergencia ahora",(NOW()-(N(A99)+N(B99)))*1440&gt;IFERROR(VLOOKUP(I99,'Ajustes'!$A$3:$C$5,2,0),0)))),"LLAMADA DESPUÉS DE LA META; ","")&amp;IF(AND(I99="Siguiente día hábil",N(A99)&gt;0,IF(N(N99)=0,TODAY()&gt;WORKDAY(N(A99),1),N(N99)&gt;WORKDAY(N(A99),1))),"SIGUIENTE DÍA HÁBIL SIN PROGRAMAR; ","")&amp;IF(AND(OR(I99="Emergencia ahora",I99="Siguiente día hábil"),K99=""),"SIN PROVEEDOR; ","")&amp;IF(AND(I99&lt;&gt;"",N(A99)&gt;0,IFERROR(VLOOKUP(I99,'Ajustes'!$A$3:$C$5,3,0),0)&gt;0,TODAY()-N(A99)&gt;IFERROR(VLOOKUP(I99,'Ajustes'!$A$3:$C$5,3,0),0)),"ABIERTA DEMASIADO TIEMPO; ",""))-2)))</f>
        <v/>
      </c>
    </row>
    <row r="100">
      <c r="A100" s="7" t="n"/>
      <c r="B100" s="8" t="n"/>
      <c r="L100" s="7" t="n"/>
      <c r="M100" s="8" t="n"/>
      <c r="N100" s="7" t="n"/>
      <c r="O100" s="7" t="n"/>
      <c r="Q100" s="10">
        <f>IF(OR(NOT(OR(A100&lt;&gt;"",C100&lt;&gt;"",D100&lt;&gt;"",G100&lt;&gt;"")),N(A100)=0,NOT(OR(N(L100)&gt;0,N(M100)&gt;0))),"",ROUND(((IF(N(L100)=0,N(A100),N(L100))+N(M100))-(N(A100)+N(B100)))*1440,0))</f>
        <v/>
      </c>
      <c r="R100" s="10">
        <f>IF(OR(NOT(OR(A100&lt;&gt;"",C100&lt;&gt;"",D100&lt;&gt;"",G100&lt;&gt;"")),N(A100)=0),"",IF(N(O100)&gt;0,N(O100),TODAY())-N(A100))</f>
        <v/>
      </c>
      <c r="S100">
        <f>IF(OR(NOT(OR(A100&lt;&gt;"",C100&lt;&gt;"",D100&lt;&gt;"",G100&lt;&gt;"")),N(O100)&gt;0),"",IF(IF(N(A100)=0,"SIN FECHA DE LLEGADA; ","")&amp;IF(C100="","SIN UNIDAD; ","")&amp;IF(AND(C100&lt;&gt;"",COUNTIF('Unidades'!$A$2:$A$300,C100)=0),"UNIDAD NO ESTÁ EN LA LISTA; ","")&amp;IF(I100="","SIN URGENCIA; ","")&amp;IF(AND(I100&lt;&gt;"",J100=""),"FALTA QUIÉN DECIDIÓ; ","")&amp;IF(AND(I100="Emergencia ahora",NOT(OR(N(L100)&gt;0,N(M100)&gt;0))),"EMERGENCIA SIN LLAMADA DE REGRESO; ","")&amp;IF(AND(I100&lt;&gt;"",N(A100)&gt;0,IFERROR(VLOOKUP(I100,'Ajustes'!$A$3:$C$5,2,0),0)&gt;0,IF(OR(N(L100)&gt;0,N(M100)&gt;0),((IF(N(L100)=0,N(A100),N(L100))+N(M100))-(N(A100)+N(B100)))*1440&gt;IFERROR(VLOOKUP(I100,'Ajustes'!$A$3:$C$5,2,0),0),AND(NOT(N(O100)&gt;0),I100&lt;&gt;"Emergencia ahora",(NOW()-(N(A100)+N(B100)))*1440&gt;IFERROR(VLOOKUP(I100,'Ajustes'!$A$3:$C$5,2,0),0)))),"LLAMADA DESPUÉS DE LA META; ","")&amp;IF(AND(I100="Siguiente día hábil",N(A100)&gt;0,IF(N(N100)=0,TODAY()&gt;WORKDAY(N(A100),1),N(N100)&gt;WORKDAY(N(A100),1))),"SIGUIENTE DÍA HÁBIL SIN PROGRAMAR; ","")&amp;IF(AND(OR(I100="Emergencia ahora",I100="Siguiente día hábil"),K100=""),"SIN PROVEEDOR; ","")&amp;IF(AND(I100&lt;&gt;"",N(A100)&gt;0,IFERROR(VLOOKUP(I100,'Ajustes'!$A$3:$C$5,3,0),0)&gt;0,TODAY()-N(A100)&gt;IFERROR(VLOOKUP(I100,'Ajustes'!$A$3:$C$5,3,0),0)),"ABIERTA DEMASIADO TIEMPO; ","")="","",LEFT(IF(N(A100)=0,"SIN FECHA DE LLEGADA; ","")&amp;IF(C100="","SIN UNIDAD; ","")&amp;IF(AND(C100&lt;&gt;"",COUNTIF('Unidades'!$A$2:$A$300,C100)=0),"UNIDAD NO ESTÁ EN LA LISTA; ","")&amp;IF(I100="","SIN URGENCIA; ","")&amp;IF(AND(I100&lt;&gt;"",J100=""),"FALTA QUIÉN DECIDIÓ; ","")&amp;IF(AND(I100="Emergencia ahora",NOT(OR(N(L100)&gt;0,N(M100)&gt;0))),"EMERGENCIA SIN LLAMADA DE REGRESO; ","")&amp;IF(AND(I100&lt;&gt;"",N(A100)&gt;0,IFERROR(VLOOKUP(I100,'Ajustes'!$A$3:$C$5,2,0),0)&gt;0,IF(OR(N(L100)&gt;0,N(M100)&gt;0),((IF(N(L100)=0,N(A100),N(L100))+N(M100))-(N(A100)+N(B100)))*1440&gt;IFERROR(VLOOKUP(I100,'Ajustes'!$A$3:$C$5,2,0),0),AND(NOT(N(O100)&gt;0),I100&lt;&gt;"Emergencia ahora",(NOW()-(N(A100)+N(B100)))*1440&gt;IFERROR(VLOOKUP(I100,'Ajustes'!$A$3:$C$5,2,0),0)))),"LLAMADA DESPUÉS DE LA META; ","")&amp;IF(AND(I100="Siguiente día hábil",N(A100)&gt;0,IF(N(N100)=0,TODAY()&gt;WORKDAY(N(A100),1),N(N100)&gt;WORKDAY(N(A100),1))),"SIGUIENTE DÍA HÁBIL SIN PROGRAMAR; ","")&amp;IF(AND(OR(I100="Emergencia ahora",I100="Siguiente día hábil"),K100=""),"SIN PROVEEDOR; ","")&amp;IF(AND(I100&lt;&gt;"",N(A100)&gt;0,IFERROR(VLOOKUP(I100,'Ajustes'!$A$3:$C$5,3,0),0)&gt;0,TODAY()-N(A100)&gt;IFERROR(VLOOKUP(I100,'Ajustes'!$A$3:$C$5,3,0),0)),"ABIERTA DEMASIADO TIEMPO; ",""),LEN(IF(N(A100)=0,"SIN FECHA DE LLEGADA; ","")&amp;IF(C100="","SIN UNIDAD; ","")&amp;IF(AND(C100&lt;&gt;"",COUNTIF('Unidades'!$A$2:$A$300,C100)=0),"UNIDAD NO ESTÁ EN LA LISTA; ","")&amp;IF(I100="","SIN URGENCIA; ","")&amp;IF(AND(I100&lt;&gt;"",J100=""),"FALTA QUIÉN DECIDIÓ; ","")&amp;IF(AND(I100="Emergencia ahora",NOT(OR(N(L100)&gt;0,N(M100)&gt;0))),"EMERGENCIA SIN LLAMADA DE REGRESO; ","")&amp;IF(AND(I100&lt;&gt;"",N(A100)&gt;0,IFERROR(VLOOKUP(I100,'Ajustes'!$A$3:$C$5,2,0),0)&gt;0,IF(OR(N(L100)&gt;0,N(M100)&gt;0),((IF(N(L100)=0,N(A100),N(L100))+N(M100))-(N(A100)+N(B100)))*1440&gt;IFERROR(VLOOKUP(I100,'Ajustes'!$A$3:$C$5,2,0),0),AND(NOT(N(O100)&gt;0),I100&lt;&gt;"Emergencia ahora",(NOW()-(N(A100)+N(B100)))*1440&gt;IFERROR(VLOOKUP(I100,'Ajustes'!$A$3:$C$5,2,0),0)))),"LLAMADA DESPUÉS DE LA META; ","")&amp;IF(AND(I100="Siguiente día hábil",N(A100)&gt;0,IF(N(N100)=0,TODAY()&gt;WORKDAY(N(A100),1),N(N100)&gt;WORKDAY(N(A100),1))),"SIGUIENTE DÍA HÁBIL SIN PROGRAMAR; ","")&amp;IF(AND(OR(I100="Emergencia ahora",I100="Siguiente día hábil"),K100=""),"SIN PROVEEDOR; ","")&amp;IF(AND(I100&lt;&gt;"",N(A100)&gt;0,IFERROR(VLOOKUP(I100,'Ajustes'!$A$3:$C$5,3,0),0)&gt;0,TODAY()-N(A100)&gt;IFERROR(VLOOKUP(I100,'Ajustes'!$A$3:$C$5,3,0),0)),"ABIERTA DEMASIADO TIEMPO; ",""))-2)))</f>
        <v/>
      </c>
    </row>
    <row r="101">
      <c r="A101" s="7" t="n"/>
      <c r="B101" s="8" t="n"/>
      <c r="L101" s="7" t="n"/>
      <c r="M101" s="8" t="n"/>
      <c r="N101" s="7" t="n"/>
      <c r="O101" s="7" t="n"/>
      <c r="Q101" s="10">
        <f>IF(OR(NOT(OR(A101&lt;&gt;"",C101&lt;&gt;"",D101&lt;&gt;"",G101&lt;&gt;"")),N(A101)=0,NOT(OR(N(L101)&gt;0,N(M101)&gt;0))),"",ROUND(((IF(N(L101)=0,N(A101),N(L101))+N(M101))-(N(A101)+N(B101)))*1440,0))</f>
        <v/>
      </c>
      <c r="R101" s="10">
        <f>IF(OR(NOT(OR(A101&lt;&gt;"",C101&lt;&gt;"",D101&lt;&gt;"",G101&lt;&gt;"")),N(A101)=0),"",IF(N(O101)&gt;0,N(O101),TODAY())-N(A101))</f>
        <v/>
      </c>
      <c r="S101">
        <f>IF(OR(NOT(OR(A101&lt;&gt;"",C101&lt;&gt;"",D101&lt;&gt;"",G101&lt;&gt;"")),N(O101)&gt;0),"",IF(IF(N(A101)=0,"SIN FECHA DE LLEGADA; ","")&amp;IF(C101="","SIN UNIDAD; ","")&amp;IF(AND(C101&lt;&gt;"",COUNTIF('Unidades'!$A$2:$A$300,C101)=0),"UNIDAD NO ESTÁ EN LA LISTA; ","")&amp;IF(I101="","SIN URGENCIA; ","")&amp;IF(AND(I101&lt;&gt;"",J101=""),"FALTA QUIÉN DECIDIÓ; ","")&amp;IF(AND(I101="Emergencia ahora",NOT(OR(N(L101)&gt;0,N(M101)&gt;0))),"EMERGENCIA SIN LLAMADA DE REGRESO; ","")&amp;IF(AND(I101&lt;&gt;"",N(A101)&gt;0,IFERROR(VLOOKUP(I101,'Ajustes'!$A$3:$C$5,2,0),0)&gt;0,IF(OR(N(L101)&gt;0,N(M101)&gt;0),((IF(N(L101)=0,N(A101),N(L101))+N(M101))-(N(A101)+N(B101)))*1440&gt;IFERROR(VLOOKUP(I101,'Ajustes'!$A$3:$C$5,2,0),0),AND(NOT(N(O101)&gt;0),I101&lt;&gt;"Emergencia ahora",(NOW()-(N(A101)+N(B101)))*1440&gt;IFERROR(VLOOKUP(I101,'Ajustes'!$A$3:$C$5,2,0),0)))),"LLAMADA DESPUÉS DE LA META; ","")&amp;IF(AND(I101="Siguiente día hábil",N(A101)&gt;0,IF(N(N101)=0,TODAY()&gt;WORKDAY(N(A101),1),N(N101)&gt;WORKDAY(N(A101),1))),"SIGUIENTE DÍA HÁBIL SIN PROGRAMAR; ","")&amp;IF(AND(OR(I101="Emergencia ahora",I101="Siguiente día hábil"),K101=""),"SIN PROVEEDOR; ","")&amp;IF(AND(I101&lt;&gt;"",N(A101)&gt;0,IFERROR(VLOOKUP(I101,'Ajustes'!$A$3:$C$5,3,0),0)&gt;0,TODAY()-N(A101)&gt;IFERROR(VLOOKUP(I101,'Ajustes'!$A$3:$C$5,3,0),0)),"ABIERTA DEMASIADO TIEMPO; ","")="","",LEFT(IF(N(A101)=0,"SIN FECHA DE LLEGADA; ","")&amp;IF(C101="","SIN UNIDAD; ","")&amp;IF(AND(C101&lt;&gt;"",COUNTIF('Unidades'!$A$2:$A$300,C101)=0),"UNIDAD NO ESTÁ EN LA LISTA; ","")&amp;IF(I101="","SIN URGENCIA; ","")&amp;IF(AND(I101&lt;&gt;"",J101=""),"FALTA QUIÉN DECIDIÓ; ","")&amp;IF(AND(I101="Emergencia ahora",NOT(OR(N(L101)&gt;0,N(M101)&gt;0))),"EMERGENCIA SIN LLAMADA DE REGRESO; ","")&amp;IF(AND(I101&lt;&gt;"",N(A101)&gt;0,IFERROR(VLOOKUP(I101,'Ajustes'!$A$3:$C$5,2,0),0)&gt;0,IF(OR(N(L101)&gt;0,N(M101)&gt;0),((IF(N(L101)=0,N(A101),N(L101))+N(M101))-(N(A101)+N(B101)))*1440&gt;IFERROR(VLOOKUP(I101,'Ajustes'!$A$3:$C$5,2,0),0),AND(NOT(N(O101)&gt;0),I101&lt;&gt;"Emergencia ahora",(NOW()-(N(A101)+N(B101)))*1440&gt;IFERROR(VLOOKUP(I101,'Ajustes'!$A$3:$C$5,2,0),0)))),"LLAMADA DESPUÉS DE LA META; ","")&amp;IF(AND(I101="Siguiente día hábil",N(A101)&gt;0,IF(N(N101)=0,TODAY()&gt;WORKDAY(N(A101),1),N(N101)&gt;WORKDAY(N(A101),1))),"SIGUIENTE DÍA HÁBIL SIN PROGRAMAR; ","")&amp;IF(AND(OR(I101="Emergencia ahora",I101="Siguiente día hábil"),K101=""),"SIN PROVEEDOR; ","")&amp;IF(AND(I101&lt;&gt;"",N(A101)&gt;0,IFERROR(VLOOKUP(I101,'Ajustes'!$A$3:$C$5,3,0),0)&gt;0,TODAY()-N(A101)&gt;IFERROR(VLOOKUP(I101,'Ajustes'!$A$3:$C$5,3,0),0)),"ABIERTA DEMASIADO TIEMPO; ",""),LEN(IF(N(A101)=0,"SIN FECHA DE LLEGADA; ","")&amp;IF(C101="","SIN UNIDAD; ","")&amp;IF(AND(C101&lt;&gt;"",COUNTIF('Unidades'!$A$2:$A$300,C101)=0),"UNIDAD NO ESTÁ EN LA LISTA; ","")&amp;IF(I101="","SIN URGENCIA; ","")&amp;IF(AND(I101&lt;&gt;"",J101=""),"FALTA QUIÉN DECIDIÓ; ","")&amp;IF(AND(I101="Emergencia ahora",NOT(OR(N(L101)&gt;0,N(M101)&gt;0))),"EMERGENCIA SIN LLAMADA DE REGRESO; ","")&amp;IF(AND(I101&lt;&gt;"",N(A101)&gt;0,IFERROR(VLOOKUP(I101,'Ajustes'!$A$3:$C$5,2,0),0)&gt;0,IF(OR(N(L101)&gt;0,N(M101)&gt;0),((IF(N(L101)=0,N(A101),N(L101))+N(M101))-(N(A101)+N(B101)))*1440&gt;IFERROR(VLOOKUP(I101,'Ajustes'!$A$3:$C$5,2,0),0),AND(NOT(N(O101)&gt;0),I101&lt;&gt;"Emergencia ahora",(NOW()-(N(A101)+N(B101)))*1440&gt;IFERROR(VLOOKUP(I101,'Ajustes'!$A$3:$C$5,2,0),0)))),"LLAMADA DESPUÉS DE LA META; ","")&amp;IF(AND(I101="Siguiente día hábil",N(A101)&gt;0,IF(N(N101)=0,TODAY()&gt;WORKDAY(N(A101),1),N(N101)&gt;WORKDAY(N(A101),1))),"SIGUIENTE DÍA HÁBIL SIN PROGRAMAR; ","")&amp;IF(AND(OR(I101="Emergencia ahora",I101="Siguiente día hábil"),K101=""),"SIN PROVEEDOR; ","")&amp;IF(AND(I101&lt;&gt;"",N(A101)&gt;0,IFERROR(VLOOKUP(I101,'Ajustes'!$A$3:$C$5,3,0),0)&gt;0,TODAY()-N(A101)&gt;IFERROR(VLOOKUP(I101,'Ajustes'!$A$3:$C$5,3,0),0)),"ABIERTA DEMASIADO TIEMPO; ",""))-2)))</f>
        <v/>
      </c>
    </row>
    <row r="102">
      <c r="A102" s="7" t="n"/>
      <c r="B102" s="8" t="n"/>
      <c r="L102" s="7" t="n"/>
      <c r="M102" s="8" t="n"/>
      <c r="N102" s="7" t="n"/>
      <c r="O102" s="7" t="n"/>
      <c r="Q102" s="10">
        <f>IF(OR(NOT(OR(A102&lt;&gt;"",C102&lt;&gt;"",D102&lt;&gt;"",G102&lt;&gt;"")),N(A102)=0,NOT(OR(N(L102)&gt;0,N(M102)&gt;0))),"",ROUND(((IF(N(L102)=0,N(A102),N(L102))+N(M102))-(N(A102)+N(B102)))*1440,0))</f>
        <v/>
      </c>
      <c r="R102" s="10">
        <f>IF(OR(NOT(OR(A102&lt;&gt;"",C102&lt;&gt;"",D102&lt;&gt;"",G102&lt;&gt;"")),N(A102)=0),"",IF(N(O102)&gt;0,N(O102),TODAY())-N(A102))</f>
        <v/>
      </c>
      <c r="S102">
        <f>IF(OR(NOT(OR(A102&lt;&gt;"",C102&lt;&gt;"",D102&lt;&gt;"",G102&lt;&gt;"")),N(O102)&gt;0),"",IF(IF(N(A102)=0,"SIN FECHA DE LLEGADA; ","")&amp;IF(C102="","SIN UNIDAD; ","")&amp;IF(AND(C102&lt;&gt;"",COUNTIF('Unidades'!$A$2:$A$300,C102)=0),"UNIDAD NO ESTÁ EN LA LISTA; ","")&amp;IF(I102="","SIN URGENCIA; ","")&amp;IF(AND(I102&lt;&gt;"",J102=""),"FALTA QUIÉN DECIDIÓ; ","")&amp;IF(AND(I102="Emergencia ahora",NOT(OR(N(L102)&gt;0,N(M102)&gt;0))),"EMERGENCIA SIN LLAMADA DE REGRESO; ","")&amp;IF(AND(I102&lt;&gt;"",N(A102)&gt;0,IFERROR(VLOOKUP(I102,'Ajustes'!$A$3:$C$5,2,0),0)&gt;0,IF(OR(N(L102)&gt;0,N(M102)&gt;0),((IF(N(L102)=0,N(A102),N(L102))+N(M102))-(N(A102)+N(B102)))*1440&gt;IFERROR(VLOOKUP(I102,'Ajustes'!$A$3:$C$5,2,0),0),AND(NOT(N(O102)&gt;0),I102&lt;&gt;"Emergencia ahora",(NOW()-(N(A102)+N(B102)))*1440&gt;IFERROR(VLOOKUP(I102,'Ajustes'!$A$3:$C$5,2,0),0)))),"LLAMADA DESPUÉS DE LA META; ","")&amp;IF(AND(I102="Siguiente día hábil",N(A102)&gt;0,IF(N(N102)=0,TODAY()&gt;WORKDAY(N(A102),1),N(N102)&gt;WORKDAY(N(A102),1))),"SIGUIENTE DÍA HÁBIL SIN PROGRAMAR; ","")&amp;IF(AND(OR(I102="Emergencia ahora",I102="Siguiente día hábil"),K102=""),"SIN PROVEEDOR; ","")&amp;IF(AND(I102&lt;&gt;"",N(A102)&gt;0,IFERROR(VLOOKUP(I102,'Ajustes'!$A$3:$C$5,3,0),0)&gt;0,TODAY()-N(A102)&gt;IFERROR(VLOOKUP(I102,'Ajustes'!$A$3:$C$5,3,0),0)),"ABIERTA DEMASIADO TIEMPO; ","")="","",LEFT(IF(N(A102)=0,"SIN FECHA DE LLEGADA; ","")&amp;IF(C102="","SIN UNIDAD; ","")&amp;IF(AND(C102&lt;&gt;"",COUNTIF('Unidades'!$A$2:$A$300,C102)=0),"UNIDAD NO ESTÁ EN LA LISTA; ","")&amp;IF(I102="","SIN URGENCIA; ","")&amp;IF(AND(I102&lt;&gt;"",J102=""),"FALTA QUIÉN DECIDIÓ; ","")&amp;IF(AND(I102="Emergencia ahora",NOT(OR(N(L102)&gt;0,N(M102)&gt;0))),"EMERGENCIA SIN LLAMADA DE REGRESO; ","")&amp;IF(AND(I102&lt;&gt;"",N(A102)&gt;0,IFERROR(VLOOKUP(I102,'Ajustes'!$A$3:$C$5,2,0),0)&gt;0,IF(OR(N(L102)&gt;0,N(M102)&gt;0),((IF(N(L102)=0,N(A102),N(L102))+N(M102))-(N(A102)+N(B102)))*1440&gt;IFERROR(VLOOKUP(I102,'Ajustes'!$A$3:$C$5,2,0),0),AND(NOT(N(O102)&gt;0),I102&lt;&gt;"Emergencia ahora",(NOW()-(N(A102)+N(B102)))*1440&gt;IFERROR(VLOOKUP(I102,'Ajustes'!$A$3:$C$5,2,0),0)))),"LLAMADA DESPUÉS DE LA META; ","")&amp;IF(AND(I102="Siguiente día hábil",N(A102)&gt;0,IF(N(N102)=0,TODAY()&gt;WORKDAY(N(A102),1),N(N102)&gt;WORKDAY(N(A102),1))),"SIGUIENTE DÍA HÁBIL SIN PROGRAMAR; ","")&amp;IF(AND(OR(I102="Emergencia ahora",I102="Siguiente día hábil"),K102=""),"SIN PROVEEDOR; ","")&amp;IF(AND(I102&lt;&gt;"",N(A102)&gt;0,IFERROR(VLOOKUP(I102,'Ajustes'!$A$3:$C$5,3,0),0)&gt;0,TODAY()-N(A102)&gt;IFERROR(VLOOKUP(I102,'Ajustes'!$A$3:$C$5,3,0),0)),"ABIERTA DEMASIADO TIEMPO; ",""),LEN(IF(N(A102)=0,"SIN FECHA DE LLEGADA; ","")&amp;IF(C102="","SIN UNIDAD; ","")&amp;IF(AND(C102&lt;&gt;"",COUNTIF('Unidades'!$A$2:$A$300,C102)=0),"UNIDAD NO ESTÁ EN LA LISTA; ","")&amp;IF(I102="","SIN URGENCIA; ","")&amp;IF(AND(I102&lt;&gt;"",J102=""),"FALTA QUIÉN DECIDIÓ; ","")&amp;IF(AND(I102="Emergencia ahora",NOT(OR(N(L102)&gt;0,N(M102)&gt;0))),"EMERGENCIA SIN LLAMADA DE REGRESO; ","")&amp;IF(AND(I102&lt;&gt;"",N(A102)&gt;0,IFERROR(VLOOKUP(I102,'Ajustes'!$A$3:$C$5,2,0),0)&gt;0,IF(OR(N(L102)&gt;0,N(M102)&gt;0),((IF(N(L102)=0,N(A102),N(L102))+N(M102))-(N(A102)+N(B102)))*1440&gt;IFERROR(VLOOKUP(I102,'Ajustes'!$A$3:$C$5,2,0),0),AND(NOT(N(O102)&gt;0),I102&lt;&gt;"Emergencia ahora",(NOW()-(N(A102)+N(B102)))*1440&gt;IFERROR(VLOOKUP(I102,'Ajustes'!$A$3:$C$5,2,0),0)))),"LLAMADA DESPUÉS DE LA META; ","")&amp;IF(AND(I102="Siguiente día hábil",N(A102)&gt;0,IF(N(N102)=0,TODAY()&gt;WORKDAY(N(A102),1),N(N102)&gt;WORKDAY(N(A102),1))),"SIGUIENTE DÍA HÁBIL SIN PROGRAMAR; ","")&amp;IF(AND(OR(I102="Emergencia ahora",I102="Siguiente día hábil"),K102=""),"SIN PROVEEDOR; ","")&amp;IF(AND(I102&lt;&gt;"",N(A102)&gt;0,IFERROR(VLOOKUP(I102,'Ajustes'!$A$3:$C$5,3,0),0)&gt;0,TODAY()-N(A102)&gt;IFERROR(VLOOKUP(I102,'Ajustes'!$A$3:$C$5,3,0),0)),"ABIERTA DEMASIADO TIEMPO; ",""))-2)))</f>
        <v/>
      </c>
    </row>
    <row r="103">
      <c r="A103" s="7" t="n"/>
      <c r="B103" s="8" t="n"/>
      <c r="L103" s="7" t="n"/>
      <c r="M103" s="8" t="n"/>
      <c r="N103" s="7" t="n"/>
      <c r="O103" s="7" t="n"/>
      <c r="Q103" s="10">
        <f>IF(OR(NOT(OR(A103&lt;&gt;"",C103&lt;&gt;"",D103&lt;&gt;"",G103&lt;&gt;"")),N(A103)=0,NOT(OR(N(L103)&gt;0,N(M103)&gt;0))),"",ROUND(((IF(N(L103)=0,N(A103),N(L103))+N(M103))-(N(A103)+N(B103)))*1440,0))</f>
        <v/>
      </c>
      <c r="R103" s="10">
        <f>IF(OR(NOT(OR(A103&lt;&gt;"",C103&lt;&gt;"",D103&lt;&gt;"",G103&lt;&gt;"")),N(A103)=0),"",IF(N(O103)&gt;0,N(O103),TODAY())-N(A103))</f>
        <v/>
      </c>
      <c r="S103">
        <f>IF(OR(NOT(OR(A103&lt;&gt;"",C103&lt;&gt;"",D103&lt;&gt;"",G103&lt;&gt;"")),N(O103)&gt;0),"",IF(IF(N(A103)=0,"SIN FECHA DE LLEGADA; ","")&amp;IF(C103="","SIN UNIDAD; ","")&amp;IF(AND(C103&lt;&gt;"",COUNTIF('Unidades'!$A$2:$A$300,C103)=0),"UNIDAD NO ESTÁ EN LA LISTA; ","")&amp;IF(I103="","SIN URGENCIA; ","")&amp;IF(AND(I103&lt;&gt;"",J103=""),"FALTA QUIÉN DECIDIÓ; ","")&amp;IF(AND(I103="Emergencia ahora",NOT(OR(N(L103)&gt;0,N(M103)&gt;0))),"EMERGENCIA SIN LLAMADA DE REGRESO; ","")&amp;IF(AND(I103&lt;&gt;"",N(A103)&gt;0,IFERROR(VLOOKUP(I103,'Ajustes'!$A$3:$C$5,2,0),0)&gt;0,IF(OR(N(L103)&gt;0,N(M103)&gt;0),((IF(N(L103)=0,N(A103),N(L103))+N(M103))-(N(A103)+N(B103)))*1440&gt;IFERROR(VLOOKUP(I103,'Ajustes'!$A$3:$C$5,2,0),0),AND(NOT(N(O103)&gt;0),I103&lt;&gt;"Emergencia ahora",(NOW()-(N(A103)+N(B103)))*1440&gt;IFERROR(VLOOKUP(I103,'Ajustes'!$A$3:$C$5,2,0),0)))),"LLAMADA DESPUÉS DE LA META; ","")&amp;IF(AND(I103="Siguiente día hábil",N(A103)&gt;0,IF(N(N103)=0,TODAY()&gt;WORKDAY(N(A103),1),N(N103)&gt;WORKDAY(N(A103),1))),"SIGUIENTE DÍA HÁBIL SIN PROGRAMAR; ","")&amp;IF(AND(OR(I103="Emergencia ahora",I103="Siguiente día hábil"),K103=""),"SIN PROVEEDOR; ","")&amp;IF(AND(I103&lt;&gt;"",N(A103)&gt;0,IFERROR(VLOOKUP(I103,'Ajustes'!$A$3:$C$5,3,0),0)&gt;0,TODAY()-N(A103)&gt;IFERROR(VLOOKUP(I103,'Ajustes'!$A$3:$C$5,3,0),0)),"ABIERTA DEMASIADO TIEMPO; ","")="","",LEFT(IF(N(A103)=0,"SIN FECHA DE LLEGADA; ","")&amp;IF(C103="","SIN UNIDAD; ","")&amp;IF(AND(C103&lt;&gt;"",COUNTIF('Unidades'!$A$2:$A$300,C103)=0),"UNIDAD NO ESTÁ EN LA LISTA; ","")&amp;IF(I103="","SIN URGENCIA; ","")&amp;IF(AND(I103&lt;&gt;"",J103=""),"FALTA QUIÉN DECIDIÓ; ","")&amp;IF(AND(I103="Emergencia ahora",NOT(OR(N(L103)&gt;0,N(M103)&gt;0))),"EMERGENCIA SIN LLAMADA DE REGRESO; ","")&amp;IF(AND(I103&lt;&gt;"",N(A103)&gt;0,IFERROR(VLOOKUP(I103,'Ajustes'!$A$3:$C$5,2,0),0)&gt;0,IF(OR(N(L103)&gt;0,N(M103)&gt;0),((IF(N(L103)=0,N(A103),N(L103))+N(M103))-(N(A103)+N(B103)))*1440&gt;IFERROR(VLOOKUP(I103,'Ajustes'!$A$3:$C$5,2,0),0),AND(NOT(N(O103)&gt;0),I103&lt;&gt;"Emergencia ahora",(NOW()-(N(A103)+N(B103)))*1440&gt;IFERROR(VLOOKUP(I103,'Ajustes'!$A$3:$C$5,2,0),0)))),"LLAMADA DESPUÉS DE LA META; ","")&amp;IF(AND(I103="Siguiente día hábil",N(A103)&gt;0,IF(N(N103)=0,TODAY()&gt;WORKDAY(N(A103),1),N(N103)&gt;WORKDAY(N(A103),1))),"SIGUIENTE DÍA HÁBIL SIN PROGRAMAR; ","")&amp;IF(AND(OR(I103="Emergencia ahora",I103="Siguiente día hábil"),K103=""),"SIN PROVEEDOR; ","")&amp;IF(AND(I103&lt;&gt;"",N(A103)&gt;0,IFERROR(VLOOKUP(I103,'Ajustes'!$A$3:$C$5,3,0),0)&gt;0,TODAY()-N(A103)&gt;IFERROR(VLOOKUP(I103,'Ajustes'!$A$3:$C$5,3,0),0)),"ABIERTA DEMASIADO TIEMPO; ",""),LEN(IF(N(A103)=0,"SIN FECHA DE LLEGADA; ","")&amp;IF(C103="","SIN UNIDAD; ","")&amp;IF(AND(C103&lt;&gt;"",COUNTIF('Unidades'!$A$2:$A$300,C103)=0),"UNIDAD NO ESTÁ EN LA LISTA; ","")&amp;IF(I103="","SIN URGENCIA; ","")&amp;IF(AND(I103&lt;&gt;"",J103=""),"FALTA QUIÉN DECIDIÓ; ","")&amp;IF(AND(I103="Emergencia ahora",NOT(OR(N(L103)&gt;0,N(M103)&gt;0))),"EMERGENCIA SIN LLAMADA DE REGRESO; ","")&amp;IF(AND(I103&lt;&gt;"",N(A103)&gt;0,IFERROR(VLOOKUP(I103,'Ajustes'!$A$3:$C$5,2,0),0)&gt;0,IF(OR(N(L103)&gt;0,N(M103)&gt;0),((IF(N(L103)=0,N(A103),N(L103))+N(M103))-(N(A103)+N(B103)))*1440&gt;IFERROR(VLOOKUP(I103,'Ajustes'!$A$3:$C$5,2,0),0),AND(NOT(N(O103)&gt;0),I103&lt;&gt;"Emergencia ahora",(NOW()-(N(A103)+N(B103)))*1440&gt;IFERROR(VLOOKUP(I103,'Ajustes'!$A$3:$C$5,2,0),0)))),"LLAMADA DESPUÉS DE LA META; ","")&amp;IF(AND(I103="Siguiente día hábil",N(A103)&gt;0,IF(N(N103)=0,TODAY()&gt;WORKDAY(N(A103),1),N(N103)&gt;WORKDAY(N(A103),1))),"SIGUIENTE DÍA HÁBIL SIN PROGRAMAR; ","")&amp;IF(AND(OR(I103="Emergencia ahora",I103="Siguiente día hábil"),K103=""),"SIN PROVEEDOR; ","")&amp;IF(AND(I103&lt;&gt;"",N(A103)&gt;0,IFERROR(VLOOKUP(I103,'Ajustes'!$A$3:$C$5,3,0),0)&gt;0,TODAY()-N(A103)&gt;IFERROR(VLOOKUP(I103,'Ajustes'!$A$3:$C$5,3,0),0)),"ABIERTA DEMASIADO TIEMPO; ",""))-2)))</f>
        <v/>
      </c>
    </row>
    <row r="104">
      <c r="A104" s="7" t="n"/>
      <c r="B104" s="8" t="n"/>
      <c r="L104" s="7" t="n"/>
      <c r="M104" s="8" t="n"/>
      <c r="N104" s="7" t="n"/>
      <c r="O104" s="7" t="n"/>
      <c r="Q104" s="10">
        <f>IF(OR(NOT(OR(A104&lt;&gt;"",C104&lt;&gt;"",D104&lt;&gt;"",G104&lt;&gt;"")),N(A104)=0,NOT(OR(N(L104)&gt;0,N(M104)&gt;0))),"",ROUND(((IF(N(L104)=0,N(A104),N(L104))+N(M104))-(N(A104)+N(B104)))*1440,0))</f>
        <v/>
      </c>
      <c r="R104" s="10">
        <f>IF(OR(NOT(OR(A104&lt;&gt;"",C104&lt;&gt;"",D104&lt;&gt;"",G104&lt;&gt;"")),N(A104)=0),"",IF(N(O104)&gt;0,N(O104),TODAY())-N(A104))</f>
        <v/>
      </c>
      <c r="S104">
        <f>IF(OR(NOT(OR(A104&lt;&gt;"",C104&lt;&gt;"",D104&lt;&gt;"",G104&lt;&gt;"")),N(O104)&gt;0),"",IF(IF(N(A104)=0,"SIN FECHA DE LLEGADA; ","")&amp;IF(C104="","SIN UNIDAD; ","")&amp;IF(AND(C104&lt;&gt;"",COUNTIF('Unidades'!$A$2:$A$300,C104)=0),"UNIDAD NO ESTÁ EN LA LISTA; ","")&amp;IF(I104="","SIN URGENCIA; ","")&amp;IF(AND(I104&lt;&gt;"",J104=""),"FALTA QUIÉN DECIDIÓ; ","")&amp;IF(AND(I104="Emergencia ahora",NOT(OR(N(L104)&gt;0,N(M104)&gt;0))),"EMERGENCIA SIN LLAMADA DE REGRESO; ","")&amp;IF(AND(I104&lt;&gt;"",N(A104)&gt;0,IFERROR(VLOOKUP(I104,'Ajustes'!$A$3:$C$5,2,0),0)&gt;0,IF(OR(N(L104)&gt;0,N(M104)&gt;0),((IF(N(L104)=0,N(A104),N(L104))+N(M104))-(N(A104)+N(B104)))*1440&gt;IFERROR(VLOOKUP(I104,'Ajustes'!$A$3:$C$5,2,0),0),AND(NOT(N(O104)&gt;0),I104&lt;&gt;"Emergencia ahora",(NOW()-(N(A104)+N(B104)))*1440&gt;IFERROR(VLOOKUP(I104,'Ajustes'!$A$3:$C$5,2,0),0)))),"LLAMADA DESPUÉS DE LA META; ","")&amp;IF(AND(I104="Siguiente día hábil",N(A104)&gt;0,IF(N(N104)=0,TODAY()&gt;WORKDAY(N(A104),1),N(N104)&gt;WORKDAY(N(A104),1))),"SIGUIENTE DÍA HÁBIL SIN PROGRAMAR; ","")&amp;IF(AND(OR(I104="Emergencia ahora",I104="Siguiente día hábil"),K104=""),"SIN PROVEEDOR; ","")&amp;IF(AND(I104&lt;&gt;"",N(A104)&gt;0,IFERROR(VLOOKUP(I104,'Ajustes'!$A$3:$C$5,3,0),0)&gt;0,TODAY()-N(A104)&gt;IFERROR(VLOOKUP(I104,'Ajustes'!$A$3:$C$5,3,0),0)),"ABIERTA DEMASIADO TIEMPO; ","")="","",LEFT(IF(N(A104)=0,"SIN FECHA DE LLEGADA; ","")&amp;IF(C104="","SIN UNIDAD; ","")&amp;IF(AND(C104&lt;&gt;"",COUNTIF('Unidades'!$A$2:$A$300,C104)=0),"UNIDAD NO ESTÁ EN LA LISTA; ","")&amp;IF(I104="","SIN URGENCIA; ","")&amp;IF(AND(I104&lt;&gt;"",J104=""),"FALTA QUIÉN DECIDIÓ; ","")&amp;IF(AND(I104="Emergencia ahora",NOT(OR(N(L104)&gt;0,N(M104)&gt;0))),"EMERGENCIA SIN LLAMADA DE REGRESO; ","")&amp;IF(AND(I104&lt;&gt;"",N(A104)&gt;0,IFERROR(VLOOKUP(I104,'Ajustes'!$A$3:$C$5,2,0),0)&gt;0,IF(OR(N(L104)&gt;0,N(M104)&gt;0),((IF(N(L104)=0,N(A104),N(L104))+N(M104))-(N(A104)+N(B104)))*1440&gt;IFERROR(VLOOKUP(I104,'Ajustes'!$A$3:$C$5,2,0),0),AND(NOT(N(O104)&gt;0),I104&lt;&gt;"Emergencia ahora",(NOW()-(N(A104)+N(B104)))*1440&gt;IFERROR(VLOOKUP(I104,'Ajustes'!$A$3:$C$5,2,0),0)))),"LLAMADA DESPUÉS DE LA META; ","")&amp;IF(AND(I104="Siguiente día hábil",N(A104)&gt;0,IF(N(N104)=0,TODAY()&gt;WORKDAY(N(A104),1),N(N104)&gt;WORKDAY(N(A104),1))),"SIGUIENTE DÍA HÁBIL SIN PROGRAMAR; ","")&amp;IF(AND(OR(I104="Emergencia ahora",I104="Siguiente día hábil"),K104=""),"SIN PROVEEDOR; ","")&amp;IF(AND(I104&lt;&gt;"",N(A104)&gt;0,IFERROR(VLOOKUP(I104,'Ajustes'!$A$3:$C$5,3,0),0)&gt;0,TODAY()-N(A104)&gt;IFERROR(VLOOKUP(I104,'Ajustes'!$A$3:$C$5,3,0),0)),"ABIERTA DEMASIADO TIEMPO; ",""),LEN(IF(N(A104)=0,"SIN FECHA DE LLEGADA; ","")&amp;IF(C104="","SIN UNIDAD; ","")&amp;IF(AND(C104&lt;&gt;"",COUNTIF('Unidades'!$A$2:$A$300,C104)=0),"UNIDAD NO ESTÁ EN LA LISTA; ","")&amp;IF(I104="","SIN URGENCIA; ","")&amp;IF(AND(I104&lt;&gt;"",J104=""),"FALTA QUIÉN DECIDIÓ; ","")&amp;IF(AND(I104="Emergencia ahora",NOT(OR(N(L104)&gt;0,N(M104)&gt;0))),"EMERGENCIA SIN LLAMADA DE REGRESO; ","")&amp;IF(AND(I104&lt;&gt;"",N(A104)&gt;0,IFERROR(VLOOKUP(I104,'Ajustes'!$A$3:$C$5,2,0),0)&gt;0,IF(OR(N(L104)&gt;0,N(M104)&gt;0),((IF(N(L104)=0,N(A104),N(L104))+N(M104))-(N(A104)+N(B104)))*1440&gt;IFERROR(VLOOKUP(I104,'Ajustes'!$A$3:$C$5,2,0),0),AND(NOT(N(O104)&gt;0),I104&lt;&gt;"Emergencia ahora",(NOW()-(N(A104)+N(B104)))*1440&gt;IFERROR(VLOOKUP(I104,'Ajustes'!$A$3:$C$5,2,0),0)))),"LLAMADA DESPUÉS DE LA META; ","")&amp;IF(AND(I104="Siguiente día hábil",N(A104)&gt;0,IF(N(N104)=0,TODAY()&gt;WORKDAY(N(A104),1),N(N104)&gt;WORKDAY(N(A104),1))),"SIGUIENTE DÍA HÁBIL SIN PROGRAMAR; ","")&amp;IF(AND(OR(I104="Emergencia ahora",I104="Siguiente día hábil"),K104=""),"SIN PROVEEDOR; ","")&amp;IF(AND(I104&lt;&gt;"",N(A104)&gt;0,IFERROR(VLOOKUP(I104,'Ajustes'!$A$3:$C$5,3,0),0)&gt;0,TODAY()-N(A104)&gt;IFERROR(VLOOKUP(I104,'Ajustes'!$A$3:$C$5,3,0),0)),"ABIERTA DEMASIADO TIEMPO; ",""))-2)))</f>
        <v/>
      </c>
    </row>
    <row r="105">
      <c r="A105" s="7" t="n"/>
      <c r="B105" s="8" t="n"/>
      <c r="L105" s="7" t="n"/>
      <c r="M105" s="8" t="n"/>
      <c r="N105" s="7" t="n"/>
      <c r="O105" s="7" t="n"/>
      <c r="Q105" s="10">
        <f>IF(OR(NOT(OR(A105&lt;&gt;"",C105&lt;&gt;"",D105&lt;&gt;"",G105&lt;&gt;"")),N(A105)=0,NOT(OR(N(L105)&gt;0,N(M105)&gt;0))),"",ROUND(((IF(N(L105)=0,N(A105),N(L105))+N(M105))-(N(A105)+N(B105)))*1440,0))</f>
        <v/>
      </c>
      <c r="R105" s="10">
        <f>IF(OR(NOT(OR(A105&lt;&gt;"",C105&lt;&gt;"",D105&lt;&gt;"",G105&lt;&gt;"")),N(A105)=0),"",IF(N(O105)&gt;0,N(O105),TODAY())-N(A105))</f>
        <v/>
      </c>
      <c r="S105">
        <f>IF(OR(NOT(OR(A105&lt;&gt;"",C105&lt;&gt;"",D105&lt;&gt;"",G105&lt;&gt;"")),N(O105)&gt;0),"",IF(IF(N(A105)=0,"SIN FECHA DE LLEGADA; ","")&amp;IF(C105="","SIN UNIDAD; ","")&amp;IF(AND(C105&lt;&gt;"",COUNTIF('Unidades'!$A$2:$A$300,C105)=0),"UNIDAD NO ESTÁ EN LA LISTA; ","")&amp;IF(I105="","SIN URGENCIA; ","")&amp;IF(AND(I105&lt;&gt;"",J105=""),"FALTA QUIÉN DECIDIÓ; ","")&amp;IF(AND(I105="Emergencia ahora",NOT(OR(N(L105)&gt;0,N(M105)&gt;0))),"EMERGENCIA SIN LLAMADA DE REGRESO; ","")&amp;IF(AND(I105&lt;&gt;"",N(A105)&gt;0,IFERROR(VLOOKUP(I105,'Ajustes'!$A$3:$C$5,2,0),0)&gt;0,IF(OR(N(L105)&gt;0,N(M105)&gt;0),((IF(N(L105)=0,N(A105),N(L105))+N(M105))-(N(A105)+N(B105)))*1440&gt;IFERROR(VLOOKUP(I105,'Ajustes'!$A$3:$C$5,2,0),0),AND(NOT(N(O105)&gt;0),I105&lt;&gt;"Emergencia ahora",(NOW()-(N(A105)+N(B105)))*1440&gt;IFERROR(VLOOKUP(I105,'Ajustes'!$A$3:$C$5,2,0),0)))),"LLAMADA DESPUÉS DE LA META; ","")&amp;IF(AND(I105="Siguiente día hábil",N(A105)&gt;0,IF(N(N105)=0,TODAY()&gt;WORKDAY(N(A105),1),N(N105)&gt;WORKDAY(N(A105),1))),"SIGUIENTE DÍA HÁBIL SIN PROGRAMAR; ","")&amp;IF(AND(OR(I105="Emergencia ahora",I105="Siguiente día hábil"),K105=""),"SIN PROVEEDOR; ","")&amp;IF(AND(I105&lt;&gt;"",N(A105)&gt;0,IFERROR(VLOOKUP(I105,'Ajustes'!$A$3:$C$5,3,0),0)&gt;0,TODAY()-N(A105)&gt;IFERROR(VLOOKUP(I105,'Ajustes'!$A$3:$C$5,3,0),0)),"ABIERTA DEMASIADO TIEMPO; ","")="","",LEFT(IF(N(A105)=0,"SIN FECHA DE LLEGADA; ","")&amp;IF(C105="","SIN UNIDAD; ","")&amp;IF(AND(C105&lt;&gt;"",COUNTIF('Unidades'!$A$2:$A$300,C105)=0),"UNIDAD NO ESTÁ EN LA LISTA; ","")&amp;IF(I105="","SIN URGENCIA; ","")&amp;IF(AND(I105&lt;&gt;"",J105=""),"FALTA QUIÉN DECIDIÓ; ","")&amp;IF(AND(I105="Emergencia ahora",NOT(OR(N(L105)&gt;0,N(M105)&gt;0))),"EMERGENCIA SIN LLAMADA DE REGRESO; ","")&amp;IF(AND(I105&lt;&gt;"",N(A105)&gt;0,IFERROR(VLOOKUP(I105,'Ajustes'!$A$3:$C$5,2,0),0)&gt;0,IF(OR(N(L105)&gt;0,N(M105)&gt;0),((IF(N(L105)=0,N(A105),N(L105))+N(M105))-(N(A105)+N(B105)))*1440&gt;IFERROR(VLOOKUP(I105,'Ajustes'!$A$3:$C$5,2,0),0),AND(NOT(N(O105)&gt;0),I105&lt;&gt;"Emergencia ahora",(NOW()-(N(A105)+N(B105)))*1440&gt;IFERROR(VLOOKUP(I105,'Ajustes'!$A$3:$C$5,2,0),0)))),"LLAMADA DESPUÉS DE LA META; ","")&amp;IF(AND(I105="Siguiente día hábil",N(A105)&gt;0,IF(N(N105)=0,TODAY()&gt;WORKDAY(N(A105),1),N(N105)&gt;WORKDAY(N(A105),1))),"SIGUIENTE DÍA HÁBIL SIN PROGRAMAR; ","")&amp;IF(AND(OR(I105="Emergencia ahora",I105="Siguiente día hábil"),K105=""),"SIN PROVEEDOR; ","")&amp;IF(AND(I105&lt;&gt;"",N(A105)&gt;0,IFERROR(VLOOKUP(I105,'Ajustes'!$A$3:$C$5,3,0),0)&gt;0,TODAY()-N(A105)&gt;IFERROR(VLOOKUP(I105,'Ajustes'!$A$3:$C$5,3,0),0)),"ABIERTA DEMASIADO TIEMPO; ",""),LEN(IF(N(A105)=0,"SIN FECHA DE LLEGADA; ","")&amp;IF(C105="","SIN UNIDAD; ","")&amp;IF(AND(C105&lt;&gt;"",COUNTIF('Unidades'!$A$2:$A$300,C105)=0),"UNIDAD NO ESTÁ EN LA LISTA; ","")&amp;IF(I105="","SIN URGENCIA; ","")&amp;IF(AND(I105&lt;&gt;"",J105=""),"FALTA QUIÉN DECIDIÓ; ","")&amp;IF(AND(I105="Emergencia ahora",NOT(OR(N(L105)&gt;0,N(M105)&gt;0))),"EMERGENCIA SIN LLAMADA DE REGRESO; ","")&amp;IF(AND(I105&lt;&gt;"",N(A105)&gt;0,IFERROR(VLOOKUP(I105,'Ajustes'!$A$3:$C$5,2,0),0)&gt;0,IF(OR(N(L105)&gt;0,N(M105)&gt;0),((IF(N(L105)=0,N(A105),N(L105))+N(M105))-(N(A105)+N(B105)))*1440&gt;IFERROR(VLOOKUP(I105,'Ajustes'!$A$3:$C$5,2,0),0),AND(NOT(N(O105)&gt;0),I105&lt;&gt;"Emergencia ahora",(NOW()-(N(A105)+N(B105)))*1440&gt;IFERROR(VLOOKUP(I105,'Ajustes'!$A$3:$C$5,2,0),0)))),"LLAMADA DESPUÉS DE LA META; ","")&amp;IF(AND(I105="Siguiente día hábil",N(A105)&gt;0,IF(N(N105)=0,TODAY()&gt;WORKDAY(N(A105),1),N(N105)&gt;WORKDAY(N(A105),1))),"SIGUIENTE DÍA HÁBIL SIN PROGRAMAR; ","")&amp;IF(AND(OR(I105="Emergencia ahora",I105="Siguiente día hábil"),K105=""),"SIN PROVEEDOR; ","")&amp;IF(AND(I105&lt;&gt;"",N(A105)&gt;0,IFERROR(VLOOKUP(I105,'Ajustes'!$A$3:$C$5,3,0),0)&gt;0,TODAY()-N(A105)&gt;IFERROR(VLOOKUP(I105,'Ajustes'!$A$3:$C$5,3,0),0)),"ABIERTA DEMASIADO TIEMPO; ",""))-2)))</f>
        <v/>
      </c>
    </row>
    <row r="106">
      <c r="A106" s="7" t="n"/>
      <c r="B106" s="8" t="n"/>
      <c r="L106" s="7" t="n"/>
      <c r="M106" s="8" t="n"/>
      <c r="N106" s="7" t="n"/>
      <c r="O106" s="7" t="n"/>
      <c r="Q106" s="10">
        <f>IF(OR(NOT(OR(A106&lt;&gt;"",C106&lt;&gt;"",D106&lt;&gt;"",G106&lt;&gt;"")),N(A106)=0,NOT(OR(N(L106)&gt;0,N(M106)&gt;0))),"",ROUND(((IF(N(L106)=0,N(A106),N(L106))+N(M106))-(N(A106)+N(B106)))*1440,0))</f>
        <v/>
      </c>
      <c r="R106" s="10">
        <f>IF(OR(NOT(OR(A106&lt;&gt;"",C106&lt;&gt;"",D106&lt;&gt;"",G106&lt;&gt;"")),N(A106)=0),"",IF(N(O106)&gt;0,N(O106),TODAY())-N(A106))</f>
        <v/>
      </c>
      <c r="S106">
        <f>IF(OR(NOT(OR(A106&lt;&gt;"",C106&lt;&gt;"",D106&lt;&gt;"",G106&lt;&gt;"")),N(O106)&gt;0),"",IF(IF(N(A106)=0,"SIN FECHA DE LLEGADA; ","")&amp;IF(C106="","SIN UNIDAD; ","")&amp;IF(AND(C106&lt;&gt;"",COUNTIF('Unidades'!$A$2:$A$300,C106)=0),"UNIDAD NO ESTÁ EN LA LISTA; ","")&amp;IF(I106="","SIN URGENCIA; ","")&amp;IF(AND(I106&lt;&gt;"",J106=""),"FALTA QUIÉN DECIDIÓ; ","")&amp;IF(AND(I106="Emergencia ahora",NOT(OR(N(L106)&gt;0,N(M106)&gt;0))),"EMERGENCIA SIN LLAMADA DE REGRESO; ","")&amp;IF(AND(I106&lt;&gt;"",N(A106)&gt;0,IFERROR(VLOOKUP(I106,'Ajustes'!$A$3:$C$5,2,0),0)&gt;0,IF(OR(N(L106)&gt;0,N(M106)&gt;0),((IF(N(L106)=0,N(A106),N(L106))+N(M106))-(N(A106)+N(B106)))*1440&gt;IFERROR(VLOOKUP(I106,'Ajustes'!$A$3:$C$5,2,0),0),AND(NOT(N(O106)&gt;0),I106&lt;&gt;"Emergencia ahora",(NOW()-(N(A106)+N(B106)))*1440&gt;IFERROR(VLOOKUP(I106,'Ajustes'!$A$3:$C$5,2,0),0)))),"LLAMADA DESPUÉS DE LA META; ","")&amp;IF(AND(I106="Siguiente día hábil",N(A106)&gt;0,IF(N(N106)=0,TODAY()&gt;WORKDAY(N(A106),1),N(N106)&gt;WORKDAY(N(A106),1))),"SIGUIENTE DÍA HÁBIL SIN PROGRAMAR; ","")&amp;IF(AND(OR(I106="Emergencia ahora",I106="Siguiente día hábil"),K106=""),"SIN PROVEEDOR; ","")&amp;IF(AND(I106&lt;&gt;"",N(A106)&gt;0,IFERROR(VLOOKUP(I106,'Ajustes'!$A$3:$C$5,3,0),0)&gt;0,TODAY()-N(A106)&gt;IFERROR(VLOOKUP(I106,'Ajustes'!$A$3:$C$5,3,0),0)),"ABIERTA DEMASIADO TIEMPO; ","")="","",LEFT(IF(N(A106)=0,"SIN FECHA DE LLEGADA; ","")&amp;IF(C106="","SIN UNIDAD; ","")&amp;IF(AND(C106&lt;&gt;"",COUNTIF('Unidades'!$A$2:$A$300,C106)=0),"UNIDAD NO ESTÁ EN LA LISTA; ","")&amp;IF(I106="","SIN URGENCIA; ","")&amp;IF(AND(I106&lt;&gt;"",J106=""),"FALTA QUIÉN DECIDIÓ; ","")&amp;IF(AND(I106="Emergencia ahora",NOT(OR(N(L106)&gt;0,N(M106)&gt;0))),"EMERGENCIA SIN LLAMADA DE REGRESO; ","")&amp;IF(AND(I106&lt;&gt;"",N(A106)&gt;0,IFERROR(VLOOKUP(I106,'Ajustes'!$A$3:$C$5,2,0),0)&gt;0,IF(OR(N(L106)&gt;0,N(M106)&gt;0),((IF(N(L106)=0,N(A106),N(L106))+N(M106))-(N(A106)+N(B106)))*1440&gt;IFERROR(VLOOKUP(I106,'Ajustes'!$A$3:$C$5,2,0),0),AND(NOT(N(O106)&gt;0),I106&lt;&gt;"Emergencia ahora",(NOW()-(N(A106)+N(B106)))*1440&gt;IFERROR(VLOOKUP(I106,'Ajustes'!$A$3:$C$5,2,0),0)))),"LLAMADA DESPUÉS DE LA META; ","")&amp;IF(AND(I106="Siguiente día hábil",N(A106)&gt;0,IF(N(N106)=0,TODAY()&gt;WORKDAY(N(A106),1),N(N106)&gt;WORKDAY(N(A106),1))),"SIGUIENTE DÍA HÁBIL SIN PROGRAMAR; ","")&amp;IF(AND(OR(I106="Emergencia ahora",I106="Siguiente día hábil"),K106=""),"SIN PROVEEDOR; ","")&amp;IF(AND(I106&lt;&gt;"",N(A106)&gt;0,IFERROR(VLOOKUP(I106,'Ajustes'!$A$3:$C$5,3,0),0)&gt;0,TODAY()-N(A106)&gt;IFERROR(VLOOKUP(I106,'Ajustes'!$A$3:$C$5,3,0),0)),"ABIERTA DEMASIADO TIEMPO; ",""),LEN(IF(N(A106)=0,"SIN FECHA DE LLEGADA; ","")&amp;IF(C106="","SIN UNIDAD; ","")&amp;IF(AND(C106&lt;&gt;"",COUNTIF('Unidades'!$A$2:$A$300,C106)=0),"UNIDAD NO ESTÁ EN LA LISTA; ","")&amp;IF(I106="","SIN URGENCIA; ","")&amp;IF(AND(I106&lt;&gt;"",J106=""),"FALTA QUIÉN DECIDIÓ; ","")&amp;IF(AND(I106="Emergencia ahora",NOT(OR(N(L106)&gt;0,N(M106)&gt;0))),"EMERGENCIA SIN LLAMADA DE REGRESO; ","")&amp;IF(AND(I106&lt;&gt;"",N(A106)&gt;0,IFERROR(VLOOKUP(I106,'Ajustes'!$A$3:$C$5,2,0),0)&gt;0,IF(OR(N(L106)&gt;0,N(M106)&gt;0),((IF(N(L106)=0,N(A106),N(L106))+N(M106))-(N(A106)+N(B106)))*1440&gt;IFERROR(VLOOKUP(I106,'Ajustes'!$A$3:$C$5,2,0),0),AND(NOT(N(O106)&gt;0),I106&lt;&gt;"Emergencia ahora",(NOW()-(N(A106)+N(B106)))*1440&gt;IFERROR(VLOOKUP(I106,'Ajustes'!$A$3:$C$5,2,0),0)))),"LLAMADA DESPUÉS DE LA META; ","")&amp;IF(AND(I106="Siguiente día hábil",N(A106)&gt;0,IF(N(N106)=0,TODAY()&gt;WORKDAY(N(A106),1),N(N106)&gt;WORKDAY(N(A106),1))),"SIGUIENTE DÍA HÁBIL SIN PROGRAMAR; ","")&amp;IF(AND(OR(I106="Emergencia ahora",I106="Siguiente día hábil"),K106=""),"SIN PROVEEDOR; ","")&amp;IF(AND(I106&lt;&gt;"",N(A106)&gt;0,IFERROR(VLOOKUP(I106,'Ajustes'!$A$3:$C$5,3,0),0)&gt;0,TODAY()-N(A106)&gt;IFERROR(VLOOKUP(I106,'Ajustes'!$A$3:$C$5,3,0),0)),"ABIERTA DEMASIADO TIEMPO; ",""))-2)))</f>
        <v/>
      </c>
    </row>
    <row r="107">
      <c r="A107" s="7" t="n"/>
      <c r="B107" s="8" t="n"/>
      <c r="L107" s="7" t="n"/>
      <c r="M107" s="8" t="n"/>
      <c r="N107" s="7" t="n"/>
      <c r="O107" s="7" t="n"/>
      <c r="Q107" s="10">
        <f>IF(OR(NOT(OR(A107&lt;&gt;"",C107&lt;&gt;"",D107&lt;&gt;"",G107&lt;&gt;"")),N(A107)=0,NOT(OR(N(L107)&gt;0,N(M107)&gt;0))),"",ROUND(((IF(N(L107)=0,N(A107),N(L107))+N(M107))-(N(A107)+N(B107)))*1440,0))</f>
        <v/>
      </c>
      <c r="R107" s="10">
        <f>IF(OR(NOT(OR(A107&lt;&gt;"",C107&lt;&gt;"",D107&lt;&gt;"",G107&lt;&gt;"")),N(A107)=0),"",IF(N(O107)&gt;0,N(O107),TODAY())-N(A107))</f>
        <v/>
      </c>
      <c r="S107">
        <f>IF(OR(NOT(OR(A107&lt;&gt;"",C107&lt;&gt;"",D107&lt;&gt;"",G107&lt;&gt;"")),N(O107)&gt;0),"",IF(IF(N(A107)=0,"SIN FECHA DE LLEGADA; ","")&amp;IF(C107="","SIN UNIDAD; ","")&amp;IF(AND(C107&lt;&gt;"",COUNTIF('Unidades'!$A$2:$A$300,C107)=0),"UNIDAD NO ESTÁ EN LA LISTA; ","")&amp;IF(I107="","SIN URGENCIA; ","")&amp;IF(AND(I107&lt;&gt;"",J107=""),"FALTA QUIÉN DECIDIÓ; ","")&amp;IF(AND(I107="Emergencia ahora",NOT(OR(N(L107)&gt;0,N(M107)&gt;0))),"EMERGENCIA SIN LLAMADA DE REGRESO; ","")&amp;IF(AND(I107&lt;&gt;"",N(A107)&gt;0,IFERROR(VLOOKUP(I107,'Ajustes'!$A$3:$C$5,2,0),0)&gt;0,IF(OR(N(L107)&gt;0,N(M107)&gt;0),((IF(N(L107)=0,N(A107),N(L107))+N(M107))-(N(A107)+N(B107)))*1440&gt;IFERROR(VLOOKUP(I107,'Ajustes'!$A$3:$C$5,2,0),0),AND(NOT(N(O107)&gt;0),I107&lt;&gt;"Emergencia ahora",(NOW()-(N(A107)+N(B107)))*1440&gt;IFERROR(VLOOKUP(I107,'Ajustes'!$A$3:$C$5,2,0),0)))),"LLAMADA DESPUÉS DE LA META; ","")&amp;IF(AND(I107="Siguiente día hábil",N(A107)&gt;0,IF(N(N107)=0,TODAY()&gt;WORKDAY(N(A107),1),N(N107)&gt;WORKDAY(N(A107),1))),"SIGUIENTE DÍA HÁBIL SIN PROGRAMAR; ","")&amp;IF(AND(OR(I107="Emergencia ahora",I107="Siguiente día hábil"),K107=""),"SIN PROVEEDOR; ","")&amp;IF(AND(I107&lt;&gt;"",N(A107)&gt;0,IFERROR(VLOOKUP(I107,'Ajustes'!$A$3:$C$5,3,0),0)&gt;0,TODAY()-N(A107)&gt;IFERROR(VLOOKUP(I107,'Ajustes'!$A$3:$C$5,3,0),0)),"ABIERTA DEMASIADO TIEMPO; ","")="","",LEFT(IF(N(A107)=0,"SIN FECHA DE LLEGADA; ","")&amp;IF(C107="","SIN UNIDAD; ","")&amp;IF(AND(C107&lt;&gt;"",COUNTIF('Unidades'!$A$2:$A$300,C107)=0),"UNIDAD NO ESTÁ EN LA LISTA; ","")&amp;IF(I107="","SIN URGENCIA; ","")&amp;IF(AND(I107&lt;&gt;"",J107=""),"FALTA QUIÉN DECIDIÓ; ","")&amp;IF(AND(I107="Emergencia ahora",NOT(OR(N(L107)&gt;0,N(M107)&gt;0))),"EMERGENCIA SIN LLAMADA DE REGRESO; ","")&amp;IF(AND(I107&lt;&gt;"",N(A107)&gt;0,IFERROR(VLOOKUP(I107,'Ajustes'!$A$3:$C$5,2,0),0)&gt;0,IF(OR(N(L107)&gt;0,N(M107)&gt;0),((IF(N(L107)=0,N(A107),N(L107))+N(M107))-(N(A107)+N(B107)))*1440&gt;IFERROR(VLOOKUP(I107,'Ajustes'!$A$3:$C$5,2,0),0),AND(NOT(N(O107)&gt;0),I107&lt;&gt;"Emergencia ahora",(NOW()-(N(A107)+N(B107)))*1440&gt;IFERROR(VLOOKUP(I107,'Ajustes'!$A$3:$C$5,2,0),0)))),"LLAMADA DESPUÉS DE LA META; ","")&amp;IF(AND(I107="Siguiente día hábil",N(A107)&gt;0,IF(N(N107)=0,TODAY()&gt;WORKDAY(N(A107),1),N(N107)&gt;WORKDAY(N(A107),1))),"SIGUIENTE DÍA HÁBIL SIN PROGRAMAR; ","")&amp;IF(AND(OR(I107="Emergencia ahora",I107="Siguiente día hábil"),K107=""),"SIN PROVEEDOR; ","")&amp;IF(AND(I107&lt;&gt;"",N(A107)&gt;0,IFERROR(VLOOKUP(I107,'Ajustes'!$A$3:$C$5,3,0),0)&gt;0,TODAY()-N(A107)&gt;IFERROR(VLOOKUP(I107,'Ajustes'!$A$3:$C$5,3,0),0)),"ABIERTA DEMASIADO TIEMPO; ",""),LEN(IF(N(A107)=0,"SIN FECHA DE LLEGADA; ","")&amp;IF(C107="","SIN UNIDAD; ","")&amp;IF(AND(C107&lt;&gt;"",COUNTIF('Unidades'!$A$2:$A$300,C107)=0),"UNIDAD NO ESTÁ EN LA LISTA; ","")&amp;IF(I107="","SIN URGENCIA; ","")&amp;IF(AND(I107&lt;&gt;"",J107=""),"FALTA QUIÉN DECIDIÓ; ","")&amp;IF(AND(I107="Emergencia ahora",NOT(OR(N(L107)&gt;0,N(M107)&gt;0))),"EMERGENCIA SIN LLAMADA DE REGRESO; ","")&amp;IF(AND(I107&lt;&gt;"",N(A107)&gt;0,IFERROR(VLOOKUP(I107,'Ajustes'!$A$3:$C$5,2,0),0)&gt;0,IF(OR(N(L107)&gt;0,N(M107)&gt;0),((IF(N(L107)=0,N(A107),N(L107))+N(M107))-(N(A107)+N(B107)))*1440&gt;IFERROR(VLOOKUP(I107,'Ajustes'!$A$3:$C$5,2,0),0),AND(NOT(N(O107)&gt;0),I107&lt;&gt;"Emergencia ahora",(NOW()-(N(A107)+N(B107)))*1440&gt;IFERROR(VLOOKUP(I107,'Ajustes'!$A$3:$C$5,2,0),0)))),"LLAMADA DESPUÉS DE LA META; ","")&amp;IF(AND(I107="Siguiente día hábil",N(A107)&gt;0,IF(N(N107)=0,TODAY()&gt;WORKDAY(N(A107),1),N(N107)&gt;WORKDAY(N(A107),1))),"SIGUIENTE DÍA HÁBIL SIN PROGRAMAR; ","")&amp;IF(AND(OR(I107="Emergencia ahora",I107="Siguiente día hábil"),K107=""),"SIN PROVEEDOR; ","")&amp;IF(AND(I107&lt;&gt;"",N(A107)&gt;0,IFERROR(VLOOKUP(I107,'Ajustes'!$A$3:$C$5,3,0),0)&gt;0,TODAY()-N(A107)&gt;IFERROR(VLOOKUP(I107,'Ajustes'!$A$3:$C$5,3,0),0)),"ABIERTA DEMASIADO TIEMPO; ",""))-2)))</f>
        <v/>
      </c>
    </row>
    <row r="108">
      <c r="A108" s="7" t="n"/>
      <c r="B108" s="8" t="n"/>
      <c r="L108" s="7" t="n"/>
      <c r="M108" s="8" t="n"/>
      <c r="N108" s="7" t="n"/>
      <c r="O108" s="7" t="n"/>
      <c r="Q108" s="10">
        <f>IF(OR(NOT(OR(A108&lt;&gt;"",C108&lt;&gt;"",D108&lt;&gt;"",G108&lt;&gt;"")),N(A108)=0,NOT(OR(N(L108)&gt;0,N(M108)&gt;0))),"",ROUND(((IF(N(L108)=0,N(A108),N(L108))+N(M108))-(N(A108)+N(B108)))*1440,0))</f>
        <v/>
      </c>
      <c r="R108" s="10">
        <f>IF(OR(NOT(OR(A108&lt;&gt;"",C108&lt;&gt;"",D108&lt;&gt;"",G108&lt;&gt;"")),N(A108)=0),"",IF(N(O108)&gt;0,N(O108),TODAY())-N(A108))</f>
        <v/>
      </c>
      <c r="S108">
        <f>IF(OR(NOT(OR(A108&lt;&gt;"",C108&lt;&gt;"",D108&lt;&gt;"",G108&lt;&gt;"")),N(O108)&gt;0),"",IF(IF(N(A108)=0,"SIN FECHA DE LLEGADA; ","")&amp;IF(C108="","SIN UNIDAD; ","")&amp;IF(AND(C108&lt;&gt;"",COUNTIF('Unidades'!$A$2:$A$300,C108)=0),"UNIDAD NO ESTÁ EN LA LISTA; ","")&amp;IF(I108="","SIN URGENCIA; ","")&amp;IF(AND(I108&lt;&gt;"",J108=""),"FALTA QUIÉN DECIDIÓ; ","")&amp;IF(AND(I108="Emergencia ahora",NOT(OR(N(L108)&gt;0,N(M108)&gt;0))),"EMERGENCIA SIN LLAMADA DE REGRESO; ","")&amp;IF(AND(I108&lt;&gt;"",N(A108)&gt;0,IFERROR(VLOOKUP(I108,'Ajustes'!$A$3:$C$5,2,0),0)&gt;0,IF(OR(N(L108)&gt;0,N(M108)&gt;0),((IF(N(L108)=0,N(A108),N(L108))+N(M108))-(N(A108)+N(B108)))*1440&gt;IFERROR(VLOOKUP(I108,'Ajustes'!$A$3:$C$5,2,0),0),AND(NOT(N(O108)&gt;0),I108&lt;&gt;"Emergencia ahora",(NOW()-(N(A108)+N(B108)))*1440&gt;IFERROR(VLOOKUP(I108,'Ajustes'!$A$3:$C$5,2,0),0)))),"LLAMADA DESPUÉS DE LA META; ","")&amp;IF(AND(I108="Siguiente día hábil",N(A108)&gt;0,IF(N(N108)=0,TODAY()&gt;WORKDAY(N(A108),1),N(N108)&gt;WORKDAY(N(A108),1))),"SIGUIENTE DÍA HÁBIL SIN PROGRAMAR; ","")&amp;IF(AND(OR(I108="Emergencia ahora",I108="Siguiente día hábil"),K108=""),"SIN PROVEEDOR; ","")&amp;IF(AND(I108&lt;&gt;"",N(A108)&gt;0,IFERROR(VLOOKUP(I108,'Ajustes'!$A$3:$C$5,3,0),0)&gt;0,TODAY()-N(A108)&gt;IFERROR(VLOOKUP(I108,'Ajustes'!$A$3:$C$5,3,0),0)),"ABIERTA DEMASIADO TIEMPO; ","")="","",LEFT(IF(N(A108)=0,"SIN FECHA DE LLEGADA; ","")&amp;IF(C108="","SIN UNIDAD; ","")&amp;IF(AND(C108&lt;&gt;"",COUNTIF('Unidades'!$A$2:$A$300,C108)=0),"UNIDAD NO ESTÁ EN LA LISTA; ","")&amp;IF(I108="","SIN URGENCIA; ","")&amp;IF(AND(I108&lt;&gt;"",J108=""),"FALTA QUIÉN DECIDIÓ; ","")&amp;IF(AND(I108="Emergencia ahora",NOT(OR(N(L108)&gt;0,N(M108)&gt;0))),"EMERGENCIA SIN LLAMADA DE REGRESO; ","")&amp;IF(AND(I108&lt;&gt;"",N(A108)&gt;0,IFERROR(VLOOKUP(I108,'Ajustes'!$A$3:$C$5,2,0),0)&gt;0,IF(OR(N(L108)&gt;0,N(M108)&gt;0),((IF(N(L108)=0,N(A108),N(L108))+N(M108))-(N(A108)+N(B108)))*1440&gt;IFERROR(VLOOKUP(I108,'Ajustes'!$A$3:$C$5,2,0),0),AND(NOT(N(O108)&gt;0),I108&lt;&gt;"Emergencia ahora",(NOW()-(N(A108)+N(B108)))*1440&gt;IFERROR(VLOOKUP(I108,'Ajustes'!$A$3:$C$5,2,0),0)))),"LLAMADA DESPUÉS DE LA META; ","")&amp;IF(AND(I108="Siguiente día hábil",N(A108)&gt;0,IF(N(N108)=0,TODAY()&gt;WORKDAY(N(A108),1),N(N108)&gt;WORKDAY(N(A108),1))),"SIGUIENTE DÍA HÁBIL SIN PROGRAMAR; ","")&amp;IF(AND(OR(I108="Emergencia ahora",I108="Siguiente día hábil"),K108=""),"SIN PROVEEDOR; ","")&amp;IF(AND(I108&lt;&gt;"",N(A108)&gt;0,IFERROR(VLOOKUP(I108,'Ajustes'!$A$3:$C$5,3,0),0)&gt;0,TODAY()-N(A108)&gt;IFERROR(VLOOKUP(I108,'Ajustes'!$A$3:$C$5,3,0),0)),"ABIERTA DEMASIADO TIEMPO; ",""),LEN(IF(N(A108)=0,"SIN FECHA DE LLEGADA; ","")&amp;IF(C108="","SIN UNIDAD; ","")&amp;IF(AND(C108&lt;&gt;"",COUNTIF('Unidades'!$A$2:$A$300,C108)=0),"UNIDAD NO ESTÁ EN LA LISTA; ","")&amp;IF(I108="","SIN URGENCIA; ","")&amp;IF(AND(I108&lt;&gt;"",J108=""),"FALTA QUIÉN DECIDIÓ; ","")&amp;IF(AND(I108="Emergencia ahora",NOT(OR(N(L108)&gt;0,N(M108)&gt;0))),"EMERGENCIA SIN LLAMADA DE REGRESO; ","")&amp;IF(AND(I108&lt;&gt;"",N(A108)&gt;0,IFERROR(VLOOKUP(I108,'Ajustes'!$A$3:$C$5,2,0),0)&gt;0,IF(OR(N(L108)&gt;0,N(M108)&gt;0),((IF(N(L108)=0,N(A108),N(L108))+N(M108))-(N(A108)+N(B108)))*1440&gt;IFERROR(VLOOKUP(I108,'Ajustes'!$A$3:$C$5,2,0),0),AND(NOT(N(O108)&gt;0),I108&lt;&gt;"Emergencia ahora",(NOW()-(N(A108)+N(B108)))*1440&gt;IFERROR(VLOOKUP(I108,'Ajustes'!$A$3:$C$5,2,0),0)))),"LLAMADA DESPUÉS DE LA META; ","")&amp;IF(AND(I108="Siguiente día hábil",N(A108)&gt;0,IF(N(N108)=0,TODAY()&gt;WORKDAY(N(A108),1),N(N108)&gt;WORKDAY(N(A108),1))),"SIGUIENTE DÍA HÁBIL SIN PROGRAMAR; ","")&amp;IF(AND(OR(I108="Emergencia ahora",I108="Siguiente día hábil"),K108=""),"SIN PROVEEDOR; ","")&amp;IF(AND(I108&lt;&gt;"",N(A108)&gt;0,IFERROR(VLOOKUP(I108,'Ajustes'!$A$3:$C$5,3,0),0)&gt;0,TODAY()-N(A108)&gt;IFERROR(VLOOKUP(I108,'Ajustes'!$A$3:$C$5,3,0),0)),"ABIERTA DEMASIADO TIEMPO; ",""))-2)))</f>
        <v/>
      </c>
    </row>
    <row r="109">
      <c r="A109" s="7" t="n"/>
      <c r="B109" s="8" t="n"/>
      <c r="L109" s="7" t="n"/>
      <c r="M109" s="8" t="n"/>
      <c r="N109" s="7" t="n"/>
      <c r="O109" s="7" t="n"/>
      <c r="Q109" s="10">
        <f>IF(OR(NOT(OR(A109&lt;&gt;"",C109&lt;&gt;"",D109&lt;&gt;"",G109&lt;&gt;"")),N(A109)=0,NOT(OR(N(L109)&gt;0,N(M109)&gt;0))),"",ROUND(((IF(N(L109)=0,N(A109),N(L109))+N(M109))-(N(A109)+N(B109)))*1440,0))</f>
        <v/>
      </c>
      <c r="R109" s="10">
        <f>IF(OR(NOT(OR(A109&lt;&gt;"",C109&lt;&gt;"",D109&lt;&gt;"",G109&lt;&gt;"")),N(A109)=0),"",IF(N(O109)&gt;0,N(O109),TODAY())-N(A109))</f>
        <v/>
      </c>
      <c r="S109">
        <f>IF(OR(NOT(OR(A109&lt;&gt;"",C109&lt;&gt;"",D109&lt;&gt;"",G109&lt;&gt;"")),N(O109)&gt;0),"",IF(IF(N(A109)=0,"SIN FECHA DE LLEGADA; ","")&amp;IF(C109="","SIN UNIDAD; ","")&amp;IF(AND(C109&lt;&gt;"",COUNTIF('Unidades'!$A$2:$A$300,C109)=0),"UNIDAD NO ESTÁ EN LA LISTA; ","")&amp;IF(I109="","SIN URGENCIA; ","")&amp;IF(AND(I109&lt;&gt;"",J109=""),"FALTA QUIÉN DECIDIÓ; ","")&amp;IF(AND(I109="Emergencia ahora",NOT(OR(N(L109)&gt;0,N(M109)&gt;0))),"EMERGENCIA SIN LLAMADA DE REGRESO; ","")&amp;IF(AND(I109&lt;&gt;"",N(A109)&gt;0,IFERROR(VLOOKUP(I109,'Ajustes'!$A$3:$C$5,2,0),0)&gt;0,IF(OR(N(L109)&gt;0,N(M109)&gt;0),((IF(N(L109)=0,N(A109),N(L109))+N(M109))-(N(A109)+N(B109)))*1440&gt;IFERROR(VLOOKUP(I109,'Ajustes'!$A$3:$C$5,2,0),0),AND(NOT(N(O109)&gt;0),I109&lt;&gt;"Emergencia ahora",(NOW()-(N(A109)+N(B109)))*1440&gt;IFERROR(VLOOKUP(I109,'Ajustes'!$A$3:$C$5,2,0),0)))),"LLAMADA DESPUÉS DE LA META; ","")&amp;IF(AND(I109="Siguiente día hábil",N(A109)&gt;0,IF(N(N109)=0,TODAY()&gt;WORKDAY(N(A109),1),N(N109)&gt;WORKDAY(N(A109),1))),"SIGUIENTE DÍA HÁBIL SIN PROGRAMAR; ","")&amp;IF(AND(OR(I109="Emergencia ahora",I109="Siguiente día hábil"),K109=""),"SIN PROVEEDOR; ","")&amp;IF(AND(I109&lt;&gt;"",N(A109)&gt;0,IFERROR(VLOOKUP(I109,'Ajustes'!$A$3:$C$5,3,0),0)&gt;0,TODAY()-N(A109)&gt;IFERROR(VLOOKUP(I109,'Ajustes'!$A$3:$C$5,3,0),0)),"ABIERTA DEMASIADO TIEMPO; ","")="","",LEFT(IF(N(A109)=0,"SIN FECHA DE LLEGADA; ","")&amp;IF(C109="","SIN UNIDAD; ","")&amp;IF(AND(C109&lt;&gt;"",COUNTIF('Unidades'!$A$2:$A$300,C109)=0),"UNIDAD NO ESTÁ EN LA LISTA; ","")&amp;IF(I109="","SIN URGENCIA; ","")&amp;IF(AND(I109&lt;&gt;"",J109=""),"FALTA QUIÉN DECIDIÓ; ","")&amp;IF(AND(I109="Emergencia ahora",NOT(OR(N(L109)&gt;0,N(M109)&gt;0))),"EMERGENCIA SIN LLAMADA DE REGRESO; ","")&amp;IF(AND(I109&lt;&gt;"",N(A109)&gt;0,IFERROR(VLOOKUP(I109,'Ajustes'!$A$3:$C$5,2,0),0)&gt;0,IF(OR(N(L109)&gt;0,N(M109)&gt;0),((IF(N(L109)=0,N(A109),N(L109))+N(M109))-(N(A109)+N(B109)))*1440&gt;IFERROR(VLOOKUP(I109,'Ajustes'!$A$3:$C$5,2,0),0),AND(NOT(N(O109)&gt;0),I109&lt;&gt;"Emergencia ahora",(NOW()-(N(A109)+N(B109)))*1440&gt;IFERROR(VLOOKUP(I109,'Ajustes'!$A$3:$C$5,2,0),0)))),"LLAMADA DESPUÉS DE LA META; ","")&amp;IF(AND(I109="Siguiente día hábil",N(A109)&gt;0,IF(N(N109)=0,TODAY()&gt;WORKDAY(N(A109),1),N(N109)&gt;WORKDAY(N(A109),1))),"SIGUIENTE DÍA HÁBIL SIN PROGRAMAR; ","")&amp;IF(AND(OR(I109="Emergencia ahora",I109="Siguiente día hábil"),K109=""),"SIN PROVEEDOR; ","")&amp;IF(AND(I109&lt;&gt;"",N(A109)&gt;0,IFERROR(VLOOKUP(I109,'Ajustes'!$A$3:$C$5,3,0),0)&gt;0,TODAY()-N(A109)&gt;IFERROR(VLOOKUP(I109,'Ajustes'!$A$3:$C$5,3,0),0)),"ABIERTA DEMASIADO TIEMPO; ",""),LEN(IF(N(A109)=0,"SIN FECHA DE LLEGADA; ","")&amp;IF(C109="","SIN UNIDAD; ","")&amp;IF(AND(C109&lt;&gt;"",COUNTIF('Unidades'!$A$2:$A$300,C109)=0),"UNIDAD NO ESTÁ EN LA LISTA; ","")&amp;IF(I109="","SIN URGENCIA; ","")&amp;IF(AND(I109&lt;&gt;"",J109=""),"FALTA QUIÉN DECIDIÓ; ","")&amp;IF(AND(I109="Emergencia ahora",NOT(OR(N(L109)&gt;0,N(M109)&gt;0))),"EMERGENCIA SIN LLAMADA DE REGRESO; ","")&amp;IF(AND(I109&lt;&gt;"",N(A109)&gt;0,IFERROR(VLOOKUP(I109,'Ajustes'!$A$3:$C$5,2,0),0)&gt;0,IF(OR(N(L109)&gt;0,N(M109)&gt;0),((IF(N(L109)=0,N(A109),N(L109))+N(M109))-(N(A109)+N(B109)))*1440&gt;IFERROR(VLOOKUP(I109,'Ajustes'!$A$3:$C$5,2,0),0),AND(NOT(N(O109)&gt;0),I109&lt;&gt;"Emergencia ahora",(NOW()-(N(A109)+N(B109)))*1440&gt;IFERROR(VLOOKUP(I109,'Ajustes'!$A$3:$C$5,2,0),0)))),"LLAMADA DESPUÉS DE LA META; ","")&amp;IF(AND(I109="Siguiente día hábil",N(A109)&gt;0,IF(N(N109)=0,TODAY()&gt;WORKDAY(N(A109),1),N(N109)&gt;WORKDAY(N(A109),1))),"SIGUIENTE DÍA HÁBIL SIN PROGRAMAR; ","")&amp;IF(AND(OR(I109="Emergencia ahora",I109="Siguiente día hábil"),K109=""),"SIN PROVEEDOR; ","")&amp;IF(AND(I109&lt;&gt;"",N(A109)&gt;0,IFERROR(VLOOKUP(I109,'Ajustes'!$A$3:$C$5,3,0),0)&gt;0,TODAY()-N(A109)&gt;IFERROR(VLOOKUP(I109,'Ajustes'!$A$3:$C$5,3,0),0)),"ABIERTA DEMASIADO TIEMPO; ",""))-2)))</f>
        <v/>
      </c>
    </row>
    <row r="110">
      <c r="A110" s="7" t="n"/>
      <c r="B110" s="8" t="n"/>
      <c r="L110" s="7" t="n"/>
      <c r="M110" s="8" t="n"/>
      <c r="N110" s="7" t="n"/>
      <c r="O110" s="7" t="n"/>
      <c r="Q110" s="10">
        <f>IF(OR(NOT(OR(A110&lt;&gt;"",C110&lt;&gt;"",D110&lt;&gt;"",G110&lt;&gt;"")),N(A110)=0,NOT(OR(N(L110)&gt;0,N(M110)&gt;0))),"",ROUND(((IF(N(L110)=0,N(A110),N(L110))+N(M110))-(N(A110)+N(B110)))*1440,0))</f>
        <v/>
      </c>
      <c r="R110" s="10">
        <f>IF(OR(NOT(OR(A110&lt;&gt;"",C110&lt;&gt;"",D110&lt;&gt;"",G110&lt;&gt;"")),N(A110)=0),"",IF(N(O110)&gt;0,N(O110),TODAY())-N(A110))</f>
        <v/>
      </c>
      <c r="S110">
        <f>IF(OR(NOT(OR(A110&lt;&gt;"",C110&lt;&gt;"",D110&lt;&gt;"",G110&lt;&gt;"")),N(O110)&gt;0),"",IF(IF(N(A110)=0,"SIN FECHA DE LLEGADA; ","")&amp;IF(C110="","SIN UNIDAD; ","")&amp;IF(AND(C110&lt;&gt;"",COUNTIF('Unidades'!$A$2:$A$300,C110)=0),"UNIDAD NO ESTÁ EN LA LISTA; ","")&amp;IF(I110="","SIN URGENCIA; ","")&amp;IF(AND(I110&lt;&gt;"",J110=""),"FALTA QUIÉN DECIDIÓ; ","")&amp;IF(AND(I110="Emergencia ahora",NOT(OR(N(L110)&gt;0,N(M110)&gt;0))),"EMERGENCIA SIN LLAMADA DE REGRESO; ","")&amp;IF(AND(I110&lt;&gt;"",N(A110)&gt;0,IFERROR(VLOOKUP(I110,'Ajustes'!$A$3:$C$5,2,0),0)&gt;0,IF(OR(N(L110)&gt;0,N(M110)&gt;0),((IF(N(L110)=0,N(A110),N(L110))+N(M110))-(N(A110)+N(B110)))*1440&gt;IFERROR(VLOOKUP(I110,'Ajustes'!$A$3:$C$5,2,0),0),AND(NOT(N(O110)&gt;0),I110&lt;&gt;"Emergencia ahora",(NOW()-(N(A110)+N(B110)))*1440&gt;IFERROR(VLOOKUP(I110,'Ajustes'!$A$3:$C$5,2,0),0)))),"LLAMADA DESPUÉS DE LA META; ","")&amp;IF(AND(I110="Siguiente día hábil",N(A110)&gt;0,IF(N(N110)=0,TODAY()&gt;WORKDAY(N(A110),1),N(N110)&gt;WORKDAY(N(A110),1))),"SIGUIENTE DÍA HÁBIL SIN PROGRAMAR; ","")&amp;IF(AND(OR(I110="Emergencia ahora",I110="Siguiente día hábil"),K110=""),"SIN PROVEEDOR; ","")&amp;IF(AND(I110&lt;&gt;"",N(A110)&gt;0,IFERROR(VLOOKUP(I110,'Ajustes'!$A$3:$C$5,3,0),0)&gt;0,TODAY()-N(A110)&gt;IFERROR(VLOOKUP(I110,'Ajustes'!$A$3:$C$5,3,0),0)),"ABIERTA DEMASIADO TIEMPO; ","")="","",LEFT(IF(N(A110)=0,"SIN FECHA DE LLEGADA; ","")&amp;IF(C110="","SIN UNIDAD; ","")&amp;IF(AND(C110&lt;&gt;"",COUNTIF('Unidades'!$A$2:$A$300,C110)=0),"UNIDAD NO ESTÁ EN LA LISTA; ","")&amp;IF(I110="","SIN URGENCIA; ","")&amp;IF(AND(I110&lt;&gt;"",J110=""),"FALTA QUIÉN DECIDIÓ; ","")&amp;IF(AND(I110="Emergencia ahora",NOT(OR(N(L110)&gt;0,N(M110)&gt;0))),"EMERGENCIA SIN LLAMADA DE REGRESO; ","")&amp;IF(AND(I110&lt;&gt;"",N(A110)&gt;0,IFERROR(VLOOKUP(I110,'Ajustes'!$A$3:$C$5,2,0),0)&gt;0,IF(OR(N(L110)&gt;0,N(M110)&gt;0),((IF(N(L110)=0,N(A110),N(L110))+N(M110))-(N(A110)+N(B110)))*1440&gt;IFERROR(VLOOKUP(I110,'Ajustes'!$A$3:$C$5,2,0),0),AND(NOT(N(O110)&gt;0),I110&lt;&gt;"Emergencia ahora",(NOW()-(N(A110)+N(B110)))*1440&gt;IFERROR(VLOOKUP(I110,'Ajustes'!$A$3:$C$5,2,0),0)))),"LLAMADA DESPUÉS DE LA META; ","")&amp;IF(AND(I110="Siguiente día hábil",N(A110)&gt;0,IF(N(N110)=0,TODAY()&gt;WORKDAY(N(A110),1),N(N110)&gt;WORKDAY(N(A110),1))),"SIGUIENTE DÍA HÁBIL SIN PROGRAMAR; ","")&amp;IF(AND(OR(I110="Emergencia ahora",I110="Siguiente día hábil"),K110=""),"SIN PROVEEDOR; ","")&amp;IF(AND(I110&lt;&gt;"",N(A110)&gt;0,IFERROR(VLOOKUP(I110,'Ajustes'!$A$3:$C$5,3,0),0)&gt;0,TODAY()-N(A110)&gt;IFERROR(VLOOKUP(I110,'Ajustes'!$A$3:$C$5,3,0),0)),"ABIERTA DEMASIADO TIEMPO; ",""),LEN(IF(N(A110)=0,"SIN FECHA DE LLEGADA; ","")&amp;IF(C110="","SIN UNIDAD; ","")&amp;IF(AND(C110&lt;&gt;"",COUNTIF('Unidades'!$A$2:$A$300,C110)=0),"UNIDAD NO ESTÁ EN LA LISTA; ","")&amp;IF(I110="","SIN URGENCIA; ","")&amp;IF(AND(I110&lt;&gt;"",J110=""),"FALTA QUIÉN DECIDIÓ; ","")&amp;IF(AND(I110="Emergencia ahora",NOT(OR(N(L110)&gt;0,N(M110)&gt;0))),"EMERGENCIA SIN LLAMADA DE REGRESO; ","")&amp;IF(AND(I110&lt;&gt;"",N(A110)&gt;0,IFERROR(VLOOKUP(I110,'Ajustes'!$A$3:$C$5,2,0),0)&gt;0,IF(OR(N(L110)&gt;0,N(M110)&gt;0),((IF(N(L110)=0,N(A110),N(L110))+N(M110))-(N(A110)+N(B110)))*1440&gt;IFERROR(VLOOKUP(I110,'Ajustes'!$A$3:$C$5,2,0),0),AND(NOT(N(O110)&gt;0),I110&lt;&gt;"Emergencia ahora",(NOW()-(N(A110)+N(B110)))*1440&gt;IFERROR(VLOOKUP(I110,'Ajustes'!$A$3:$C$5,2,0),0)))),"LLAMADA DESPUÉS DE LA META; ","")&amp;IF(AND(I110="Siguiente día hábil",N(A110)&gt;0,IF(N(N110)=0,TODAY()&gt;WORKDAY(N(A110),1),N(N110)&gt;WORKDAY(N(A110),1))),"SIGUIENTE DÍA HÁBIL SIN PROGRAMAR; ","")&amp;IF(AND(OR(I110="Emergencia ahora",I110="Siguiente día hábil"),K110=""),"SIN PROVEEDOR; ","")&amp;IF(AND(I110&lt;&gt;"",N(A110)&gt;0,IFERROR(VLOOKUP(I110,'Ajustes'!$A$3:$C$5,3,0),0)&gt;0,TODAY()-N(A110)&gt;IFERROR(VLOOKUP(I110,'Ajustes'!$A$3:$C$5,3,0),0)),"ABIERTA DEMASIADO TIEMPO; ",""))-2)))</f>
        <v/>
      </c>
    </row>
    <row r="111">
      <c r="A111" s="7" t="n"/>
      <c r="B111" s="8" t="n"/>
      <c r="L111" s="7" t="n"/>
      <c r="M111" s="8" t="n"/>
      <c r="N111" s="7" t="n"/>
      <c r="O111" s="7" t="n"/>
      <c r="Q111" s="10">
        <f>IF(OR(NOT(OR(A111&lt;&gt;"",C111&lt;&gt;"",D111&lt;&gt;"",G111&lt;&gt;"")),N(A111)=0,NOT(OR(N(L111)&gt;0,N(M111)&gt;0))),"",ROUND(((IF(N(L111)=0,N(A111),N(L111))+N(M111))-(N(A111)+N(B111)))*1440,0))</f>
        <v/>
      </c>
      <c r="R111" s="10">
        <f>IF(OR(NOT(OR(A111&lt;&gt;"",C111&lt;&gt;"",D111&lt;&gt;"",G111&lt;&gt;"")),N(A111)=0),"",IF(N(O111)&gt;0,N(O111),TODAY())-N(A111))</f>
        <v/>
      </c>
      <c r="S111">
        <f>IF(OR(NOT(OR(A111&lt;&gt;"",C111&lt;&gt;"",D111&lt;&gt;"",G111&lt;&gt;"")),N(O111)&gt;0),"",IF(IF(N(A111)=0,"SIN FECHA DE LLEGADA; ","")&amp;IF(C111="","SIN UNIDAD; ","")&amp;IF(AND(C111&lt;&gt;"",COUNTIF('Unidades'!$A$2:$A$300,C111)=0),"UNIDAD NO ESTÁ EN LA LISTA; ","")&amp;IF(I111="","SIN URGENCIA; ","")&amp;IF(AND(I111&lt;&gt;"",J111=""),"FALTA QUIÉN DECIDIÓ; ","")&amp;IF(AND(I111="Emergencia ahora",NOT(OR(N(L111)&gt;0,N(M111)&gt;0))),"EMERGENCIA SIN LLAMADA DE REGRESO; ","")&amp;IF(AND(I111&lt;&gt;"",N(A111)&gt;0,IFERROR(VLOOKUP(I111,'Ajustes'!$A$3:$C$5,2,0),0)&gt;0,IF(OR(N(L111)&gt;0,N(M111)&gt;0),((IF(N(L111)=0,N(A111),N(L111))+N(M111))-(N(A111)+N(B111)))*1440&gt;IFERROR(VLOOKUP(I111,'Ajustes'!$A$3:$C$5,2,0),0),AND(NOT(N(O111)&gt;0),I111&lt;&gt;"Emergencia ahora",(NOW()-(N(A111)+N(B111)))*1440&gt;IFERROR(VLOOKUP(I111,'Ajustes'!$A$3:$C$5,2,0),0)))),"LLAMADA DESPUÉS DE LA META; ","")&amp;IF(AND(I111="Siguiente día hábil",N(A111)&gt;0,IF(N(N111)=0,TODAY()&gt;WORKDAY(N(A111),1),N(N111)&gt;WORKDAY(N(A111),1))),"SIGUIENTE DÍA HÁBIL SIN PROGRAMAR; ","")&amp;IF(AND(OR(I111="Emergencia ahora",I111="Siguiente día hábil"),K111=""),"SIN PROVEEDOR; ","")&amp;IF(AND(I111&lt;&gt;"",N(A111)&gt;0,IFERROR(VLOOKUP(I111,'Ajustes'!$A$3:$C$5,3,0),0)&gt;0,TODAY()-N(A111)&gt;IFERROR(VLOOKUP(I111,'Ajustes'!$A$3:$C$5,3,0),0)),"ABIERTA DEMASIADO TIEMPO; ","")="","",LEFT(IF(N(A111)=0,"SIN FECHA DE LLEGADA; ","")&amp;IF(C111="","SIN UNIDAD; ","")&amp;IF(AND(C111&lt;&gt;"",COUNTIF('Unidades'!$A$2:$A$300,C111)=0),"UNIDAD NO ESTÁ EN LA LISTA; ","")&amp;IF(I111="","SIN URGENCIA; ","")&amp;IF(AND(I111&lt;&gt;"",J111=""),"FALTA QUIÉN DECIDIÓ; ","")&amp;IF(AND(I111="Emergencia ahora",NOT(OR(N(L111)&gt;0,N(M111)&gt;0))),"EMERGENCIA SIN LLAMADA DE REGRESO; ","")&amp;IF(AND(I111&lt;&gt;"",N(A111)&gt;0,IFERROR(VLOOKUP(I111,'Ajustes'!$A$3:$C$5,2,0),0)&gt;0,IF(OR(N(L111)&gt;0,N(M111)&gt;0),((IF(N(L111)=0,N(A111),N(L111))+N(M111))-(N(A111)+N(B111)))*1440&gt;IFERROR(VLOOKUP(I111,'Ajustes'!$A$3:$C$5,2,0),0),AND(NOT(N(O111)&gt;0),I111&lt;&gt;"Emergencia ahora",(NOW()-(N(A111)+N(B111)))*1440&gt;IFERROR(VLOOKUP(I111,'Ajustes'!$A$3:$C$5,2,0),0)))),"LLAMADA DESPUÉS DE LA META; ","")&amp;IF(AND(I111="Siguiente día hábil",N(A111)&gt;0,IF(N(N111)=0,TODAY()&gt;WORKDAY(N(A111),1),N(N111)&gt;WORKDAY(N(A111),1))),"SIGUIENTE DÍA HÁBIL SIN PROGRAMAR; ","")&amp;IF(AND(OR(I111="Emergencia ahora",I111="Siguiente día hábil"),K111=""),"SIN PROVEEDOR; ","")&amp;IF(AND(I111&lt;&gt;"",N(A111)&gt;0,IFERROR(VLOOKUP(I111,'Ajustes'!$A$3:$C$5,3,0),0)&gt;0,TODAY()-N(A111)&gt;IFERROR(VLOOKUP(I111,'Ajustes'!$A$3:$C$5,3,0),0)),"ABIERTA DEMASIADO TIEMPO; ",""),LEN(IF(N(A111)=0,"SIN FECHA DE LLEGADA; ","")&amp;IF(C111="","SIN UNIDAD; ","")&amp;IF(AND(C111&lt;&gt;"",COUNTIF('Unidades'!$A$2:$A$300,C111)=0),"UNIDAD NO ESTÁ EN LA LISTA; ","")&amp;IF(I111="","SIN URGENCIA; ","")&amp;IF(AND(I111&lt;&gt;"",J111=""),"FALTA QUIÉN DECIDIÓ; ","")&amp;IF(AND(I111="Emergencia ahora",NOT(OR(N(L111)&gt;0,N(M111)&gt;0))),"EMERGENCIA SIN LLAMADA DE REGRESO; ","")&amp;IF(AND(I111&lt;&gt;"",N(A111)&gt;0,IFERROR(VLOOKUP(I111,'Ajustes'!$A$3:$C$5,2,0),0)&gt;0,IF(OR(N(L111)&gt;0,N(M111)&gt;0),((IF(N(L111)=0,N(A111),N(L111))+N(M111))-(N(A111)+N(B111)))*1440&gt;IFERROR(VLOOKUP(I111,'Ajustes'!$A$3:$C$5,2,0),0),AND(NOT(N(O111)&gt;0),I111&lt;&gt;"Emergencia ahora",(NOW()-(N(A111)+N(B111)))*1440&gt;IFERROR(VLOOKUP(I111,'Ajustes'!$A$3:$C$5,2,0),0)))),"LLAMADA DESPUÉS DE LA META; ","")&amp;IF(AND(I111="Siguiente día hábil",N(A111)&gt;0,IF(N(N111)=0,TODAY()&gt;WORKDAY(N(A111),1),N(N111)&gt;WORKDAY(N(A111),1))),"SIGUIENTE DÍA HÁBIL SIN PROGRAMAR; ","")&amp;IF(AND(OR(I111="Emergencia ahora",I111="Siguiente día hábil"),K111=""),"SIN PROVEEDOR; ","")&amp;IF(AND(I111&lt;&gt;"",N(A111)&gt;0,IFERROR(VLOOKUP(I111,'Ajustes'!$A$3:$C$5,3,0),0)&gt;0,TODAY()-N(A111)&gt;IFERROR(VLOOKUP(I111,'Ajustes'!$A$3:$C$5,3,0),0)),"ABIERTA DEMASIADO TIEMPO; ",""))-2)))</f>
        <v/>
      </c>
    </row>
    <row r="112">
      <c r="A112" s="7" t="n"/>
      <c r="B112" s="8" t="n"/>
      <c r="L112" s="7" t="n"/>
      <c r="M112" s="8" t="n"/>
      <c r="N112" s="7" t="n"/>
      <c r="O112" s="7" t="n"/>
      <c r="Q112" s="10">
        <f>IF(OR(NOT(OR(A112&lt;&gt;"",C112&lt;&gt;"",D112&lt;&gt;"",G112&lt;&gt;"")),N(A112)=0,NOT(OR(N(L112)&gt;0,N(M112)&gt;0))),"",ROUND(((IF(N(L112)=0,N(A112),N(L112))+N(M112))-(N(A112)+N(B112)))*1440,0))</f>
        <v/>
      </c>
      <c r="R112" s="10">
        <f>IF(OR(NOT(OR(A112&lt;&gt;"",C112&lt;&gt;"",D112&lt;&gt;"",G112&lt;&gt;"")),N(A112)=0),"",IF(N(O112)&gt;0,N(O112),TODAY())-N(A112))</f>
        <v/>
      </c>
      <c r="S112">
        <f>IF(OR(NOT(OR(A112&lt;&gt;"",C112&lt;&gt;"",D112&lt;&gt;"",G112&lt;&gt;"")),N(O112)&gt;0),"",IF(IF(N(A112)=0,"SIN FECHA DE LLEGADA; ","")&amp;IF(C112="","SIN UNIDAD; ","")&amp;IF(AND(C112&lt;&gt;"",COUNTIF('Unidades'!$A$2:$A$300,C112)=0),"UNIDAD NO ESTÁ EN LA LISTA; ","")&amp;IF(I112="","SIN URGENCIA; ","")&amp;IF(AND(I112&lt;&gt;"",J112=""),"FALTA QUIÉN DECIDIÓ; ","")&amp;IF(AND(I112="Emergencia ahora",NOT(OR(N(L112)&gt;0,N(M112)&gt;0))),"EMERGENCIA SIN LLAMADA DE REGRESO; ","")&amp;IF(AND(I112&lt;&gt;"",N(A112)&gt;0,IFERROR(VLOOKUP(I112,'Ajustes'!$A$3:$C$5,2,0),0)&gt;0,IF(OR(N(L112)&gt;0,N(M112)&gt;0),((IF(N(L112)=0,N(A112),N(L112))+N(M112))-(N(A112)+N(B112)))*1440&gt;IFERROR(VLOOKUP(I112,'Ajustes'!$A$3:$C$5,2,0),0),AND(NOT(N(O112)&gt;0),I112&lt;&gt;"Emergencia ahora",(NOW()-(N(A112)+N(B112)))*1440&gt;IFERROR(VLOOKUP(I112,'Ajustes'!$A$3:$C$5,2,0),0)))),"LLAMADA DESPUÉS DE LA META; ","")&amp;IF(AND(I112="Siguiente día hábil",N(A112)&gt;0,IF(N(N112)=0,TODAY()&gt;WORKDAY(N(A112),1),N(N112)&gt;WORKDAY(N(A112),1))),"SIGUIENTE DÍA HÁBIL SIN PROGRAMAR; ","")&amp;IF(AND(OR(I112="Emergencia ahora",I112="Siguiente día hábil"),K112=""),"SIN PROVEEDOR; ","")&amp;IF(AND(I112&lt;&gt;"",N(A112)&gt;0,IFERROR(VLOOKUP(I112,'Ajustes'!$A$3:$C$5,3,0),0)&gt;0,TODAY()-N(A112)&gt;IFERROR(VLOOKUP(I112,'Ajustes'!$A$3:$C$5,3,0),0)),"ABIERTA DEMASIADO TIEMPO; ","")="","",LEFT(IF(N(A112)=0,"SIN FECHA DE LLEGADA; ","")&amp;IF(C112="","SIN UNIDAD; ","")&amp;IF(AND(C112&lt;&gt;"",COUNTIF('Unidades'!$A$2:$A$300,C112)=0),"UNIDAD NO ESTÁ EN LA LISTA; ","")&amp;IF(I112="","SIN URGENCIA; ","")&amp;IF(AND(I112&lt;&gt;"",J112=""),"FALTA QUIÉN DECIDIÓ; ","")&amp;IF(AND(I112="Emergencia ahora",NOT(OR(N(L112)&gt;0,N(M112)&gt;0))),"EMERGENCIA SIN LLAMADA DE REGRESO; ","")&amp;IF(AND(I112&lt;&gt;"",N(A112)&gt;0,IFERROR(VLOOKUP(I112,'Ajustes'!$A$3:$C$5,2,0),0)&gt;0,IF(OR(N(L112)&gt;0,N(M112)&gt;0),((IF(N(L112)=0,N(A112),N(L112))+N(M112))-(N(A112)+N(B112)))*1440&gt;IFERROR(VLOOKUP(I112,'Ajustes'!$A$3:$C$5,2,0),0),AND(NOT(N(O112)&gt;0),I112&lt;&gt;"Emergencia ahora",(NOW()-(N(A112)+N(B112)))*1440&gt;IFERROR(VLOOKUP(I112,'Ajustes'!$A$3:$C$5,2,0),0)))),"LLAMADA DESPUÉS DE LA META; ","")&amp;IF(AND(I112="Siguiente día hábil",N(A112)&gt;0,IF(N(N112)=0,TODAY()&gt;WORKDAY(N(A112),1),N(N112)&gt;WORKDAY(N(A112),1))),"SIGUIENTE DÍA HÁBIL SIN PROGRAMAR; ","")&amp;IF(AND(OR(I112="Emergencia ahora",I112="Siguiente día hábil"),K112=""),"SIN PROVEEDOR; ","")&amp;IF(AND(I112&lt;&gt;"",N(A112)&gt;0,IFERROR(VLOOKUP(I112,'Ajustes'!$A$3:$C$5,3,0),0)&gt;0,TODAY()-N(A112)&gt;IFERROR(VLOOKUP(I112,'Ajustes'!$A$3:$C$5,3,0),0)),"ABIERTA DEMASIADO TIEMPO; ",""),LEN(IF(N(A112)=0,"SIN FECHA DE LLEGADA; ","")&amp;IF(C112="","SIN UNIDAD; ","")&amp;IF(AND(C112&lt;&gt;"",COUNTIF('Unidades'!$A$2:$A$300,C112)=0),"UNIDAD NO ESTÁ EN LA LISTA; ","")&amp;IF(I112="","SIN URGENCIA; ","")&amp;IF(AND(I112&lt;&gt;"",J112=""),"FALTA QUIÉN DECIDIÓ; ","")&amp;IF(AND(I112="Emergencia ahora",NOT(OR(N(L112)&gt;0,N(M112)&gt;0))),"EMERGENCIA SIN LLAMADA DE REGRESO; ","")&amp;IF(AND(I112&lt;&gt;"",N(A112)&gt;0,IFERROR(VLOOKUP(I112,'Ajustes'!$A$3:$C$5,2,0),0)&gt;0,IF(OR(N(L112)&gt;0,N(M112)&gt;0),((IF(N(L112)=0,N(A112),N(L112))+N(M112))-(N(A112)+N(B112)))*1440&gt;IFERROR(VLOOKUP(I112,'Ajustes'!$A$3:$C$5,2,0),0),AND(NOT(N(O112)&gt;0),I112&lt;&gt;"Emergencia ahora",(NOW()-(N(A112)+N(B112)))*1440&gt;IFERROR(VLOOKUP(I112,'Ajustes'!$A$3:$C$5,2,0),0)))),"LLAMADA DESPUÉS DE LA META; ","")&amp;IF(AND(I112="Siguiente día hábil",N(A112)&gt;0,IF(N(N112)=0,TODAY()&gt;WORKDAY(N(A112),1),N(N112)&gt;WORKDAY(N(A112),1))),"SIGUIENTE DÍA HÁBIL SIN PROGRAMAR; ","")&amp;IF(AND(OR(I112="Emergencia ahora",I112="Siguiente día hábil"),K112=""),"SIN PROVEEDOR; ","")&amp;IF(AND(I112&lt;&gt;"",N(A112)&gt;0,IFERROR(VLOOKUP(I112,'Ajustes'!$A$3:$C$5,3,0),0)&gt;0,TODAY()-N(A112)&gt;IFERROR(VLOOKUP(I112,'Ajustes'!$A$3:$C$5,3,0),0)),"ABIERTA DEMASIADO TIEMPO; ",""))-2)))</f>
        <v/>
      </c>
    </row>
    <row r="113">
      <c r="A113" s="7" t="n"/>
      <c r="B113" s="8" t="n"/>
      <c r="L113" s="7" t="n"/>
      <c r="M113" s="8" t="n"/>
      <c r="N113" s="7" t="n"/>
      <c r="O113" s="7" t="n"/>
      <c r="Q113" s="10">
        <f>IF(OR(NOT(OR(A113&lt;&gt;"",C113&lt;&gt;"",D113&lt;&gt;"",G113&lt;&gt;"")),N(A113)=0,NOT(OR(N(L113)&gt;0,N(M113)&gt;0))),"",ROUND(((IF(N(L113)=0,N(A113),N(L113))+N(M113))-(N(A113)+N(B113)))*1440,0))</f>
        <v/>
      </c>
      <c r="R113" s="10">
        <f>IF(OR(NOT(OR(A113&lt;&gt;"",C113&lt;&gt;"",D113&lt;&gt;"",G113&lt;&gt;"")),N(A113)=0),"",IF(N(O113)&gt;0,N(O113),TODAY())-N(A113))</f>
        <v/>
      </c>
      <c r="S113">
        <f>IF(OR(NOT(OR(A113&lt;&gt;"",C113&lt;&gt;"",D113&lt;&gt;"",G113&lt;&gt;"")),N(O113)&gt;0),"",IF(IF(N(A113)=0,"SIN FECHA DE LLEGADA; ","")&amp;IF(C113="","SIN UNIDAD; ","")&amp;IF(AND(C113&lt;&gt;"",COUNTIF('Unidades'!$A$2:$A$300,C113)=0),"UNIDAD NO ESTÁ EN LA LISTA; ","")&amp;IF(I113="","SIN URGENCIA; ","")&amp;IF(AND(I113&lt;&gt;"",J113=""),"FALTA QUIÉN DECIDIÓ; ","")&amp;IF(AND(I113="Emergencia ahora",NOT(OR(N(L113)&gt;0,N(M113)&gt;0))),"EMERGENCIA SIN LLAMADA DE REGRESO; ","")&amp;IF(AND(I113&lt;&gt;"",N(A113)&gt;0,IFERROR(VLOOKUP(I113,'Ajustes'!$A$3:$C$5,2,0),0)&gt;0,IF(OR(N(L113)&gt;0,N(M113)&gt;0),((IF(N(L113)=0,N(A113),N(L113))+N(M113))-(N(A113)+N(B113)))*1440&gt;IFERROR(VLOOKUP(I113,'Ajustes'!$A$3:$C$5,2,0),0),AND(NOT(N(O113)&gt;0),I113&lt;&gt;"Emergencia ahora",(NOW()-(N(A113)+N(B113)))*1440&gt;IFERROR(VLOOKUP(I113,'Ajustes'!$A$3:$C$5,2,0),0)))),"LLAMADA DESPUÉS DE LA META; ","")&amp;IF(AND(I113="Siguiente día hábil",N(A113)&gt;0,IF(N(N113)=0,TODAY()&gt;WORKDAY(N(A113),1),N(N113)&gt;WORKDAY(N(A113),1))),"SIGUIENTE DÍA HÁBIL SIN PROGRAMAR; ","")&amp;IF(AND(OR(I113="Emergencia ahora",I113="Siguiente día hábil"),K113=""),"SIN PROVEEDOR; ","")&amp;IF(AND(I113&lt;&gt;"",N(A113)&gt;0,IFERROR(VLOOKUP(I113,'Ajustes'!$A$3:$C$5,3,0),0)&gt;0,TODAY()-N(A113)&gt;IFERROR(VLOOKUP(I113,'Ajustes'!$A$3:$C$5,3,0),0)),"ABIERTA DEMASIADO TIEMPO; ","")="","",LEFT(IF(N(A113)=0,"SIN FECHA DE LLEGADA; ","")&amp;IF(C113="","SIN UNIDAD; ","")&amp;IF(AND(C113&lt;&gt;"",COUNTIF('Unidades'!$A$2:$A$300,C113)=0),"UNIDAD NO ESTÁ EN LA LISTA; ","")&amp;IF(I113="","SIN URGENCIA; ","")&amp;IF(AND(I113&lt;&gt;"",J113=""),"FALTA QUIÉN DECIDIÓ; ","")&amp;IF(AND(I113="Emergencia ahora",NOT(OR(N(L113)&gt;0,N(M113)&gt;0))),"EMERGENCIA SIN LLAMADA DE REGRESO; ","")&amp;IF(AND(I113&lt;&gt;"",N(A113)&gt;0,IFERROR(VLOOKUP(I113,'Ajustes'!$A$3:$C$5,2,0),0)&gt;0,IF(OR(N(L113)&gt;0,N(M113)&gt;0),((IF(N(L113)=0,N(A113),N(L113))+N(M113))-(N(A113)+N(B113)))*1440&gt;IFERROR(VLOOKUP(I113,'Ajustes'!$A$3:$C$5,2,0),0),AND(NOT(N(O113)&gt;0),I113&lt;&gt;"Emergencia ahora",(NOW()-(N(A113)+N(B113)))*1440&gt;IFERROR(VLOOKUP(I113,'Ajustes'!$A$3:$C$5,2,0),0)))),"LLAMADA DESPUÉS DE LA META; ","")&amp;IF(AND(I113="Siguiente día hábil",N(A113)&gt;0,IF(N(N113)=0,TODAY()&gt;WORKDAY(N(A113),1),N(N113)&gt;WORKDAY(N(A113),1))),"SIGUIENTE DÍA HÁBIL SIN PROGRAMAR; ","")&amp;IF(AND(OR(I113="Emergencia ahora",I113="Siguiente día hábil"),K113=""),"SIN PROVEEDOR; ","")&amp;IF(AND(I113&lt;&gt;"",N(A113)&gt;0,IFERROR(VLOOKUP(I113,'Ajustes'!$A$3:$C$5,3,0),0)&gt;0,TODAY()-N(A113)&gt;IFERROR(VLOOKUP(I113,'Ajustes'!$A$3:$C$5,3,0),0)),"ABIERTA DEMASIADO TIEMPO; ",""),LEN(IF(N(A113)=0,"SIN FECHA DE LLEGADA; ","")&amp;IF(C113="","SIN UNIDAD; ","")&amp;IF(AND(C113&lt;&gt;"",COUNTIF('Unidades'!$A$2:$A$300,C113)=0),"UNIDAD NO ESTÁ EN LA LISTA; ","")&amp;IF(I113="","SIN URGENCIA; ","")&amp;IF(AND(I113&lt;&gt;"",J113=""),"FALTA QUIÉN DECIDIÓ; ","")&amp;IF(AND(I113="Emergencia ahora",NOT(OR(N(L113)&gt;0,N(M113)&gt;0))),"EMERGENCIA SIN LLAMADA DE REGRESO; ","")&amp;IF(AND(I113&lt;&gt;"",N(A113)&gt;0,IFERROR(VLOOKUP(I113,'Ajustes'!$A$3:$C$5,2,0),0)&gt;0,IF(OR(N(L113)&gt;0,N(M113)&gt;0),((IF(N(L113)=0,N(A113),N(L113))+N(M113))-(N(A113)+N(B113)))*1440&gt;IFERROR(VLOOKUP(I113,'Ajustes'!$A$3:$C$5,2,0),0),AND(NOT(N(O113)&gt;0),I113&lt;&gt;"Emergencia ahora",(NOW()-(N(A113)+N(B113)))*1440&gt;IFERROR(VLOOKUP(I113,'Ajustes'!$A$3:$C$5,2,0),0)))),"LLAMADA DESPUÉS DE LA META; ","")&amp;IF(AND(I113="Siguiente día hábil",N(A113)&gt;0,IF(N(N113)=0,TODAY()&gt;WORKDAY(N(A113),1),N(N113)&gt;WORKDAY(N(A113),1))),"SIGUIENTE DÍA HÁBIL SIN PROGRAMAR; ","")&amp;IF(AND(OR(I113="Emergencia ahora",I113="Siguiente día hábil"),K113=""),"SIN PROVEEDOR; ","")&amp;IF(AND(I113&lt;&gt;"",N(A113)&gt;0,IFERROR(VLOOKUP(I113,'Ajustes'!$A$3:$C$5,3,0),0)&gt;0,TODAY()-N(A113)&gt;IFERROR(VLOOKUP(I113,'Ajustes'!$A$3:$C$5,3,0),0)),"ABIERTA DEMASIADO TIEMPO; ",""))-2)))</f>
        <v/>
      </c>
    </row>
    <row r="114">
      <c r="A114" s="7" t="n"/>
      <c r="B114" s="8" t="n"/>
      <c r="L114" s="7" t="n"/>
      <c r="M114" s="8" t="n"/>
      <c r="N114" s="7" t="n"/>
      <c r="O114" s="7" t="n"/>
      <c r="Q114" s="10">
        <f>IF(OR(NOT(OR(A114&lt;&gt;"",C114&lt;&gt;"",D114&lt;&gt;"",G114&lt;&gt;"")),N(A114)=0,NOT(OR(N(L114)&gt;0,N(M114)&gt;0))),"",ROUND(((IF(N(L114)=0,N(A114),N(L114))+N(M114))-(N(A114)+N(B114)))*1440,0))</f>
        <v/>
      </c>
      <c r="R114" s="10">
        <f>IF(OR(NOT(OR(A114&lt;&gt;"",C114&lt;&gt;"",D114&lt;&gt;"",G114&lt;&gt;"")),N(A114)=0),"",IF(N(O114)&gt;0,N(O114),TODAY())-N(A114))</f>
        <v/>
      </c>
      <c r="S114">
        <f>IF(OR(NOT(OR(A114&lt;&gt;"",C114&lt;&gt;"",D114&lt;&gt;"",G114&lt;&gt;"")),N(O114)&gt;0),"",IF(IF(N(A114)=0,"SIN FECHA DE LLEGADA; ","")&amp;IF(C114="","SIN UNIDAD; ","")&amp;IF(AND(C114&lt;&gt;"",COUNTIF('Unidades'!$A$2:$A$300,C114)=0),"UNIDAD NO ESTÁ EN LA LISTA; ","")&amp;IF(I114="","SIN URGENCIA; ","")&amp;IF(AND(I114&lt;&gt;"",J114=""),"FALTA QUIÉN DECIDIÓ; ","")&amp;IF(AND(I114="Emergencia ahora",NOT(OR(N(L114)&gt;0,N(M114)&gt;0))),"EMERGENCIA SIN LLAMADA DE REGRESO; ","")&amp;IF(AND(I114&lt;&gt;"",N(A114)&gt;0,IFERROR(VLOOKUP(I114,'Ajustes'!$A$3:$C$5,2,0),0)&gt;0,IF(OR(N(L114)&gt;0,N(M114)&gt;0),((IF(N(L114)=0,N(A114),N(L114))+N(M114))-(N(A114)+N(B114)))*1440&gt;IFERROR(VLOOKUP(I114,'Ajustes'!$A$3:$C$5,2,0),0),AND(NOT(N(O114)&gt;0),I114&lt;&gt;"Emergencia ahora",(NOW()-(N(A114)+N(B114)))*1440&gt;IFERROR(VLOOKUP(I114,'Ajustes'!$A$3:$C$5,2,0),0)))),"LLAMADA DESPUÉS DE LA META; ","")&amp;IF(AND(I114="Siguiente día hábil",N(A114)&gt;0,IF(N(N114)=0,TODAY()&gt;WORKDAY(N(A114),1),N(N114)&gt;WORKDAY(N(A114),1))),"SIGUIENTE DÍA HÁBIL SIN PROGRAMAR; ","")&amp;IF(AND(OR(I114="Emergencia ahora",I114="Siguiente día hábil"),K114=""),"SIN PROVEEDOR; ","")&amp;IF(AND(I114&lt;&gt;"",N(A114)&gt;0,IFERROR(VLOOKUP(I114,'Ajustes'!$A$3:$C$5,3,0),0)&gt;0,TODAY()-N(A114)&gt;IFERROR(VLOOKUP(I114,'Ajustes'!$A$3:$C$5,3,0),0)),"ABIERTA DEMASIADO TIEMPO; ","")="","",LEFT(IF(N(A114)=0,"SIN FECHA DE LLEGADA; ","")&amp;IF(C114="","SIN UNIDAD; ","")&amp;IF(AND(C114&lt;&gt;"",COUNTIF('Unidades'!$A$2:$A$300,C114)=0),"UNIDAD NO ESTÁ EN LA LISTA; ","")&amp;IF(I114="","SIN URGENCIA; ","")&amp;IF(AND(I114&lt;&gt;"",J114=""),"FALTA QUIÉN DECIDIÓ; ","")&amp;IF(AND(I114="Emergencia ahora",NOT(OR(N(L114)&gt;0,N(M114)&gt;0))),"EMERGENCIA SIN LLAMADA DE REGRESO; ","")&amp;IF(AND(I114&lt;&gt;"",N(A114)&gt;0,IFERROR(VLOOKUP(I114,'Ajustes'!$A$3:$C$5,2,0),0)&gt;0,IF(OR(N(L114)&gt;0,N(M114)&gt;0),((IF(N(L114)=0,N(A114),N(L114))+N(M114))-(N(A114)+N(B114)))*1440&gt;IFERROR(VLOOKUP(I114,'Ajustes'!$A$3:$C$5,2,0),0),AND(NOT(N(O114)&gt;0),I114&lt;&gt;"Emergencia ahora",(NOW()-(N(A114)+N(B114)))*1440&gt;IFERROR(VLOOKUP(I114,'Ajustes'!$A$3:$C$5,2,0),0)))),"LLAMADA DESPUÉS DE LA META; ","")&amp;IF(AND(I114="Siguiente día hábil",N(A114)&gt;0,IF(N(N114)=0,TODAY()&gt;WORKDAY(N(A114),1),N(N114)&gt;WORKDAY(N(A114),1))),"SIGUIENTE DÍA HÁBIL SIN PROGRAMAR; ","")&amp;IF(AND(OR(I114="Emergencia ahora",I114="Siguiente día hábil"),K114=""),"SIN PROVEEDOR; ","")&amp;IF(AND(I114&lt;&gt;"",N(A114)&gt;0,IFERROR(VLOOKUP(I114,'Ajustes'!$A$3:$C$5,3,0),0)&gt;0,TODAY()-N(A114)&gt;IFERROR(VLOOKUP(I114,'Ajustes'!$A$3:$C$5,3,0),0)),"ABIERTA DEMASIADO TIEMPO; ",""),LEN(IF(N(A114)=0,"SIN FECHA DE LLEGADA; ","")&amp;IF(C114="","SIN UNIDAD; ","")&amp;IF(AND(C114&lt;&gt;"",COUNTIF('Unidades'!$A$2:$A$300,C114)=0),"UNIDAD NO ESTÁ EN LA LISTA; ","")&amp;IF(I114="","SIN URGENCIA; ","")&amp;IF(AND(I114&lt;&gt;"",J114=""),"FALTA QUIÉN DECIDIÓ; ","")&amp;IF(AND(I114="Emergencia ahora",NOT(OR(N(L114)&gt;0,N(M114)&gt;0))),"EMERGENCIA SIN LLAMADA DE REGRESO; ","")&amp;IF(AND(I114&lt;&gt;"",N(A114)&gt;0,IFERROR(VLOOKUP(I114,'Ajustes'!$A$3:$C$5,2,0),0)&gt;0,IF(OR(N(L114)&gt;0,N(M114)&gt;0),((IF(N(L114)=0,N(A114),N(L114))+N(M114))-(N(A114)+N(B114)))*1440&gt;IFERROR(VLOOKUP(I114,'Ajustes'!$A$3:$C$5,2,0),0),AND(NOT(N(O114)&gt;0),I114&lt;&gt;"Emergencia ahora",(NOW()-(N(A114)+N(B114)))*1440&gt;IFERROR(VLOOKUP(I114,'Ajustes'!$A$3:$C$5,2,0),0)))),"LLAMADA DESPUÉS DE LA META; ","")&amp;IF(AND(I114="Siguiente día hábil",N(A114)&gt;0,IF(N(N114)=0,TODAY()&gt;WORKDAY(N(A114),1),N(N114)&gt;WORKDAY(N(A114),1))),"SIGUIENTE DÍA HÁBIL SIN PROGRAMAR; ","")&amp;IF(AND(OR(I114="Emergencia ahora",I114="Siguiente día hábil"),K114=""),"SIN PROVEEDOR; ","")&amp;IF(AND(I114&lt;&gt;"",N(A114)&gt;0,IFERROR(VLOOKUP(I114,'Ajustes'!$A$3:$C$5,3,0),0)&gt;0,TODAY()-N(A114)&gt;IFERROR(VLOOKUP(I114,'Ajustes'!$A$3:$C$5,3,0),0)),"ABIERTA DEMASIADO TIEMPO; ",""))-2)))</f>
        <v/>
      </c>
    </row>
    <row r="115">
      <c r="A115" s="7" t="n"/>
      <c r="B115" s="8" t="n"/>
      <c r="L115" s="7" t="n"/>
      <c r="M115" s="8" t="n"/>
      <c r="N115" s="7" t="n"/>
      <c r="O115" s="7" t="n"/>
      <c r="Q115" s="10">
        <f>IF(OR(NOT(OR(A115&lt;&gt;"",C115&lt;&gt;"",D115&lt;&gt;"",G115&lt;&gt;"")),N(A115)=0,NOT(OR(N(L115)&gt;0,N(M115)&gt;0))),"",ROUND(((IF(N(L115)=0,N(A115),N(L115))+N(M115))-(N(A115)+N(B115)))*1440,0))</f>
        <v/>
      </c>
      <c r="R115" s="10">
        <f>IF(OR(NOT(OR(A115&lt;&gt;"",C115&lt;&gt;"",D115&lt;&gt;"",G115&lt;&gt;"")),N(A115)=0),"",IF(N(O115)&gt;0,N(O115),TODAY())-N(A115))</f>
        <v/>
      </c>
      <c r="S115">
        <f>IF(OR(NOT(OR(A115&lt;&gt;"",C115&lt;&gt;"",D115&lt;&gt;"",G115&lt;&gt;"")),N(O115)&gt;0),"",IF(IF(N(A115)=0,"SIN FECHA DE LLEGADA; ","")&amp;IF(C115="","SIN UNIDAD; ","")&amp;IF(AND(C115&lt;&gt;"",COUNTIF('Unidades'!$A$2:$A$300,C115)=0),"UNIDAD NO ESTÁ EN LA LISTA; ","")&amp;IF(I115="","SIN URGENCIA; ","")&amp;IF(AND(I115&lt;&gt;"",J115=""),"FALTA QUIÉN DECIDIÓ; ","")&amp;IF(AND(I115="Emergencia ahora",NOT(OR(N(L115)&gt;0,N(M115)&gt;0))),"EMERGENCIA SIN LLAMADA DE REGRESO; ","")&amp;IF(AND(I115&lt;&gt;"",N(A115)&gt;0,IFERROR(VLOOKUP(I115,'Ajustes'!$A$3:$C$5,2,0),0)&gt;0,IF(OR(N(L115)&gt;0,N(M115)&gt;0),((IF(N(L115)=0,N(A115),N(L115))+N(M115))-(N(A115)+N(B115)))*1440&gt;IFERROR(VLOOKUP(I115,'Ajustes'!$A$3:$C$5,2,0),0),AND(NOT(N(O115)&gt;0),I115&lt;&gt;"Emergencia ahora",(NOW()-(N(A115)+N(B115)))*1440&gt;IFERROR(VLOOKUP(I115,'Ajustes'!$A$3:$C$5,2,0),0)))),"LLAMADA DESPUÉS DE LA META; ","")&amp;IF(AND(I115="Siguiente día hábil",N(A115)&gt;0,IF(N(N115)=0,TODAY()&gt;WORKDAY(N(A115),1),N(N115)&gt;WORKDAY(N(A115),1))),"SIGUIENTE DÍA HÁBIL SIN PROGRAMAR; ","")&amp;IF(AND(OR(I115="Emergencia ahora",I115="Siguiente día hábil"),K115=""),"SIN PROVEEDOR; ","")&amp;IF(AND(I115&lt;&gt;"",N(A115)&gt;0,IFERROR(VLOOKUP(I115,'Ajustes'!$A$3:$C$5,3,0),0)&gt;0,TODAY()-N(A115)&gt;IFERROR(VLOOKUP(I115,'Ajustes'!$A$3:$C$5,3,0),0)),"ABIERTA DEMASIADO TIEMPO; ","")="","",LEFT(IF(N(A115)=0,"SIN FECHA DE LLEGADA; ","")&amp;IF(C115="","SIN UNIDAD; ","")&amp;IF(AND(C115&lt;&gt;"",COUNTIF('Unidades'!$A$2:$A$300,C115)=0),"UNIDAD NO ESTÁ EN LA LISTA; ","")&amp;IF(I115="","SIN URGENCIA; ","")&amp;IF(AND(I115&lt;&gt;"",J115=""),"FALTA QUIÉN DECIDIÓ; ","")&amp;IF(AND(I115="Emergencia ahora",NOT(OR(N(L115)&gt;0,N(M115)&gt;0))),"EMERGENCIA SIN LLAMADA DE REGRESO; ","")&amp;IF(AND(I115&lt;&gt;"",N(A115)&gt;0,IFERROR(VLOOKUP(I115,'Ajustes'!$A$3:$C$5,2,0),0)&gt;0,IF(OR(N(L115)&gt;0,N(M115)&gt;0),((IF(N(L115)=0,N(A115),N(L115))+N(M115))-(N(A115)+N(B115)))*1440&gt;IFERROR(VLOOKUP(I115,'Ajustes'!$A$3:$C$5,2,0),0),AND(NOT(N(O115)&gt;0),I115&lt;&gt;"Emergencia ahora",(NOW()-(N(A115)+N(B115)))*1440&gt;IFERROR(VLOOKUP(I115,'Ajustes'!$A$3:$C$5,2,0),0)))),"LLAMADA DESPUÉS DE LA META; ","")&amp;IF(AND(I115="Siguiente día hábil",N(A115)&gt;0,IF(N(N115)=0,TODAY()&gt;WORKDAY(N(A115),1),N(N115)&gt;WORKDAY(N(A115),1))),"SIGUIENTE DÍA HÁBIL SIN PROGRAMAR; ","")&amp;IF(AND(OR(I115="Emergencia ahora",I115="Siguiente día hábil"),K115=""),"SIN PROVEEDOR; ","")&amp;IF(AND(I115&lt;&gt;"",N(A115)&gt;0,IFERROR(VLOOKUP(I115,'Ajustes'!$A$3:$C$5,3,0),0)&gt;0,TODAY()-N(A115)&gt;IFERROR(VLOOKUP(I115,'Ajustes'!$A$3:$C$5,3,0),0)),"ABIERTA DEMASIADO TIEMPO; ",""),LEN(IF(N(A115)=0,"SIN FECHA DE LLEGADA; ","")&amp;IF(C115="","SIN UNIDAD; ","")&amp;IF(AND(C115&lt;&gt;"",COUNTIF('Unidades'!$A$2:$A$300,C115)=0),"UNIDAD NO ESTÁ EN LA LISTA; ","")&amp;IF(I115="","SIN URGENCIA; ","")&amp;IF(AND(I115&lt;&gt;"",J115=""),"FALTA QUIÉN DECIDIÓ; ","")&amp;IF(AND(I115="Emergencia ahora",NOT(OR(N(L115)&gt;0,N(M115)&gt;0))),"EMERGENCIA SIN LLAMADA DE REGRESO; ","")&amp;IF(AND(I115&lt;&gt;"",N(A115)&gt;0,IFERROR(VLOOKUP(I115,'Ajustes'!$A$3:$C$5,2,0),0)&gt;0,IF(OR(N(L115)&gt;0,N(M115)&gt;0),((IF(N(L115)=0,N(A115),N(L115))+N(M115))-(N(A115)+N(B115)))*1440&gt;IFERROR(VLOOKUP(I115,'Ajustes'!$A$3:$C$5,2,0),0),AND(NOT(N(O115)&gt;0),I115&lt;&gt;"Emergencia ahora",(NOW()-(N(A115)+N(B115)))*1440&gt;IFERROR(VLOOKUP(I115,'Ajustes'!$A$3:$C$5,2,0),0)))),"LLAMADA DESPUÉS DE LA META; ","")&amp;IF(AND(I115="Siguiente día hábil",N(A115)&gt;0,IF(N(N115)=0,TODAY()&gt;WORKDAY(N(A115),1),N(N115)&gt;WORKDAY(N(A115),1))),"SIGUIENTE DÍA HÁBIL SIN PROGRAMAR; ","")&amp;IF(AND(OR(I115="Emergencia ahora",I115="Siguiente día hábil"),K115=""),"SIN PROVEEDOR; ","")&amp;IF(AND(I115&lt;&gt;"",N(A115)&gt;0,IFERROR(VLOOKUP(I115,'Ajustes'!$A$3:$C$5,3,0),0)&gt;0,TODAY()-N(A115)&gt;IFERROR(VLOOKUP(I115,'Ajustes'!$A$3:$C$5,3,0),0)),"ABIERTA DEMASIADO TIEMPO; ",""))-2)))</f>
        <v/>
      </c>
    </row>
    <row r="116">
      <c r="A116" s="7" t="n"/>
      <c r="B116" s="8" t="n"/>
      <c r="L116" s="7" t="n"/>
      <c r="M116" s="8" t="n"/>
      <c r="N116" s="7" t="n"/>
      <c r="O116" s="7" t="n"/>
      <c r="Q116" s="10">
        <f>IF(OR(NOT(OR(A116&lt;&gt;"",C116&lt;&gt;"",D116&lt;&gt;"",G116&lt;&gt;"")),N(A116)=0,NOT(OR(N(L116)&gt;0,N(M116)&gt;0))),"",ROUND(((IF(N(L116)=0,N(A116),N(L116))+N(M116))-(N(A116)+N(B116)))*1440,0))</f>
        <v/>
      </c>
      <c r="R116" s="10">
        <f>IF(OR(NOT(OR(A116&lt;&gt;"",C116&lt;&gt;"",D116&lt;&gt;"",G116&lt;&gt;"")),N(A116)=0),"",IF(N(O116)&gt;0,N(O116),TODAY())-N(A116))</f>
        <v/>
      </c>
      <c r="S116">
        <f>IF(OR(NOT(OR(A116&lt;&gt;"",C116&lt;&gt;"",D116&lt;&gt;"",G116&lt;&gt;"")),N(O116)&gt;0),"",IF(IF(N(A116)=0,"SIN FECHA DE LLEGADA; ","")&amp;IF(C116="","SIN UNIDAD; ","")&amp;IF(AND(C116&lt;&gt;"",COUNTIF('Unidades'!$A$2:$A$300,C116)=0),"UNIDAD NO ESTÁ EN LA LISTA; ","")&amp;IF(I116="","SIN URGENCIA; ","")&amp;IF(AND(I116&lt;&gt;"",J116=""),"FALTA QUIÉN DECIDIÓ; ","")&amp;IF(AND(I116="Emergencia ahora",NOT(OR(N(L116)&gt;0,N(M116)&gt;0))),"EMERGENCIA SIN LLAMADA DE REGRESO; ","")&amp;IF(AND(I116&lt;&gt;"",N(A116)&gt;0,IFERROR(VLOOKUP(I116,'Ajustes'!$A$3:$C$5,2,0),0)&gt;0,IF(OR(N(L116)&gt;0,N(M116)&gt;0),((IF(N(L116)=0,N(A116),N(L116))+N(M116))-(N(A116)+N(B116)))*1440&gt;IFERROR(VLOOKUP(I116,'Ajustes'!$A$3:$C$5,2,0),0),AND(NOT(N(O116)&gt;0),I116&lt;&gt;"Emergencia ahora",(NOW()-(N(A116)+N(B116)))*1440&gt;IFERROR(VLOOKUP(I116,'Ajustes'!$A$3:$C$5,2,0),0)))),"LLAMADA DESPUÉS DE LA META; ","")&amp;IF(AND(I116="Siguiente día hábil",N(A116)&gt;0,IF(N(N116)=0,TODAY()&gt;WORKDAY(N(A116),1),N(N116)&gt;WORKDAY(N(A116),1))),"SIGUIENTE DÍA HÁBIL SIN PROGRAMAR; ","")&amp;IF(AND(OR(I116="Emergencia ahora",I116="Siguiente día hábil"),K116=""),"SIN PROVEEDOR; ","")&amp;IF(AND(I116&lt;&gt;"",N(A116)&gt;0,IFERROR(VLOOKUP(I116,'Ajustes'!$A$3:$C$5,3,0),0)&gt;0,TODAY()-N(A116)&gt;IFERROR(VLOOKUP(I116,'Ajustes'!$A$3:$C$5,3,0),0)),"ABIERTA DEMASIADO TIEMPO; ","")="","",LEFT(IF(N(A116)=0,"SIN FECHA DE LLEGADA; ","")&amp;IF(C116="","SIN UNIDAD; ","")&amp;IF(AND(C116&lt;&gt;"",COUNTIF('Unidades'!$A$2:$A$300,C116)=0),"UNIDAD NO ESTÁ EN LA LISTA; ","")&amp;IF(I116="","SIN URGENCIA; ","")&amp;IF(AND(I116&lt;&gt;"",J116=""),"FALTA QUIÉN DECIDIÓ; ","")&amp;IF(AND(I116="Emergencia ahora",NOT(OR(N(L116)&gt;0,N(M116)&gt;0))),"EMERGENCIA SIN LLAMADA DE REGRESO; ","")&amp;IF(AND(I116&lt;&gt;"",N(A116)&gt;0,IFERROR(VLOOKUP(I116,'Ajustes'!$A$3:$C$5,2,0),0)&gt;0,IF(OR(N(L116)&gt;0,N(M116)&gt;0),((IF(N(L116)=0,N(A116),N(L116))+N(M116))-(N(A116)+N(B116)))*1440&gt;IFERROR(VLOOKUP(I116,'Ajustes'!$A$3:$C$5,2,0),0),AND(NOT(N(O116)&gt;0),I116&lt;&gt;"Emergencia ahora",(NOW()-(N(A116)+N(B116)))*1440&gt;IFERROR(VLOOKUP(I116,'Ajustes'!$A$3:$C$5,2,0),0)))),"LLAMADA DESPUÉS DE LA META; ","")&amp;IF(AND(I116="Siguiente día hábil",N(A116)&gt;0,IF(N(N116)=0,TODAY()&gt;WORKDAY(N(A116),1),N(N116)&gt;WORKDAY(N(A116),1))),"SIGUIENTE DÍA HÁBIL SIN PROGRAMAR; ","")&amp;IF(AND(OR(I116="Emergencia ahora",I116="Siguiente día hábil"),K116=""),"SIN PROVEEDOR; ","")&amp;IF(AND(I116&lt;&gt;"",N(A116)&gt;0,IFERROR(VLOOKUP(I116,'Ajustes'!$A$3:$C$5,3,0),0)&gt;0,TODAY()-N(A116)&gt;IFERROR(VLOOKUP(I116,'Ajustes'!$A$3:$C$5,3,0),0)),"ABIERTA DEMASIADO TIEMPO; ",""),LEN(IF(N(A116)=0,"SIN FECHA DE LLEGADA; ","")&amp;IF(C116="","SIN UNIDAD; ","")&amp;IF(AND(C116&lt;&gt;"",COUNTIF('Unidades'!$A$2:$A$300,C116)=0),"UNIDAD NO ESTÁ EN LA LISTA; ","")&amp;IF(I116="","SIN URGENCIA; ","")&amp;IF(AND(I116&lt;&gt;"",J116=""),"FALTA QUIÉN DECIDIÓ; ","")&amp;IF(AND(I116="Emergencia ahora",NOT(OR(N(L116)&gt;0,N(M116)&gt;0))),"EMERGENCIA SIN LLAMADA DE REGRESO; ","")&amp;IF(AND(I116&lt;&gt;"",N(A116)&gt;0,IFERROR(VLOOKUP(I116,'Ajustes'!$A$3:$C$5,2,0),0)&gt;0,IF(OR(N(L116)&gt;0,N(M116)&gt;0),((IF(N(L116)=0,N(A116),N(L116))+N(M116))-(N(A116)+N(B116)))*1440&gt;IFERROR(VLOOKUP(I116,'Ajustes'!$A$3:$C$5,2,0),0),AND(NOT(N(O116)&gt;0),I116&lt;&gt;"Emergencia ahora",(NOW()-(N(A116)+N(B116)))*1440&gt;IFERROR(VLOOKUP(I116,'Ajustes'!$A$3:$C$5,2,0),0)))),"LLAMADA DESPUÉS DE LA META; ","")&amp;IF(AND(I116="Siguiente día hábil",N(A116)&gt;0,IF(N(N116)=0,TODAY()&gt;WORKDAY(N(A116),1),N(N116)&gt;WORKDAY(N(A116),1))),"SIGUIENTE DÍA HÁBIL SIN PROGRAMAR; ","")&amp;IF(AND(OR(I116="Emergencia ahora",I116="Siguiente día hábil"),K116=""),"SIN PROVEEDOR; ","")&amp;IF(AND(I116&lt;&gt;"",N(A116)&gt;0,IFERROR(VLOOKUP(I116,'Ajustes'!$A$3:$C$5,3,0),0)&gt;0,TODAY()-N(A116)&gt;IFERROR(VLOOKUP(I116,'Ajustes'!$A$3:$C$5,3,0),0)),"ABIERTA DEMASIADO TIEMPO; ",""))-2)))</f>
        <v/>
      </c>
    </row>
    <row r="117">
      <c r="A117" s="7" t="n"/>
      <c r="B117" s="8" t="n"/>
      <c r="L117" s="7" t="n"/>
      <c r="M117" s="8" t="n"/>
      <c r="N117" s="7" t="n"/>
      <c r="O117" s="7" t="n"/>
      <c r="Q117" s="10">
        <f>IF(OR(NOT(OR(A117&lt;&gt;"",C117&lt;&gt;"",D117&lt;&gt;"",G117&lt;&gt;"")),N(A117)=0,NOT(OR(N(L117)&gt;0,N(M117)&gt;0))),"",ROUND(((IF(N(L117)=0,N(A117),N(L117))+N(M117))-(N(A117)+N(B117)))*1440,0))</f>
        <v/>
      </c>
      <c r="R117" s="10">
        <f>IF(OR(NOT(OR(A117&lt;&gt;"",C117&lt;&gt;"",D117&lt;&gt;"",G117&lt;&gt;"")),N(A117)=0),"",IF(N(O117)&gt;0,N(O117),TODAY())-N(A117))</f>
        <v/>
      </c>
      <c r="S117">
        <f>IF(OR(NOT(OR(A117&lt;&gt;"",C117&lt;&gt;"",D117&lt;&gt;"",G117&lt;&gt;"")),N(O117)&gt;0),"",IF(IF(N(A117)=0,"SIN FECHA DE LLEGADA; ","")&amp;IF(C117="","SIN UNIDAD; ","")&amp;IF(AND(C117&lt;&gt;"",COUNTIF('Unidades'!$A$2:$A$300,C117)=0),"UNIDAD NO ESTÁ EN LA LISTA; ","")&amp;IF(I117="","SIN URGENCIA; ","")&amp;IF(AND(I117&lt;&gt;"",J117=""),"FALTA QUIÉN DECIDIÓ; ","")&amp;IF(AND(I117="Emergencia ahora",NOT(OR(N(L117)&gt;0,N(M117)&gt;0))),"EMERGENCIA SIN LLAMADA DE REGRESO; ","")&amp;IF(AND(I117&lt;&gt;"",N(A117)&gt;0,IFERROR(VLOOKUP(I117,'Ajustes'!$A$3:$C$5,2,0),0)&gt;0,IF(OR(N(L117)&gt;0,N(M117)&gt;0),((IF(N(L117)=0,N(A117),N(L117))+N(M117))-(N(A117)+N(B117)))*1440&gt;IFERROR(VLOOKUP(I117,'Ajustes'!$A$3:$C$5,2,0),0),AND(NOT(N(O117)&gt;0),I117&lt;&gt;"Emergencia ahora",(NOW()-(N(A117)+N(B117)))*1440&gt;IFERROR(VLOOKUP(I117,'Ajustes'!$A$3:$C$5,2,0),0)))),"LLAMADA DESPUÉS DE LA META; ","")&amp;IF(AND(I117="Siguiente día hábil",N(A117)&gt;0,IF(N(N117)=0,TODAY()&gt;WORKDAY(N(A117),1),N(N117)&gt;WORKDAY(N(A117),1))),"SIGUIENTE DÍA HÁBIL SIN PROGRAMAR; ","")&amp;IF(AND(OR(I117="Emergencia ahora",I117="Siguiente día hábil"),K117=""),"SIN PROVEEDOR; ","")&amp;IF(AND(I117&lt;&gt;"",N(A117)&gt;0,IFERROR(VLOOKUP(I117,'Ajustes'!$A$3:$C$5,3,0),0)&gt;0,TODAY()-N(A117)&gt;IFERROR(VLOOKUP(I117,'Ajustes'!$A$3:$C$5,3,0),0)),"ABIERTA DEMASIADO TIEMPO; ","")="","",LEFT(IF(N(A117)=0,"SIN FECHA DE LLEGADA; ","")&amp;IF(C117="","SIN UNIDAD; ","")&amp;IF(AND(C117&lt;&gt;"",COUNTIF('Unidades'!$A$2:$A$300,C117)=0),"UNIDAD NO ESTÁ EN LA LISTA; ","")&amp;IF(I117="","SIN URGENCIA; ","")&amp;IF(AND(I117&lt;&gt;"",J117=""),"FALTA QUIÉN DECIDIÓ; ","")&amp;IF(AND(I117="Emergencia ahora",NOT(OR(N(L117)&gt;0,N(M117)&gt;0))),"EMERGENCIA SIN LLAMADA DE REGRESO; ","")&amp;IF(AND(I117&lt;&gt;"",N(A117)&gt;0,IFERROR(VLOOKUP(I117,'Ajustes'!$A$3:$C$5,2,0),0)&gt;0,IF(OR(N(L117)&gt;0,N(M117)&gt;0),((IF(N(L117)=0,N(A117),N(L117))+N(M117))-(N(A117)+N(B117)))*1440&gt;IFERROR(VLOOKUP(I117,'Ajustes'!$A$3:$C$5,2,0),0),AND(NOT(N(O117)&gt;0),I117&lt;&gt;"Emergencia ahora",(NOW()-(N(A117)+N(B117)))*1440&gt;IFERROR(VLOOKUP(I117,'Ajustes'!$A$3:$C$5,2,0),0)))),"LLAMADA DESPUÉS DE LA META; ","")&amp;IF(AND(I117="Siguiente día hábil",N(A117)&gt;0,IF(N(N117)=0,TODAY()&gt;WORKDAY(N(A117),1),N(N117)&gt;WORKDAY(N(A117),1))),"SIGUIENTE DÍA HÁBIL SIN PROGRAMAR; ","")&amp;IF(AND(OR(I117="Emergencia ahora",I117="Siguiente día hábil"),K117=""),"SIN PROVEEDOR; ","")&amp;IF(AND(I117&lt;&gt;"",N(A117)&gt;0,IFERROR(VLOOKUP(I117,'Ajustes'!$A$3:$C$5,3,0),0)&gt;0,TODAY()-N(A117)&gt;IFERROR(VLOOKUP(I117,'Ajustes'!$A$3:$C$5,3,0),0)),"ABIERTA DEMASIADO TIEMPO; ",""),LEN(IF(N(A117)=0,"SIN FECHA DE LLEGADA; ","")&amp;IF(C117="","SIN UNIDAD; ","")&amp;IF(AND(C117&lt;&gt;"",COUNTIF('Unidades'!$A$2:$A$300,C117)=0),"UNIDAD NO ESTÁ EN LA LISTA; ","")&amp;IF(I117="","SIN URGENCIA; ","")&amp;IF(AND(I117&lt;&gt;"",J117=""),"FALTA QUIÉN DECIDIÓ; ","")&amp;IF(AND(I117="Emergencia ahora",NOT(OR(N(L117)&gt;0,N(M117)&gt;0))),"EMERGENCIA SIN LLAMADA DE REGRESO; ","")&amp;IF(AND(I117&lt;&gt;"",N(A117)&gt;0,IFERROR(VLOOKUP(I117,'Ajustes'!$A$3:$C$5,2,0),0)&gt;0,IF(OR(N(L117)&gt;0,N(M117)&gt;0),((IF(N(L117)=0,N(A117),N(L117))+N(M117))-(N(A117)+N(B117)))*1440&gt;IFERROR(VLOOKUP(I117,'Ajustes'!$A$3:$C$5,2,0),0),AND(NOT(N(O117)&gt;0),I117&lt;&gt;"Emergencia ahora",(NOW()-(N(A117)+N(B117)))*1440&gt;IFERROR(VLOOKUP(I117,'Ajustes'!$A$3:$C$5,2,0),0)))),"LLAMADA DESPUÉS DE LA META; ","")&amp;IF(AND(I117="Siguiente día hábil",N(A117)&gt;0,IF(N(N117)=0,TODAY()&gt;WORKDAY(N(A117),1),N(N117)&gt;WORKDAY(N(A117),1))),"SIGUIENTE DÍA HÁBIL SIN PROGRAMAR; ","")&amp;IF(AND(OR(I117="Emergencia ahora",I117="Siguiente día hábil"),K117=""),"SIN PROVEEDOR; ","")&amp;IF(AND(I117&lt;&gt;"",N(A117)&gt;0,IFERROR(VLOOKUP(I117,'Ajustes'!$A$3:$C$5,3,0),0)&gt;0,TODAY()-N(A117)&gt;IFERROR(VLOOKUP(I117,'Ajustes'!$A$3:$C$5,3,0),0)),"ABIERTA DEMASIADO TIEMPO; ",""))-2)))</f>
        <v/>
      </c>
    </row>
    <row r="118">
      <c r="A118" s="7" t="n"/>
      <c r="B118" s="8" t="n"/>
      <c r="L118" s="7" t="n"/>
      <c r="M118" s="8" t="n"/>
      <c r="N118" s="7" t="n"/>
      <c r="O118" s="7" t="n"/>
      <c r="Q118" s="10">
        <f>IF(OR(NOT(OR(A118&lt;&gt;"",C118&lt;&gt;"",D118&lt;&gt;"",G118&lt;&gt;"")),N(A118)=0,NOT(OR(N(L118)&gt;0,N(M118)&gt;0))),"",ROUND(((IF(N(L118)=0,N(A118),N(L118))+N(M118))-(N(A118)+N(B118)))*1440,0))</f>
        <v/>
      </c>
      <c r="R118" s="10">
        <f>IF(OR(NOT(OR(A118&lt;&gt;"",C118&lt;&gt;"",D118&lt;&gt;"",G118&lt;&gt;"")),N(A118)=0),"",IF(N(O118)&gt;0,N(O118),TODAY())-N(A118))</f>
        <v/>
      </c>
      <c r="S118">
        <f>IF(OR(NOT(OR(A118&lt;&gt;"",C118&lt;&gt;"",D118&lt;&gt;"",G118&lt;&gt;"")),N(O118)&gt;0),"",IF(IF(N(A118)=0,"SIN FECHA DE LLEGADA; ","")&amp;IF(C118="","SIN UNIDAD; ","")&amp;IF(AND(C118&lt;&gt;"",COUNTIF('Unidades'!$A$2:$A$300,C118)=0),"UNIDAD NO ESTÁ EN LA LISTA; ","")&amp;IF(I118="","SIN URGENCIA; ","")&amp;IF(AND(I118&lt;&gt;"",J118=""),"FALTA QUIÉN DECIDIÓ; ","")&amp;IF(AND(I118="Emergencia ahora",NOT(OR(N(L118)&gt;0,N(M118)&gt;0))),"EMERGENCIA SIN LLAMADA DE REGRESO; ","")&amp;IF(AND(I118&lt;&gt;"",N(A118)&gt;0,IFERROR(VLOOKUP(I118,'Ajustes'!$A$3:$C$5,2,0),0)&gt;0,IF(OR(N(L118)&gt;0,N(M118)&gt;0),((IF(N(L118)=0,N(A118),N(L118))+N(M118))-(N(A118)+N(B118)))*1440&gt;IFERROR(VLOOKUP(I118,'Ajustes'!$A$3:$C$5,2,0),0),AND(NOT(N(O118)&gt;0),I118&lt;&gt;"Emergencia ahora",(NOW()-(N(A118)+N(B118)))*1440&gt;IFERROR(VLOOKUP(I118,'Ajustes'!$A$3:$C$5,2,0),0)))),"LLAMADA DESPUÉS DE LA META; ","")&amp;IF(AND(I118="Siguiente día hábil",N(A118)&gt;0,IF(N(N118)=0,TODAY()&gt;WORKDAY(N(A118),1),N(N118)&gt;WORKDAY(N(A118),1))),"SIGUIENTE DÍA HÁBIL SIN PROGRAMAR; ","")&amp;IF(AND(OR(I118="Emergencia ahora",I118="Siguiente día hábil"),K118=""),"SIN PROVEEDOR; ","")&amp;IF(AND(I118&lt;&gt;"",N(A118)&gt;0,IFERROR(VLOOKUP(I118,'Ajustes'!$A$3:$C$5,3,0),0)&gt;0,TODAY()-N(A118)&gt;IFERROR(VLOOKUP(I118,'Ajustes'!$A$3:$C$5,3,0),0)),"ABIERTA DEMASIADO TIEMPO; ","")="","",LEFT(IF(N(A118)=0,"SIN FECHA DE LLEGADA; ","")&amp;IF(C118="","SIN UNIDAD; ","")&amp;IF(AND(C118&lt;&gt;"",COUNTIF('Unidades'!$A$2:$A$300,C118)=0),"UNIDAD NO ESTÁ EN LA LISTA; ","")&amp;IF(I118="","SIN URGENCIA; ","")&amp;IF(AND(I118&lt;&gt;"",J118=""),"FALTA QUIÉN DECIDIÓ; ","")&amp;IF(AND(I118="Emergencia ahora",NOT(OR(N(L118)&gt;0,N(M118)&gt;0))),"EMERGENCIA SIN LLAMADA DE REGRESO; ","")&amp;IF(AND(I118&lt;&gt;"",N(A118)&gt;0,IFERROR(VLOOKUP(I118,'Ajustes'!$A$3:$C$5,2,0),0)&gt;0,IF(OR(N(L118)&gt;0,N(M118)&gt;0),((IF(N(L118)=0,N(A118),N(L118))+N(M118))-(N(A118)+N(B118)))*1440&gt;IFERROR(VLOOKUP(I118,'Ajustes'!$A$3:$C$5,2,0),0),AND(NOT(N(O118)&gt;0),I118&lt;&gt;"Emergencia ahora",(NOW()-(N(A118)+N(B118)))*1440&gt;IFERROR(VLOOKUP(I118,'Ajustes'!$A$3:$C$5,2,0),0)))),"LLAMADA DESPUÉS DE LA META; ","")&amp;IF(AND(I118="Siguiente día hábil",N(A118)&gt;0,IF(N(N118)=0,TODAY()&gt;WORKDAY(N(A118),1),N(N118)&gt;WORKDAY(N(A118),1))),"SIGUIENTE DÍA HÁBIL SIN PROGRAMAR; ","")&amp;IF(AND(OR(I118="Emergencia ahora",I118="Siguiente día hábil"),K118=""),"SIN PROVEEDOR; ","")&amp;IF(AND(I118&lt;&gt;"",N(A118)&gt;0,IFERROR(VLOOKUP(I118,'Ajustes'!$A$3:$C$5,3,0),0)&gt;0,TODAY()-N(A118)&gt;IFERROR(VLOOKUP(I118,'Ajustes'!$A$3:$C$5,3,0),0)),"ABIERTA DEMASIADO TIEMPO; ",""),LEN(IF(N(A118)=0,"SIN FECHA DE LLEGADA; ","")&amp;IF(C118="","SIN UNIDAD; ","")&amp;IF(AND(C118&lt;&gt;"",COUNTIF('Unidades'!$A$2:$A$300,C118)=0),"UNIDAD NO ESTÁ EN LA LISTA; ","")&amp;IF(I118="","SIN URGENCIA; ","")&amp;IF(AND(I118&lt;&gt;"",J118=""),"FALTA QUIÉN DECIDIÓ; ","")&amp;IF(AND(I118="Emergencia ahora",NOT(OR(N(L118)&gt;0,N(M118)&gt;0))),"EMERGENCIA SIN LLAMADA DE REGRESO; ","")&amp;IF(AND(I118&lt;&gt;"",N(A118)&gt;0,IFERROR(VLOOKUP(I118,'Ajustes'!$A$3:$C$5,2,0),0)&gt;0,IF(OR(N(L118)&gt;0,N(M118)&gt;0),((IF(N(L118)=0,N(A118),N(L118))+N(M118))-(N(A118)+N(B118)))*1440&gt;IFERROR(VLOOKUP(I118,'Ajustes'!$A$3:$C$5,2,0),0),AND(NOT(N(O118)&gt;0),I118&lt;&gt;"Emergencia ahora",(NOW()-(N(A118)+N(B118)))*1440&gt;IFERROR(VLOOKUP(I118,'Ajustes'!$A$3:$C$5,2,0),0)))),"LLAMADA DESPUÉS DE LA META; ","")&amp;IF(AND(I118="Siguiente día hábil",N(A118)&gt;0,IF(N(N118)=0,TODAY()&gt;WORKDAY(N(A118),1),N(N118)&gt;WORKDAY(N(A118),1))),"SIGUIENTE DÍA HÁBIL SIN PROGRAMAR; ","")&amp;IF(AND(OR(I118="Emergencia ahora",I118="Siguiente día hábil"),K118=""),"SIN PROVEEDOR; ","")&amp;IF(AND(I118&lt;&gt;"",N(A118)&gt;0,IFERROR(VLOOKUP(I118,'Ajustes'!$A$3:$C$5,3,0),0)&gt;0,TODAY()-N(A118)&gt;IFERROR(VLOOKUP(I118,'Ajustes'!$A$3:$C$5,3,0),0)),"ABIERTA DEMASIADO TIEMPO; ",""))-2)))</f>
        <v/>
      </c>
    </row>
    <row r="119">
      <c r="A119" s="7" t="n"/>
      <c r="B119" s="8" t="n"/>
      <c r="L119" s="7" t="n"/>
      <c r="M119" s="8" t="n"/>
      <c r="N119" s="7" t="n"/>
      <c r="O119" s="7" t="n"/>
      <c r="Q119" s="10">
        <f>IF(OR(NOT(OR(A119&lt;&gt;"",C119&lt;&gt;"",D119&lt;&gt;"",G119&lt;&gt;"")),N(A119)=0,NOT(OR(N(L119)&gt;0,N(M119)&gt;0))),"",ROUND(((IF(N(L119)=0,N(A119),N(L119))+N(M119))-(N(A119)+N(B119)))*1440,0))</f>
        <v/>
      </c>
      <c r="R119" s="10">
        <f>IF(OR(NOT(OR(A119&lt;&gt;"",C119&lt;&gt;"",D119&lt;&gt;"",G119&lt;&gt;"")),N(A119)=0),"",IF(N(O119)&gt;0,N(O119),TODAY())-N(A119))</f>
        <v/>
      </c>
      <c r="S119">
        <f>IF(OR(NOT(OR(A119&lt;&gt;"",C119&lt;&gt;"",D119&lt;&gt;"",G119&lt;&gt;"")),N(O119)&gt;0),"",IF(IF(N(A119)=0,"SIN FECHA DE LLEGADA; ","")&amp;IF(C119="","SIN UNIDAD; ","")&amp;IF(AND(C119&lt;&gt;"",COUNTIF('Unidades'!$A$2:$A$300,C119)=0),"UNIDAD NO ESTÁ EN LA LISTA; ","")&amp;IF(I119="","SIN URGENCIA; ","")&amp;IF(AND(I119&lt;&gt;"",J119=""),"FALTA QUIÉN DECIDIÓ; ","")&amp;IF(AND(I119="Emergencia ahora",NOT(OR(N(L119)&gt;0,N(M119)&gt;0))),"EMERGENCIA SIN LLAMADA DE REGRESO; ","")&amp;IF(AND(I119&lt;&gt;"",N(A119)&gt;0,IFERROR(VLOOKUP(I119,'Ajustes'!$A$3:$C$5,2,0),0)&gt;0,IF(OR(N(L119)&gt;0,N(M119)&gt;0),((IF(N(L119)=0,N(A119),N(L119))+N(M119))-(N(A119)+N(B119)))*1440&gt;IFERROR(VLOOKUP(I119,'Ajustes'!$A$3:$C$5,2,0),0),AND(NOT(N(O119)&gt;0),I119&lt;&gt;"Emergencia ahora",(NOW()-(N(A119)+N(B119)))*1440&gt;IFERROR(VLOOKUP(I119,'Ajustes'!$A$3:$C$5,2,0),0)))),"LLAMADA DESPUÉS DE LA META; ","")&amp;IF(AND(I119="Siguiente día hábil",N(A119)&gt;0,IF(N(N119)=0,TODAY()&gt;WORKDAY(N(A119),1),N(N119)&gt;WORKDAY(N(A119),1))),"SIGUIENTE DÍA HÁBIL SIN PROGRAMAR; ","")&amp;IF(AND(OR(I119="Emergencia ahora",I119="Siguiente día hábil"),K119=""),"SIN PROVEEDOR; ","")&amp;IF(AND(I119&lt;&gt;"",N(A119)&gt;0,IFERROR(VLOOKUP(I119,'Ajustes'!$A$3:$C$5,3,0),0)&gt;0,TODAY()-N(A119)&gt;IFERROR(VLOOKUP(I119,'Ajustes'!$A$3:$C$5,3,0),0)),"ABIERTA DEMASIADO TIEMPO; ","")="","",LEFT(IF(N(A119)=0,"SIN FECHA DE LLEGADA; ","")&amp;IF(C119="","SIN UNIDAD; ","")&amp;IF(AND(C119&lt;&gt;"",COUNTIF('Unidades'!$A$2:$A$300,C119)=0),"UNIDAD NO ESTÁ EN LA LISTA; ","")&amp;IF(I119="","SIN URGENCIA; ","")&amp;IF(AND(I119&lt;&gt;"",J119=""),"FALTA QUIÉN DECIDIÓ; ","")&amp;IF(AND(I119="Emergencia ahora",NOT(OR(N(L119)&gt;0,N(M119)&gt;0))),"EMERGENCIA SIN LLAMADA DE REGRESO; ","")&amp;IF(AND(I119&lt;&gt;"",N(A119)&gt;0,IFERROR(VLOOKUP(I119,'Ajustes'!$A$3:$C$5,2,0),0)&gt;0,IF(OR(N(L119)&gt;0,N(M119)&gt;0),((IF(N(L119)=0,N(A119),N(L119))+N(M119))-(N(A119)+N(B119)))*1440&gt;IFERROR(VLOOKUP(I119,'Ajustes'!$A$3:$C$5,2,0),0),AND(NOT(N(O119)&gt;0),I119&lt;&gt;"Emergencia ahora",(NOW()-(N(A119)+N(B119)))*1440&gt;IFERROR(VLOOKUP(I119,'Ajustes'!$A$3:$C$5,2,0),0)))),"LLAMADA DESPUÉS DE LA META; ","")&amp;IF(AND(I119="Siguiente día hábil",N(A119)&gt;0,IF(N(N119)=0,TODAY()&gt;WORKDAY(N(A119),1),N(N119)&gt;WORKDAY(N(A119),1))),"SIGUIENTE DÍA HÁBIL SIN PROGRAMAR; ","")&amp;IF(AND(OR(I119="Emergencia ahora",I119="Siguiente día hábil"),K119=""),"SIN PROVEEDOR; ","")&amp;IF(AND(I119&lt;&gt;"",N(A119)&gt;0,IFERROR(VLOOKUP(I119,'Ajustes'!$A$3:$C$5,3,0),0)&gt;0,TODAY()-N(A119)&gt;IFERROR(VLOOKUP(I119,'Ajustes'!$A$3:$C$5,3,0),0)),"ABIERTA DEMASIADO TIEMPO; ",""),LEN(IF(N(A119)=0,"SIN FECHA DE LLEGADA; ","")&amp;IF(C119="","SIN UNIDAD; ","")&amp;IF(AND(C119&lt;&gt;"",COUNTIF('Unidades'!$A$2:$A$300,C119)=0),"UNIDAD NO ESTÁ EN LA LISTA; ","")&amp;IF(I119="","SIN URGENCIA; ","")&amp;IF(AND(I119&lt;&gt;"",J119=""),"FALTA QUIÉN DECIDIÓ; ","")&amp;IF(AND(I119="Emergencia ahora",NOT(OR(N(L119)&gt;0,N(M119)&gt;0))),"EMERGENCIA SIN LLAMADA DE REGRESO; ","")&amp;IF(AND(I119&lt;&gt;"",N(A119)&gt;0,IFERROR(VLOOKUP(I119,'Ajustes'!$A$3:$C$5,2,0),0)&gt;0,IF(OR(N(L119)&gt;0,N(M119)&gt;0),((IF(N(L119)=0,N(A119),N(L119))+N(M119))-(N(A119)+N(B119)))*1440&gt;IFERROR(VLOOKUP(I119,'Ajustes'!$A$3:$C$5,2,0),0),AND(NOT(N(O119)&gt;0),I119&lt;&gt;"Emergencia ahora",(NOW()-(N(A119)+N(B119)))*1440&gt;IFERROR(VLOOKUP(I119,'Ajustes'!$A$3:$C$5,2,0),0)))),"LLAMADA DESPUÉS DE LA META; ","")&amp;IF(AND(I119="Siguiente día hábil",N(A119)&gt;0,IF(N(N119)=0,TODAY()&gt;WORKDAY(N(A119),1),N(N119)&gt;WORKDAY(N(A119),1))),"SIGUIENTE DÍA HÁBIL SIN PROGRAMAR; ","")&amp;IF(AND(OR(I119="Emergencia ahora",I119="Siguiente día hábil"),K119=""),"SIN PROVEEDOR; ","")&amp;IF(AND(I119&lt;&gt;"",N(A119)&gt;0,IFERROR(VLOOKUP(I119,'Ajustes'!$A$3:$C$5,3,0),0)&gt;0,TODAY()-N(A119)&gt;IFERROR(VLOOKUP(I119,'Ajustes'!$A$3:$C$5,3,0),0)),"ABIERTA DEMASIADO TIEMPO; ",""))-2)))</f>
        <v/>
      </c>
    </row>
    <row r="120">
      <c r="A120" s="7" t="n"/>
      <c r="B120" s="8" t="n"/>
      <c r="L120" s="7" t="n"/>
      <c r="M120" s="8" t="n"/>
      <c r="N120" s="7" t="n"/>
      <c r="O120" s="7" t="n"/>
      <c r="Q120" s="10">
        <f>IF(OR(NOT(OR(A120&lt;&gt;"",C120&lt;&gt;"",D120&lt;&gt;"",G120&lt;&gt;"")),N(A120)=0,NOT(OR(N(L120)&gt;0,N(M120)&gt;0))),"",ROUND(((IF(N(L120)=0,N(A120),N(L120))+N(M120))-(N(A120)+N(B120)))*1440,0))</f>
        <v/>
      </c>
      <c r="R120" s="10">
        <f>IF(OR(NOT(OR(A120&lt;&gt;"",C120&lt;&gt;"",D120&lt;&gt;"",G120&lt;&gt;"")),N(A120)=0),"",IF(N(O120)&gt;0,N(O120),TODAY())-N(A120))</f>
        <v/>
      </c>
      <c r="S120">
        <f>IF(OR(NOT(OR(A120&lt;&gt;"",C120&lt;&gt;"",D120&lt;&gt;"",G120&lt;&gt;"")),N(O120)&gt;0),"",IF(IF(N(A120)=0,"SIN FECHA DE LLEGADA; ","")&amp;IF(C120="","SIN UNIDAD; ","")&amp;IF(AND(C120&lt;&gt;"",COUNTIF('Unidades'!$A$2:$A$300,C120)=0),"UNIDAD NO ESTÁ EN LA LISTA; ","")&amp;IF(I120="","SIN URGENCIA; ","")&amp;IF(AND(I120&lt;&gt;"",J120=""),"FALTA QUIÉN DECIDIÓ; ","")&amp;IF(AND(I120="Emergencia ahora",NOT(OR(N(L120)&gt;0,N(M120)&gt;0))),"EMERGENCIA SIN LLAMADA DE REGRESO; ","")&amp;IF(AND(I120&lt;&gt;"",N(A120)&gt;0,IFERROR(VLOOKUP(I120,'Ajustes'!$A$3:$C$5,2,0),0)&gt;0,IF(OR(N(L120)&gt;0,N(M120)&gt;0),((IF(N(L120)=0,N(A120),N(L120))+N(M120))-(N(A120)+N(B120)))*1440&gt;IFERROR(VLOOKUP(I120,'Ajustes'!$A$3:$C$5,2,0),0),AND(NOT(N(O120)&gt;0),I120&lt;&gt;"Emergencia ahora",(NOW()-(N(A120)+N(B120)))*1440&gt;IFERROR(VLOOKUP(I120,'Ajustes'!$A$3:$C$5,2,0),0)))),"LLAMADA DESPUÉS DE LA META; ","")&amp;IF(AND(I120="Siguiente día hábil",N(A120)&gt;0,IF(N(N120)=0,TODAY()&gt;WORKDAY(N(A120),1),N(N120)&gt;WORKDAY(N(A120),1))),"SIGUIENTE DÍA HÁBIL SIN PROGRAMAR; ","")&amp;IF(AND(OR(I120="Emergencia ahora",I120="Siguiente día hábil"),K120=""),"SIN PROVEEDOR; ","")&amp;IF(AND(I120&lt;&gt;"",N(A120)&gt;0,IFERROR(VLOOKUP(I120,'Ajustes'!$A$3:$C$5,3,0),0)&gt;0,TODAY()-N(A120)&gt;IFERROR(VLOOKUP(I120,'Ajustes'!$A$3:$C$5,3,0),0)),"ABIERTA DEMASIADO TIEMPO; ","")="","",LEFT(IF(N(A120)=0,"SIN FECHA DE LLEGADA; ","")&amp;IF(C120="","SIN UNIDAD; ","")&amp;IF(AND(C120&lt;&gt;"",COUNTIF('Unidades'!$A$2:$A$300,C120)=0),"UNIDAD NO ESTÁ EN LA LISTA; ","")&amp;IF(I120="","SIN URGENCIA; ","")&amp;IF(AND(I120&lt;&gt;"",J120=""),"FALTA QUIÉN DECIDIÓ; ","")&amp;IF(AND(I120="Emergencia ahora",NOT(OR(N(L120)&gt;0,N(M120)&gt;0))),"EMERGENCIA SIN LLAMADA DE REGRESO; ","")&amp;IF(AND(I120&lt;&gt;"",N(A120)&gt;0,IFERROR(VLOOKUP(I120,'Ajustes'!$A$3:$C$5,2,0),0)&gt;0,IF(OR(N(L120)&gt;0,N(M120)&gt;0),((IF(N(L120)=0,N(A120),N(L120))+N(M120))-(N(A120)+N(B120)))*1440&gt;IFERROR(VLOOKUP(I120,'Ajustes'!$A$3:$C$5,2,0),0),AND(NOT(N(O120)&gt;0),I120&lt;&gt;"Emergencia ahora",(NOW()-(N(A120)+N(B120)))*1440&gt;IFERROR(VLOOKUP(I120,'Ajustes'!$A$3:$C$5,2,0),0)))),"LLAMADA DESPUÉS DE LA META; ","")&amp;IF(AND(I120="Siguiente día hábil",N(A120)&gt;0,IF(N(N120)=0,TODAY()&gt;WORKDAY(N(A120),1),N(N120)&gt;WORKDAY(N(A120),1))),"SIGUIENTE DÍA HÁBIL SIN PROGRAMAR; ","")&amp;IF(AND(OR(I120="Emergencia ahora",I120="Siguiente día hábil"),K120=""),"SIN PROVEEDOR; ","")&amp;IF(AND(I120&lt;&gt;"",N(A120)&gt;0,IFERROR(VLOOKUP(I120,'Ajustes'!$A$3:$C$5,3,0),0)&gt;0,TODAY()-N(A120)&gt;IFERROR(VLOOKUP(I120,'Ajustes'!$A$3:$C$5,3,0),0)),"ABIERTA DEMASIADO TIEMPO; ",""),LEN(IF(N(A120)=0,"SIN FECHA DE LLEGADA; ","")&amp;IF(C120="","SIN UNIDAD; ","")&amp;IF(AND(C120&lt;&gt;"",COUNTIF('Unidades'!$A$2:$A$300,C120)=0),"UNIDAD NO ESTÁ EN LA LISTA; ","")&amp;IF(I120="","SIN URGENCIA; ","")&amp;IF(AND(I120&lt;&gt;"",J120=""),"FALTA QUIÉN DECIDIÓ; ","")&amp;IF(AND(I120="Emergencia ahora",NOT(OR(N(L120)&gt;0,N(M120)&gt;0))),"EMERGENCIA SIN LLAMADA DE REGRESO; ","")&amp;IF(AND(I120&lt;&gt;"",N(A120)&gt;0,IFERROR(VLOOKUP(I120,'Ajustes'!$A$3:$C$5,2,0),0)&gt;0,IF(OR(N(L120)&gt;0,N(M120)&gt;0),((IF(N(L120)=0,N(A120),N(L120))+N(M120))-(N(A120)+N(B120)))*1440&gt;IFERROR(VLOOKUP(I120,'Ajustes'!$A$3:$C$5,2,0),0),AND(NOT(N(O120)&gt;0),I120&lt;&gt;"Emergencia ahora",(NOW()-(N(A120)+N(B120)))*1440&gt;IFERROR(VLOOKUP(I120,'Ajustes'!$A$3:$C$5,2,0),0)))),"LLAMADA DESPUÉS DE LA META; ","")&amp;IF(AND(I120="Siguiente día hábil",N(A120)&gt;0,IF(N(N120)=0,TODAY()&gt;WORKDAY(N(A120),1),N(N120)&gt;WORKDAY(N(A120),1))),"SIGUIENTE DÍA HÁBIL SIN PROGRAMAR; ","")&amp;IF(AND(OR(I120="Emergencia ahora",I120="Siguiente día hábil"),K120=""),"SIN PROVEEDOR; ","")&amp;IF(AND(I120&lt;&gt;"",N(A120)&gt;0,IFERROR(VLOOKUP(I120,'Ajustes'!$A$3:$C$5,3,0),0)&gt;0,TODAY()-N(A120)&gt;IFERROR(VLOOKUP(I120,'Ajustes'!$A$3:$C$5,3,0),0)),"ABIERTA DEMASIADO TIEMPO; ",""))-2)))</f>
        <v/>
      </c>
    </row>
    <row r="121">
      <c r="A121" s="7" t="n"/>
      <c r="B121" s="8" t="n"/>
      <c r="L121" s="7" t="n"/>
      <c r="M121" s="8" t="n"/>
      <c r="N121" s="7" t="n"/>
      <c r="O121" s="7" t="n"/>
      <c r="Q121" s="10">
        <f>IF(OR(NOT(OR(A121&lt;&gt;"",C121&lt;&gt;"",D121&lt;&gt;"",G121&lt;&gt;"")),N(A121)=0,NOT(OR(N(L121)&gt;0,N(M121)&gt;0))),"",ROUND(((IF(N(L121)=0,N(A121),N(L121))+N(M121))-(N(A121)+N(B121)))*1440,0))</f>
        <v/>
      </c>
      <c r="R121" s="10">
        <f>IF(OR(NOT(OR(A121&lt;&gt;"",C121&lt;&gt;"",D121&lt;&gt;"",G121&lt;&gt;"")),N(A121)=0),"",IF(N(O121)&gt;0,N(O121),TODAY())-N(A121))</f>
        <v/>
      </c>
      <c r="S121">
        <f>IF(OR(NOT(OR(A121&lt;&gt;"",C121&lt;&gt;"",D121&lt;&gt;"",G121&lt;&gt;"")),N(O121)&gt;0),"",IF(IF(N(A121)=0,"SIN FECHA DE LLEGADA; ","")&amp;IF(C121="","SIN UNIDAD; ","")&amp;IF(AND(C121&lt;&gt;"",COUNTIF('Unidades'!$A$2:$A$300,C121)=0),"UNIDAD NO ESTÁ EN LA LISTA; ","")&amp;IF(I121="","SIN URGENCIA; ","")&amp;IF(AND(I121&lt;&gt;"",J121=""),"FALTA QUIÉN DECIDIÓ; ","")&amp;IF(AND(I121="Emergencia ahora",NOT(OR(N(L121)&gt;0,N(M121)&gt;0))),"EMERGENCIA SIN LLAMADA DE REGRESO; ","")&amp;IF(AND(I121&lt;&gt;"",N(A121)&gt;0,IFERROR(VLOOKUP(I121,'Ajustes'!$A$3:$C$5,2,0),0)&gt;0,IF(OR(N(L121)&gt;0,N(M121)&gt;0),((IF(N(L121)=0,N(A121),N(L121))+N(M121))-(N(A121)+N(B121)))*1440&gt;IFERROR(VLOOKUP(I121,'Ajustes'!$A$3:$C$5,2,0),0),AND(NOT(N(O121)&gt;0),I121&lt;&gt;"Emergencia ahora",(NOW()-(N(A121)+N(B121)))*1440&gt;IFERROR(VLOOKUP(I121,'Ajustes'!$A$3:$C$5,2,0),0)))),"LLAMADA DESPUÉS DE LA META; ","")&amp;IF(AND(I121="Siguiente día hábil",N(A121)&gt;0,IF(N(N121)=0,TODAY()&gt;WORKDAY(N(A121),1),N(N121)&gt;WORKDAY(N(A121),1))),"SIGUIENTE DÍA HÁBIL SIN PROGRAMAR; ","")&amp;IF(AND(OR(I121="Emergencia ahora",I121="Siguiente día hábil"),K121=""),"SIN PROVEEDOR; ","")&amp;IF(AND(I121&lt;&gt;"",N(A121)&gt;0,IFERROR(VLOOKUP(I121,'Ajustes'!$A$3:$C$5,3,0),0)&gt;0,TODAY()-N(A121)&gt;IFERROR(VLOOKUP(I121,'Ajustes'!$A$3:$C$5,3,0),0)),"ABIERTA DEMASIADO TIEMPO; ","")="","",LEFT(IF(N(A121)=0,"SIN FECHA DE LLEGADA; ","")&amp;IF(C121="","SIN UNIDAD; ","")&amp;IF(AND(C121&lt;&gt;"",COUNTIF('Unidades'!$A$2:$A$300,C121)=0),"UNIDAD NO ESTÁ EN LA LISTA; ","")&amp;IF(I121="","SIN URGENCIA; ","")&amp;IF(AND(I121&lt;&gt;"",J121=""),"FALTA QUIÉN DECIDIÓ; ","")&amp;IF(AND(I121="Emergencia ahora",NOT(OR(N(L121)&gt;0,N(M121)&gt;0))),"EMERGENCIA SIN LLAMADA DE REGRESO; ","")&amp;IF(AND(I121&lt;&gt;"",N(A121)&gt;0,IFERROR(VLOOKUP(I121,'Ajustes'!$A$3:$C$5,2,0),0)&gt;0,IF(OR(N(L121)&gt;0,N(M121)&gt;0),((IF(N(L121)=0,N(A121),N(L121))+N(M121))-(N(A121)+N(B121)))*1440&gt;IFERROR(VLOOKUP(I121,'Ajustes'!$A$3:$C$5,2,0),0),AND(NOT(N(O121)&gt;0),I121&lt;&gt;"Emergencia ahora",(NOW()-(N(A121)+N(B121)))*1440&gt;IFERROR(VLOOKUP(I121,'Ajustes'!$A$3:$C$5,2,0),0)))),"LLAMADA DESPUÉS DE LA META; ","")&amp;IF(AND(I121="Siguiente día hábil",N(A121)&gt;0,IF(N(N121)=0,TODAY()&gt;WORKDAY(N(A121),1),N(N121)&gt;WORKDAY(N(A121),1))),"SIGUIENTE DÍA HÁBIL SIN PROGRAMAR; ","")&amp;IF(AND(OR(I121="Emergencia ahora",I121="Siguiente día hábil"),K121=""),"SIN PROVEEDOR; ","")&amp;IF(AND(I121&lt;&gt;"",N(A121)&gt;0,IFERROR(VLOOKUP(I121,'Ajustes'!$A$3:$C$5,3,0),0)&gt;0,TODAY()-N(A121)&gt;IFERROR(VLOOKUP(I121,'Ajustes'!$A$3:$C$5,3,0),0)),"ABIERTA DEMASIADO TIEMPO; ",""),LEN(IF(N(A121)=0,"SIN FECHA DE LLEGADA; ","")&amp;IF(C121="","SIN UNIDAD; ","")&amp;IF(AND(C121&lt;&gt;"",COUNTIF('Unidades'!$A$2:$A$300,C121)=0),"UNIDAD NO ESTÁ EN LA LISTA; ","")&amp;IF(I121="","SIN URGENCIA; ","")&amp;IF(AND(I121&lt;&gt;"",J121=""),"FALTA QUIÉN DECIDIÓ; ","")&amp;IF(AND(I121="Emergencia ahora",NOT(OR(N(L121)&gt;0,N(M121)&gt;0))),"EMERGENCIA SIN LLAMADA DE REGRESO; ","")&amp;IF(AND(I121&lt;&gt;"",N(A121)&gt;0,IFERROR(VLOOKUP(I121,'Ajustes'!$A$3:$C$5,2,0),0)&gt;0,IF(OR(N(L121)&gt;0,N(M121)&gt;0),((IF(N(L121)=0,N(A121),N(L121))+N(M121))-(N(A121)+N(B121)))*1440&gt;IFERROR(VLOOKUP(I121,'Ajustes'!$A$3:$C$5,2,0),0),AND(NOT(N(O121)&gt;0),I121&lt;&gt;"Emergencia ahora",(NOW()-(N(A121)+N(B121)))*1440&gt;IFERROR(VLOOKUP(I121,'Ajustes'!$A$3:$C$5,2,0),0)))),"LLAMADA DESPUÉS DE LA META; ","")&amp;IF(AND(I121="Siguiente día hábil",N(A121)&gt;0,IF(N(N121)=0,TODAY()&gt;WORKDAY(N(A121),1),N(N121)&gt;WORKDAY(N(A121),1))),"SIGUIENTE DÍA HÁBIL SIN PROGRAMAR; ","")&amp;IF(AND(OR(I121="Emergencia ahora",I121="Siguiente día hábil"),K121=""),"SIN PROVEEDOR; ","")&amp;IF(AND(I121&lt;&gt;"",N(A121)&gt;0,IFERROR(VLOOKUP(I121,'Ajustes'!$A$3:$C$5,3,0),0)&gt;0,TODAY()-N(A121)&gt;IFERROR(VLOOKUP(I121,'Ajustes'!$A$3:$C$5,3,0),0)),"ABIERTA DEMASIADO TIEMPO; ",""))-2)))</f>
        <v/>
      </c>
    </row>
    <row r="122">
      <c r="A122" s="7" t="n"/>
      <c r="B122" s="8" t="n"/>
      <c r="L122" s="7" t="n"/>
      <c r="M122" s="8" t="n"/>
      <c r="N122" s="7" t="n"/>
      <c r="O122" s="7" t="n"/>
      <c r="Q122" s="10">
        <f>IF(OR(NOT(OR(A122&lt;&gt;"",C122&lt;&gt;"",D122&lt;&gt;"",G122&lt;&gt;"")),N(A122)=0,NOT(OR(N(L122)&gt;0,N(M122)&gt;0))),"",ROUND(((IF(N(L122)=0,N(A122),N(L122))+N(M122))-(N(A122)+N(B122)))*1440,0))</f>
        <v/>
      </c>
      <c r="R122" s="10">
        <f>IF(OR(NOT(OR(A122&lt;&gt;"",C122&lt;&gt;"",D122&lt;&gt;"",G122&lt;&gt;"")),N(A122)=0),"",IF(N(O122)&gt;0,N(O122),TODAY())-N(A122))</f>
        <v/>
      </c>
      <c r="S122">
        <f>IF(OR(NOT(OR(A122&lt;&gt;"",C122&lt;&gt;"",D122&lt;&gt;"",G122&lt;&gt;"")),N(O122)&gt;0),"",IF(IF(N(A122)=0,"SIN FECHA DE LLEGADA; ","")&amp;IF(C122="","SIN UNIDAD; ","")&amp;IF(AND(C122&lt;&gt;"",COUNTIF('Unidades'!$A$2:$A$300,C122)=0),"UNIDAD NO ESTÁ EN LA LISTA; ","")&amp;IF(I122="","SIN URGENCIA; ","")&amp;IF(AND(I122&lt;&gt;"",J122=""),"FALTA QUIÉN DECIDIÓ; ","")&amp;IF(AND(I122="Emergencia ahora",NOT(OR(N(L122)&gt;0,N(M122)&gt;0))),"EMERGENCIA SIN LLAMADA DE REGRESO; ","")&amp;IF(AND(I122&lt;&gt;"",N(A122)&gt;0,IFERROR(VLOOKUP(I122,'Ajustes'!$A$3:$C$5,2,0),0)&gt;0,IF(OR(N(L122)&gt;0,N(M122)&gt;0),((IF(N(L122)=0,N(A122),N(L122))+N(M122))-(N(A122)+N(B122)))*1440&gt;IFERROR(VLOOKUP(I122,'Ajustes'!$A$3:$C$5,2,0),0),AND(NOT(N(O122)&gt;0),I122&lt;&gt;"Emergencia ahora",(NOW()-(N(A122)+N(B122)))*1440&gt;IFERROR(VLOOKUP(I122,'Ajustes'!$A$3:$C$5,2,0),0)))),"LLAMADA DESPUÉS DE LA META; ","")&amp;IF(AND(I122="Siguiente día hábil",N(A122)&gt;0,IF(N(N122)=0,TODAY()&gt;WORKDAY(N(A122),1),N(N122)&gt;WORKDAY(N(A122),1))),"SIGUIENTE DÍA HÁBIL SIN PROGRAMAR; ","")&amp;IF(AND(OR(I122="Emergencia ahora",I122="Siguiente día hábil"),K122=""),"SIN PROVEEDOR; ","")&amp;IF(AND(I122&lt;&gt;"",N(A122)&gt;0,IFERROR(VLOOKUP(I122,'Ajustes'!$A$3:$C$5,3,0),0)&gt;0,TODAY()-N(A122)&gt;IFERROR(VLOOKUP(I122,'Ajustes'!$A$3:$C$5,3,0),0)),"ABIERTA DEMASIADO TIEMPO; ","")="","",LEFT(IF(N(A122)=0,"SIN FECHA DE LLEGADA; ","")&amp;IF(C122="","SIN UNIDAD; ","")&amp;IF(AND(C122&lt;&gt;"",COUNTIF('Unidades'!$A$2:$A$300,C122)=0),"UNIDAD NO ESTÁ EN LA LISTA; ","")&amp;IF(I122="","SIN URGENCIA; ","")&amp;IF(AND(I122&lt;&gt;"",J122=""),"FALTA QUIÉN DECIDIÓ; ","")&amp;IF(AND(I122="Emergencia ahora",NOT(OR(N(L122)&gt;0,N(M122)&gt;0))),"EMERGENCIA SIN LLAMADA DE REGRESO; ","")&amp;IF(AND(I122&lt;&gt;"",N(A122)&gt;0,IFERROR(VLOOKUP(I122,'Ajustes'!$A$3:$C$5,2,0),0)&gt;0,IF(OR(N(L122)&gt;0,N(M122)&gt;0),((IF(N(L122)=0,N(A122),N(L122))+N(M122))-(N(A122)+N(B122)))*1440&gt;IFERROR(VLOOKUP(I122,'Ajustes'!$A$3:$C$5,2,0),0),AND(NOT(N(O122)&gt;0),I122&lt;&gt;"Emergencia ahora",(NOW()-(N(A122)+N(B122)))*1440&gt;IFERROR(VLOOKUP(I122,'Ajustes'!$A$3:$C$5,2,0),0)))),"LLAMADA DESPUÉS DE LA META; ","")&amp;IF(AND(I122="Siguiente día hábil",N(A122)&gt;0,IF(N(N122)=0,TODAY()&gt;WORKDAY(N(A122),1),N(N122)&gt;WORKDAY(N(A122),1))),"SIGUIENTE DÍA HÁBIL SIN PROGRAMAR; ","")&amp;IF(AND(OR(I122="Emergencia ahora",I122="Siguiente día hábil"),K122=""),"SIN PROVEEDOR; ","")&amp;IF(AND(I122&lt;&gt;"",N(A122)&gt;0,IFERROR(VLOOKUP(I122,'Ajustes'!$A$3:$C$5,3,0),0)&gt;0,TODAY()-N(A122)&gt;IFERROR(VLOOKUP(I122,'Ajustes'!$A$3:$C$5,3,0),0)),"ABIERTA DEMASIADO TIEMPO; ",""),LEN(IF(N(A122)=0,"SIN FECHA DE LLEGADA; ","")&amp;IF(C122="","SIN UNIDAD; ","")&amp;IF(AND(C122&lt;&gt;"",COUNTIF('Unidades'!$A$2:$A$300,C122)=0),"UNIDAD NO ESTÁ EN LA LISTA; ","")&amp;IF(I122="","SIN URGENCIA; ","")&amp;IF(AND(I122&lt;&gt;"",J122=""),"FALTA QUIÉN DECIDIÓ; ","")&amp;IF(AND(I122="Emergencia ahora",NOT(OR(N(L122)&gt;0,N(M122)&gt;0))),"EMERGENCIA SIN LLAMADA DE REGRESO; ","")&amp;IF(AND(I122&lt;&gt;"",N(A122)&gt;0,IFERROR(VLOOKUP(I122,'Ajustes'!$A$3:$C$5,2,0),0)&gt;0,IF(OR(N(L122)&gt;0,N(M122)&gt;0),((IF(N(L122)=0,N(A122),N(L122))+N(M122))-(N(A122)+N(B122)))*1440&gt;IFERROR(VLOOKUP(I122,'Ajustes'!$A$3:$C$5,2,0),0),AND(NOT(N(O122)&gt;0),I122&lt;&gt;"Emergencia ahora",(NOW()-(N(A122)+N(B122)))*1440&gt;IFERROR(VLOOKUP(I122,'Ajustes'!$A$3:$C$5,2,0),0)))),"LLAMADA DESPUÉS DE LA META; ","")&amp;IF(AND(I122="Siguiente día hábil",N(A122)&gt;0,IF(N(N122)=0,TODAY()&gt;WORKDAY(N(A122),1),N(N122)&gt;WORKDAY(N(A122),1))),"SIGUIENTE DÍA HÁBIL SIN PROGRAMAR; ","")&amp;IF(AND(OR(I122="Emergencia ahora",I122="Siguiente día hábil"),K122=""),"SIN PROVEEDOR; ","")&amp;IF(AND(I122&lt;&gt;"",N(A122)&gt;0,IFERROR(VLOOKUP(I122,'Ajustes'!$A$3:$C$5,3,0),0)&gt;0,TODAY()-N(A122)&gt;IFERROR(VLOOKUP(I122,'Ajustes'!$A$3:$C$5,3,0),0)),"ABIERTA DEMASIADO TIEMPO; ",""))-2)))</f>
        <v/>
      </c>
    </row>
    <row r="123">
      <c r="A123" s="7" t="n"/>
      <c r="B123" s="8" t="n"/>
      <c r="L123" s="7" t="n"/>
      <c r="M123" s="8" t="n"/>
      <c r="N123" s="7" t="n"/>
      <c r="O123" s="7" t="n"/>
      <c r="Q123" s="10">
        <f>IF(OR(NOT(OR(A123&lt;&gt;"",C123&lt;&gt;"",D123&lt;&gt;"",G123&lt;&gt;"")),N(A123)=0,NOT(OR(N(L123)&gt;0,N(M123)&gt;0))),"",ROUND(((IF(N(L123)=0,N(A123),N(L123))+N(M123))-(N(A123)+N(B123)))*1440,0))</f>
        <v/>
      </c>
      <c r="R123" s="10">
        <f>IF(OR(NOT(OR(A123&lt;&gt;"",C123&lt;&gt;"",D123&lt;&gt;"",G123&lt;&gt;"")),N(A123)=0),"",IF(N(O123)&gt;0,N(O123),TODAY())-N(A123))</f>
        <v/>
      </c>
      <c r="S123">
        <f>IF(OR(NOT(OR(A123&lt;&gt;"",C123&lt;&gt;"",D123&lt;&gt;"",G123&lt;&gt;"")),N(O123)&gt;0),"",IF(IF(N(A123)=0,"SIN FECHA DE LLEGADA; ","")&amp;IF(C123="","SIN UNIDAD; ","")&amp;IF(AND(C123&lt;&gt;"",COUNTIF('Unidades'!$A$2:$A$300,C123)=0),"UNIDAD NO ESTÁ EN LA LISTA; ","")&amp;IF(I123="","SIN URGENCIA; ","")&amp;IF(AND(I123&lt;&gt;"",J123=""),"FALTA QUIÉN DECIDIÓ; ","")&amp;IF(AND(I123="Emergencia ahora",NOT(OR(N(L123)&gt;0,N(M123)&gt;0))),"EMERGENCIA SIN LLAMADA DE REGRESO; ","")&amp;IF(AND(I123&lt;&gt;"",N(A123)&gt;0,IFERROR(VLOOKUP(I123,'Ajustes'!$A$3:$C$5,2,0),0)&gt;0,IF(OR(N(L123)&gt;0,N(M123)&gt;0),((IF(N(L123)=0,N(A123),N(L123))+N(M123))-(N(A123)+N(B123)))*1440&gt;IFERROR(VLOOKUP(I123,'Ajustes'!$A$3:$C$5,2,0),0),AND(NOT(N(O123)&gt;0),I123&lt;&gt;"Emergencia ahora",(NOW()-(N(A123)+N(B123)))*1440&gt;IFERROR(VLOOKUP(I123,'Ajustes'!$A$3:$C$5,2,0),0)))),"LLAMADA DESPUÉS DE LA META; ","")&amp;IF(AND(I123="Siguiente día hábil",N(A123)&gt;0,IF(N(N123)=0,TODAY()&gt;WORKDAY(N(A123),1),N(N123)&gt;WORKDAY(N(A123),1))),"SIGUIENTE DÍA HÁBIL SIN PROGRAMAR; ","")&amp;IF(AND(OR(I123="Emergencia ahora",I123="Siguiente día hábil"),K123=""),"SIN PROVEEDOR; ","")&amp;IF(AND(I123&lt;&gt;"",N(A123)&gt;0,IFERROR(VLOOKUP(I123,'Ajustes'!$A$3:$C$5,3,0),0)&gt;0,TODAY()-N(A123)&gt;IFERROR(VLOOKUP(I123,'Ajustes'!$A$3:$C$5,3,0),0)),"ABIERTA DEMASIADO TIEMPO; ","")="","",LEFT(IF(N(A123)=0,"SIN FECHA DE LLEGADA; ","")&amp;IF(C123="","SIN UNIDAD; ","")&amp;IF(AND(C123&lt;&gt;"",COUNTIF('Unidades'!$A$2:$A$300,C123)=0),"UNIDAD NO ESTÁ EN LA LISTA; ","")&amp;IF(I123="","SIN URGENCIA; ","")&amp;IF(AND(I123&lt;&gt;"",J123=""),"FALTA QUIÉN DECIDIÓ; ","")&amp;IF(AND(I123="Emergencia ahora",NOT(OR(N(L123)&gt;0,N(M123)&gt;0))),"EMERGENCIA SIN LLAMADA DE REGRESO; ","")&amp;IF(AND(I123&lt;&gt;"",N(A123)&gt;0,IFERROR(VLOOKUP(I123,'Ajustes'!$A$3:$C$5,2,0),0)&gt;0,IF(OR(N(L123)&gt;0,N(M123)&gt;0),((IF(N(L123)=0,N(A123),N(L123))+N(M123))-(N(A123)+N(B123)))*1440&gt;IFERROR(VLOOKUP(I123,'Ajustes'!$A$3:$C$5,2,0),0),AND(NOT(N(O123)&gt;0),I123&lt;&gt;"Emergencia ahora",(NOW()-(N(A123)+N(B123)))*1440&gt;IFERROR(VLOOKUP(I123,'Ajustes'!$A$3:$C$5,2,0),0)))),"LLAMADA DESPUÉS DE LA META; ","")&amp;IF(AND(I123="Siguiente día hábil",N(A123)&gt;0,IF(N(N123)=0,TODAY()&gt;WORKDAY(N(A123),1),N(N123)&gt;WORKDAY(N(A123),1))),"SIGUIENTE DÍA HÁBIL SIN PROGRAMAR; ","")&amp;IF(AND(OR(I123="Emergencia ahora",I123="Siguiente día hábil"),K123=""),"SIN PROVEEDOR; ","")&amp;IF(AND(I123&lt;&gt;"",N(A123)&gt;0,IFERROR(VLOOKUP(I123,'Ajustes'!$A$3:$C$5,3,0),0)&gt;0,TODAY()-N(A123)&gt;IFERROR(VLOOKUP(I123,'Ajustes'!$A$3:$C$5,3,0),0)),"ABIERTA DEMASIADO TIEMPO; ",""),LEN(IF(N(A123)=0,"SIN FECHA DE LLEGADA; ","")&amp;IF(C123="","SIN UNIDAD; ","")&amp;IF(AND(C123&lt;&gt;"",COUNTIF('Unidades'!$A$2:$A$300,C123)=0),"UNIDAD NO ESTÁ EN LA LISTA; ","")&amp;IF(I123="","SIN URGENCIA; ","")&amp;IF(AND(I123&lt;&gt;"",J123=""),"FALTA QUIÉN DECIDIÓ; ","")&amp;IF(AND(I123="Emergencia ahora",NOT(OR(N(L123)&gt;0,N(M123)&gt;0))),"EMERGENCIA SIN LLAMADA DE REGRESO; ","")&amp;IF(AND(I123&lt;&gt;"",N(A123)&gt;0,IFERROR(VLOOKUP(I123,'Ajustes'!$A$3:$C$5,2,0),0)&gt;0,IF(OR(N(L123)&gt;0,N(M123)&gt;0),((IF(N(L123)=0,N(A123),N(L123))+N(M123))-(N(A123)+N(B123)))*1440&gt;IFERROR(VLOOKUP(I123,'Ajustes'!$A$3:$C$5,2,0),0),AND(NOT(N(O123)&gt;0),I123&lt;&gt;"Emergencia ahora",(NOW()-(N(A123)+N(B123)))*1440&gt;IFERROR(VLOOKUP(I123,'Ajustes'!$A$3:$C$5,2,0),0)))),"LLAMADA DESPUÉS DE LA META; ","")&amp;IF(AND(I123="Siguiente día hábil",N(A123)&gt;0,IF(N(N123)=0,TODAY()&gt;WORKDAY(N(A123),1),N(N123)&gt;WORKDAY(N(A123),1))),"SIGUIENTE DÍA HÁBIL SIN PROGRAMAR; ","")&amp;IF(AND(OR(I123="Emergencia ahora",I123="Siguiente día hábil"),K123=""),"SIN PROVEEDOR; ","")&amp;IF(AND(I123&lt;&gt;"",N(A123)&gt;0,IFERROR(VLOOKUP(I123,'Ajustes'!$A$3:$C$5,3,0),0)&gt;0,TODAY()-N(A123)&gt;IFERROR(VLOOKUP(I123,'Ajustes'!$A$3:$C$5,3,0),0)),"ABIERTA DEMASIADO TIEMPO; ",""))-2)))</f>
        <v/>
      </c>
    </row>
    <row r="124">
      <c r="A124" s="7" t="n"/>
      <c r="B124" s="8" t="n"/>
      <c r="L124" s="7" t="n"/>
      <c r="M124" s="8" t="n"/>
      <c r="N124" s="7" t="n"/>
      <c r="O124" s="7" t="n"/>
      <c r="Q124" s="10">
        <f>IF(OR(NOT(OR(A124&lt;&gt;"",C124&lt;&gt;"",D124&lt;&gt;"",G124&lt;&gt;"")),N(A124)=0,NOT(OR(N(L124)&gt;0,N(M124)&gt;0))),"",ROUND(((IF(N(L124)=0,N(A124),N(L124))+N(M124))-(N(A124)+N(B124)))*1440,0))</f>
        <v/>
      </c>
      <c r="R124" s="10">
        <f>IF(OR(NOT(OR(A124&lt;&gt;"",C124&lt;&gt;"",D124&lt;&gt;"",G124&lt;&gt;"")),N(A124)=0),"",IF(N(O124)&gt;0,N(O124),TODAY())-N(A124))</f>
        <v/>
      </c>
      <c r="S124">
        <f>IF(OR(NOT(OR(A124&lt;&gt;"",C124&lt;&gt;"",D124&lt;&gt;"",G124&lt;&gt;"")),N(O124)&gt;0),"",IF(IF(N(A124)=0,"SIN FECHA DE LLEGADA; ","")&amp;IF(C124="","SIN UNIDAD; ","")&amp;IF(AND(C124&lt;&gt;"",COUNTIF('Unidades'!$A$2:$A$300,C124)=0),"UNIDAD NO ESTÁ EN LA LISTA; ","")&amp;IF(I124="","SIN URGENCIA; ","")&amp;IF(AND(I124&lt;&gt;"",J124=""),"FALTA QUIÉN DECIDIÓ; ","")&amp;IF(AND(I124="Emergencia ahora",NOT(OR(N(L124)&gt;0,N(M124)&gt;0))),"EMERGENCIA SIN LLAMADA DE REGRESO; ","")&amp;IF(AND(I124&lt;&gt;"",N(A124)&gt;0,IFERROR(VLOOKUP(I124,'Ajustes'!$A$3:$C$5,2,0),0)&gt;0,IF(OR(N(L124)&gt;0,N(M124)&gt;0),((IF(N(L124)=0,N(A124),N(L124))+N(M124))-(N(A124)+N(B124)))*1440&gt;IFERROR(VLOOKUP(I124,'Ajustes'!$A$3:$C$5,2,0),0),AND(NOT(N(O124)&gt;0),I124&lt;&gt;"Emergencia ahora",(NOW()-(N(A124)+N(B124)))*1440&gt;IFERROR(VLOOKUP(I124,'Ajustes'!$A$3:$C$5,2,0),0)))),"LLAMADA DESPUÉS DE LA META; ","")&amp;IF(AND(I124="Siguiente día hábil",N(A124)&gt;0,IF(N(N124)=0,TODAY()&gt;WORKDAY(N(A124),1),N(N124)&gt;WORKDAY(N(A124),1))),"SIGUIENTE DÍA HÁBIL SIN PROGRAMAR; ","")&amp;IF(AND(OR(I124="Emergencia ahora",I124="Siguiente día hábil"),K124=""),"SIN PROVEEDOR; ","")&amp;IF(AND(I124&lt;&gt;"",N(A124)&gt;0,IFERROR(VLOOKUP(I124,'Ajustes'!$A$3:$C$5,3,0),0)&gt;0,TODAY()-N(A124)&gt;IFERROR(VLOOKUP(I124,'Ajustes'!$A$3:$C$5,3,0),0)),"ABIERTA DEMASIADO TIEMPO; ","")="","",LEFT(IF(N(A124)=0,"SIN FECHA DE LLEGADA; ","")&amp;IF(C124="","SIN UNIDAD; ","")&amp;IF(AND(C124&lt;&gt;"",COUNTIF('Unidades'!$A$2:$A$300,C124)=0),"UNIDAD NO ESTÁ EN LA LISTA; ","")&amp;IF(I124="","SIN URGENCIA; ","")&amp;IF(AND(I124&lt;&gt;"",J124=""),"FALTA QUIÉN DECIDIÓ; ","")&amp;IF(AND(I124="Emergencia ahora",NOT(OR(N(L124)&gt;0,N(M124)&gt;0))),"EMERGENCIA SIN LLAMADA DE REGRESO; ","")&amp;IF(AND(I124&lt;&gt;"",N(A124)&gt;0,IFERROR(VLOOKUP(I124,'Ajustes'!$A$3:$C$5,2,0),0)&gt;0,IF(OR(N(L124)&gt;0,N(M124)&gt;0),((IF(N(L124)=0,N(A124),N(L124))+N(M124))-(N(A124)+N(B124)))*1440&gt;IFERROR(VLOOKUP(I124,'Ajustes'!$A$3:$C$5,2,0),0),AND(NOT(N(O124)&gt;0),I124&lt;&gt;"Emergencia ahora",(NOW()-(N(A124)+N(B124)))*1440&gt;IFERROR(VLOOKUP(I124,'Ajustes'!$A$3:$C$5,2,0),0)))),"LLAMADA DESPUÉS DE LA META; ","")&amp;IF(AND(I124="Siguiente día hábil",N(A124)&gt;0,IF(N(N124)=0,TODAY()&gt;WORKDAY(N(A124),1),N(N124)&gt;WORKDAY(N(A124),1))),"SIGUIENTE DÍA HÁBIL SIN PROGRAMAR; ","")&amp;IF(AND(OR(I124="Emergencia ahora",I124="Siguiente día hábil"),K124=""),"SIN PROVEEDOR; ","")&amp;IF(AND(I124&lt;&gt;"",N(A124)&gt;0,IFERROR(VLOOKUP(I124,'Ajustes'!$A$3:$C$5,3,0),0)&gt;0,TODAY()-N(A124)&gt;IFERROR(VLOOKUP(I124,'Ajustes'!$A$3:$C$5,3,0),0)),"ABIERTA DEMASIADO TIEMPO; ",""),LEN(IF(N(A124)=0,"SIN FECHA DE LLEGADA; ","")&amp;IF(C124="","SIN UNIDAD; ","")&amp;IF(AND(C124&lt;&gt;"",COUNTIF('Unidades'!$A$2:$A$300,C124)=0),"UNIDAD NO ESTÁ EN LA LISTA; ","")&amp;IF(I124="","SIN URGENCIA; ","")&amp;IF(AND(I124&lt;&gt;"",J124=""),"FALTA QUIÉN DECIDIÓ; ","")&amp;IF(AND(I124="Emergencia ahora",NOT(OR(N(L124)&gt;0,N(M124)&gt;0))),"EMERGENCIA SIN LLAMADA DE REGRESO; ","")&amp;IF(AND(I124&lt;&gt;"",N(A124)&gt;0,IFERROR(VLOOKUP(I124,'Ajustes'!$A$3:$C$5,2,0),0)&gt;0,IF(OR(N(L124)&gt;0,N(M124)&gt;0),((IF(N(L124)=0,N(A124),N(L124))+N(M124))-(N(A124)+N(B124)))*1440&gt;IFERROR(VLOOKUP(I124,'Ajustes'!$A$3:$C$5,2,0),0),AND(NOT(N(O124)&gt;0),I124&lt;&gt;"Emergencia ahora",(NOW()-(N(A124)+N(B124)))*1440&gt;IFERROR(VLOOKUP(I124,'Ajustes'!$A$3:$C$5,2,0),0)))),"LLAMADA DESPUÉS DE LA META; ","")&amp;IF(AND(I124="Siguiente día hábil",N(A124)&gt;0,IF(N(N124)=0,TODAY()&gt;WORKDAY(N(A124),1),N(N124)&gt;WORKDAY(N(A124),1))),"SIGUIENTE DÍA HÁBIL SIN PROGRAMAR; ","")&amp;IF(AND(OR(I124="Emergencia ahora",I124="Siguiente día hábil"),K124=""),"SIN PROVEEDOR; ","")&amp;IF(AND(I124&lt;&gt;"",N(A124)&gt;0,IFERROR(VLOOKUP(I124,'Ajustes'!$A$3:$C$5,3,0),0)&gt;0,TODAY()-N(A124)&gt;IFERROR(VLOOKUP(I124,'Ajustes'!$A$3:$C$5,3,0),0)),"ABIERTA DEMASIADO TIEMPO; ",""))-2)))</f>
        <v/>
      </c>
    </row>
    <row r="125">
      <c r="A125" s="7" t="n"/>
      <c r="B125" s="8" t="n"/>
      <c r="L125" s="7" t="n"/>
      <c r="M125" s="8" t="n"/>
      <c r="N125" s="7" t="n"/>
      <c r="O125" s="7" t="n"/>
      <c r="Q125" s="10">
        <f>IF(OR(NOT(OR(A125&lt;&gt;"",C125&lt;&gt;"",D125&lt;&gt;"",G125&lt;&gt;"")),N(A125)=0,NOT(OR(N(L125)&gt;0,N(M125)&gt;0))),"",ROUND(((IF(N(L125)=0,N(A125),N(L125))+N(M125))-(N(A125)+N(B125)))*1440,0))</f>
        <v/>
      </c>
      <c r="R125" s="10">
        <f>IF(OR(NOT(OR(A125&lt;&gt;"",C125&lt;&gt;"",D125&lt;&gt;"",G125&lt;&gt;"")),N(A125)=0),"",IF(N(O125)&gt;0,N(O125),TODAY())-N(A125))</f>
        <v/>
      </c>
      <c r="S125">
        <f>IF(OR(NOT(OR(A125&lt;&gt;"",C125&lt;&gt;"",D125&lt;&gt;"",G125&lt;&gt;"")),N(O125)&gt;0),"",IF(IF(N(A125)=0,"SIN FECHA DE LLEGADA; ","")&amp;IF(C125="","SIN UNIDAD; ","")&amp;IF(AND(C125&lt;&gt;"",COUNTIF('Unidades'!$A$2:$A$300,C125)=0),"UNIDAD NO ESTÁ EN LA LISTA; ","")&amp;IF(I125="","SIN URGENCIA; ","")&amp;IF(AND(I125&lt;&gt;"",J125=""),"FALTA QUIÉN DECIDIÓ; ","")&amp;IF(AND(I125="Emergencia ahora",NOT(OR(N(L125)&gt;0,N(M125)&gt;0))),"EMERGENCIA SIN LLAMADA DE REGRESO; ","")&amp;IF(AND(I125&lt;&gt;"",N(A125)&gt;0,IFERROR(VLOOKUP(I125,'Ajustes'!$A$3:$C$5,2,0),0)&gt;0,IF(OR(N(L125)&gt;0,N(M125)&gt;0),((IF(N(L125)=0,N(A125),N(L125))+N(M125))-(N(A125)+N(B125)))*1440&gt;IFERROR(VLOOKUP(I125,'Ajustes'!$A$3:$C$5,2,0),0),AND(NOT(N(O125)&gt;0),I125&lt;&gt;"Emergencia ahora",(NOW()-(N(A125)+N(B125)))*1440&gt;IFERROR(VLOOKUP(I125,'Ajustes'!$A$3:$C$5,2,0),0)))),"LLAMADA DESPUÉS DE LA META; ","")&amp;IF(AND(I125="Siguiente día hábil",N(A125)&gt;0,IF(N(N125)=0,TODAY()&gt;WORKDAY(N(A125),1),N(N125)&gt;WORKDAY(N(A125),1))),"SIGUIENTE DÍA HÁBIL SIN PROGRAMAR; ","")&amp;IF(AND(OR(I125="Emergencia ahora",I125="Siguiente día hábil"),K125=""),"SIN PROVEEDOR; ","")&amp;IF(AND(I125&lt;&gt;"",N(A125)&gt;0,IFERROR(VLOOKUP(I125,'Ajustes'!$A$3:$C$5,3,0),0)&gt;0,TODAY()-N(A125)&gt;IFERROR(VLOOKUP(I125,'Ajustes'!$A$3:$C$5,3,0),0)),"ABIERTA DEMASIADO TIEMPO; ","")="","",LEFT(IF(N(A125)=0,"SIN FECHA DE LLEGADA; ","")&amp;IF(C125="","SIN UNIDAD; ","")&amp;IF(AND(C125&lt;&gt;"",COUNTIF('Unidades'!$A$2:$A$300,C125)=0),"UNIDAD NO ESTÁ EN LA LISTA; ","")&amp;IF(I125="","SIN URGENCIA; ","")&amp;IF(AND(I125&lt;&gt;"",J125=""),"FALTA QUIÉN DECIDIÓ; ","")&amp;IF(AND(I125="Emergencia ahora",NOT(OR(N(L125)&gt;0,N(M125)&gt;0))),"EMERGENCIA SIN LLAMADA DE REGRESO; ","")&amp;IF(AND(I125&lt;&gt;"",N(A125)&gt;0,IFERROR(VLOOKUP(I125,'Ajustes'!$A$3:$C$5,2,0),0)&gt;0,IF(OR(N(L125)&gt;0,N(M125)&gt;0),((IF(N(L125)=0,N(A125),N(L125))+N(M125))-(N(A125)+N(B125)))*1440&gt;IFERROR(VLOOKUP(I125,'Ajustes'!$A$3:$C$5,2,0),0),AND(NOT(N(O125)&gt;0),I125&lt;&gt;"Emergencia ahora",(NOW()-(N(A125)+N(B125)))*1440&gt;IFERROR(VLOOKUP(I125,'Ajustes'!$A$3:$C$5,2,0),0)))),"LLAMADA DESPUÉS DE LA META; ","")&amp;IF(AND(I125="Siguiente día hábil",N(A125)&gt;0,IF(N(N125)=0,TODAY()&gt;WORKDAY(N(A125),1),N(N125)&gt;WORKDAY(N(A125),1))),"SIGUIENTE DÍA HÁBIL SIN PROGRAMAR; ","")&amp;IF(AND(OR(I125="Emergencia ahora",I125="Siguiente día hábil"),K125=""),"SIN PROVEEDOR; ","")&amp;IF(AND(I125&lt;&gt;"",N(A125)&gt;0,IFERROR(VLOOKUP(I125,'Ajustes'!$A$3:$C$5,3,0),0)&gt;0,TODAY()-N(A125)&gt;IFERROR(VLOOKUP(I125,'Ajustes'!$A$3:$C$5,3,0),0)),"ABIERTA DEMASIADO TIEMPO; ",""),LEN(IF(N(A125)=0,"SIN FECHA DE LLEGADA; ","")&amp;IF(C125="","SIN UNIDAD; ","")&amp;IF(AND(C125&lt;&gt;"",COUNTIF('Unidades'!$A$2:$A$300,C125)=0),"UNIDAD NO ESTÁ EN LA LISTA; ","")&amp;IF(I125="","SIN URGENCIA; ","")&amp;IF(AND(I125&lt;&gt;"",J125=""),"FALTA QUIÉN DECIDIÓ; ","")&amp;IF(AND(I125="Emergencia ahora",NOT(OR(N(L125)&gt;0,N(M125)&gt;0))),"EMERGENCIA SIN LLAMADA DE REGRESO; ","")&amp;IF(AND(I125&lt;&gt;"",N(A125)&gt;0,IFERROR(VLOOKUP(I125,'Ajustes'!$A$3:$C$5,2,0),0)&gt;0,IF(OR(N(L125)&gt;0,N(M125)&gt;0),((IF(N(L125)=0,N(A125),N(L125))+N(M125))-(N(A125)+N(B125)))*1440&gt;IFERROR(VLOOKUP(I125,'Ajustes'!$A$3:$C$5,2,0),0),AND(NOT(N(O125)&gt;0),I125&lt;&gt;"Emergencia ahora",(NOW()-(N(A125)+N(B125)))*1440&gt;IFERROR(VLOOKUP(I125,'Ajustes'!$A$3:$C$5,2,0),0)))),"LLAMADA DESPUÉS DE LA META; ","")&amp;IF(AND(I125="Siguiente día hábil",N(A125)&gt;0,IF(N(N125)=0,TODAY()&gt;WORKDAY(N(A125),1),N(N125)&gt;WORKDAY(N(A125),1))),"SIGUIENTE DÍA HÁBIL SIN PROGRAMAR; ","")&amp;IF(AND(OR(I125="Emergencia ahora",I125="Siguiente día hábil"),K125=""),"SIN PROVEEDOR; ","")&amp;IF(AND(I125&lt;&gt;"",N(A125)&gt;0,IFERROR(VLOOKUP(I125,'Ajustes'!$A$3:$C$5,3,0),0)&gt;0,TODAY()-N(A125)&gt;IFERROR(VLOOKUP(I125,'Ajustes'!$A$3:$C$5,3,0),0)),"ABIERTA DEMASIADO TIEMPO; ",""))-2)))</f>
        <v/>
      </c>
    </row>
    <row r="126">
      <c r="A126" s="7" t="n"/>
      <c r="B126" s="8" t="n"/>
      <c r="L126" s="7" t="n"/>
      <c r="M126" s="8" t="n"/>
      <c r="N126" s="7" t="n"/>
      <c r="O126" s="7" t="n"/>
      <c r="Q126" s="10">
        <f>IF(OR(NOT(OR(A126&lt;&gt;"",C126&lt;&gt;"",D126&lt;&gt;"",G126&lt;&gt;"")),N(A126)=0,NOT(OR(N(L126)&gt;0,N(M126)&gt;0))),"",ROUND(((IF(N(L126)=0,N(A126),N(L126))+N(M126))-(N(A126)+N(B126)))*1440,0))</f>
        <v/>
      </c>
      <c r="R126" s="10">
        <f>IF(OR(NOT(OR(A126&lt;&gt;"",C126&lt;&gt;"",D126&lt;&gt;"",G126&lt;&gt;"")),N(A126)=0),"",IF(N(O126)&gt;0,N(O126),TODAY())-N(A126))</f>
        <v/>
      </c>
      <c r="S126">
        <f>IF(OR(NOT(OR(A126&lt;&gt;"",C126&lt;&gt;"",D126&lt;&gt;"",G126&lt;&gt;"")),N(O126)&gt;0),"",IF(IF(N(A126)=0,"SIN FECHA DE LLEGADA; ","")&amp;IF(C126="","SIN UNIDAD; ","")&amp;IF(AND(C126&lt;&gt;"",COUNTIF('Unidades'!$A$2:$A$300,C126)=0),"UNIDAD NO ESTÁ EN LA LISTA; ","")&amp;IF(I126="","SIN URGENCIA; ","")&amp;IF(AND(I126&lt;&gt;"",J126=""),"FALTA QUIÉN DECIDIÓ; ","")&amp;IF(AND(I126="Emergencia ahora",NOT(OR(N(L126)&gt;0,N(M126)&gt;0))),"EMERGENCIA SIN LLAMADA DE REGRESO; ","")&amp;IF(AND(I126&lt;&gt;"",N(A126)&gt;0,IFERROR(VLOOKUP(I126,'Ajustes'!$A$3:$C$5,2,0),0)&gt;0,IF(OR(N(L126)&gt;0,N(M126)&gt;0),((IF(N(L126)=0,N(A126),N(L126))+N(M126))-(N(A126)+N(B126)))*1440&gt;IFERROR(VLOOKUP(I126,'Ajustes'!$A$3:$C$5,2,0),0),AND(NOT(N(O126)&gt;0),I126&lt;&gt;"Emergencia ahora",(NOW()-(N(A126)+N(B126)))*1440&gt;IFERROR(VLOOKUP(I126,'Ajustes'!$A$3:$C$5,2,0),0)))),"LLAMADA DESPUÉS DE LA META; ","")&amp;IF(AND(I126="Siguiente día hábil",N(A126)&gt;0,IF(N(N126)=0,TODAY()&gt;WORKDAY(N(A126),1),N(N126)&gt;WORKDAY(N(A126),1))),"SIGUIENTE DÍA HÁBIL SIN PROGRAMAR; ","")&amp;IF(AND(OR(I126="Emergencia ahora",I126="Siguiente día hábil"),K126=""),"SIN PROVEEDOR; ","")&amp;IF(AND(I126&lt;&gt;"",N(A126)&gt;0,IFERROR(VLOOKUP(I126,'Ajustes'!$A$3:$C$5,3,0),0)&gt;0,TODAY()-N(A126)&gt;IFERROR(VLOOKUP(I126,'Ajustes'!$A$3:$C$5,3,0),0)),"ABIERTA DEMASIADO TIEMPO; ","")="","",LEFT(IF(N(A126)=0,"SIN FECHA DE LLEGADA; ","")&amp;IF(C126="","SIN UNIDAD; ","")&amp;IF(AND(C126&lt;&gt;"",COUNTIF('Unidades'!$A$2:$A$300,C126)=0),"UNIDAD NO ESTÁ EN LA LISTA; ","")&amp;IF(I126="","SIN URGENCIA; ","")&amp;IF(AND(I126&lt;&gt;"",J126=""),"FALTA QUIÉN DECIDIÓ; ","")&amp;IF(AND(I126="Emergencia ahora",NOT(OR(N(L126)&gt;0,N(M126)&gt;0))),"EMERGENCIA SIN LLAMADA DE REGRESO; ","")&amp;IF(AND(I126&lt;&gt;"",N(A126)&gt;0,IFERROR(VLOOKUP(I126,'Ajustes'!$A$3:$C$5,2,0),0)&gt;0,IF(OR(N(L126)&gt;0,N(M126)&gt;0),((IF(N(L126)=0,N(A126),N(L126))+N(M126))-(N(A126)+N(B126)))*1440&gt;IFERROR(VLOOKUP(I126,'Ajustes'!$A$3:$C$5,2,0),0),AND(NOT(N(O126)&gt;0),I126&lt;&gt;"Emergencia ahora",(NOW()-(N(A126)+N(B126)))*1440&gt;IFERROR(VLOOKUP(I126,'Ajustes'!$A$3:$C$5,2,0),0)))),"LLAMADA DESPUÉS DE LA META; ","")&amp;IF(AND(I126="Siguiente día hábil",N(A126)&gt;0,IF(N(N126)=0,TODAY()&gt;WORKDAY(N(A126),1),N(N126)&gt;WORKDAY(N(A126),1))),"SIGUIENTE DÍA HÁBIL SIN PROGRAMAR; ","")&amp;IF(AND(OR(I126="Emergencia ahora",I126="Siguiente día hábil"),K126=""),"SIN PROVEEDOR; ","")&amp;IF(AND(I126&lt;&gt;"",N(A126)&gt;0,IFERROR(VLOOKUP(I126,'Ajustes'!$A$3:$C$5,3,0),0)&gt;0,TODAY()-N(A126)&gt;IFERROR(VLOOKUP(I126,'Ajustes'!$A$3:$C$5,3,0),0)),"ABIERTA DEMASIADO TIEMPO; ",""),LEN(IF(N(A126)=0,"SIN FECHA DE LLEGADA; ","")&amp;IF(C126="","SIN UNIDAD; ","")&amp;IF(AND(C126&lt;&gt;"",COUNTIF('Unidades'!$A$2:$A$300,C126)=0),"UNIDAD NO ESTÁ EN LA LISTA; ","")&amp;IF(I126="","SIN URGENCIA; ","")&amp;IF(AND(I126&lt;&gt;"",J126=""),"FALTA QUIÉN DECIDIÓ; ","")&amp;IF(AND(I126="Emergencia ahora",NOT(OR(N(L126)&gt;0,N(M126)&gt;0))),"EMERGENCIA SIN LLAMADA DE REGRESO; ","")&amp;IF(AND(I126&lt;&gt;"",N(A126)&gt;0,IFERROR(VLOOKUP(I126,'Ajustes'!$A$3:$C$5,2,0),0)&gt;0,IF(OR(N(L126)&gt;0,N(M126)&gt;0),((IF(N(L126)=0,N(A126),N(L126))+N(M126))-(N(A126)+N(B126)))*1440&gt;IFERROR(VLOOKUP(I126,'Ajustes'!$A$3:$C$5,2,0),0),AND(NOT(N(O126)&gt;0),I126&lt;&gt;"Emergencia ahora",(NOW()-(N(A126)+N(B126)))*1440&gt;IFERROR(VLOOKUP(I126,'Ajustes'!$A$3:$C$5,2,0),0)))),"LLAMADA DESPUÉS DE LA META; ","")&amp;IF(AND(I126="Siguiente día hábil",N(A126)&gt;0,IF(N(N126)=0,TODAY()&gt;WORKDAY(N(A126),1),N(N126)&gt;WORKDAY(N(A126),1))),"SIGUIENTE DÍA HÁBIL SIN PROGRAMAR; ","")&amp;IF(AND(OR(I126="Emergencia ahora",I126="Siguiente día hábil"),K126=""),"SIN PROVEEDOR; ","")&amp;IF(AND(I126&lt;&gt;"",N(A126)&gt;0,IFERROR(VLOOKUP(I126,'Ajustes'!$A$3:$C$5,3,0),0)&gt;0,TODAY()-N(A126)&gt;IFERROR(VLOOKUP(I126,'Ajustes'!$A$3:$C$5,3,0),0)),"ABIERTA DEMASIADO TIEMPO; ",""))-2)))</f>
        <v/>
      </c>
    </row>
    <row r="127">
      <c r="A127" s="7" t="n"/>
      <c r="B127" s="8" t="n"/>
      <c r="L127" s="7" t="n"/>
      <c r="M127" s="8" t="n"/>
      <c r="N127" s="7" t="n"/>
      <c r="O127" s="7" t="n"/>
      <c r="Q127" s="10">
        <f>IF(OR(NOT(OR(A127&lt;&gt;"",C127&lt;&gt;"",D127&lt;&gt;"",G127&lt;&gt;"")),N(A127)=0,NOT(OR(N(L127)&gt;0,N(M127)&gt;0))),"",ROUND(((IF(N(L127)=0,N(A127),N(L127))+N(M127))-(N(A127)+N(B127)))*1440,0))</f>
        <v/>
      </c>
      <c r="R127" s="10">
        <f>IF(OR(NOT(OR(A127&lt;&gt;"",C127&lt;&gt;"",D127&lt;&gt;"",G127&lt;&gt;"")),N(A127)=0),"",IF(N(O127)&gt;0,N(O127),TODAY())-N(A127))</f>
        <v/>
      </c>
      <c r="S127">
        <f>IF(OR(NOT(OR(A127&lt;&gt;"",C127&lt;&gt;"",D127&lt;&gt;"",G127&lt;&gt;"")),N(O127)&gt;0),"",IF(IF(N(A127)=0,"SIN FECHA DE LLEGADA; ","")&amp;IF(C127="","SIN UNIDAD; ","")&amp;IF(AND(C127&lt;&gt;"",COUNTIF('Unidades'!$A$2:$A$300,C127)=0),"UNIDAD NO ESTÁ EN LA LISTA; ","")&amp;IF(I127="","SIN URGENCIA; ","")&amp;IF(AND(I127&lt;&gt;"",J127=""),"FALTA QUIÉN DECIDIÓ; ","")&amp;IF(AND(I127="Emergencia ahora",NOT(OR(N(L127)&gt;0,N(M127)&gt;0))),"EMERGENCIA SIN LLAMADA DE REGRESO; ","")&amp;IF(AND(I127&lt;&gt;"",N(A127)&gt;0,IFERROR(VLOOKUP(I127,'Ajustes'!$A$3:$C$5,2,0),0)&gt;0,IF(OR(N(L127)&gt;0,N(M127)&gt;0),((IF(N(L127)=0,N(A127),N(L127))+N(M127))-(N(A127)+N(B127)))*1440&gt;IFERROR(VLOOKUP(I127,'Ajustes'!$A$3:$C$5,2,0),0),AND(NOT(N(O127)&gt;0),I127&lt;&gt;"Emergencia ahora",(NOW()-(N(A127)+N(B127)))*1440&gt;IFERROR(VLOOKUP(I127,'Ajustes'!$A$3:$C$5,2,0),0)))),"LLAMADA DESPUÉS DE LA META; ","")&amp;IF(AND(I127="Siguiente día hábil",N(A127)&gt;0,IF(N(N127)=0,TODAY()&gt;WORKDAY(N(A127),1),N(N127)&gt;WORKDAY(N(A127),1))),"SIGUIENTE DÍA HÁBIL SIN PROGRAMAR; ","")&amp;IF(AND(OR(I127="Emergencia ahora",I127="Siguiente día hábil"),K127=""),"SIN PROVEEDOR; ","")&amp;IF(AND(I127&lt;&gt;"",N(A127)&gt;0,IFERROR(VLOOKUP(I127,'Ajustes'!$A$3:$C$5,3,0),0)&gt;0,TODAY()-N(A127)&gt;IFERROR(VLOOKUP(I127,'Ajustes'!$A$3:$C$5,3,0),0)),"ABIERTA DEMASIADO TIEMPO; ","")="","",LEFT(IF(N(A127)=0,"SIN FECHA DE LLEGADA; ","")&amp;IF(C127="","SIN UNIDAD; ","")&amp;IF(AND(C127&lt;&gt;"",COUNTIF('Unidades'!$A$2:$A$300,C127)=0),"UNIDAD NO ESTÁ EN LA LISTA; ","")&amp;IF(I127="","SIN URGENCIA; ","")&amp;IF(AND(I127&lt;&gt;"",J127=""),"FALTA QUIÉN DECIDIÓ; ","")&amp;IF(AND(I127="Emergencia ahora",NOT(OR(N(L127)&gt;0,N(M127)&gt;0))),"EMERGENCIA SIN LLAMADA DE REGRESO; ","")&amp;IF(AND(I127&lt;&gt;"",N(A127)&gt;0,IFERROR(VLOOKUP(I127,'Ajustes'!$A$3:$C$5,2,0),0)&gt;0,IF(OR(N(L127)&gt;0,N(M127)&gt;0),((IF(N(L127)=0,N(A127),N(L127))+N(M127))-(N(A127)+N(B127)))*1440&gt;IFERROR(VLOOKUP(I127,'Ajustes'!$A$3:$C$5,2,0),0),AND(NOT(N(O127)&gt;0),I127&lt;&gt;"Emergencia ahora",(NOW()-(N(A127)+N(B127)))*1440&gt;IFERROR(VLOOKUP(I127,'Ajustes'!$A$3:$C$5,2,0),0)))),"LLAMADA DESPUÉS DE LA META; ","")&amp;IF(AND(I127="Siguiente día hábil",N(A127)&gt;0,IF(N(N127)=0,TODAY()&gt;WORKDAY(N(A127),1),N(N127)&gt;WORKDAY(N(A127),1))),"SIGUIENTE DÍA HÁBIL SIN PROGRAMAR; ","")&amp;IF(AND(OR(I127="Emergencia ahora",I127="Siguiente día hábil"),K127=""),"SIN PROVEEDOR; ","")&amp;IF(AND(I127&lt;&gt;"",N(A127)&gt;0,IFERROR(VLOOKUP(I127,'Ajustes'!$A$3:$C$5,3,0),0)&gt;0,TODAY()-N(A127)&gt;IFERROR(VLOOKUP(I127,'Ajustes'!$A$3:$C$5,3,0),0)),"ABIERTA DEMASIADO TIEMPO; ",""),LEN(IF(N(A127)=0,"SIN FECHA DE LLEGADA; ","")&amp;IF(C127="","SIN UNIDAD; ","")&amp;IF(AND(C127&lt;&gt;"",COUNTIF('Unidades'!$A$2:$A$300,C127)=0),"UNIDAD NO ESTÁ EN LA LISTA; ","")&amp;IF(I127="","SIN URGENCIA; ","")&amp;IF(AND(I127&lt;&gt;"",J127=""),"FALTA QUIÉN DECIDIÓ; ","")&amp;IF(AND(I127="Emergencia ahora",NOT(OR(N(L127)&gt;0,N(M127)&gt;0))),"EMERGENCIA SIN LLAMADA DE REGRESO; ","")&amp;IF(AND(I127&lt;&gt;"",N(A127)&gt;0,IFERROR(VLOOKUP(I127,'Ajustes'!$A$3:$C$5,2,0),0)&gt;0,IF(OR(N(L127)&gt;0,N(M127)&gt;0),((IF(N(L127)=0,N(A127),N(L127))+N(M127))-(N(A127)+N(B127)))*1440&gt;IFERROR(VLOOKUP(I127,'Ajustes'!$A$3:$C$5,2,0),0),AND(NOT(N(O127)&gt;0),I127&lt;&gt;"Emergencia ahora",(NOW()-(N(A127)+N(B127)))*1440&gt;IFERROR(VLOOKUP(I127,'Ajustes'!$A$3:$C$5,2,0),0)))),"LLAMADA DESPUÉS DE LA META; ","")&amp;IF(AND(I127="Siguiente día hábil",N(A127)&gt;0,IF(N(N127)=0,TODAY()&gt;WORKDAY(N(A127),1),N(N127)&gt;WORKDAY(N(A127),1))),"SIGUIENTE DÍA HÁBIL SIN PROGRAMAR; ","")&amp;IF(AND(OR(I127="Emergencia ahora",I127="Siguiente día hábil"),K127=""),"SIN PROVEEDOR; ","")&amp;IF(AND(I127&lt;&gt;"",N(A127)&gt;0,IFERROR(VLOOKUP(I127,'Ajustes'!$A$3:$C$5,3,0),0)&gt;0,TODAY()-N(A127)&gt;IFERROR(VLOOKUP(I127,'Ajustes'!$A$3:$C$5,3,0),0)),"ABIERTA DEMASIADO TIEMPO; ",""))-2)))</f>
        <v/>
      </c>
    </row>
    <row r="128">
      <c r="A128" s="7" t="n"/>
      <c r="B128" s="8" t="n"/>
      <c r="L128" s="7" t="n"/>
      <c r="M128" s="8" t="n"/>
      <c r="N128" s="7" t="n"/>
      <c r="O128" s="7" t="n"/>
      <c r="Q128" s="10">
        <f>IF(OR(NOT(OR(A128&lt;&gt;"",C128&lt;&gt;"",D128&lt;&gt;"",G128&lt;&gt;"")),N(A128)=0,NOT(OR(N(L128)&gt;0,N(M128)&gt;0))),"",ROUND(((IF(N(L128)=0,N(A128),N(L128))+N(M128))-(N(A128)+N(B128)))*1440,0))</f>
        <v/>
      </c>
      <c r="R128" s="10">
        <f>IF(OR(NOT(OR(A128&lt;&gt;"",C128&lt;&gt;"",D128&lt;&gt;"",G128&lt;&gt;"")),N(A128)=0),"",IF(N(O128)&gt;0,N(O128),TODAY())-N(A128))</f>
        <v/>
      </c>
      <c r="S128">
        <f>IF(OR(NOT(OR(A128&lt;&gt;"",C128&lt;&gt;"",D128&lt;&gt;"",G128&lt;&gt;"")),N(O128)&gt;0),"",IF(IF(N(A128)=0,"SIN FECHA DE LLEGADA; ","")&amp;IF(C128="","SIN UNIDAD; ","")&amp;IF(AND(C128&lt;&gt;"",COUNTIF('Unidades'!$A$2:$A$300,C128)=0),"UNIDAD NO ESTÁ EN LA LISTA; ","")&amp;IF(I128="","SIN URGENCIA; ","")&amp;IF(AND(I128&lt;&gt;"",J128=""),"FALTA QUIÉN DECIDIÓ; ","")&amp;IF(AND(I128="Emergencia ahora",NOT(OR(N(L128)&gt;0,N(M128)&gt;0))),"EMERGENCIA SIN LLAMADA DE REGRESO; ","")&amp;IF(AND(I128&lt;&gt;"",N(A128)&gt;0,IFERROR(VLOOKUP(I128,'Ajustes'!$A$3:$C$5,2,0),0)&gt;0,IF(OR(N(L128)&gt;0,N(M128)&gt;0),((IF(N(L128)=0,N(A128),N(L128))+N(M128))-(N(A128)+N(B128)))*1440&gt;IFERROR(VLOOKUP(I128,'Ajustes'!$A$3:$C$5,2,0),0),AND(NOT(N(O128)&gt;0),I128&lt;&gt;"Emergencia ahora",(NOW()-(N(A128)+N(B128)))*1440&gt;IFERROR(VLOOKUP(I128,'Ajustes'!$A$3:$C$5,2,0),0)))),"LLAMADA DESPUÉS DE LA META; ","")&amp;IF(AND(I128="Siguiente día hábil",N(A128)&gt;0,IF(N(N128)=0,TODAY()&gt;WORKDAY(N(A128),1),N(N128)&gt;WORKDAY(N(A128),1))),"SIGUIENTE DÍA HÁBIL SIN PROGRAMAR; ","")&amp;IF(AND(OR(I128="Emergencia ahora",I128="Siguiente día hábil"),K128=""),"SIN PROVEEDOR; ","")&amp;IF(AND(I128&lt;&gt;"",N(A128)&gt;0,IFERROR(VLOOKUP(I128,'Ajustes'!$A$3:$C$5,3,0),0)&gt;0,TODAY()-N(A128)&gt;IFERROR(VLOOKUP(I128,'Ajustes'!$A$3:$C$5,3,0),0)),"ABIERTA DEMASIADO TIEMPO; ","")="","",LEFT(IF(N(A128)=0,"SIN FECHA DE LLEGADA; ","")&amp;IF(C128="","SIN UNIDAD; ","")&amp;IF(AND(C128&lt;&gt;"",COUNTIF('Unidades'!$A$2:$A$300,C128)=0),"UNIDAD NO ESTÁ EN LA LISTA; ","")&amp;IF(I128="","SIN URGENCIA; ","")&amp;IF(AND(I128&lt;&gt;"",J128=""),"FALTA QUIÉN DECIDIÓ; ","")&amp;IF(AND(I128="Emergencia ahora",NOT(OR(N(L128)&gt;0,N(M128)&gt;0))),"EMERGENCIA SIN LLAMADA DE REGRESO; ","")&amp;IF(AND(I128&lt;&gt;"",N(A128)&gt;0,IFERROR(VLOOKUP(I128,'Ajustes'!$A$3:$C$5,2,0),0)&gt;0,IF(OR(N(L128)&gt;0,N(M128)&gt;0),((IF(N(L128)=0,N(A128),N(L128))+N(M128))-(N(A128)+N(B128)))*1440&gt;IFERROR(VLOOKUP(I128,'Ajustes'!$A$3:$C$5,2,0),0),AND(NOT(N(O128)&gt;0),I128&lt;&gt;"Emergencia ahora",(NOW()-(N(A128)+N(B128)))*1440&gt;IFERROR(VLOOKUP(I128,'Ajustes'!$A$3:$C$5,2,0),0)))),"LLAMADA DESPUÉS DE LA META; ","")&amp;IF(AND(I128="Siguiente día hábil",N(A128)&gt;0,IF(N(N128)=0,TODAY()&gt;WORKDAY(N(A128),1),N(N128)&gt;WORKDAY(N(A128),1))),"SIGUIENTE DÍA HÁBIL SIN PROGRAMAR; ","")&amp;IF(AND(OR(I128="Emergencia ahora",I128="Siguiente día hábil"),K128=""),"SIN PROVEEDOR; ","")&amp;IF(AND(I128&lt;&gt;"",N(A128)&gt;0,IFERROR(VLOOKUP(I128,'Ajustes'!$A$3:$C$5,3,0),0)&gt;0,TODAY()-N(A128)&gt;IFERROR(VLOOKUP(I128,'Ajustes'!$A$3:$C$5,3,0),0)),"ABIERTA DEMASIADO TIEMPO; ",""),LEN(IF(N(A128)=0,"SIN FECHA DE LLEGADA; ","")&amp;IF(C128="","SIN UNIDAD; ","")&amp;IF(AND(C128&lt;&gt;"",COUNTIF('Unidades'!$A$2:$A$300,C128)=0),"UNIDAD NO ESTÁ EN LA LISTA; ","")&amp;IF(I128="","SIN URGENCIA; ","")&amp;IF(AND(I128&lt;&gt;"",J128=""),"FALTA QUIÉN DECIDIÓ; ","")&amp;IF(AND(I128="Emergencia ahora",NOT(OR(N(L128)&gt;0,N(M128)&gt;0))),"EMERGENCIA SIN LLAMADA DE REGRESO; ","")&amp;IF(AND(I128&lt;&gt;"",N(A128)&gt;0,IFERROR(VLOOKUP(I128,'Ajustes'!$A$3:$C$5,2,0),0)&gt;0,IF(OR(N(L128)&gt;0,N(M128)&gt;0),((IF(N(L128)=0,N(A128),N(L128))+N(M128))-(N(A128)+N(B128)))*1440&gt;IFERROR(VLOOKUP(I128,'Ajustes'!$A$3:$C$5,2,0),0),AND(NOT(N(O128)&gt;0),I128&lt;&gt;"Emergencia ahora",(NOW()-(N(A128)+N(B128)))*1440&gt;IFERROR(VLOOKUP(I128,'Ajustes'!$A$3:$C$5,2,0),0)))),"LLAMADA DESPUÉS DE LA META; ","")&amp;IF(AND(I128="Siguiente día hábil",N(A128)&gt;0,IF(N(N128)=0,TODAY()&gt;WORKDAY(N(A128),1),N(N128)&gt;WORKDAY(N(A128),1))),"SIGUIENTE DÍA HÁBIL SIN PROGRAMAR; ","")&amp;IF(AND(OR(I128="Emergencia ahora",I128="Siguiente día hábil"),K128=""),"SIN PROVEEDOR; ","")&amp;IF(AND(I128&lt;&gt;"",N(A128)&gt;0,IFERROR(VLOOKUP(I128,'Ajustes'!$A$3:$C$5,3,0),0)&gt;0,TODAY()-N(A128)&gt;IFERROR(VLOOKUP(I128,'Ajustes'!$A$3:$C$5,3,0),0)),"ABIERTA DEMASIADO TIEMPO; ",""))-2)))</f>
        <v/>
      </c>
    </row>
    <row r="129">
      <c r="A129" s="7" t="n"/>
      <c r="B129" s="8" t="n"/>
      <c r="L129" s="7" t="n"/>
      <c r="M129" s="8" t="n"/>
      <c r="N129" s="7" t="n"/>
      <c r="O129" s="7" t="n"/>
      <c r="Q129" s="10">
        <f>IF(OR(NOT(OR(A129&lt;&gt;"",C129&lt;&gt;"",D129&lt;&gt;"",G129&lt;&gt;"")),N(A129)=0,NOT(OR(N(L129)&gt;0,N(M129)&gt;0))),"",ROUND(((IF(N(L129)=0,N(A129),N(L129))+N(M129))-(N(A129)+N(B129)))*1440,0))</f>
        <v/>
      </c>
      <c r="R129" s="10">
        <f>IF(OR(NOT(OR(A129&lt;&gt;"",C129&lt;&gt;"",D129&lt;&gt;"",G129&lt;&gt;"")),N(A129)=0),"",IF(N(O129)&gt;0,N(O129),TODAY())-N(A129))</f>
        <v/>
      </c>
      <c r="S129">
        <f>IF(OR(NOT(OR(A129&lt;&gt;"",C129&lt;&gt;"",D129&lt;&gt;"",G129&lt;&gt;"")),N(O129)&gt;0),"",IF(IF(N(A129)=0,"SIN FECHA DE LLEGADA; ","")&amp;IF(C129="","SIN UNIDAD; ","")&amp;IF(AND(C129&lt;&gt;"",COUNTIF('Unidades'!$A$2:$A$300,C129)=0),"UNIDAD NO ESTÁ EN LA LISTA; ","")&amp;IF(I129="","SIN URGENCIA; ","")&amp;IF(AND(I129&lt;&gt;"",J129=""),"FALTA QUIÉN DECIDIÓ; ","")&amp;IF(AND(I129="Emergencia ahora",NOT(OR(N(L129)&gt;0,N(M129)&gt;0))),"EMERGENCIA SIN LLAMADA DE REGRESO; ","")&amp;IF(AND(I129&lt;&gt;"",N(A129)&gt;0,IFERROR(VLOOKUP(I129,'Ajustes'!$A$3:$C$5,2,0),0)&gt;0,IF(OR(N(L129)&gt;0,N(M129)&gt;0),((IF(N(L129)=0,N(A129),N(L129))+N(M129))-(N(A129)+N(B129)))*1440&gt;IFERROR(VLOOKUP(I129,'Ajustes'!$A$3:$C$5,2,0),0),AND(NOT(N(O129)&gt;0),I129&lt;&gt;"Emergencia ahora",(NOW()-(N(A129)+N(B129)))*1440&gt;IFERROR(VLOOKUP(I129,'Ajustes'!$A$3:$C$5,2,0),0)))),"LLAMADA DESPUÉS DE LA META; ","")&amp;IF(AND(I129="Siguiente día hábil",N(A129)&gt;0,IF(N(N129)=0,TODAY()&gt;WORKDAY(N(A129),1),N(N129)&gt;WORKDAY(N(A129),1))),"SIGUIENTE DÍA HÁBIL SIN PROGRAMAR; ","")&amp;IF(AND(OR(I129="Emergencia ahora",I129="Siguiente día hábil"),K129=""),"SIN PROVEEDOR; ","")&amp;IF(AND(I129&lt;&gt;"",N(A129)&gt;0,IFERROR(VLOOKUP(I129,'Ajustes'!$A$3:$C$5,3,0),0)&gt;0,TODAY()-N(A129)&gt;IFERROR(VLOOKUP(I129,'Ajustes'!$A$3:$C$5,3,0),0)),"ABIERTA DEMASIADO TIEMPO; ","")="","",LEFT(IF(N(A129)=0,"SIN FECHA DE LLEGADA; ","")&amp;IF(C129="","SIN UNIDAD; ","")&amp;IF(AND(C129&lt;&gt;"",COUNTIF('Unidades'!$A$2:$A$300,C129)=0),"UNIDAD NO ESTÁ EN LA LISTA; ","")&amp;IF(I129="","SIN URGENCIA; ","")&amp;IF(AND(I129&lt;&gt;"",J129=""),"FALTA QUIÉN DECIDIÓ; ","")&amp;IF(AND(I129="Emergencia ahora",NOT(OR(N(L129)&gt;0,N(M129)&gt;0))),"EMERGENCIA SIN LLAMADA DE REGRESO; ","")&amp;IF(AND(I129&lt;&gt;"",N(A129)&gt;0,IFERROR(VLOOKUP(I129,'Ajustes'!$A$3:$C$5,2,0),0)&gt;0,IF(OR(N(L129)&gt;0,N(M129)&gt;0),((IF(N(L129)=0,N(A129),N(L129))+N(M129))-(N(A129)+N(B129)))*1440&gt;IFERROR(VLOOKUP(I129,'Ajustes'!$A$3:$C$5,2,0),0),AND(NOT(N(O129)&gt;0),I129&lt;&gt;"Emergencia ahora",(NOW()-(N(A129)+N(B129)))*1440&gt;IFERROR(VLOOKUP(I129,'Ajustes'!$A$3:$C$5,2,0),0)))),"LLAMADA DESPUÉS DE LA META; ","")&amp;IF(AND(I129="Siguiente día hábil",N(A129)&gt;0,IF(N(N129)=0,TODAY()&gt;WORKDAY(N(A129),1),N(N129)&gt;WORKDAY(N(A129),1))),"SIGUIENTE DÍA HÁBIL SIN PROGRAMAR; ","")&amp;IF(AND(OR(I129="Emergencia ahora",I129="Siguiente día hábil"),K129=""),"SIN PROVEEDOR; ","")&amp;IF(AND(I129&lt;&gt;"",N(A129)&gt;0,IFERROR(VLOOKUP(I129,'Ajustes'!$A$3:$C$5,3,0),0)&gt;0,TODAY()-N(A129)&gt;IFERROR(VLOOKUP(I129,'Ajustes'!$A$3:$C$5,3,0),0)),"ABIERTA DEMASIADO TIEMPO; ",""),LEN(IF(N(A129)=0,"SIN FECHA DE LLEGADA; ","")&amp;IF(C129="","SIN UNIDAD; ","")&amp;IF(AND(C129&lt;&gt;"",COUNTIF('Unidades'!$A$2:$A$300,C129)=0),"UNIDAD NO ESTÁ EN LA LISTA; ","")&amp;IF(I129="","SIN URGENCIA; ","")&amp;IF(AND(I129&lt;&gt;"",J129=""),"FALTA QUIÉN DECIDIÓ; ","")&amp;IF(AND(I129="Emergencia ahora",NOT(OR(N(L129)&gt;0,N(M129)&gt;0))),"EMERGENCIA SIN LLAMADA DE REGRESO; ","")&amp;IF(AND(I129&lt;&gt;"",N(A129)&gt;0,IFERROR(VLOOKUP(I129,'Ajustes'!$A$3:$C$5,2,0),0)&gt;0,IF(OR(N(L129)&gt;0,N(M129)&gt;0),((IF(N(L129)=0,N(A129),N(L129))+N(M129))-(N(A129)+N(B129)))*1440&gt;IFERROR(VLOOKUP(I129,'Ajustes'!$A$3:$C$5,2,0),0),AND(NOT(N(O129)&gt;0),I129&lt;&gt;"Emergencia ahora",(NOW()-(N(A129)+N(B129)))*1440&gt;IFERROR(VLOOKUP(I129,'Ajustes'!$A$3:$C$5,2,0),0)))),"LLAMADA DESPUÉS DE LA META; ","")&amp;IF(AND(I129="Siguiente día hábil",N(A129)&gt;0,IF(N(N129)=0,TODAY()&gt;WORKDAY(N(A129),1),N(N129)&gt;WORKDAY(N(A129),1))),"SIGUIENTE DÍA HÁBIL SIN PROGRAMAR; ","")&amp;IF(AND(OR(I129="Emergencia ahora",I129="Siguiente día hábil"),K129=""),"SIN PROVEEDOR; ","")&amp;IF(AND(I129&lt;&gt;"",N(A129)&gt;0,IFERROR(VLOOKUP(I129,'Ajustes'!$A$3:$C$5,3,0),0)&gt;0,TODAY()-N(A129)&gt;IFERROR(VLOOKUP(I129,'Ajustes'!$A$3:$C$5,3,0),0)),"ABIERTA DEMASIADO TIEMPO; ",""))-2)))</f>
        <v/>
      </c>
    </row>
    <row r="130">
      <c r="A130" s="7" t="n"/>
      <c r="B130" s="8" t="n"/>
      <c r="L130" s="7" t="n"/>
      <c r="M130" s="8" t="n"/>
      <c r="N130" s="7" t="n"/>
      <c r="O130" s="7" t="n"/>
      <c r="Q130" s="10">
        <f>IF(OR(NOT(OR(A130&lt;&gt;"",C130&lt;&gt;"",D130&lt;&gt;"",G130&lt;&gt;"")),N(A130)=0,NOT(OR(N(L130)&gt;0,N(M130)&gt;0))),"",ROUND(((IF(N(L130)=0,N(A130),N(L130))+N(M130))-(N(A130)+N(B130)))*1440,0))</f>
        <v/>
      </c>
      <c r="R130" s="10">
        <f>IF(OR(NOT(OR(A130&lt;&gt;"",C130&lt;&gt;"",D130&lt;&gt;"",G130&lt;&gt;"")),N(A130)=0),"",IF(N(O130)&gt;0,N(O130),TODAY())-N(A130))</f>
        <v/>
      </c>
      <c r="S130">
        <f>IF(OR(NOT(OR(A130&lt;&gt;"",C130&lt;&gt;"",D130&lt;&gt;"",G130&lt;&gt;"")),N(O130)&gt;0),"",IF(IF(N(A130)=0,"SIN FECHA DE LLEGADA; ","")&amp;IF(C130="","SIN UNIDAD; ","")&amp;IF(AND(C130&lt;&gt;"",COUNTIF('Unidades'!$A$2:$A$300,C130)=0),"UNIDAD NO ESTÁ EN LA LISTA; ","")&amp;IF(I130="","SIN URGENCIA; ","")&amp;IF(AND(I130&lt;&gt;"",J130=""),"FALTA QUIÉN DECIDIÓ; ","")&amp;IF(AND(I130="Emergencia ahora",NOT(OR(N(L130)&gt;0,N(M130)&gt;0))),"EMERGENCIA SIN LLAMADA DE REGRESO; ","")&amp;IF(AND(I130&lt;&gt;"",N(A130)&gt;0,IFERROR(VLOOKUP(I130,'Ajustes'!$A$3:$C$5,2,0),0)&gt;0,IF(OR(N(L130)&gt;0,N(M130)&gt;0),((IF(N(L130)=0,N(A130),N(L130))+N(M130))-(N(A130)+N(B130)))*1440&gt;IFERROR(VLOOKUP(I130,'Ajustes'!$A$3:$C$5,2,0),0),AND(NOT(N(O130)&gt;0),I130&lt;&gt;"Emergencia ahora",(NOW()-(N(A130)+N(B130)))*1440&gt;IFERROR(VLOOKUP(I130,'Ajustes'!$A$3:$C$5,2,0),0)))),"LLAMADA DESPUÉS DE LA META; ","")&amp;IF(AND(I130="Siguiente día hábil",N(A130)&gt;0,IF(N(N130)=0,TODAY()&gt;WORKDAY(N(A130),1),N(N130)&gt;WORKDAY(N(A130),1))),"SIGUIENTE DÍA HÁBIL SIN PROGRAMAR; ","")&amp;IF(AND(OR(I130="Emergencia ahora",I130="Siguiente día hábil"),K130=""),"SIN PROVEEDOR; ","")&amp;IF(AND(I130&lt;&gt;"",N(A130)&gt;0,IFERROR(VLOOKUP(I130,'Ajustes'!$A$3:$C$5,3,0),0)&gt;0,TODAY()-N(A130)&gt;IFERROR(VLOOKUP(I130,'Ajustes'!$A$3:$C$5,3,0),0)),"ABIERTA DEMASIADO TIEMPO; ","")="","",LEFT(IF(N(A130)=0,"SIN FECHA DE LLEGADA; ","")&amp;IF(C130="","SIN UNIDAD; ","")&amp;IF(AND(C130&lt;&gt;"",COUNTIF('Unidades'!$A$2:$A$300,C130)=0),"UNIDAD NO ESTÁ EN LA LISTA; ","")&amp;IF(I130="","SIN URGENCIA; ","")&amp;IF(AND(I130&lt;&gt;"",J130=""),"FALTA QUIÉN DECIDIÓ; ","")&amp;IF(AND(I130="Emergencia ahora",NOT(OR(N(L130)&gt;0,N(M130)&gt;0))),"EMERGENCIA SIN LLAMADA DE REGRESO; ","")&amp;IF(AND(I130&lt;&gt;"",N(A130)&gt;0,IFERROR(VLOOKUP(I130,'Ajustes'!$A$3:$C$5,2,0),0)&gt;0,IF(OR(N(L130)&gt;0,N(M130)&gt;0),((IF(N(L130)=0,N(A130),N(L130))+N(M130))-(N(A130)+N(B130)))*1440&gt;IFERROR(VLOOKUP(I130,'Ajustes'!$A$3:$C$5,2,0),0),AND(NOT(N(O130)&gt;0),I130&lt;&gt;"Emergencia ahora",(NOW()-(N(A130)+N(B130)))*1440&gt;IFERROR(VLOOKUP(I130,'Ajustes'!$A$3:$C$5,2,0),0)))),"LLAMADA DESPUÉS DE LA META; ","")&amp;IF(AND(I130="Siguiente día hábil",N(A130)&gt;0,IF(N(N130)=0,TODAY()&gt;WORKDAY(N(A130),1),N(N130)&gt;WORKDAY(N(A130),1))),"SIGUIENTE DÍA HÁBIL SIN PROGRAMAR; ","")&amp;IF(AND(OR(I130="Emergencia ahora",I130="Siguiente día hábil"),K130=""),"SIN PROVEEDOR; ","")&amp;IF(AND(I130&lt;&gt;"",N(A130)&gt;0,IFERROR(VLOOKUP(I130,'Ajustes'!$A$3:$C$5,3,0),0)&gt;0,TODAY()-N(A130)&gt;IFERROR(VLOOKUP(I130,'Ajustes'!$A$3:$C$5,3,0),0)),"ABIERTA DEMASIADO TIEMPO; ",""),LEN(IF(N(A130)=0,"SIN FECHA DE LLEGADA; ","")&amp;IF(C130="","SIN UNIDAD; ","")&amp;IF(AND(C130&lt;&gt;"",COUNTIF('Unidades'!$A$2:$A$300,C130)=0),"UNIDAD NO ESTÁ EN LA LISTA; ","")&amp;IF(I130="","SIN URGENCIA; ","")&amp;IF(AND(I130&lt;&gt;"",J130=""),"FALTA QUIÉN DECIDIÓ; ","")&amp;IF(AND(I130="Emergencia ahora",NOT(OR(N(L130)&gt;0,N(M130)&gt;0))),"EMERGENCIA SIN LLAMADA DE REGRESO; ","")&amp;IF(AND(I130&lt;&gt;"",N(A130)&gt;0,IFERROR(VLOOKUP(I130,'Ajustes'!$A$3:$C$5,2,0),0)&gt;0,IF(OR(N(L130)&gt;0,N(M130)&gt;0),((IF(N(L130)=0,N(A130),N(L130))+N(M130))-(N(A130)+N(B130)))*1440&gt;IFERROR(VLOOKUP(I130,'Ajustes'!$A$3:$C$5,2,0),0),AND(NOT(N(O130)&gt;0),I130&lt;&gt;"Emergencia ahora",(NOW()-(N(A130)+N(B130)))*1440&gt;IFERROR(VLOOKUP(I130,'Ajustes'!$A$3:$C$5,2,0),0)))),"LLAMADA DESPUÉS DE LA META; ","")&amp;IF(AND(I130="Siguiente día hábil",N(A130)&gt;0,IF(N(N130)=0,TODAY()&gt;WORKDAY(N(A130),1),N(N130)&gt;WORKDAY(N(A130),1))),"SIGUIENTE DÍA HÁBIL SIN PROGRAMAR; ","")&amp;IF(AND(OR(I130="Emergencia ahora",I130="Siguiente día hábil"),K130=""),"SIN PROVEEDOR; ","")&amp;IF(AND(I130&lt;&gt;"",N(A130)&gt;0,IFERROR(VLOOKUP(I130,'Ajustes'!$A$3:$C$5,3,0),0)&gt;0,TODAY()-N(A130)&gt;IFERROR(VLOOKUP(I130,'Ajustes'!$A$3:$C$5,3,0),0)),"ABIERTA DEMASIADO TIEMPO; ",""))-2)))</f>
        <v/>
      </c>
    </row>
    <row r="131">
      <c r="A131" s="7" t="n"/>
      <c r="B131" s="8" t="n"/>
      <c r="L131" s="7" t="n"/>
      <c r="M131" s="8" t="n"/>
      <c r="N131" s="7" t="n"/>
      <c r="O131" s="7" t="n"/>
      <c r="Q131" s="10">
        <f>IF(OR(NOT(OR(A131&lt;&gt;"",C131&lt;&gt;"",D131&lt;&gt;"",G131&lt;&gt;"")),N(A131)=0,NOT(OR(N(L131)&gt;0,N(M131)&gt;0))),"",ROUND(((IF(N(L131)=0,N(A131),N(L131))+N(M131))-(N(A131)+N(B131)))*1440,0))</f>
        <v/>
      </c>
      <c r="R131" s="10">
        <f>IF(OR(NOT(OR(A131&lt;&gt;"",C131&lt;&gt;"",D131&lt;&gt;"",G131&lt;&gt;"")),N(A131)=0),"",IF(N(O131)&gt;0,N(O131),TODAY())-N(A131))</f>
        <v/>
      </c>
      <c r="S131">
        <f>IF(OR(NOT(OR(A131&lt;&gt;"",C131&lt;&gt;"",D131&lt;&gt;"",G131&lt;&gt;"")),N(O131)&gt;0),"",IF(IF(N(A131)=0,"SIN FECHA DE LLEGADA; ","")&amp;IF(C131="","SIN UNIDAD; ","")&amp;IF(AND(C131&lt;&gt;"",COUNTIF('Unidades'!$A$2:$A$300,C131)=0),"UNIDAD NO ESTÁ EN LA LISTA; ","")&amp;IF(I131="","SIN URGENCIA; ","")&amp;IF(AND(I131&lt;&gt;"",J131=""),"FALTA QUIÉN DECIDIÓ; ","")&amp;IF(AND(I131="Emergencia ahora",NOT(OR(N(L131)&gt;0,N(M131)&gt;0))),"EMERGENCIA SIN LLAMADA DE REGRESO; ","")&amp;IF(AND(I131&lt;&gt;"",N(A131)&gt;0,IFERROR(VLOOKUP(I131,'Ajustes'!$A$3:$C$5,2,0),0)&gt;0,IF(OR(N(L131)&gt;0,N(M131)&gt;0),((IF(N(L131)=0,N(A131),N(L131))+N(M131))-(N(A131)+N(B131)))*1440&gt;IFERROR(VLOOKUP(I131,'Ajustes'!$A$3:$C$5,2,0),0),AND(NOT(N(O131)&gt;0),I131&lt;&gt;"Emergencia ahora",(NOW()-(N(A131)+N(B131)))*1440&gt;IFERROR(VLOOKUP(I131,'Ajustes'!$A$3:$C$5,2,0),0)))),"LLAMADA DESPUÉS DE LA META; ","")&amp;IF(AND(I131="Siguiente día hábil",N(A131)&gt;0,IF(N(N131)=0,TODAY()&gt;WORKDAY(N(A131),1),N(N131)&gt;WORKDAY(N(A131),1))),"SIGUIENTE DÍA HÁBIL SIN PROGRAMAR; ","")&amp;IF(AND(OR(I131="Emergencia ahora",I131="Siguiente día hábil"),K131=""),"SIN PROVEEDOR; ","")&amp;IF(AND(I131&lt;&gt;"",N(A131)&gt;0,IFERROR(VLOOKUP(I131,'Ajustes'!$A$3:$C$5,3,0),0)&gt;0,TODAY()-N(A131)&gt;IFERROR(VLOOKUP(I131,'Ajustes'!$A$3:$C$5,3,0),0)),"ABIERTA DEMASIADO TIEMPO; ","")="","",LEFT(IF(N(A131)=0,"SIN FECHA DE LLEGADA; ","")&amp;IF(C131="","SIN UNIDAD; ","")&amp;IF(AND(C131&lt;&gt;"",COUNTIF('Unidades'!$A$2:$A$300,C131)=0),"UNIDAD NO ESTÁ EN LA LISTA; ","")&amp;IF(I131="","SIN URGENCIA; ","")&amp;IF(AND(I131&lt;&gt;"",J131=""),"FALTA QUIÉN DECIDIÓ; ","")&amp;IF(AND(I131="Emergencia ahora",NOT(OR(N(L131)&gt;0,N(M131)&gt;0))),"EMERGENCIA SIN LLAMADA DE REGRESO; ","")&amp;IF(AND(I131&lt;&gt;"",N(A131)&gt;0,IFERROR(VLOOKUP(I131,'Ajustes'!$A$3:$C$5,2,0),0)&gt;0,IF(OR(N(L131)&gt;0,N(M131)&gt;0),((IF(N(L131)=0,N(A131),N(L131))+N(M131))-(N(A131)+N(B131)))*1440&gt;IFERROR(VLOOKUP(I131,'Ajustes'!$A$3:$C$5,2,0),0),AND(NOT(N(O131)&gt;0),I131&lt;&gt;"Emergencia ahora",(NOW()-(N(A131)+N(B131)))*1440&gt;IFERROR(VLOOKUP(I131,'Ajustes'!$A$3:$C$5,2,0),0)))),"LLAMADA DESPUÉS DE LA META; ","")&amp;IF(AND(I131="Siguiente día hábil",N(A131)&gt;0,IF(N(N131)=0,TODAY()&gt;WORKDAY(N(A131),1),N(N131)&gt;WORKDAY(N(A131),1))),"SIGUIENTE DÍA HÁBIL SIN PROGRAMAR; ","")&amp;IF(AND(OR(I131="Emergencia ahora",I131="Siguiente día hábil"),K131=""),"SIN PROVEEDOR; ","")&amp;IF(AND(I131&lt;&gt;"",N(A131)&gt;0,IFERROR(VLOOKUP(I131,'Ajustes'!$A$3:$C$5,3,0),0)&gt;0,TODAY()-N(A131)&gt;IFERROR(VLOOKUP(I131,'Ajustes'!$A$3:$C$5,3,0),0)),"ABIERTA DEMASIADO TIEMPO; ",""),LEN(IF(N(A131)=0,"SIN FECHA DE LLEGADA; ","")&amp;IF(C131="","SIN UNIDAD; ","")&amp;IF(AND(C131&lt;&gt;"",COUNTIF('Unidades'!$A$2:$A$300,C131)=0),"UNIDAD NO ESTÁ EN LA LISTA; ","")&amp;IF(I131="","SIN URGENCIA; ","")&amp;IF(AND(I131&lt;&gt;"",J131=""),"FALTA QUIÉN DECIDIÓ; ","")&amp;IF(AND(I131="Emergencia ahora",NOT(OR(N(L131)&gt;0,N(M131)&gt;0))),"EMERGENCIA SIN LLAMADA DE REGRESO; ","")&amp;IF(AND(I131&lt;&gt;"",N(A131)&gt;0,IFERROR(VLOOKUP(I131,'Ajustes'!$A$3:$C$5,2,0),0)&gt;0,IF(OR(N(L131)&gt;0,N(M131)&gt;0),((IF(N(L131)=0,N(A131),N(L131))+N(M131))-(N(A131)+N(B131)))*1440&gt;IFERROR(VLOOKUP(I131,'Ajustes'!$A$3:$C$5,2,0),0),AND(NOT(N(O131)&gt;0),I131&lt;&gt;"Emergencia ahora",(NOW()-(N(A131)+N(B131)))*1440&gt;IFERROR(VLOOKUP(I131,'Ajustes'!$A$3:$C$5,2,0),0)))),"LLAMADA DESPUÉS DE LA META; ","")&amp;IF(AND(I131="Siguiente día hábil",N(A131)&gt;0,IF(N(N131)=0,TODAY()&gt;WORKDAY(N(A131),1),N(N131)&gt;WORKDAY(N(A131),1))),"SIGUIENTE DÍA HÁBIL SIN PROGRAMAR; ","")&amp;IF(AND(OR(I131="Emergencia ahora",I131="Siguiente día hábil"),K131=""),"SIN PROVEEDOR; ","")&amp;IF(AND(I131&lt;&gt;"",N(A131)&gt;0,IFERROR(VLOOKUP(I131,'Ajustes'!$A$3:$C$5,3,0),0)&gt;0,TODAY()-N(A131)&gt;IFERROR(VLOOKUP(I131,'Ajustes'!$A$3:$C$5,3,0),0)),"ABIERTA DEMASIADO TIEMPO; ",""))-2)))</f>
        <v/>
      </c>
    </row>
    <row r="132">
      <c r="A132" s="7" t="n"/>
      <c r="B132" s="8" t="n"/>
      <c r="L132" s="7" t="n"/>
      <c r="M132" s="8" t="n"/>
      <c r="N132" s="7" t="n"/>
      <c r="O132" s="7" t="n"/>
      <c r="Q132" s="10">
        <f>IF(OR(NOT(OR(A132&lt;&gt;"",C132&lt;&gt;"",D132&lt;&gt;"",G132&lt;&gt;"")),N(A132)=0,NOT(OR(N(L132)&gt;0,N(M132)&gt;0))),"",ROUND(((IF(N(L132)=0,N(A132),N(L132))+N(M132))-(N(A132)+N(B132)))*1440,0))</f>
        <v/>
      </c>
      <c r="R132" s="10">
        <f>IF(OR(NOT(OR(A132&lt;&gt;"",C132&lt;&gt;"",D132&lt;&gt;"",G132&lt;&gt;"")),N(A132)=0),"",IF(N(O132)&gt;0,N(O132),TODAY())-N(A132))</f>
        <v/>
      </c>
      <c r="S132">
        <f>IF(OR(NOT(OR(A132&lt;&gt;"",C132&lt;&gt;"",D132&lt;&gt;"",G132&lt;&gt;"")),N(O132)&gt;0),"",IF(IF(N(A132)=0,"SIN FECHA DE LLEGADA; ","")&amp;IF(C132="","SIN UNIDAD; ","")&amp;IF(AND(C132&lt;&gt;"",COUNTIF('Unidades'!$A$2:$A$300,C132)=0),"UNIDAD NO ESTÁ EN LA LISTA; ","")&amp;IF(I132="","SIN URGENCIA; ","")&amp;IF(AND(I132&lt;&gt;"",J132=""),"FALTA QUIÉN DECIDIÓ; ","")&amp;IF(AND(I132="Emergencia ahora",NOT(OR(N(L132)&gt;0,N(M132)&gt;0))),"EMERGENCIA SIN LLAMADA DE REGRESO; ","")&amp;IF(AND(I132&lt;&gt;"",N(A132)&gt;0,IFERROR(VLOOKUP(I132,'Ajustes'!$A$3:$C$5,2,0),0)&gt;0,IF(OR(N(L132)&gt;0,N(M132)&gt;0),((IF(N(L132)=0,N(A132),N(L132))+N(M132))-(N(A132)+N(B132)))*1440&gt;IFERROR(VLOOKUP(I132,'Ajustes'!$A$3:$C$5,2,0),0),AND(NOT(N(O132)&gt;0),I132&lt;&gt;"Emergencia ahora",(NOW()-(N(A132)+N(B132)))*1440&gt;IFERROR(VLOOKUP(I132,'Ajustes'!$A$3:$C$5,2,0),0)))),"LLAMADA DESPUÉS DE LA META; ","")&amp;IF(AND(I132="Siguiente día hábil",N(A132)&gt;0,IF(N(N132)=0,TODAY()&gt;WORKDAY(N(A132),1),N(N132)&gt;WORKDAY(N(A132),1))),"SIGUIENTE DÍA HÁBIL SIN PROGRAMAR; ","")&amp;IF(AND(OR(I132="Emergencia ahora",I132="Siguiente día hábil"),K132=""),"SIN PROVEEDOR; ","")&amp;IF(AND(I132&lt;&gt;"",N(A132)&gt;0,IFERROR(VLOOKUP(I132,'Ajustes'!$A$3:$C$5,3,0),0)&gt;0,TODAY()-N(A132)&gt;IFERROR(VLOOKUP(I132,'Ajustes'!$A$3:$C$5,3,0),0)),"ABIERTA DEMASIADO TIEMPO; ","")="","",LEFT(IF(N(A132)=0,"SIN FECHA DE LLEGADA; ","")&amp;IF(C132="","SIN UNIDAD; ","")&amp;IF(AND(C132&lt;&gt;"",COUNTIF('Unidades'!$A$2:$A$300,C132)=0),"UNIDAD NO ESTÁ EN LA LISTA; ","")&amp;IF(I132="","SIN URGENCIA; ","")&amp;IF(AND(I132&lt;&gt;"",J132=""),"FALTA QUIÉN DECIDIÓ; ","")&amp;IF(AND(I132="Emergencia ahora",NOT(OR(N(L132)&gt;0,N(M132)&gt;0))),"EMERGENCIA SIN LLAMADA DE REGRESO; ","")&amp;IF(AND(I132&lt;&gt;"",N(A132)&gt;0,IFERROR(VLOOKUP(I132,'Ajustes'!$A$3:$C$5,2,0),0)&gt;0,IF(OR(N(L132)&gt;0,N(M132)&gt;0),((IF(N(L132)=0,N(A132),N(L132))+N(M132))-(N(A132)+N(B132)))*1440&gt;IFERROR(VLOOKUP(I132,'Ajustes'!$A$3:$C$5,2,0),0),AND(NOT(N(O132)&gt;0),I132&lt;&gt;"Emergencia ahora",(NOW()-(N(A132)+N(B132)))*1440&gt;IFERROR(VLOOKUP(I132,'Ajustes'!$A$3:$C$5,2,0),0)))),"LLAMADA DESPUÉS DE LA META; ","")&amp;IF(AND(I132="Siguiente día hábil",N(A132)&gt;0,IF(N(N132)=0,TODAY()&gt;WORKDAY(N(A132),1),N(N132)&gt;WORKDAY(N(A132),1))),"SIGUIENTE DÍA HÁBIL SIN PROGRAMAR; ","")&amp;IF(AND(OR(I132="Emergencia ahora",I132="Siguiente día hábil"),K132=""),"SIN PROVEEDOR; ","")&amp;IF(AND(I132&lt;&gt;"",N(A132)&gt;0,IFERROR(VLOOKUP(I132,'Ajustes'!$A$3:$C$5,3,0),0)&gt;0,TODAY()-N(A132)&gt;IFERROR(VLOOKUP(I132,'Ajustes'!$A$3:$C$5,3,0),0)),"ABIERTA DEMASIADO TIEMPO; ",""),LEN(IF(N(A132)=0,"SIN FECHA DE LLEGADA; ","")&amp;IF(C132="","SIN UNIDAD; ","")&amp;IF(AND(C132&lt;&gt;"",COUNTIF('Unidades'!$A$2:$A$300,C132)=0),"UNIDAD NO ESTÁ EN LA LISTA; ","")&amp;IF(I132="","SIN URGENCIA; ","")&amp;IF(AND(I132&lt;&gt;"",J132=""),"FALTA QUIÉN DECIDIÓ; ","")&amp;IF(AND(I132="Emergencia ahora",NOT(OR(N(L132)&gt;0,N(M132)&gt;0))),"EMERGENCIA SIN LLAMADA DE REGRESO; ","")&amp;IF(AND(I132&lt;&gt;"",N(A132)&gt;0,IFERROR(VLOOKUP(I132,'Ajustes'!$A$3:$C$5,2,0),0)&gt;0,IF(OR(N(L132)&gt;0,N(M132)&gt;0),((IF(N(L132)=0,N(A132),N(L132))+N(M132))-(N(A132)+N(B132)))*1440&gt;IFERROR(VLOOKUP(I132,'Ajustes'!$A$3:$C$5,2,0),0),AND(NOT(N(O132)&gt;0),I132&lt;&gt;"Emergencia ahora",(NOW()-(N(A132)+N(B132)))*1440&gt;IFERROR(VLOOKUP(I132,'Ajustes'!$A$3:$C$5,2,0),0)))),"LLAMADA DESPUÉS DE LA META; ","")&amp;IF(AND(I132="Siguiente día hábil",N(A132)&gt;0,IF(N(N132)=0,TODAY()&gt;WORKDAY(N(A132),1),N(N132)&gt;WORKDAY(N(A132),1))),"SIGUIENTE DÍA HÁBIL SIN PROGRAMAR; ","")&amp;IF(AND(OR(I132="Emergencia ahora",I132="Siguiente día hábil"),K132=""),"SIN PROVEEDOR; ","")&amp;IF(AND(I132&lt;&gt;"",N(A132)&gt;0,IFERROR(VLOOKUP(I132,'Ajustes'!$A$3:$C$5,3,0),0)&gt;0,TODAY()-N(A132)&gt;IFERROR(VLOOKUP(I132,'Ajustes'!$A$3:$C$5,3,0),0)),"ABIERTA DEMASIADO TIEMPO; ",""))-2)))</f>
        <v/>
      </c>
    </row>
    <row r="133">
      <c r="A133" s="7" t="n"/>
      <c r="B133" s="8" t="n"/>
      <c r="L133" s="7" t="n"/>
      <c r="M133" s="8" t="n"/>
      <c r="N133" s="7" t="n"/>
      <c r="O133" s="7" t="n"/>
      <c r="Q133" s="10">
        <f>IF(OR(NOT(OR(A133&lt;&gt;"",C133&lt;&gt;"",D133&lt;&gt;"",G133&lt;&gt;"")),N(A133)=0,NOT(OR(N(L133)&gt;0,N(M133)&gt;0))),"",ROUND(((IF(N(L133)=0,N(A133),N(L133))+N(M133))-(N(A133)+N(B133)))*1440,0))</f>
        <v/>
      </c>
      <c r="R133" s="10">
        <f>IF(OR(NOT(OR(A133&lt;&gt;"",C133&lt;&gt;"",D133&lt;&gt;"",G133&lt;&gt;"")),N(A133)=0),"",IF(N(O133)&gt;0,N(O133),TODAY())-N(A133))</f>
        <v/>
      </c>
      <c r="S133">
        <f>IF(OR(NOT(OR(A133&lt;&gt;"",C133&lt;&gt;"",D133&lt;&gt;"",G133&lt;&gt;"")),N(O133)&gt;0),"",IF(IF(N(A133)=0,"SIN FECHA DE LLEGADA; ","")&amp;IF(C133="","SIN UNIDAD; ","")&amp;IF(AND(C133&lt;&gt;"",COUNTIF('Unidades'!$A$2:$A$300,C133)=0),"UNIDAD NO ESTÁ EN LA LISTA; ","")&amp;IF(I133="","SIN URGENCIA; ","")&amp;IF(AND(I133&lt;&gt;"",J133=""),"FALTA QUIÉN DECIDIÓ; ","")&amp;IF(AND(I133="Emergencia ahora",NOT(OR(N(L133)&gt;0,N(M133)&gt;0))),"EMERGENCIA SIN LLAMADA DE REGRESO; ","")&amp;IF(AND(I133&lt;&gt;"",N(A133)&gt;0,IFERROR(VLOOKUP(I133,'Ajustes'!$A$3:$C$5,2,0),0)&gt;0,IF(OR(N(L133)&gt;0,N(M133)&gt;0),((IF(N(L133)=0,N(A133),N(L133))+N(M133))-(N(A133)+N(B133)))*1440&gt;IFERROR(VLOOKUP(I133,'Ajustes'!$A$3:$C$5,2,0),0),AND(NOT(N(O133)&gt;0),I133&lt;&gt;"Emergencia ahora",(NOW()-(N(A133)+N(B133)))*1440&gt;IFERROR(VLOOKUP(I133,'Ajustes'!$A$3:$C$5,2,0),0)))),"LLAMADA DESPUÉS DE LA META; ","")&amp;IF(AND(I133="Siguiente día hábil",N(A133)&gt;0,IF(N(N133)=0,TODAY()&gt;WORKDAY(N(A133),1),N(N133)&gt;WORKDAY(N(A133),1))),"SIGUIENTE DÍA HÁBIL SIN PROGRAMAR; ","")&amp;IF(AND(OR(I133="Emergencia ahora",I133="Siguiente día hábil"),K133=""),"SIN PROVEEDOR; ","")&amp;IF(AND(I133&lt;&gt;"",N(A133)&gt;0,IFERROR(VLOOKUP(I133,'Ajustes'!$A$3:$C$5,3,0),0)&gt;0,TODAY()-N(A133)&gt;IFERROR(VLOOKUP(I133,'Ajustes'!$A$3:$C$5,3,0),0)),"ABIERTA DEMASIADO TIEMPO; ","")="","",LEFT(IF(N(A133)=0,"SIN FECHA DE LLEGADA; ","")&amp;IF(C133="","SIN UNIDAD; ","")&amp;IF(AND(C133&lt;&gt;"",COUNTIF('Unidades'!$A$2:$A$300,C133)=0),"UNIDAD NO ESTÁ EN LA LISTA; ","")&amp;IF(I133="","SIN URGENCIA; ","")&amp;IF(AND(I133&lt;&gt;"",J133=""),"FALTA QUIÉN DECIDIÓ; ","")&amp;IF(AND(I133="Emergencia ahora",NOT(OR(N(L133)&gt;0,N(M133)&gt;0))),"EMERGENCIA SIN LLAMADA DE REGRESO; ","")&amp;IF(AND(I133&lt;&gt;"",N(A133)&gt;0,IFERROR(VLOOKUP(I133,'Ajustes'!$A$3:$C$5,2,0),0)&gt;0,IF(OR(N(L133)&gt;0,N(M133)&gt;0),((IF(N(L133)=0,N(A133),N(L133))+N(M133))-(N(A133)+N(B133)))*1440&gt;IFERROR(VLOOKUP(I133,'Ajustes'!$A$3:$C$5,2,0),0),AND(NOT(N(O133)&gt;0),I133&lt;&gt;"Emergencia ahora",(NOW()-(N(A133)+N(B133)))*1440&gt;IFERROR(VLOOKUP(I133,'Ajustes'!$A$3:$C$5,2,0),0)))),"LLAMADA DESPUÉS DE LA META; ","")&amp;IF(AND(I133="Siguiente día hábil",N(A133)&gt;0,IF(N(N133)=0,TODAY()&gt;WORKDAY(N(A133),1),N(N133)&gt;WORKDAY(N(A133),1))),"SIGUIENTE DÍA HÁBIL SIN PROGRAMAR; ","")&amp;IF(AND(OR(I133="Emergencia ahora",I133="Siguiente día hábil"),K133=""),"SIN PROVEEDOR; ","")&amp;IF(AND(I133&lt;&gt;"",N(A133)&gt;0,IFERROR(VLOOKUP(I133,'Ajustes'!$A$3:$C$5,3,0),0)&gt;0,TODAY()-N(A133)&gt;IFERROR(VLOOKUP(I133,'Ajustes'!$A$3:$C$5,3,0),0)),"ABIERTA DEMASIADO TIEMPO; ",""),LEN(IF(N(A133)=0,"SIN FECHA DE LLEGADA; ","")&amp;IF(C133="","SIN UNIDAD; ","")&amp;IF(AND(C133&lt;&gt;"",COUNTIF('Unidades'!$A$2:$A$300,C133)=0),"UNIDAD NO ESTÁ EN LA LISTA; ","")&amp;IF(I133="","SIN URGENCIA; ","")&amp;IF(AND(I133&lt;&gt;"",J133=""),"FALTA QUIÉN DECIDIÓ; ","")&amp;IF(AND(I133="Emergencia ahora",NOT(OR(N(L133)&gt;0,N(M133)&gt;0))),"EMERGENCIA SIN LLAMADA DE REGRESO; ","")&amp;IF(AND(I133&lt;&gt;"",N(A133)&gt;0,IFERROR(VLOOKUP(I133,'Ajustes'!$A$3:$C$5,2,0),0)&gt;0,IF(OR(N(L133)&gt;0,N(M133)&gt;0),((IF(N(L133)=0,N(A133),N(L133))+N(M133))-(N(A133)+N(B133)))*1440&gt;IFERROR(VLOOKUP(I133,'Ajustes'!$A$3:$C$5,2,0),0),AND(NOT(N(O133)&gt;0),I133&lt;&gt;"Emergencia ahora",(NOW()-(N(A133)+N(B133)))*1440&gt;IFERROR(VLOOKUP(I133,'Ajustes'!$A$3:$C$5,2,0),0)))),"LLAMADA DESPUÉS DE LA META; ","")&amp;IF(AND(I133="Siguiente día hábil",N(A133)&gt;0,IF(N(N133)=0,TODAY()&gt;WORKDAY(N(A133),1),N(N133)&gt;WORKDAY(N(A133),1))),"SIGUIENTE DÍA HÁBIL SIN PROGRAMAR; ","")&amp;IF(AND(OR(I133="Emergencia ahora",I133="Siguiente día hábil"),K133=""),"SIN PROVEEDOR; ","")&amp;IF(AND(I133&lt;&gt;"",N(A133)&gt;0,IFERROR(VLOOKUP(I133,'Ajustes'!$A$3:$C$5,3,0),0)&gt;0,TODAY()-N(A133)&gt;IFERROR(VLOOKUP(I133,'Ajustes'!$A$3:$C$5,3,0),0)),"ABIERTA DEMASIADO TIEMPO; ",""))-2)))</f>
        <v/>
      </c>
    </row>
    <row r="134">
      <c r="A134" s="7" t="n"/>
      <c r="B134" s="8" t="n"/>
      <c r="L134" s="7" t="n"/>
      <c r="M134" s="8" t="n"/>
      <c r="N134" s="7" t="n"/>
      <c r="O134" s="7" t="n"/>
      <c r="Q134" s="10">
        <f>IF(OR(NOT(OR(A134&lt;&gt;"",C134&lt;&gt;"",D134&lt;&gt;"",G134&lt;&gt;"")),N(A134)=0,NOT(OR(N(L134)&gt;0,N(M134)&gt;0))),"",ROUND(((IF(N(L134)=0,N(A134),N(L134))+N(M134))-(N(A134)+N(B134)))*1440,0))</f>
        <v/>
      </c>
      <c r="R134" s="10">
        <f>IF(OR(NOT(OR(A134&lt;&gt;"",C134&lt;&gt;"",D134&lt;&gt;"",G134&lt;&gt;"")),N(A134)=0),"",IF(N(O134)&gt;0,N(O134),TODAY())-N(A134))</f>
        <v/>
      </c>
      <c r="S134">
        <f>IF(OR(NOT(OR(A134&lt;&gt;"",C134&lt;&gt;"",D134&lt;&gt;"",G134&lt;&gt;"")),N(O134)&gt;0),"",IF(IF(N(A134)=0,"SIN FECHA DE LLEGADA; ","")&amp;IF(C134="","SIN UNIDAD; ","")&amp;IF(AND(C134&lt;&gt;"",COUNTIF('Unidades'!$A$2:$A$300,C134)=0),"UNIDAD NO ESTÁ EN LA LISTA; ","")&amp;IF(I134="","SIN URGENCIA; ","")&amp;IF(AND(I134&lt;&gt;"",J134=""),"FALTA QUIÉN DECIDIÓ; ","")&amp;IF(AND(I134="Emergencia ahora",NOT(OR(N(L134)&gt;0,N(M134)&gt;0))),"EMERGENCIA SIN LLAMADA DE REGRESO; ","")&amp;IF(AND(I134&lt;&gt;"",N(A134)&gt;0,IFERROR(VLOOKUP(I134,'Ajustes'!$A$3:$C$5,2,0),0)&gt;0,IF(OR(N(L134)&gt;0,N(M134)&gt;0),((IF(N(L134)=0,N(A134),N(L134))+N(M134))-(N(A134)+N(B134)))*1440&gt;IFERROR(VLOOKUP(I134,'Ajustes'!$A$3:$C$5,2,0),0),AND(NOT(N(O134)&gt;0),I134&lt;&gt;"Emergencia ahora",(NOW()-(N(A134)+N(B134)))*1440&gt;IFERROR(VLOOKUP(I134,'Ajustes'!$A$3:$C$5,2,0),0)))),"LLAMADA DESPUÉS DE LA META; ","")&amp;IF(AND(I134="Siguiente día hábil",N(A134)&gt;0,IF(N(N134)=0,TODAY()&gt;WORKDAY(N(A134),1),N(N134)&gt;WORKDAY(N(A134),1))),"SIGUIENTE DÍA HÁBIL SIN PROGRAMAR; ","")&amp;IF(AND(OR(I134="Emergencia ahora",I134="Siguiente día hábil"),K134=""),"SIN PROVEEDOR; ","")&amp;IF(AND(I134&lt;&gt;"",N(A134)&gt;0,IFERROR(VLOOKUP(I134,'Ajustes'!$A$3:$C$5,3,0),0)&gt;0,TODAY()-N(A134)&gt;IFERROR(VLOOKUP(I134,'Ajustes'!$A$3:$C$5,3,0),0)),"ABIERTA DEMASIADO TIEMPO; ","")="","",LEFT(IF(N(A134)=0,"SIN FECHA DE LLEGADA; ","")&amp;IF(C134="","SIN UNIDAD; ","")&amp;IF(AND(C134&lt;&gt;"",COUNTIF('Unidades'!$A$2:$A$300,C134)=0),"UNIDAD NO ESTÁ EN LA LISTA; ","")&amp;IF(I134="","SIN URGENCIA; ","")&amp;IF(AND(I134&lt;&gt;"",J134=""),"FALTA QUIÉN DECIDIÓ; ","")&amp;IF(AND(I134="Emergencia ahora",NOT(OR(N(L134)&gt;0,N(M134)&gt;0))),"EMERGENCIA SIN LLAMADA DE REGRESO; ","")&amp;IF(AND(I134&lt;&gt;"",N(A134)&gt;0,IFERROR(VLOOKUP(I134,'Ajustes'!$A$3:$C$5,2,0),0)&gt;0,IF(OR(N(L134)&gt;0,N(M134)&gt;0),((IF(N(L134)=0,N(A134),N(L134))+N(M134))-(N(A134)+N(B134)))*1440&gt;IFERROR(VLOOKUP(I134,'Ajustes'!$A$3:$C$5,2,0),0),AND(NOT(N(O134)&gt;0),I134&lt;&gt;"Emergencia ahora",(NOW()-(N(A134)+N(B134)))*1440&gt;IFERROR(VLOOKUP(I134,'Ajustes'!$A$3:$C$5,2,0),0)))),"LLAMADA DESPUÉS DE LA META; ","")&amp;IF(AND(I134="Siguiente día hábil",N(A134)&gt;0,IF(N(N134)=0,TODAY()&gt;WORKDAY(N(A134),1),N(N134)&gt;WORKDAY(N(A134),1))),"SIGUIENTE DÍA HÁBIL SIN PROGRAMAR; ","")&amp;IF(AND(OR(I134="Emergencia ahora",I134="Siguiente día hábil"),K134=""),"SIN PROVEEDOR; ","")&amp;IF(AND(I134&lt;&gt;"",N(A134)&gt;0,IFERROR(VLOOKUP(I134,'Ajustes'!$A$3:$C$5,3,0),0)&gt;0,TODAY()-N(A134)&gt;IFERROR(VLOOKUP(I134,'Ajustes'!$A$3:$C$5,3,0),0)),"ABIERTA DEMASIADO TIEMPO; ",""),LEN(IF(N(A134)=0,"SIN FECHA DE LLEGADA; ","")&amp;IF(C134="","SIN UNIDAD; ","")&amp;IF(AND(C134&lt;&gt;"",COUNTIF('Unidades'!$A$2:$A$300,C134)=0),"UNIDAD NO ESTÁ EN LA LISTA; ","")&amp;IF(I134="","SIN URGENCIA; ","")&amp;IF(AND(I134&lt;&gt;"",J134=""),"FALTA QUIÉN DECIDIÓ; ","")&amp;IF(AND(I134="Emergencia ahora",NOT(OR(N(L134)&gt;0,N(M134)&gt;0))),"EMERGENCIA SIN LLAMADA DE REGRESO; ","")&amp;IF(AND(I134&lt;&gt;"",N(A134)&gt;0,IFERROR(VLOOKUP(I134,'Ajustes'!$A$3:$C$5,2,0),0)&gt;0,IF(OR(N(L134)&gt;0,N(M134)&gt;0),((IF(N(L134)=0,N(A134),N(L134))+N(M134))-(N(A134)+N(B134)))*1440&gt;IFERROR(VLOOKUP(I134,'Ajustes'!$A$3:$C$5,2,0),0),AND(NOT(N(O134)&gt;0),I134&lt;&gt;"Emergencia ahora",(NOW()-(N(A134)+N(B134)))*1440&gt;IFERROR(VLOOKUP(I134,'Ajustes'!$A$3:$C$5,2,0),0)))),"LLAMADA DESPUÉS DE LA META; ","")&amp;IF(AND(I134="Siguiente día hábil",N(A134)&gt;0,IF(N(N134)=0,TODAY()&gt;WORKDAY(N(A134),1),N(N134)&gt;WORKDAY(N(A134),1))),"SIGUIENTE DÍA HÁBIL SIN PROGRAMAR; ","")&amp;IF(AND(OR(I134="Emergencia ahora",I134="Siguiente día hábil"),K134=""),"SIN PROVEEDOR; ","")&amp;IF(AND(I134&lt;&gt;"",N(A134)&gt;0,IFERROR(VLOOKUP(I134,'Ajustes'!$A$3:$C$5,3,0),0)&gt;0,TODAY()-N(A134)&gt;IFERROR(VLOOKUP(I134,'Ajustes'!$A$3:$C$5,3,0),0)),"ABIERTA DEMASIADO TIEMPO; ",""))-2)))</f>
        <v/>
      </c>
    </row>
    <row r="135">
      <c r="A135" s="7" t="n"/>
      <c r="B135" s="8" t="n"/>
      <c r="L135" s="7" t="n"/>
      <c r="M135" s="8" t="n"/>
      <c r="N135" s="7" t="n"/>
      <c r="O135" s="7" t="n"/>
      <c r="Q135" s="10">
        <f>IF(OR(NOT(OR(A135&lt;&gt;"",C135&lt;&gt;"",D135&lt;&gt;"",G135&lt;&gt;"")),N(A135)=0,NOT(OR(N(L135)&gt;0,N(M135)&gt;0))),"",ROUND(((IF(N(L135)=0,N(A135),N(L135))+N(M135))-(N(A135)+N(B135)))*1440,0))</f>
        <v/>
      </c>
      <c r="R135" s="10">
        <f>IF(OR(NOT(OR(A135&lt;&gt;"",C135&lt;&gt;"",D135&lt;&gt;"",G135&lt;&gt;"")),N(A135)=0),"",IF(N(O135)&gt;0,N(O135),TODAY())-N(A135))</f>
        <v/>
      </c>
      <c r="S135">
        <f>IF(OR(NOT(OR(A135&lt;&gt;"",C135&lt;&gt;"",D135&lt;&gt;"",G135&lt;&gt;"")),N(O135)&gt;0),"",IF(IF(N(A135)=0,"SIN FECHA DE LLEGADA; ","")&amp;IF(C135="","SIN UNIDAD; ","")&amp;IF(AND(C135&lt;&gt;"",COUNTIF('Unidades'!$A$2:$A$300,C135)=0),"UNIDAD NO ESTÁ EN LA LISTA; ","")&amp;IF(I135="","SIN URGENCIA; ","")&amp;IF(AND(I135&lt;&gt;"",J135=""),"FALTA QUIÉN DECIDIÓ; ","")&amp;IF(AND(I135="Emergencia ahora",NOT(OR(N(L135)&gt;0,N(M135)&gt;0))),"EMERGENCIA SIN LLAMADA DE REGRESO; ","")&amp;IF(AND(I135&lt;&gt;"",N(A135)&gt;0,IFERROR(VLOOKUP(I135,'Ajustes'!$A$3:$C$5,2,0),0)&gt;0,IF(OR(N(L135)&gt;0,N(M135)&gt;0),((IF(N(L135)=0,N(A135),N(L135))+N(M135))-(N(A135)+N(B135)))*1440&gt;IFERROR(VLOOKUP(I135,'Ajustes'!$A$3:$C$5,2,0),0),AND(NOT(N(O135)&gt;0),I135&lt;&gt;"Emergencia ahora",(NOW()-(N(A135)+N(B135)))*1440&gt;IFERROR(VLOOKUP(I135,'Ajustes'!$A$3:$C$5,2,0),0)))),"LLAMADA DESPUÉS DE LA META; ","")&amp;IF(AND(I135="Siguiente día hábil",N(A135)&gt;0,IF(N(N135)=0,TODAY()&gt;WORKDAY(N(A135),1),N(N135)&gt;WORKDAY(N(A135),1))),"SIGUIENTE DÍA HÁBIL SIN PROGRAMAR; ","")&amp;IF(AND(OR(I135="Emergencia ahora",I135="Siguiente día hábil"),K135=""),"SIN PROVEEDOR; ","")&amp;IF(AND(I135&lt;&gt;"",N(A135)&gt;0,IFERROR(VLOOKUP(I135,'Ajustes'!$A$3:$C$5,3,0),0)&gt;0,TODAY()-N(A135)&gt;IFERROR(VLOOKUP(I135,'Ajustes'!$A$3:$C$5,3,0),0)),"ABIERTA DEMASIADO TIEMPO; ","")="","",LEFT(IF(N(A135)=0,"SIN FECHA DE LLEGADA; ","")&amp;IF(C135="","SIN UNIDAD; ","")&amp;IF(AND(C135&lt;&gt;"",COUNTIF('Unidades'!$A$2:$A$300,C135)=0),"UNIDAD NO ESTÁ EN LA LISTA; ","")&amp;IF(I135="","SIN URGENCIA; ","")&amp;IF(AND(I135&lt;&gt;"",J135=""),"FALTA QUIÉN DECIDIÓ; ","")&amp;IF(AND(I135="Emergencia ahora",NOT(OR(N(L135)&gt;0,N(M135)&gt;0))),"EMERGENCIA SIN LLAMADA DE REGRESO; ","")&amp;IF(AND(I135&lt;&gt;"",N(A135)&gt;0,IFERROR(VLOOKUP(I135,'Ajustes'!$A$3:$C$5,2,0),0)&gt;0,IF(OR(N(L135)&gt;0,N(M135)&gt;0),((IF(N(L135)=0,N(A135),N(L135))+N(M135))-(N(A135)+N(B135)))*1440&gt;IFERROR(VLOOKUP(I135,'Ajustes'!$A$3:$C$5,2,0),0),AND(NOT(N(O135)&gt;0),I135&lt;&gt;"Emergencia ahora",(NOW()-(N(A135)+N(B135)))*1440&gt;IFERROR(VLOOKUP(I135,'Ajustes'!$A$3:$C$5,2,0),0)))),"LLAMADA DESPUÉS DE LA META; ","")&amp;IF(AND(I135="Siguiente día hábil",N(A135)&gt;0,IF(N(N135)=0,TODAY()&gt;WORKDAY(N(A135),1),N(N135)&gt;WORKDAY(N(A135),1))),"SIGUIENTE DÍA HÁBIL SIN PROGRAMAR; ","")&amp;IF(AND(OR(I135="Emergencia ahora",I135="Siguiente día hábil"),K135=""),"SIN PROVEEDOR; ","")&amp;IF(AND(I135&lt;&gt;"",N(A135)&gt;0,IFERROR(VLOOKUP(I135,'Ajustes'!$A$3:$C$5,3,0),0)&gt;0,TODAY()-N(A135)&gt;IFERROR(VLOOKUP(I135,'Ajustes'!$A$3:$C$5,3,0),0)),"ABIERTA DEMASIADO TIEMPO; ",""),LEN(IF(N(A135)=0,"SIN FECHA DE LLEGADA; ","")&amp;IF(C135="","SIN UNIDAD; ","")&amp;IF(AND(C135&lt;&gt;"",COUNTIF('Unidades'!$A$2:$A$300,C135)=0),"UNIDAD NO ESTÁ EN LA LISTA; ","")&amp;IF(I135="","SIN URGENCIA; ","")&amp;IF(AND(I135&lt;&gt;"",J135=""),"FALTA QUIÉN DECIDIÓ; ","")&amp;IF(AND(I135="Emergencia ahora",NOT(OR(N(L135)&gt;0,N(M135)&gt;0))),"EMERGENCIA SIN LLAMADA DE REGRESO; ","")&amp;IF(AND(I135&lt;&gt;"",N(A135)&gt;0,IFERROR(VLOOKUP(I135,'Ajustes'!$A$3:$C$5,2,0),0)&gt;0,IF(OR(N(L135)&gt;0,N(M135)&gt;0),((IF(N(L135)=0,N(A135),N(L135))+N(M135))-(N(A135)+N(B135)))*1440&gt;IFERROR(VLOOKUP(I135,'Ajustes'!$A$3:$C$5,2,0),0),AND(NOT(N(O135)&gt;0),I135&lt;&gt;"Emergencia ahora",(NOW()-(N(A135)+N(B135)))*1440&gt;IFERROR(VLOOKUP(I135,'Ajustes'!$A$3:$C$5,2,0),0)))),"LLAMADA DESPUÉS DE LA META; ","")&amp;IF(AND(I135="Siguiente día hábil",N(A135)&gt;0,IF(N(N135)=0,TODAY()&gt;WORKDAY(N(A135),1),N(N135)&gt;WORKDAY(N(A135),1))),"SIGUIENTE DÍA HÁBIL SIN PROGRAMAR; ","")&amp;IF(AND(OR(I135="Emergencia ahora",I135="Siguiente día hábil"),K135=""),"SIN PROVEEDOR; ","")&amp;IF(AND(I135&lt;&gt;"",N(A135)&gt;0,IFERROR(VLOOKUP(I135,'Ajustes'!$A$3:$C$5,3,0),0)&gt;0,TODAY()-N(A135)&gt;IFERROR(VLOOKUP(I135,'Ajustes'!$A$3:$C$5,3,0),0)),"ABIERTA DEMASIADO TIEMPO; ",""))-2)))</f>
        <v/>
      </c>
    </row>
    <row r="136">
      <c r="A136" s="7" t="n"/>
      <c r="B136" s="8" t="n"/>
      <c r="L136" s="7" t="n"/>
      <c r="M136" s="8" t="n"/>
      <c r="N136" s="7" t="n"/>
      <c r="O136" s="7" t="n"/>
      <c r="Q136" s="10">
        <f>IF(OR(NOT(OR(A136&lt;&gt;"",C136&lt;&gt;"",D136&lt;&gt;"",G136&lt;&gt;"")),N(A136)=0,NOT(OR(N(L136)&gt;0,N(M136)&gt;0))),"",ROUND(((IF(N(L136)=0,N(A136),N(L136))+N(M136))-(N(A136)+N(B136)))*1440,0))</f>
        <v/>
      </c>
      <c r="R136" s="10">
        <f>IF(OR(NOT(OR(A136&lt;&gt;"",C136&lt;&gt;"",D136&lt;&gt;"",G136&lt;&gt;"")),N(A136)=0),"",IF(N(O136)&gt;0,N(O136),TODAY())-N(A136))</f>
        <v/>
      </c>
      <c r="S136">
        <f>IF(OR(NOT(OR(A136&lt;&gt;"",C136&lt;&gt;"",D136&lt;&gt;"",G136&lt;&gt;"")),N(O136)&gt;0),"",IF(IF(N(A136)=0,"SIN FECHA DE LLEGADA; ","")&amp;IF(C136="","SIN UNIDAD; ","")&amp;IF(AND(C136&lt;&gt;"",COUNTIF('Unidades'!$A$2:$A$300,C136)=0),"UNIDAD NO ESTÁ EN LA LISTA; ","")&amp;IF(I136="","SIN URGENCIA; ","")&amp;IF(AND(I136&lt;&gt;"",J136=""),"FALTA QUIÉN DECIDIÓ; ","")&amp;IF(AND(I136="Emergencia ahora",NOT(OR(N(L136)&gt;0,N(M136)&gt;0))),"EMERGENCIA SIN LLAMADA DE REGRESO; ","")&amp;IF(AND(I136&lt;&gt;"",N(A136)&gt;0,IFERROR(VLOOKUP(I136,'Ajustes'!$A$3:$C$5,2,0),0)&gt;0,IF(OR(N(L136)&gt;0,N(M136)&gt;0),((IF(N(L136)=0,N(A136),N(L136))+N(M136))-(N(A136)+N(B136)))*1440&gt;IFERROR(VLOOKUP(I136,'Ajustes'!$A$3:$C$5,2,0),0),AND(NOT(N(O136)&gt;0),I136&lt;&gt;"Emergencia ahora",(NOW()-(N(A136)+N(B136)))*1440&gt;IFERROR(VLOOKUP(I136,'Ajustes'!$A$3:$C$5,2,0),0)))),"LLAMADA DESPUÉS DE LA META; ","")&amp;IF(AND(I136="Siguiente día hábil",N(A136)&gt;0,IF(N(N136)=0,TODAY()&gt;WORKDAY(N(A136),1),N(N136)&gt;WORKDAY(N(A136),1))),"SIGUIENTE DÍA HÁBIL SIN PROGRAMAR; ","")&amp;IF(AND(OR(I136="Emergencia ahora",I136="Siguiente día hábil"),K136=""),"SIN PROVEEDOR; ","")&amp;IF(AND(I136&lt;&gt;"",N(A136)&gt;0,IFERROR(VLOOKUP(I136,'Ajustes'!$A$3:$C$5,3,0),0)&gt;0,TODAY()-N(A136)&gt;IFERROR(VLOOKUP(I136,'Ajustes'!$A$3:$C$5,3,0),0)),"ABIERTA DEMASIADO TIEMPO; ","")="","",LEFT(IF(N(A136)=0,"SIN FECHA DE LLEGADA; ","")&amp;IF(C136="","SIN UNIDAD; ","")&amp;IF(AND(C136&lt;&gt;"",COUNTIF('Unidades'!$A$2:$A$300,C136)=0),"UNIDAD NO ESTÁ EN LA LISTA; ","")&amp;IF(I136="","SIN URGENCIA; ","")&amp;IF(AND(I136&lt;&gt;"",J136=""),"FALTA QUIÉN DECIDIÓ; ","")&amp;IF(AND(I136="Emergencia ahora",NOT(OR(N(L136)&gt;0,N(M136)&gt;0))),"EMERGENCIA SIN LLAMADA DE REGRESO; ","")&amp;IF(AND(I136&lt;&gt;"",N(A136)&gt;0,IFERROR(VLOOKUP(I136,'Ajustes'!$A$3:$C$5,2,0),0)&gt;0,IF(OR(N(L136)&gt;0,N(M136)&gt;0),((IF(N(L136)=0,N(A136),N(L136))+N(M136))-(N(A136)+N(B136)))*1440&gt;IFERROR(VLOOKUP(I136,'Ajustes'!$A$3:$C$5,2,0),0),AND(NOT(N(O136)&gt;0),I136&lt;&gt;"Emergencia ahora",(NOW()-(N(A136)+N(B136)))*1440&gt;IFERROR(VLOOKUP(I136,'Ajustes'!$A$3:$C$5,2,0),0)))),"LLAMADA DESPUÉS DE LA META; ","")&amp;IF(AND(I136="Siguiente día hábil",N(A136)&gt;0,IF(N(N136)=0,TODAY()&gt;WORKDAY(N(A136),1),N(N136)&gt;WORKDAY(N(A136),1))),"SIGUIENTE DÍA HÁBIL SIN PROGRAMAR; ","")&amp;IF(AND(OR(I136="Emergencia ahora",I136="Siguiente día hábil"),K136=""),"SIN PROVEEDOR; ","")&amp;IF(AND(I136&lt;&gt;"",N(A136)&gt;0,IFERROR(VLOOKUP(I136,'Ajustes'!$A$3:$C$5,3,0),0)&gt;0,TODAY()-N(A136)&gt;IFERROR(VLOOKUP(I136,'Ajustes'!$A$3:$C$5,3,0),0)),"ABIERTA DEMASIADO TIEMPO; ",""),LEN(IF(N(A136)=0,"SIN FECHA DE LLEGADA; ","")&amp;IF(C136="","SIN UNIDAD; ","")&amp;IF(AND(C136&lt;&gt;"",COUNTIF('Unidades'!$A$2:$A$300,C136)=0),"UNIDAD NO ESTÁ EN LA LISTA; ","")&amp;IF(I136="","SIN URGENCIA; ","")&amp;IF(AND(I136&lt;&gt;"",J136=""),"FALTA QUIÉN DECIDIÓ; ","")&amp;IF(AND(I136="Emergencia ahora",NOT(OR(N(L136)&gt;0,N(M136)&gt;0))),"EMERGENCIA SIN LLAMADA DE REGRESO; ","")&amp;IF(AND(I136&lt;&gt;"",N(A136)&gt;0,IFERROR(VLOOKUP(I136,'Ajustes'!$A$3:$C$5,2,0),0)&gt;0,IF(OR(N(L136)&gt;0,N(M136)&gt;0),((IF(N(L136)=0,N(A136),N(L136))+N(M136))-(N(A136)+N(B136)))*1440&gt;IFERROR(VLOOKUP(I136,'Ajustes'!$A$3:$C$5,2,0),0),AND(NOT(N(O136)&gt;0),I136&lt;&gt;"Emergencia ahora",(NOW()-(N(A136)+N(B136)))*1440&gt;IFERROR(VLOOKUP(I136,'Ajustes'!$A$3:$C$5,2,0),0)))),"LLAMADA DESPUÉS DE LA META; ","")&amp;IF(AND(I136="Siguiente día hábil",N(A136)&gt;0,IF(N(N136)=0,TODAY()&gt;WORKDAY(N(A136),1),N(N136)&gt;WORKDAY(N(A136),1))),"SIGUIENTE DÍA HÁBIL SIN PROGRAMAR; ","")&amp;IF(AND(OR(I136="Emergencia ahora",I136="Siguiente día hábil"),K136=""),"SIN PROVEEDOR; ","")&amp;IF(AND(I136&lt;&gt;"",N(A136)&gt;0,IFERROR(VLOOKUP(I136,'Ajustes'!$A$3:$C$5,3,0),0)&gt;0,TODAY()-N(A136)&gt;IFERROR(VLOOKUP(I136,'Ajustes'!$A$3:$C$5,3,0),0)),"ABIERTA DEMASIADO TIEMPO; ",""))-2)))</f>
        <v/>
      </c>
    </row>
    <row r="137">
      <c r="A137" s="7" t="n"/>
      <c r="B137" s="8" t="n"/>
      <c r="L137" s="7" t="n"/>
      <c r="M137" s="8" t="n"/>
      <c r="N137" s="7" t="n"/>
      <c r="O137" s="7" t="n"/>
      <c r="Q137" s="10">
        <f>IF(OR(NOT(OR(A137&lt;&gt;"",C137&lt;&gt;"",D137&lt;&gt;"",G137&lt;&gt;"")),N(A137)=0,NOT(OR(N(L137)&gt;0,N(M137)&gt;0))),"",ROUND(((IF(N(L137)=0,N(A137),N(L137))+N(M137))-(N(A137)+N(B137)))*1440,0))</f>
        <v/>
      </c>
      <c r="R137" s="10">
        <f>IF(OR(NOT(OR(A137&lt;&gt;"",C137&lt;&gt;"",D137&lt;&gt;"",G137&lt;&gt;"")),N(A137)=0),"",IF(N(O137)&gt;0,N(O137),TODAY())-N(A137))</f>
        <v/>
      </c>
      <c r="S137">
        <f>IF(OR(NOT(OR(A137&lt;&gt;"",C137&lt;&gt;"",D137&lt;&gt;"",G137&lt;&gt;"")),N(O137)&gt;0),"",IF(IF(N(A137)=0,"SIN FECHA DE LLEGADA; ","")&amp;IF(C137="","SIN UNIDAD; ","")&amp;IF(AND(C137&lt;&gt;"",COUNTIF('Unidades'!$A$2:$A$300,C137)=0),"UNIDAD NO ESTÁ EN LA LISTA; ","")&amp;IF(I137="","SIN URGENCIA; ","")&amp;IF(AND(I137&lt;&gt;"",J137=""),"FALTA QUIÉN DECIDIÓ; ","")&amp;IF(AND(I137="Emergencia ahora",NOT(OR(N(L137)&gt;0,N(M137)&gt;0))),"EMERGENCIA SIN LLAMADA DE REGRESO; ","")&amp;IF(AND(I137&lt;&gt;"",N(A137)&gt;0,IFERROR(VLOOKUP(I137,'Ajustes'!$A$3:$C$5,2,0),0)&gt;0,IF(OR(N(L137)&gt;0,N(M137)&gt;0),((IF(N(L137)=0,N(A137),N(L137))+N(M137))-(N(A137)+N(B137)))*1440&gt;IFERROR(VLOOKUP(I137,'Ajustes'!$A$3:$C$5,2,0),0),AND(NOT(N(O137)&gt;0),I137&lt;&gt;"Emergencia ahora",(NOW()-(N(A137)+N(B137)))*1440&gt;IFERROR(VLOOKUP(I137,'Ajustes'!$A$3:$C$5,2,0),0)))),"LLAMADA DESPUÉS DE LA META; ","")&amp;IF(AND(I137="Siguiente día hábil",N(A137)&gt;0,IF(N(N137)=0,TODAY()&gt;WORKDAY(N(A137),1),N(N137)&gt;WORKDAY(N(A137),1))),"SIGUIENTE DÍA HÁBIL SIN PROGRAMAR; ","")&amp;IF(AND(OR(I137="Emergencia ahora",I137="Siguiente día hábil"),K137=""),"SIN PROVEEDOR; ","")&amp;IF(AND(I137&lt;&gt;"",N(A137)&gt;0,IFERROR(VLOOKUP(I137,'Ajustes'!$A$3:$C$5,3,0),0)&gt;0,TODAY()-N(A137)&gt;IFERROR(VLOOKUP(I137,'Ajustes'!$A$3:$C$5,3,0),0)),"ABIERTA DEMASIADO TIEMPO; ","")="","",LEFT(IF(N(A137)=0,"SIN FECHA DE LLEGADA; ","")&amp;IF(C137="","SIN UNIDAD; ","")&amp;IF(AND(C137&lt;&gt;"",COUNTIF('Unidades'!$A$2:$A$300,C137)=0),"UNIDAD NO ESTÁ EN LA LISTA; ","")&amp;IF(I137="","SIN URGENCIA; ","")&amp;IF(AND(I137&lt;&gt;"",J137=""),"FALTA QUIÉN DECIDIÓ; ","")&amp;IF(AND(I137="Emergencia ahora",NOT(OR(N(L137)&gt;0,N(M137)&gt;0))),"EMERGENCIA SIN LLAMADA DE REGRESO; ","")&amp;IF(AND(I137&lt;&gt;"",N(A137)&gt;0,IFERROR(VLOOKUP(I137,'Ajustes'!$A$3:$C$5,2,0),0)&gt;0,IF(OR(N(L137)&gt;0,N(M137)&gt;0),((IF(N(L137)=0,N(A137),N(L137))+N(M137))-(N(A137)+N(B137)))*1440&gt;IFERROR(VLOOKUP(I137,'Ajustes'!$A$3:$C$5,2,0),0),AND(NOT(N(O137)&gt;0),I137&lt;&gt;"Emergencia ahora",(NOW()-(N(A137)+N(B137)))*1440&gt;IFERROR(VLOOKUP(I137,'Ajustes'!$A$3:$C$5,2,0),0)))),"LLAMADA DESPUÉS DE LA META; ","")&amp;IF(AND(I137="Siguiente día hábil",N(A137)&gt;0,IF(N(N137)=0,TODAY()&gt;WORKDAY(N(A137),1),N(N137)&gt;WORKDAY(N(A137),1))),"SIGUIENTE DÍA HÁBIL SIN PROGRAMAR; ","")&amp;IF(AND(OR(I137="Emergencia ahora",I137="Siguiente día hábil"),K137=""),"SIN PROVEEDOR; ","")&amp;IF(AND(I137&lt;&gt;"",N(A137)&gt;0,IFERROR(VLOOKUP(I137,'Ajustes'!$A$3:$C$5,3,0),0)&gt;0,TODAY()-N(A137)&gt;IFERROR(VLOOKUP(I137,'Ajustes'!$A$3:$C$5,3,0),0)),"ABIERTA DEMASIADO TIEMPO; ",""),LEN(IF(N(A137)=0,"SIN FECHA DE LLEGADA; ","")&amp;IF(C137="","SIN UNIDAD; ","")&amp;IF(AND(C137&lt;&gt;"",COUNTIF('Unidades'!$A$2:$A$300,C137)=0),"UNIDAD NO ESTÁ EN LA LISTA; ","")&amp;IF(I137="","SIN URGENCIA; ","")&amp;IF(AND(I137&lt;&gt;"",J137=""),"FALTA QUIÉN DECIDIÓ; ","")&amp;IF(AND(I137="Emergencia ahora",NOT(OR(N(L137)&gt;0,N(M137)&gt;0))),"EMERGENCIA SIN LLAMADA DE REGRESO; ","")&amp;IF(AND(I137&lt;&gt;"",N(A137)&gt;0,IFERROR(VLOOKUP(I137,'Ajustes'!$A$3:$C$5,2,0),0)&gt;0,IF(OR(N(L137)&gt;0,N(M137)&gt;0),((IF(N(L137)=0,N(A137),N(L137))+N(M137))-(N(A137)+N(B137)))*1440&gt;IFERROR(VLOOKUP(I137,'Ajustes'!$A$3:$C$5,2,0),0),AND(NOT(N(O137)&gt;0),I137&lt;&gt;"Emergencia ahora",(NOW()-(N(A137)+N(B137)))*1440&gt;IFERROR(VLOOKUP(I137,'Ajustes'!$A$3:$C$5,2,0),0)))),"LLAMADA DESPUÉS DE LA META; ","")&amp;IF(AND(I137="Siguiente día hábil",N(A137)&gt;0,IF(N(N137)=0,TODAY()&gt;WORKDAY(N(A137),1),N(N137)&gt;WORKDAY(N(A137),1))),"SIGUIENTE DÍA HÁBIL SIN PROGRAMAR; ","")&amp;IF(AND(OR(I137="Emergencia ahora",I137="Siguiente día hábil"),K137=""),"SIN PROVEEDOR; ","")&amp;IF(AND(I137&lt;&gt;"",N(A137)&gt;0,IFERROR(VLOOKUP(I137,'Ajustes'!$A$3:$C$5,3,0),0)&gt;0,TODAY()-N(A137)&gt;IFERROR(VLOOKUP(I137,'Ajustes'!$A$3:$C$5,3,0),0)),"ABIERTA DEMASIADO TIEMPO; ",""))-2)))</f>
        <v/>
      </c>
    </row>
    <row r="138">
      <c r="A138" s="7" t="n"/>
      <c r="B138" s="8" t="n"/>
      <c r="L138" s="7" t="n"/>
      <c r="M138" s="8" t="n"/>
      <c r="N138" s="7" t="n"/>
      <c r="O138" s="7" t="n"/>
      <c r="Q138" s="10">
        <f>IF(OR(NOT(OR(A138&lt;&gt;"",C138&lt;&gt;"",D138&lt;&gt;"",G138&lt;&gt;"")),N(A138)=0,NOT(OR(N(L138)&gt;0,N(M138)&gt;0))),"",ROUND(((IF(N(L138)=0,N(A138),N(L138))+N(M138))-(N(A138)+N(B138)))*1440,0))</f>
        <v/>
      </c>
      <c r="R138" s="10">
        <f>IF(OR(NOT(OR(A138&lt;&gt;"",C138&lt;&gt;"",D138&lt;&gt;"",G138&lt;&gt;"")),N(A138)=0),"",IF(N(O138)&gt;0,N(O138),TODAY())-N(A138))</f>
        <v/>
      </c>
      <c r="S138">
        <f>IF(OR(NOT(OR(A138&lt;&gt;"",C138&lt;&gt;"",D138&lt;&gt;"",G138&lt;&gt;"")),N(O138)&gt;0),"",IF(IF(N(A138)=0,"SIN FECHA DE LLEGADA; ","")&amp;IF(C138="","SIN UNIDAD; ","")&amp;IF(AND(C138&lt;&gt;"",COUNTIF('Unidades'!$A$2:$A$300,C138)=0),"UNIDAD NO ESTÁ EN LA LISTA; ","")&amp;IF(I138="","SIN URGENCIA; ","")&amp;IF(AND(I138&lt;&gt;"",J138=""),"FALTA QUIÉN DECIDIÓ; ","")&amp;IF(AND(I138="Emergencia ahora",NOT(OR(N(L138)&gt;0,N(M138)&gt;0))),"EMERGENCIA SIN LLAMADA DE REGRESO; ","")&amp;IF(AND(I138&lt;&gt;"",N(A138)&gt;0,IFERROR(VLOOKUP(I138,'Ajustes'!$A$3:$C$5,2,0),0)&gt;0,IF(OR(N(L138)&gt;0,N(M138)&gt;0),((IF(N(L138)=0,N(A138),N(L138))+N(M138))-(N(A138)+N(B138)))*1440&gt;IFERROR(VLOOKUP(I138,'Ajustes'!$A$3:$C$5,2,0),0),AND(NOT(N(O138)&gt;0),I138&lt;&gt;"Emergencia ahora",(NOW()-(N(A138)+N(B138)))*1440&gt;IFERROR(VLOOKUP(I138,'Ajustes'!$A$3:$C$5,2,0),0)))),"LLAMADA DESPUÉS DE LA META; ","")&amp;IF(AND(I138="Siguiente día hábil",N(A138)&gt;0,IF(N(N138)=0,TODAY()&gt;WORKDAY(N(A138),1),N(N138)&gt;WORKDAY(N(A138),1))),"SIGUIENTE DÍA HÁBIL SIN PROGRAMAR; ","")&amp;IF(AND(OR(I138="Emergencia ahora",I138="Siguiente día hábil"),K138=""),"SIN PROVEEDOR; ","")&amp;IF(AND(I138&lt;&gt;"",N(A138)&gt;0,IFERROR(VLOOKUP(I138,'Ajustes'!$A$3:$C$5,3,0),0)&gt;0,TODAY()-N(A138)&gt;IFERROR(VLOOKUP(I138,'Ajustes'!$A$3:$C$5,3,0),0)),"ABIERTA DEMASIADO TIEMPO; ","")="","",LEFT(IF(N(A138)=0,"SIN FECHA DE LLEGADA; ","")&amp;IF(C138="","SIN UNIDAD; ","")&amp;IF(AND(C138&lt;&gt;"",COUNTIF('Unidades'!$A$2:$A$300,C138)=0),"UNIDAD NO ESTÁ EN LA LISTA; ","")&amp;IF(I138="","SIN URGENCIA; ","")&amp;IF(AND(I138&lt;&gt;"",J138=""),"FALTA QUIÉN DECIDIÓ; ","")&amp;IF(AND(I138="Emergencia ahora",NOT(OR(N(L138)&gt;0,N(M138)&gt;0))),"EMERGENCIA SIN LLAMADA DE REGRESO; ","")&amp;IF(AND(I138&lt;&gt;"",N(A138)&gt;0,IFERROR(VLOOKUP(I138,'Ajustes'!$A$3:$C$5,2,0),0)&gt;0,IF(OR(N(L138)&gt;0,N(M138)&gt;0),((IF(N(L138)=0,N(A138),N(L138))+N(M138))-(N(A138)+N(B138)))*1440&gt;IFERROR(VLOOKUP(I138,'Ajustes'!$A$3:$C$5,2,0),0),AND(NOT(N(O138)&gt;0),I138&lt;&gt;"Emergencia ahora",(NOW()-(N(A138)+N(B138)))*1440&gt;IFERROR(VLOOKUP(I138,'Ajustes'!$A$3:$C$5,2,0),0)))),"LLAMADA DESPUÉS DE LA META; ","")&amp;IF(AND(I138="Siguiente día hábil",N(A138)&gt;0,IF(N(N138)=0,TODAY()&gt;WORKDAY(N(A138),1),N(N138)&gt;WORKDAY(N(A138),1))),"SIGUIENTE DÍA HÁBIL SIN PROGRAMAR; ","")&amp;IF(AND(OR(I138="Emergencia ahora",I138="Siguiente día hábil"),K138=""),"SIN PROVEEDOR; ","")&amp;IF(AND(I138&lt;&gt;"",N(A138)&gt;0,IFERROR(VLOOKUP(I138,'Ajustes'!$A$3:$C$5,3,0),0)&gt;0,TODAY()-N(A138)&gt;IFERROR(VLOOKUP(I138,'Ajustes'!$A$3:$C$5,3,0),0)),"ABIERTA DEMASIADO TIEMPO; ",""),LEN(IF(N(A138)=0,"SIN FECHA DE LLEGADA; ","")&amp;IF(C138="","SIN UNIDAD; ","")&amp;IF(AND(C138&lt;&gt;"",COUNTIF('Unidades'!$A$2:$A$300,C138)=0),"UNIDAD NO ESTÁ EN LA LISTA; ","")&amp;IF(I138="","SIN URGENCIA; ","")&amp;IF(AND(I138&lt;&gt;"",J138=""),"FALTA QUIÉN DECIDIÓ; ","")&amp;IF(AND(I138="Emergencia ahora",NOT(OR(N(L138)&gt;0,N(M138)&gt;0))),"EMERGENCIA SIN LLAMADA DE REGRESO; ","")&amp;IF(AND(I138&lt;&gt;"",N(A138)&gt;0,IFERROR(VLOOKUP(I138,'Ajustes'!$A$3:$C$5,2,0),0)&gt;0,IF(OR(N(L138)&gt;0,N(M138)&gt;0),((IF(N(L138)=0,N(A138),N(L138))+N(M138))-(N(A138)+N(B138)))*1440&gt;IFERROR(VLOOKUP(I138,'Ajustes'!$A$3:$C$5,2,0),0),AND(NOT(N(O138)&gt;0),I138&lt;&gt;"Emergencia ahora",(NOW()-(N(A138)+N(B138)))*1440&gt;IFERROR(VLOOKUP(I138,'Ajustes'!$A$3:$C$5,2,0),0)))),"LLAMADA DESPUÉS DE LA META; ","")&amp;IF(AND(I138="Siguiente día hábil",N(A138)&gt;0,IF(N(N138)=0,TODAY()&gt;WORKDAY(N(A138),1),N(N138)&gt;WORKDAY(N(A138),1))),"SIGUIENTE DÍA HÁBIL SIN PROGRAMAR; ","")&amp;IF(AND(OR(I138="Emergencia ahora",I138="Siguiente día hábil"),K138=""),"SIN PROVEEDOR; ","")&amp;IF(AND(I138&lt;&gt;"",N(A138)&gt;0,IFERROR(VLOOKUP(I138,'Ajustes'!$A$3:$C$5,3,0),0)&gt;0,TODAY()-N(A138)&gt;IFERROR(VLOOKUP(I138,'Ajustes'!$A$3:$C$5,3,0),0)),"ABIERTA DEMASIADO TIEMPO; ",""))-2)))</f>
        <v/>
      </c>
    </row>
    <row r="139">
      <c r="A139" s="7" t="n"/>
      <c r="B139" s="8" t="n"/>
      <c r="L139" s="7" t="n"/>
      <c r="M139" s="8" t="n"/>
      <c r="N139" s="7" t="n"/>
      <c r="O139" s="7" t="n"/>
      <c r="Q139" s="10">
        <f>IF(OR(NOT(OR(A139&lt;&gt;"",C139&lt;&gt;"",D139&lt;&gt;"",G139&lt;&gt;"")),N(A139)=0,NOT(OR(N(L139)&gt;0,N(M139)&gt;0))),"",ROUND(((IF(N(L139)=0,N(A139),N(L139))+N(M139))-(N(A139)+N(B139)))*1440,0))</f>
        <v/>
      </c>
      <c r="R139" s="10">
        <f>IF(OR(NOT(OR(A139&lt;&gt;"",C139&lt;&gt;"",D139&lt;&gt;"",G139&lt;&gt;"")),N(A139)=0),"",IF(N(O139)&gt;0,N(O139),TODAY())-N(A139))</f>
        <v/>
      </c>
      <c r="S139">
        <f>IF(OR(NOT(OR(A139&lt;&gt;"",C139&lt;&gt;"",D139&lt;&gt;"",G139&lt;&gt;"")),N(O139)&gt;0),"",IF(IF(N(A139)=0,"SIN FECHA DE LLEGADA; ","")&amp;IF(C139="","SIN UNIDAD; ","")&amp;IF(AND(C139&lt;&gt;"",COUNTIF('Unidades'!$A$2:$A$300,C139)=0),"UNIDAD NO ESTÁ EN LA LISTA; ","")&amp;IF(I139="","SIN URGENCIA; ","")&amp;IF(AND(I139&lt;&gt;"",J139=""),"FALTA QUIÉN DECIDIÓ; ","")&amp;IF(AND(I139="Emergencia ahora",NOT(OR(N(L139)&gt;0,N(M139)&gt;0))),"EMERGENCIA SIN LLAMADA DE REGRESO; ","")&amp;IF(AND(I139&lt;&gt;"",N(A139)&gt;0,IFERROR(VLOOKUP(I139,'Ajustes'!$A$3:$C$5,2,0),0)&gt;0,IF(OR(N(L139)&gt;0,N(M139)&gt;0),((IF(N(L139)=0,N(A139),N(L139))+N(M139))-(N(A139)+N(B139)))*1440&gt;IFERROR(VLOOKUP(I139,'Ajustes'!$A$3:$C$5,2,0),0),AND(NOT(N(O139)&gt;0),I139&lt;&gt;"Emergencia ahora",(NOW()-(N(A139)+N(B139)))*1440&gt;IFERROR(VLOOKUP(I139,'Ajustes'!$A$3:$C$5,2,0),0)))),"LLAMADA DESPUÉS DE LA META; ","")&amp;IF(AND(I139="Siguiente día hábil",N(A139)&gt;0,IF(N(N139)=0,TODAY()&gt;WORKDAY(N(A139),1),N(N139)&gt;WORKDAY(N(A139),1))),"SIGUIENTE DÍA HÁBIL SIN PROGRAMAR; ","")&amp;IF(AND(OR(I139="Emergencia ahora",I139="Siguiente día hábil"),K139=""),"SIN PROVEEDOR; ","")&amp;IF(AND(I139&lt;&gt;"",N(A139)&gt;0,IFERROR(VLOOKUP(I139,'Ajustes'!$A$3:$C$5,3,0),0)&gt;0,TODAY()-N(A139)&gt;IFERROR(VLOOKUP(I139,'Ajustes'!$A$3:$C$5,3,0),0)),"ABIERTA DEMASIADO TIEMPO; ","")="","",LEFT(IF(N(A139)=0,"SIN FECHA DE LLEGADA; ","")&amp;IF(C139="","SIN UNIDAD; ","")&amp;IF(AND(C139&lt;&gt;"",COUNTIF('Unidades'!$A$2:$A$300,C139)=0),"UNIDAD NO ESTÁ EN LA LISTA; ","")&amp;IF(I139="","SIN URGENCIA; ","")&amp;IF(AND(I139&lt;&gt;"",J139=""),"FALTA QUIÉN DECIDIÓ; ","")&amp;IF(AND(I139="Emergencia ahora",NOT(OR(N(L139)&gt;0,N(M139)&gt;0))),"EMERGENCIA SIN LLAMADA DE REGRESO; ","")&amp;IF(AND(I139&lt;&gt;"",N(A139)&gt;0,IFERROR(VLOOKUP(I139,'Ajustes'!$A$3:$C$5,2,0),0)&gt;0,IF(OR(N(L139)&gt;0,N(M139)&gt;0),((IF(N(L139)=0,N(A139),N(L139))+N(M139))-(N(A139)+N(B139)))*1440&gt;IFERROR(VLOOKUP(I139,'Ajustes'!$A$3:$C$5,2,0),0),AND(NOT(N(O139)&gt;0),I139&lt;&gt;"Emergencia ahora",(NOW()-(N(A139)+N(B139)))*1440&gt;IFERROR(VLOOKUP(I139,'Ajustes'!$A$3:$C$5,2,0),0)))),"LLAMADA DESPUÉS DE LA META; ","")&amp;IF(AND(I139="Siguiente día hábil",N(A139)&gt;0,IF(N(N139)=0,TODAY()&gt;WORKDAY(N(A139),1),N(N139)&gt;WORKDAY(N(A139),1))),"SIGUIENTE DÍA HÁBIL SIN PROGRAMAR; ","")&amp;IF(AND(OR(I139="Emergencia ahora",I139="Siguiente día hábil"),K139=""),"SIN PROVEEDOR; ","")&amp;IF(AND(I139&lt;&gt;"",N(A139)&gt;0,IFERROR(VLOOKUP(I139,'Ajustes'!$A$3:$C$5,3,0),0)&gt;0,TODAY()-N(A139)&gt;IFERROR(VLOOKUP(I139,'Ajustes'!$A$3:$C$5,3,0),0)),"ABIERTA DEMASIADO TIEMPO; ",""),LEN(IF(N(A139)=0,"SIN FECHA DE LLEGADA; ","")&amp;IF(C139="","SIN UNIDAD; ","")&amp;IF(AND(C139&lt;&gt;"",COUNTIF('Unidades'!$A$2:$A$300,C139)=0),"UNIDAD NO ESTÁ EN LA LISTA; ","")&amp;IF(I139="","SIN URGENCIA; ","")&amp;IF(AND(I139&lt;&gt;"",J139=""),"FALTA QUIÉN DECIDIÓ; ","")&amp;IF(AND(I139="Emergencia ahora",NOT(OR(N(L139)&gt;0,N(M139)&gt;0))),"EMERGENCIA SIN LLAMADA DE REGRESO; ","")&amp;IF(AND(I139&lt;&gt;"",N(A139)&gt;0,IFERROR(VLOOKUP(I139,'Ajustes'!$A$3:$C$5,2,0),0)&gt;0,IF(OR(N(L139)&gt;0,N(M139)&gt;0),((IF(N(L139)=0,N(A139),N(L139))+N(M139))-(N(A139)+N(B139)))*1440&gt;IFERROR(VLOOKUP(I139,'Ajustes'!$A$3:$C$5,2,0),0),AND(NOT(N(O139)&gt;0),I139&lt;&gt;"Emergencia ahora",(NOW()-(N(A139)+N(B139)))*1440&gt;IFERROR(VLOOKUP(I139,'Ajustes'!$A$3:$C$5,2,0),0)))),"LLAMADA DESPUÉS DE LA META; ","")&amp;IF(AND(I139="Siguiente día hábil",N(A139)&gt;0,IF(N(N139)=0,TODAY()&gt;WORKDAY(N(A139),1),N(N139)&gt;WORKDAY(N(A139),1))),"SIGUIENTE DÍA HÁBIL SIN PROGRAMAR; ","")&amp;IF(AND(OR(I139="Emergencia ahora",I139="Siguiente día hábil"),K139=""),"SIN PROVEEDOR; ","")&amp;IF(AND(I139&lt;&gt;"",N(A139)&gt;0,IFERROR(VLOOKUP(I139,'Ajustes'!$A$3:$C$5,3,0),0)&gt;0,TODAY()-N(A139)&gt;IFERROR(VLOOKUP(I139,'Ajustes'!$A$3:$C$5,3,0),0)),"ABIERTA DEMASIADO TIEMPO; ",""))-2)))</f>
        <v/>
      </c>
    </row>
    <row r="140">
      <c r="A140" s="7" t="n"/>
      <c r="B140" s="8" t="n"/>
      <c r="L140" s="7" t="n"/>
      <c r="M140" s="8" t="n"/>
      <c r="N140" s="7" t="n"/>
      <c r="O140" s="7" t="n"/>
      <c r="Q140" s="10">
        <f>IF(OR(NOT(OR(A140&lt;&gt;"",C140&lt;&gt;"",D140&lt;&gt;"",G140&lt;&gt;"")),N(A140)=0,NOT(OR(N(L140)&gt;0,N(M140)&gt;0))),"",ROUND(((IF(N(L140)=0,N(A140),N(L140))+N(M140))-(N(A140)+N(B140)))*1440,0))</f>
        <v/>
      </c>
      <c r="R140" s="10">
        <f>IF(OR(NOT(OR(A140&lt;&gt;"",C140&lt;&gt;"",D140&lt;&gt;"",G140&lt;&gt;"")),N(A140)=0),"",IF(N(O140)&gt;0,N(O140),TODAY())-N(A140))</f>
        <v/>
      </c>
      <c r="S140">
        <f>IF(OR(NOT(OR(A140&lt;&gt;"",C140&lt;&gt;"",D140&lt;&gt;"",G140&lt;&gt;"")),N(O140)&gt;0),"",IF(IF(N(A140)=0,"SIN FECHA DE LLEGADA; ","")&amp;IF(C140="","SIN UNIDAD; ","")&amp;IF(AND(C140&lt;&gt;"",COUNTIF('Unidades'!$A$2:$A$300,C140)=0),"UNIDAD NO ESTÁ EN LA LISTA; ","")&amp;IF(I140="","SIN URGENCIA; ","")&amp;IF(AND(I140&lt;&gt;"",J140=""),"FALTA QUIÉN DECIDIÓ; ","")&amp;IF(AND(I140="Emergencia ahora",NOT(OR(N(L140)&gt;0,N(M140)&gt;0))),"EMERGENCIA SIN LLAMADA DE REGRESO; ","")&amp;IF(AND(I140&lt;&gt;"",N(A140)&gt;0,IFERROR(VLOOKUP(I140,'Ajustes'!$A$3:$C$5,2,0),0)&gt;0,IF(OR(N(L140)&gt;0,N(M140)&gt;0),((IF(N(L140)=0,N(A140),N(L140))+N(M140))-(N(A140)+N(B140)))*1440&gt;IFERROR(VLOOKUP(I140,'Ajustes'!$A$3:$C$5,2,0),0),AND(NOT(N(O140)&gt;0),I140&lt;&gt;"Emergencia ahora",(NOW()-(N(A140)+N(B140)))*1440&gt;IFERROR(VLOOKUP(I140,'Ajustes'!$A$3:$C$5,2,0),0)))),"LLAMADA DESPUÉS DE LA META; ","")&amp;IF(AND(I140="Siguiente día hábil",N(A140)&gt;0,IF(N(N140)=0,TODAY()&gt;WORKDAY(N(A140),1),N(N140)&gt;WORKDAY(N(A140),1))),"SIGUIENTE DÍA HÁBIL SIN PROGRAMAR; ","")&amp;IF(AND(OR(I140="Emergencia ahora",I140="Siguiente día hábil"),K140=""),"SIN PROVEEDOR; ","")&amp;IF(AND(I140&lt;&gt;"",N(A140)&gt;0,IFERROR(VLOOKUP(I140,'Ajustes'!$A$3:$C$5,3,0),0)&gt;0,TODAY()-N(A140)&gt;IFERROR(VLOOKUP(I140,'Ajustes'!$A$3:$C$5,3,0),0)),"ABIERTA DEMASIADO TIEMPO; ","")="","",LEFT(IF(N(A140)=0,"SIN FECHA DE LLEGADA; ","")&amp;IF(C140="","SIN UNIDAD; ","")&amp;IF(AND(C140&lt;&gt;"",COUNTIF('Unidades'!$A$2:$A$300,C140)=0),"UNIDAD NO ESTÁ EN LA LISTA; ","")&amp;IF(I140="","SIN URGENCIA; ","")&amp;IF(AND(I140&lt;&gt;"",J140=""),"FALTA QUIÉN DECIDIÓ; ","")&amp;IF(AND(I140="Emergencia ahora",NOT(OR(N(L140)&gt;0,N(M140)&gt;0))),"EMERGENCIA SIN LLAMADA DE REGRESO; ","")&amp;IF(AND(I140&lt;&gt;"",N(A140)&gt;0,IFERROR(VLOOKUP(I140,'Ajustes'!$A$3:$C$5,2,0),0)&gt;0,IF(OR(N(L140)&gt;0,N(M140)&gt;0),((IF(N(L140)=0,N(A140),N(L140))+N(M140))-(N(A140)+N(B140)))*1440&gt;IFERROR(VLOOKUP(I140,'Ajustes'!$A$3:$C$5,2,0),0),AND(NOT(N(O140)&gt;0),I140&lt;&gt;"Emergencia ahora",(NOW()-(N(A140)+N(B140)))*1440&gt;IFERROR(VLOOKUP(I140,'Ajustes'!$A$3:$C$5,2,0),0)))),"LLAMADA DESPUÉS DE LA META; ","")&amp;IF(AND(I140="Siguiente día hábil",N(A140)&gt;0,IF(N(N140)=0,TODAY()&gt;WORKDAY(N(A140),1),N(N140)&gt;WORKDAY(N(A140),1))),"SIGUIENTE DÍA HÁBIL SIN PROGRAMAR; ","")&amp;IF(AND(OR(I140="Emergencia ahora",I140="Siguiente día hábil"),K140=""),"SIN PROVEEDOR; ","")&amp;IF(AND(I140&lt;&gt;"",N(A140)&gt;0,IFERROR(VLOOKUP(I140,'Ajustes'!$A$3:$C$5,3,0),0)&gt;0,TODAY()-N(A140)&gt;IFERROR(VLOOKUP(I140,'Ajustes'!$A$3:$C$5,3,0),0)),"ABIERTA DEMASIADO TIEMPO; ",""),LEN(IF(N(A140)=0,"SIN FECHA DE LLEGADA; ","")&amp;IF(C140="","SIN UNIDAD; ","")&amp;IF(AND(C140&lt;&gt;"",COUNTIF('Unidades'!$A$2:$A$300,C140)=0),"UNIDAD NO ESTÁ EN LA LISTA; ","")&amp;IF(I140="","SIN URGENCIA; ","")&amp;IF(AND(I140&lt;&gt;"",J140=""),"FALTA QUIÉN DECIDIÓ; ","")&amp;IF(AND(I140="Emergencia ahora",NOT(OR(N(L140)&gt;0,N(M140)&gt;0))),"EMERGENCIA SIN LLAMADA DE REGRESO; ","")&amp;IF(AND(I140&lt;&gt;"",N(A140)&gt;0,IFERROR(VLOOKUP(I140,'Ajustes'!$A$3:$C$5,2,0),0)&gt;0,IF(OR(N(L140)&gt;0,N(M140)&gt;0),((IF(N(L140)=0,N(A140),N(L140))+N(M140))-(N(A140)+N(B140)))*1440&gt;IFERROR(VLOOKUP(I140,'Ajustes'!$A$3:$C$5,2,0),0),AND(NOT(N(O140)&gt;0),I140&lt;&gt;"Emergencia ahora",(NOW()-(N(A140)+N(B140)))*1440&gt;IFERROR(VLOOKUP(I140,'Ajustes'!$A$3:$C$5,2,0),0)))),"LLAMADA DESPUÉS DE LA META; ","")&amp;IF(AND(I140="Siguiente día hábil",N(A140)&gt;0,IF(N(N140)=0,TODAY()&gt;WORKDAY(N(A140),1),N(N140)&gt;WORKDAY(N(A140),1))),"SIGUIENTE DÍA HÁBIL SIN PROGRAMAR; ","")&amp;IF(AND(OR(I140="Emergencia ahora",I140="Siguiente día hábil"),K140=""),"SIN PROVEEDOR; ","")&amp;IF(AND(I140&lt;&gt;"",N(A140)&gt;0,IFERROR(VLOOKUP(I140,'Ajustes'!$A$3:$C$5,3,0),0)&gt;0,TODAY()-N(A140)&gt;IFERROR(VLOOKUP(I140,'Ajustes'!$A$3:$C$5,3,0),0)),"ABIERTA DEMASIADO TIEMPO; ",""))-2)))</f>
        <v/>
      </c>
    </row>
    <row r="141">
      <c r="A141" s="7" t="n"/>
      <c r="B141" s="8" t="n"/>
      <c r="L141" s="7" t="n"/>
      <c r="M141" s="8" t="n"/>
      <c r="N141" s="7" t="n"/>
      <c r="O141" s="7" t="n"/>
      <c r="Q141" s="10">
        <f>IF(OR(NOT(OR(A141&lt;&gt;"",C141&lt;&gt;"",D141&lt;&gt;"",G141&lt;&gt;"")),N(A141)=0,NOT(OR(N(L141)&gt;0,N(M141)&gt;0))),"",ROUND(((IF(N(L141)=0,N(A141),N(L141))+N(M141))-(N(A141)+N(B141)))*1440,0))</f>
        <v/>
      </c>
      <c r="R141" s="10">
        <f>IF(OR(NOT(OR(A141&lt;&gt;"",C141&lt;&gt;"",D141&lt;&gt;"",G141&lt;&gt;"")),N(A141)=0),"",IF(N(O141)&gt;0,N(O141),TODAY())-N(A141))</f>
        <v/>
      </c>
      <c r="S141">
        <f>IF(OR(NOT(OR(A141&lt;&gt;"",C141&lt;&gt;"",D141&lt;&gt;"",G141&lt;&gt;"")),N(O141)&gt;0),"",IF(IF(N(A141)=0,"SIN FECHA DE LLEGADA; ","")&amp;IF(C141="","SIN UNIDAD; ","")&amp;IF(AND(C141&lt;&gt;"",COUNTIF('Unidades'!$A$2:$A$300,C141)=0),"UNIDAD NO ESTÁ EN LA LISTA; ","")&amp;IF(I141="","SIN URGENCIA; ","")&amp;IF(AND(I141&lt;&gt;"",J141=""),"FALTA QUIÉN DECIDIÓ; ","")&amp;IF(AND(I141="Emergencia ahora",NOT(OR(N(L141)&gt;0,N(M141)&gt;0))),"EMERGENCIA SIN LLAMADA DE REGRESO; ","")&amp;IF(AND(I141&lt;&gt;"",N(A141)&gt;0,IFERROR(VLOOKUP(I141,'Ajustes'!$A$3:$C$5,2,0),0)&gt;0,IF(OR(N(L141)&gt;0,N(M141)&gt;0),((IF(N(L141)=0,N(A141),N(L141))+N(M141))-(N(A141)+N(B141)))*1440&gt;IFERROR(VLOOKUP(I141,'Ajustes'!$A$3:$C$5,2,0),0),AND(NOT(N(O141)&gt;0),I141&lt;&gt;"Emergencia ahora",(NOW()-(N(A141)+N(B141)))*1440&gt;IFERROR(VLOOKUP(I141,'Ajustes'!$A$3:$C$5,2,0),0)))),"LLAMADA DESPUÉS DE LA META; ","")&amp;IF(AND(I141="Siguiente día hábil",N(A141)&gt;0,IF(N(N141)=0,TODAY()&gt;WORKDAY(N(A141),1),N(N141)&gt;WORKDAY(N(A141),1))),"SIGUIENTE DÍA HÁBIL SIN PROGRAMAR; ","")&amp;IF(AND(OR(I141="Emergencia ahora",I141="Siguiente día hábil"),K141=""),"SIN PROVEEDOR; ","")&amp;IF(AND(I141&lt;&gt;"",N(A141)&gt;0,IFERROR(VLOOKUP(I141,'Ajustes'!$A$3:$C$5,3,0),0)&gt;0,TODAY()-N(A141)&gt;IFERROR(VLOOKUP(I141,'Ajustes'!$A$3:$C$5,3,0),0)),"ABIERTA DEMASIADO TIEMPO; ","")="","",LEFT(IF(N(A141)=0,"SIN FECHA DE LLEGADA; ","")&amp;IF(C141="","SIN UNIDAD; ","")&amp;IF(AND(C141&lt;&gt;"",COUNTIF('Unidades'!$A$2:$A$300,C141)=0),"UNIDAD NO ESTÁ EN LA LISTA; ","")&amp;IF(I141="","SIN URGENCIA; ","")&amp;IF(AND(I141&lt;&gt;"",J141=""),"FALTA QUIÉN DECIDIÓ; ","")&amp;IF(AND(I141="Emergencia ahora",NOT(OR(N(L141)&gt;0,N(M141)&gt;0))),"EMERGENCIA SIN LLAMADA DE REGRESO; ","")&amp;IF(AND(I141&lt;&gt;"",N(A141)&gt;0,IFERROR(VLOOKUP(I141,'Ajustes'!$A$3:$C$5,2,0),0)&gt;0,IF(OR(N(L141)&gt;0,N(M141)&gt;0),((IF(N(L141)=0,N(A141),N(L141))+N(M141))-(N(A141)+N(B141)))*1440&gt;IFERROR(VLOOKUP(I141,'Ajustes'!$A$3:$C$5,2,0),0),AND(NOT(N(O141)&gt;0),I141&lt;&gt;"Emergencia ahora",(NOW()-(N(A141)+N(B141)))*1440&gt;IFERROR(VLOOKUP(I141,'Ajustes'!$A$3:$C$5,2,0),0)))),"LLAMADA DESPUÉS DE LA META; ","")&amp;IF(AND(I141="Siguiente día hábil",N(A141)&gt;0,IF(N(N141)=0,TODAY()&gt;WORKDAY(N(A141),1),N(N141)&gt;WORKDAY(N(A141),1))),"SIGUIENTE DÍA HÁBIL SIN PROGRAMAR; ","")&amp;IF(AND(OR(I141="Emergencia ahora",I141="Siguiente día hábil"),K141=""),"SIN PROVEEDOR; ","")&amp;IF(AND(I141&lt;&gt;"",N(A141)&gt;0,IFERROR(VLOOKUP(I141,'Ajustes'!$A$3:$C$5,3,0),0)&gt;0,TODAY()-N(A141)&gt;IFERROR(VLOOKUP(I141,'Ajustes'!$A$3:$C$5,3,0),0)),"ABIERTA DEMASIADO TIEMPO; ",""),LEN(IF(N(A141)=0,"SIN FECHA DE LLEGADA; ","")&amp;IF(C141="","SIN UNIDAD; ","")&amp;IF(AND(C141&lt;&gt;"",COUNTIF('Unidades'!$A$2:$A$300,C141)=0),"UNIDAD NO ESTÁ EN LA LISTA; ","")&amp;IF(I141="","SIN URGENCIA; ","")&amp;IF(AND(I141&lt;&gt;"",J141=""),"FALTA QUIÉN DECIDIÓ; ","")&amp;IF(AND(I141="Emergencia ahora",NOT(OR(N(L141)&gt;0,N(M141)&gt;0))),"EMERGENCIA SIN LLAMADA DE REGRESO; ","")&amp;IF(AND(I141&lt;&gt;"",N(A141)&gt;0,IFERROR(VLOOKUP(I141,'Ajustes'!$A$3:$C$5,2,0),0)&gt;0,IF(OR(N(L141)&gt;0,N(M141)&gt;0),((IF(N(L141)=0,N(A141),N(L141))+N(M141))-(N(A141)+N(B141)))*1440&gt;IFERROR(VLOOKUP(I141,'Ajustes'!$A$3:$C$5,2,0),0),AND(NOT(N(O141)&gt;0),I141&lt;&gt;"Emergencia ahora",(NOW()-(N(A141)+N(B141)))*1440&gt;IFERROR(VLOOKUP(I141,'Ajustes'!$A$3:$C$5,2,0),0)))),"LLAMADA DESPUÉS DE LA META; ","")&amp;IF(AND(I141="Siguiente día hábil",N(A141)&gt;0,IF(N(N141)=0,TODAY()&gt;WORKDAY(N(A141),1),N(N141)&gt;WORKDAY(N(A141),1))),"SIGUIENTE DÍA HÁBIL SIN PROGRAMAR; ","")&amp;IF(AND(OR(I141="Emergencia ahora",I141="Siguiente día hábil"),K141=""),"SIN PROVEEDOR; ","")&amp;IF(AND(I141&lt;&gt;"",N(A141)&gt;0,IFERROR(VLOOKUP(I141,'Ajustes'!$A$3:$C$5,3,0),0)&gt;0,TODAY()-N(A141)&gt;IFERROR(VLOOKUP(I141,'Ajustes'!$A$3:$C$5,3,0),0)),"ABIERTA DEMASIADO TIEMPO; ",""))-2)))</f>
        <v/>
      </c>
    </row>
    <row r="142">
      <c r="A142" s="7" t="n"/>
      <c r="B142" s="8" t="n"/>
      <c r="L142" s="7" t="n"/>
      <c r="M142" s="8" t="n"/>
      <c r="N142" s="7" t="n"/>
      <c r="O142" s="7" t="n"/>
      <c r="Q142" s="10">
        <f>IF(OR(NOT(OR(A142&lt;&gt;"",C142&lt;&gt;"",D142&lt;&gt;"",G142&lt;&gt;"")),N(A142)=0,NOT(OR(N(L142)&gt;0,N(M142)&gt;0))),"",ROUND(((IF(N(L142)=0,N(A142),N(L142))+N(M142))-(N(A142)+N(B142)))*1440,0))</f>
        <v/>
      </c>
      <c r="R142" s="10">
        <f>IF(OR(NOT(OR(A142&lt;&gt;"",C142&lt;&gt;"",D142&lt;&gt;"",G142&lt;&gt;"")),N(A142)=0),"",IF(N(O142)&gt;0,N(O142),TODAY())-N(A142))</f>
        <v/>
      </c>
      <c r="S142">
        <f>IF(OR(NOT(OR(A142&lt;&gt;"",C142&lt;&gt;"",D142&lt;&gt;"",G142&lt;&gt;"")),N(O142)&gt;0),"",IF(IF(N(A142)=0,"SIN FECHA DE LLEGADA; ","")&amp;IF(C142="","SIN UNIDAD; ","")&amp;IF(AND(C142&lt;&gt;"",COUNTIF('Unidades'!$A$2:$A$300,C142)=0),"UNIDAD NO ESTÁ EN LA LISTA; ","")&amp;IF(I142="","SIN URGENCIA; ","")&amp;IF(AND(I142&lt;&gt;"",J142=""),"FALTA QUIÉN DECIDIÓ; ","")&amp;IF(AND(I142="Emergencia ahora",NOT(OR(N(L142)&gt;0,N(M142)&gt;0))),"EMERGENCIA SIN LLAMADA DE REGRESO; ","")&amp;IF(AND(I142&lt;&gt;"",N(A142)&gt;0,IFERROR(VLOOKUP(I142,'Ajustes'!$A$3:$C$5,2,0),0)&gt;0,IF(OR(N(L142)&gt;0,N(M142)&gt;0),((IF(N(L142)=0,N(A142),N(L142))+N(M142))-(N(A142)+N(B142)))*1440&gt;IFERROR(VLOOKUP(I142,'Ajustes'!$A$3:$C$5,2,0),0),AND(NOT(N(O142)&gt;0),I142&lt;&gt;"Emergencia ahora",(NOW()-(N(A142)+N(B142)))*1440&gt;IFERROR(VLOOKUP(I142,'Ajustes'!$A$3:$C$5,2,0),0)))),"LLAMADA DESPUÉS DE LA META; ","")&amp;IF(AND(I142="Siguiente día hábil",N(A142)&gt;0,IF(N(N142)=0,TODAY()&gt;WORKDAY(N(A142),1),N(N142)&gt;WORKDAY(N(A142),1))),"SIGUIENTE DÍA HÁBIL SIN PROGRAMAR; ","")&amp;IF(AND(OR(I142="Emergencia ahora",I142="Siguiente día hábil"),K142=""),"SIN PROVEEDOR; ","")&amp;IF(AND(I142&lt;&gt;"",N(A142)&gt;0,IFERROR(VLOOKUP(I142,'Ajustes'!$A$3:$C$5,3,0),0)&gt;0,TODAY()-N(A142)&gt;IFERROR(VLOOKUP(I142,'Ajustes'!$A$3:$C$5,3,0),0)),"ABIERTA DEMASIADO TIEMPO; ","")="","",LEFT(IF(N(A142)=0,"SIN FECHA DE LLEGADA; ","")&amp;IF(C142="","SIN UNIDAD; ","")&amp;IF(AND(C142&lt;&gt;"",COUNTIF('Unidades'!$A$2:$A$300,C142)=0),"UNIDAD NO ESTÁ EN LA LISTA; ","")&amp;IF(I142="","SIN URGENCIA; ","")&amp;IF(AND(I142&lt;&gt;"",J142=""),"FALTA QUIÉN DECIDIÓ; ","")&amp;IF(AND(I142="Emergencia ahora",NOT(OR(N(L142)&gt;0,N(M142)&gt;0))),"EMERGENCIA SIN LLAMADA DE REGRESO; ","")&amp;IF(AND(I142&lt;&gt;"",N(A142)&gt;0,IFERROR(VLOOKUP(I142,'Ajustes'!$A$3:$C$5,2,0),0)&gt;0,IF(OR(N(L142)&gt;0,N(M142)&gt;0),((IF(N(L142)=0,N(A142),N(L142))+N(M142))-(N(A142)+N(B142)))*1440&gt;IFERROR(VLOOKUP(I142,'Ajustes'!$A$3:$C$5,2,0),0),AND(NOT(N(O142)&gt;0),I142&lt;&gt;"Emergencia ahora",(NOW()-(N(A142)+N(B142)))*1440&gt;IFERROR(VLOOKUP(I142,'Ajustes'!$A$3:$C$5,2,0),0)))),"LLAMADA DESPUÉS DE LA META; ","")&amp;IF(AND(I142="Siguiente día hábil",N(A142)&gt;0,IF(N(N142)=0,TODAY()&gt;WORKDAY(N(A142),1),N(N142)&gt;WORKDAY(N(A142),1))),"SIGUIENTE DÍA HÁBIL SIN PROGRAMAR; ","")&amp;IF(AND(OR(I142="Emergencia ahora",I142="Siguiente día hábil"),K142=""),"SIN PROVEEDOR; ","")&amp;IF(AND(I142&lt;&gt;"",N(A142)&gt;0,IFERROR(VLOOKUP(I142,'Ajustes'!$A$3:$C$5,3,0),0)&gt;0,TODAY()-N(A142)&gt;IFERROR(VLOOKUP(I142,'Ajustes'!$A$3:$C$5,3,0),0)),"ABIERTA DEMASIADO TIEMPO; ",""),LEN(IF(N(A142)=0,"SIN FECHA DE LLEGADA; ","")&amp;IF(C142="","SIN UNIDAD; ","")&amp;IF(AND(C142&lt;&gt;"",COUNTIF('Unidades'!$A$2:$A$300,C142)=0),"UNIDAD NO ESTÁ EN LA LISTA; ","")&amp;IF(I142="","SIN URGENCIA; ","")&amp;IF(AND(I142&lt;&gt;"",J142=""),"FALTA QUIÉN DECIDIÓ; ","")&amp;IF(AND(I142="Emergencia ahora",NOT(OR(N(L142)&gt;0,N(M142)&gt;0))),"EMERGENCIA SIN LLAMADA DE REGRESO; ","")&amp;IF(AND(I142&lt;&gt;"",N(A142)&gt;0,IFERROR(VLOOKUP(I142,'Ajustes'!$A$3:$C$5,2,0),0)&gt;0,IF(OR(N(L142)&gt;0,N(M142)&gt;0),((IF(N(L142)=0,N(A142),N(L142))+N(M142))-(N(A142)+N(B142)))*1440&gt;IFERROR(VLOOKUP(I142,'Ajustes'!$A$3:$C$5,2,0),0),AND(NOT(N(O142)&gt;0),I142&lt;&gt;"Emergencia ahora",(NOW()-(N(A142)+N(B142)))*1440&gt;IFERROR(VLOOKUP(I142,'Ajustes'!$A$3:$C$5,2,0),0)))),"LLAMADA DESPUÉS DE LA META; ","")&amp;IF(AND(I142="Siguiente día hábil",N(A142)&gt;0,IF(N(N142)=0,TODAY()&gt;WORKDAY(N(A142),1),N(N142)&gt;WORKDAY(N(A142),1))),"SIGUIENTE DÍA HÁBIL SIN PROGRAMAR; ","")&amp;IF(AND(OR(I142="Emergencia ahora",I142="Siguiente día hábil"),K142=""),"SIN PROVEEDOR; ","")&amp;IF(AND(I142&lt;&gt;"",N(A142)&gt;0,IFERROR(VLOOKUP(I142,'Ajustes'!$A$3:$C$5,3,0),0)&gt;0,TODAY()-N(A142)&gt;IFERROR(VLOOKUP(I142,'Ajustes'!$A$3:$C$5,3,0),0)),"ABIERTA DEMASIADO TIEMPO; ",""))-2)))</f>
        <v/>
      </c>
    </row>
    <row r="143">
      <c r="A143" s="7" t="n"/>
      <c r="B143" s="8" t="n"/>
      <c r="L143" s="7" t="n"/>
      <c r="M143" s="8" t="n"/>
      <c r="N143" s="7" t="n"/>
      <c r="O143" s="7" t="n"/>
      <c r="Q143" s="10">
        <f>IF(OR(NOT(OR(A143&lt;&gt;"",C143&lt;&gt;"",D143&lt;&gt;"",G143&lt;&gt;"")),N(A143)=0,NOT(OR(N(L143)&gt;0,N(M143)&gt;0))),"",ROUND(((IF(N(L143)=0,N(A143),N(L143))+N(M143))-(N(A143)+N(B143)))*1440,0))</f>
        <v/>
      </c>
      <c r="R143" s="10">
        <f>IF(OR(NOT(OR(A143&lt;&gt;"",C143&lt;&gt;"",D143&lt;&gt;"",G143&lt;&gt;"")),N(A143)=0),"",IF(N(O143)&gt;0,N(O143),TODAY())-N(A143))</f>
        <v/>
      </c>
      <c r="S143">
        <f>IF(OR(NOT(OR(A143&lt;&gt;"",C143&lt;&gt;"",D143&lt;&gt;"",G143&lt;&gt;"")),N(O143)&gt;0),"",IF(IF(N(A143)=0,"SIN FECHA DE LLEGADA; ","")&amp;IF(C143="","SIN UNIDAD; ","")&amp;IF(AND(C143&lt;&gt;"",COUNTIF('Unidades'!$A$2:$A$300,C143)=0),"UNIDAD NO ESTÁ EN LA LISTA; ","")&amp;IF(I143="","SIN URGENCIA; ","")&amp;IF(AND(I143&lt;&gt;"",J143=""),"FALTA QUIÉN DECIDIÓ; ","")&amp;IF(AND(I143="Emergencia ahora",NOT(OR(N(L143)&gt;0,N(M143)&gt;0))),"EMERGENCIA SIN LLAMADA DE REGRESO; ","")&amp;IF(AND(I143&lt;&gt;"",N(A143)&gt;0,IFERROR(VLOOKUP(I143,'Ajustes'!$A$3:$C$5,2,0),0)&gt;0,IF(OR(N(L143)&gt;0,N(M143)&gt;0),((IF(N(L143)=0,N(A143),N(L143))+N(M143))-(N(A143)+N(B143)))*1440&gt;IFERROR(VLOOKUP(I143,'Ajustes'!$A$3:$C$5,2,0),0),AND(NOT(N(O143)&gt;0),I143&lt;&gt;"Emergencia ahora",(NOW()-(N(A143)+N(B143)))*1440&gt;IFERROR(VLOOKUP(I143,'Ajustes'!$A$3:$C$5,2,0),0)))),"LLAMADA DESPUÉS DE LA META; ","")&amp;IF(AND(I143="Siguiente día hábil",N(A143)&gt;0,IF(N(N143)=0,TODAY()&gt;WORKDAY(N(A143),1),N(N143)&gt;WORKDAY(N(A143),1))),"SIGUIENTE DÍA HÁBIL SIN PROGRAMAR; ","")&amp;IF(AND(OR(I143="Emergencia ahora",I143="Siguiente día hábil"),K143=""),"SIN PROVEEDOR; ","")&amp;IF(AND(I143&lt;&gt;"",N(A143)&gt;0,IFERROR(VLOOKUP(I143,'Ajustes'!$A$3:$C$5,3,0),0)&gt;0,TODAY()-N(A143)&gt;IFERROR(VLOOKUP(I143,'Ajustes'!$A$3:$C$5,3,0),0)),"ABIERTA DEMASIADO TIEMPO; ","")="","",LEFT(IF(N(A143)=0,"SIN FECHA DE LLEGADA; ","")&amp;IF(C143="","SIN UNIDAD; ","")&amp;IF(AND(C143&lt;&gt;"",COUNTIF('Unidades'!$A$2:$A$300,C143)=0),"UNIDAD NO ESTÁ EN LA LISTA; ","")&amp;IF(I143="","SIN URGENCIA; ","")&amp;IF(AND(I143&lt;&gt;"",J143=""),"FALTA QUIÉN DECIDIÓ; ","")&amp;IF(AND(I143="Emergencia ahora",NOT(OR(N(L143)&gt;0,N(M143)&gt;0))),"EMERGENCIA SIN LLAMADA DE REGRESO; ","")&amp;IF(AND(I143&lt;&gt;"",N(A143)&gt;0,IFERROR(VLOOKUP(I143,'Ajustes'!$A$3:$C$5,2,0),0)&gt;0,IF(OR(N(L143)&gt;0,N(M143)&gt;0),((IF(N(L143)=0,N(A143),N(L143))+N(M143))-(N(A143)+N(B143)))*1440&gt;IFERROR(VLOOKUP(I143,'Ajustes'!$A$3:$C$5,2,0),0),AND(NOT(N(O143)&gt;0),I143&lt;&gt;"Emergencia ahora",(NOW()-(N(A143)+N(B143)))*1440&gt;IFERROR(VLOOKUP(I143,'Ajustes'!$A$3:$C$5,2,0),0)))),"LLAMADA DESPUÉS DE LA META; ","")&amp;IF(AND(I143="Siguiente día hábil",N(A143)&gt;0,IF(N(N143)=0,TODAY()&gt;WORKDAY(N(A143),1),N(N143)&gt;WORKDAY(N(A143),1))),"SIGUIENTE DÍA HÁBIL SIN PROGRAMAR; ","")&amp;IF(AND(OR(I143="Emergencia ahora",I143="Siguiente día hábil"),K143=""),"SIN PROVEEDOR; ","")&amp;IF(AND(I143&lt;&gt;"",N(A143)&gt;0,IFERROR(VLOOKUP(I143,'Ajustes'!$A$3:$C$5,3,0),0)&gt;0,TODAY()-N(A143)&gt;IFERROR(VLOOKUP(I143,'Ajustes'!$A$3:$C$5,3,0),0)),"ABIERTA DEMASIADO TIEMPO; ",""),LEN(IF(N(A143)=0,"SIN FECHA DE LLEGADA; ","")&amp;IF(C143="","SIN UNIDAD; ","")&amp;IF(AND(C143&lt;&gt;"",COUNTIF('Unidades'!$A$2:$A$300,C143)=0),"UNIDAD NO ESTÁ EN LA LISTA; ","")&amp;IF(I143="","SIN URGENCIA; ","")&amp;IF(AND(I143&lt;&gt;"",J143=""),"FALTA QUIÉN DECIDIÓ; ","")&amp;IF(AND(I143="Emergencia ahora",NOT(OR(N(L143)&gt;0,N(M143)&gt;0))),"EMERGENCIA SIN LLAMADA DE REGRESO; ","")&amp;IF(AND(I143&lt;&gt;"",N(A143)&gt;0,IFERROR(VLOOKUP(I143,'Ajustes'!$A$3:$C$5,2,0),0)&gt;0,IF(OR(N(L143)&gt;0,N(M143)&gt;0),((IF(N(L143)=0,N(A143),N(L143))+N(M143))-(N(A143)+N(B143)))*1440&gt;IFERROR(VLOOKUP(I143,'Ajustes'!$A$3:$C$5,2,0),0),AND(NOT(N(O143)&gt;0),I143&lt;&gt;"Emergencia ahora",(NOW()-(N(A143)+N(B143)))*1440&gt;IFERROR(VLOOKUP(I143,'Ajustes'!$A$3:$C$5,2,0),0)))),"LLAMADA DESPUÉS DE LA META; ","")&amp;IF(AND(I143="Siguiente día hábil",N(A143)&gt;0,IF(N(N143)=0,TODAY()&gt;WORKDAY(N(A143),1),N(N143)&gt;WORKDAY(N(A143),1))),"SIGUIENTE DÍA HÁBIL SIN PROGRAMAR; ","")&amp;IF(AND(OR(I143="Emergencia ahora",I143="Siguiente día hábil"),K143=""),"SIN PROVEEDOR; ","")&amp;IF(AND(I143&lt;&gt;"",N(A143)&gt;0,IFERROR(VLOOKUP(I143,'Ajustes'!$A$3:$C$5,3,0),0)&gt;0,TODAY()-N(A143)&gt;IFERROR(VLOOKUP(I143,'Ajustes'!$A$3:$C$5,3,0),0)),"ABIERTA DEMASIADO TIEMPO; ",""))-2)))</f>
        <v/>
      </c>
    </row>
    <row r="144">
      <c r="A144" s="7" t="n"/>
      <c r="B144" s="8" t="n"/>
      <c r="L144" s="7" t="n"/>
      <c r="M144" s="8" t="n"/>
      <c r="N144" s="7" t="n"/>
      <c r="O144" s="7" t="n"/>
      <c r="Q144" s="10">
        <f>IF(OR(NOT(OR(A144&lt;&gt;"",C144&lt;&gt;"",D144&lt;&gt;"",G144&lt;&gt;"")),N(A144)=0,NOT(OR(N(L144)&gt;0,N(M144)&gt;0))),"",ROUND(((IF(N(L144)=0,N(A144),N(L144))+N(M144))-(N(A144)+N(B144)))*1440,0))</f>
        <v/>
      </c>
      <c r="R144" s="10">
        <f>IF(OR(NOT(OR(A144&lt;&gt;"",C144&lt;&gt;"",D144&lt;&gt;"",G144&lt;&gt;"")),N(A144)=0),"",IF(N(O144)&gt;0,N(O144),TODAY())-N(A144))</f>
        <v/>
      </c>
      <c r="S144">
        <f>IF(OR(NOT(OR(A144&lt;&gt;"",C144&lt;&gt;"",D144&lt;&gt;"",G144&lt;&gt;"")),N(O144)&gt;0),"",IF(IF(N(A144)=0,"SIN FECHA DE LLEGADA; ","")&amp;IF(C144="","SIN UNIDAD; ","")&amp;IF(AND(C144&lt;&gt;"",COUNTIF('Unidades'!$A$2:$A$300,C144)=0),"UNIDAD NO ESTÁ EN LA LISTA; ","")&amp;IF(I144="","SIN URGENCIA; ","")&amp;IF(AND(I144&lt;&gt;"",J144=""),"FALTA QUIÉN DECIDIÓ; ","")&amp;IF(AND(I144="Emergencia ahora",NOT(OR(N(L144)&gt;0,N(M144)&gt;0))),"EMERGENCIA SIN LLAMADA DE REGRESO; ","")&amp;IF(AND(I144&lt;&gt;"",N(A144)&gt;0,IFERROR(VLOOKUP(I144,'Ajustes'!$A$3:$C$5,2,0),0)&gt;0,IF(OR(N(L144)&gt;0,N(M144)&gt;0),((IF(N(L144)=0,N(A144),N(L144))+N(M144))-(N(A144)+N(B144)))*1440&gt;IFERROR(VLOOKUP(I144,'Ajustes'!$A$3:$C$5,2,0),0),AND(NOT(N(O144)&gt;0),I144&lt;&gt;"Emergencia ahora",(NOW()-(N(A144)+N(B144)))*1440&gt;IFERROR(VLOOKUP(I144,'Ajustes'!$A$3:$C$5,2,0),0)))),"LLAMADA DESPUÉS DE LA META; ","")&amp;IF(AND(I144="Siguiente día hábil",N(A144)&gt;0,IF(N(N144)=0,TODAY()&gt;WORKDAY(N(A144),1),N(N144)&gt;WORKDAY(N(A144),1))),"SIGUIENTE DÍA HÁBIL SIN PROGRAMAR; ","")&amp;IF(AND(OR(I144="Emergencia ahora",I144="Siguiente día hábil"),K144=""),"SIN PROVEEDOR; ","")&amp;IF(AND(I144&lt;&gt;"",N(A144)&gt;0,IFERROR(VLOOKUP(I144,'Ajustes'!$A$3:$C$5,3,0),0)&gt;0,TODAY()-N(A144)&gt;IFERROR(VLOOKUP(I144,'Ajustes'!$A$3:$C$5,3,0),0)),"ABIERTA DEMASIADO TIEMPO; ","")="","",LEFT(IF(N(A144)=0,"SIN FECHA DE LLEGADA; ","")&amp;IF(C144="","SIN UNIDAD; ","")&amp;IF(AND(C144&lt;&gt;"",COUNTIF('Unidades'!$A$2:$A$300,C144)=0),"UNIDAD NO ESTÁ EN LA LISTA; ","")&amp;IF(I144="","SIN URGENCIA; ","")&amp;IF(AND(I144&lt;&gt;"",J144=""),"FALTA QUIÉN DECIDIÓ; ","")&amp;IF(AND(I144="Emergencia ahora",NOT(OR(N(L144)&gt;0,N(M144)&gt;0))),"EMERGENCIA SIN LLAMADA DE REGRESO; ","")&amp;IF(AND(I144&lt;&gt;"",N(A144)&gt;0,IFERROR(VLOOKUP(I144,'Ajustes'!$A$3:$C$5,2,0),0)&gt;0,IF(OR(N(L144)&gt;0,N(M144)&gt;0),((IF(N(L144)=0,N(A144),N(L144))+N(M144))-(N(A144)+N(B144)))*1440&gt;IFERROR(VLOOKUP(I144,'Ajustes'!$A$3:$C$5,2,0),0),AND(NOT(N(O144)&gt;0),I144&lt;&gt;"Emergencia ahora",(NOW()-(N(A144)+N(B144)))*1440&gt;IFERROR(VLOOKUP(I144,'Ajustes'!$A$3:$C$5,2,0),0)))),"LLAMADA DESPUÉS DE LA META; ","")&amp;IF(AND(I144="Siguiente día hábil",N(A144)&gt;0,IF(N(N144)=0,TODAY()&gt;WORKDAY(N(A144),1),N(N144)&gt;WORKDAY(N(A144),1))),"SIGUIENTE DÍA HÁBIL SIN PROGRAMAR; ","")&amp;IF(AND(OR(I144="Emergencia ahora",I144="Siguiente día hábil"),K144=""),"SIN PROVEEDOR; ","")&amp;IF(AND(I144&lt;&gt;"",N(A144)&gt;0,IFERROR(VLOOKUP(I144,'Ajustes'!$A$3:$C$5,3,0),0)&gt;0,TODAY()-N(A144)&gt;IFERROR(VLOOKUP(I144,'Ajustes'!$A$3:$C$5,3,0),0)),"ABIERTA DEMASIADO TIEMPO; ",""),LEN(IF(N(A144)=0,"SIN FECHA DE LLEGADA; ","")&amp;IF(C144="","SIN UNIDAD; ","")&amp;IF(AND(C144&lt;&gt;"",COUNTIF('Unidades'!$A$2:$A$300,C144)=0),"UNIDAD NO ESTÁ EN LA LISTA; ","")&amp;IF(I144="","SIN URGENCIA; ","")&amp;IF(AND(I144&lt;&gt;"",J144=""),"FALTA QUIÉN DECIDIÓ; ","")&amp;IF(AND(I144="Emergencia ahora",NOT(OR(N(L144)&gt;0,N(M144)&gt;0))),"EMERGENCIA SIN LLAMADA DE REGRESO; ","")&amp;IF(AND(I144&lt;&gt;"",N(A144)&gt;0,IFERROR(VLOOKUP(I144,'Ajustes'!$A$3:$C$5,2,0),0)&gt;0,IF(OR(N(L144)&gt;0,N(M144)&gt;0),((IF(N(L144)=0,N(A144),N(L144))+N(M144))-(N(A144)+N(B144)))*1440&gt;IFERROR(VLOOKUP(I144,'Ajustes'!$A$3:$C$5,2,0),0),AND(NOT(N(O144)&gt;0),I144&lt;&gt;"Emergencia ahora",(NOW()-(N(A144)+N(B144)))*1440&gt;IFERROR(VLOOKUP(I144,'Ajustes'!$A$3:$C$5,2,0),0)))),"LLAMADA DESPUÉS DE LA META; ","")&amp;IF(AND(I144="Siguiente día hábil",N(A144)&gt;0,IF(N(N144)=0,TODAY()&gt;WORKDAY(N(A144),1),N(N144)&gt;WORKDAY(N(A144),1))),"SIGUIENTE DÍA HÁBIL SIN PROGRAMAR; ","")&amp;IF(AND(OR(I144="Emergencia ahora",I144="Siguiente día hábil"),K144=""),"SIN PROVEEDOR; ","")&amp;IF(AND(I144&lt;&gt;"",N(A144)&gt;0,IFERROR(VLOOKUP(I144,'Ajustes'!$A$3:$C$5,3,0),0)&gt;0,TODAY()-N(A144)&gt;IFERROR(VLOOKUP(I144,'Ajustes'!$A$3:$C$5,3,0),0)),"ABIERTA DEMASIADO TIEMPO; ",""))-2)))</f>
        <v/>
      </c>
    </row>
    <row r="145">
      <c r="A145" s="7" t="n"/>
      <c r="B145" s="8" t="n"/>
      <c r="L145" s="7" t="n"/>
      <c r="M145" s="8" t="n"/>
      <c r="N145" s="7" t="n"/>
      <c r="O145" s="7" t="n"/>
      <c r="Q145" s="10">
        <f>IF(OR(NOT(OR(A145&lt;&gt;"",C145&lt;&gt;"",D145&lt;&gt;"",G145&lt;&gt;"")),N(A145)=0,NOT(OR(N(L145)&gt;0,N(M145)&gt;0))),"",ROUND(((IF(N(L145)=0,N(A145),N(L145))+N(M145))-(N(A145)+N(B145)))*1440,0))</f>
        <v/>
      </c>
      <c r="R145" s="10">
        <f>IF(OR(NOT(OR(A145&lt;&gt;"",C145&lt;&gt;"",D145&lt;&gt;"",G145&lt;&gt;"")),N(A145)=0),"",IF(N(O145)&gt;0,N(O145),TODAY())-N(A145))</f>
        <v/>
      </c>
      <c r="S145">
        <f>IF(OR(NOT(OR(A145&lt;&gt;"",C145&lt;&gt;"",D145&lt;&gt;"",G145&lt;&gt;"")),N(O145)&gt;0),"",IF(IF(N(A145)=0,"SIN FECHA DE LLEGADA; ","")&amp;IF(C145="","SIN UNIDAD; ","")&amp;IF(AND(C145&lt;&gt;"",COUNTIF('Unidades'!$A$2:$A$300,C145)=0),"UNIDAD NO ESTÁ EN LA LISTA; ","")&amp;IF(I145="","SIN URGENCIA; ","")&amp;IF(AND(I145&lt;&gt;"",J145=""),"FALTA QUIÉN DECIDIÓ; ","")&amp;IF(AND(I145="Emergencia ahora",NOT(OR(N(L145)&gt;0,N(M145)&gt;0))),"EMERGENCIA SIN LLAMADA DE REGRESO; ","")&amp;IF(AND(I145&lt;&gt;"",N(A145)&gt;0,IFERROR(VLOOKUP(I145,'Ajustes'!$A$3:$C$5,2,0),0)&gt;0,IF(OR(N(L145)&gt;0,N(M145)&gt;0),((IF(N(L145)=0,N(A145),N(L145))+N(M145))-(N(A145)+N(B145)))*1440&gt;IFERROR(VLOOKUP(I145,'Ajustes'!$A$3:$C$5,2,0),0),AND(NOT(N(O145)&gt;0),I145&lt;&gt;"Emergencia ahora",(NOW()-(N(A145)+N(B145)))*1440&gt;IFERROR(VLOOKUP(I145,'Ajustes'!$A$3:$C$5,2,0),0)))),"LLAMADA DESPUÉS DE LA META; ","")&amp;IF(AND(I145="Siguiente día hábil",N(A145)&gt;0,IF(N(N145)=0,TODAY()&gt;WORKDAY(N(A145),1),N(N145)&gt;WORKDAY(N(A145),1))),"SIGUIENTE DÍA HÁBIL SIN PROGRAMAR; ","")&amp;IF(AND(OR(I145="Emergencia ahora",I145="Siguiente día hábil"),K145=""),"SIN PROVEEDOR; ","")&amp;IF(AND(I145&lt;&gt;"",N(A145)&gt;0,IFERROR(VLOOKUP(I145,'Ajustes'!$A$3:$C$5,3,0),0)&gt;0,TODAY()-N(A145)&gt;IFERROR(VLOOKUP(I145,'Ajustes'!$A$3:$C$5,3,0),0)),"ABIERTA DEMASIADO TIEMPO; ","")="","",LEFT(IF(N(A145)=0,"SIN FECHA DE LLEGADA; ","")&amp;IF(C145="","SIN UNIDAD; ","")&amp;IF(AND(C145&lt;&gt;"",COUNTIF('Unidades'!$A$2:$A$300,C145)=0),"UNIDAD NO ESTÁ EN LA LISTA; ","")&amp;IF(I145="","SIN URGENCIA; ","")&amp;IF(AND(I145&lt;&gt;"",J145=""),"FALTA QUIÉN DECIDIÓ; ","")&amp;IF(AND(I145="Emergencia ahora",NOT(OR(N(L145)&gt;0,N(M145)&gt;0))),"EMERGENCIA SIN LLAMADA DE REGRESO; ","")&amp;IF(AND(I145&lt;&gt;"",N(A145)&gt;0,IFERROR(VLOOKUP(I145,'Ajustes'!$A$3:$C$5,2,0),0)&gt;0,IF(OR(N(L145)&gt;0,N(M145)&gt;0),((IF(N(L145)=0,N(A145),N(L145))+N(M145))-(N(A145)+N(B145)))*1440&gt;IFERROR(VLOOKUP(I145,'Ajustes'!$A$3:$C$5,2,0),0),AND(NOT(N(O145)&gt;0),I145&lt;&gt;"Emergencia ahora",(NOW()-(N(A145)+N(B145)))*1440&gt;IFERROR(VLOOKUP(I145,'Ajustes'!$A$3:$C$5,2,0),0)))),"LLAMADA DESPUÉS DE LA META; ","")&amp;IF(AND(I145="Siguiente día hábil",N(A145)&gt;0,IF(N(N145)=0,TODAY()&gt;WORKDAY(N(A145),1),N(N145)&gt;WORKDAY(N(A145),1))),"SIGUIENTE DÍA HÁBIL SIN PROGRAMAR; ","")&amp;IF(AND(OR(I145="Emergencia ahora",I145="Siguiente día hábil"),K145=""),"SIN PROVEEDOR; ","")&amp;IF(AND(I145&lt;&gt;"",N(A145)&gt;0,IFERROR(VLOOKUP(I145,'Ajustes'!$A$3:$C$5,3,0),0)&gt;0,TODAY()-N(A145)&gt;IFERROR(VLOOKUP(I145,'Ajustes'!$A$3:$C$5,3,0),0)),"ABIERTA DEMASIADO TIEMPO; ",""),LEN(IF(N(A145)=0,"SIN FECHA DE LLEGADA; ","")&amp;IF(C145="","SIN UNIDAD; ","")&amp;IF(AND(C145&lt;&gt;"",COUNTIF('Unidades'!$A$2:$A$300,C145)=0),"UNIDAD NO ESTÁ EN LA LISTA; ","")&amp;IF(I145="","SIN URGENCIA; ","")&amp;IF(AND(I145&lt;&gt;"",J145=""),"FALTA QUIÉN DECIDIÓ; ","")&amp;IF(AND(I145="Emergencia ahora",NOT(OR(N(L145)&gt;0,N(M145)&gt;0))),"EMERGENCIA SIN LLAMADA DE REGRESO; ","")&amp;IF(AND(I145&lt;&gt;"",N(A145)&gt;0,IFERROR(VLOOKUP(I145,'Ajustes'!$A$3:$C$5,2,0),0)&gt;0,IF(OR(N(L145)&gt;0,N(M145)&gt;0),((IF(N(L145)=0,N(A145),N(L145))+N(M145))-(N(A145)+N(B145)))*1440&gt;IFERROR(VLOOKUP(I145,'Ajustes'!$A$3:$C$5,2,0),0),AND(NOT(N(O145)&gt;0),I145&lt;&gt;"Emergencia ahora",(NOW()-(N(A145)+N(B145)))*1440&gt;IFERROR(VLOOKUP(I145,'Ajustes'!$A$3:$C$5,2,0),0)))),"LLAMADA DESPUÉS DE LA META; ","")&amp;IF(AND(I145="Siguiente día hábil",N(A145)&gt;0,IF(N(N145)=0,TODAY()&gt;WORKDAY(N(A145),1),N(N145)&gt;WORKDAY(N(A145),1))),"SIGUIENTE DÍA HÁBIL SIN PROGRAMAR; ","")&amp;IF(AND(OR(I145="Emergencia ahora",I145="Siguiente día hábil"),K145=""),"SIN PROVEEDOR; ","")&amp;IF(AND(I145&lt;&gt;"",N(A145)&gt;0,IFERROR(VLOOKUP(I145,'Ajustes'!$A$3:$C$5,3,0),0)&gt;0,TODAY()-N(A145)&gt;IFERROR(VLOOKUP(I145,'Ajustes'!$A$3:$C$5,3,0),0)),"ABIERTA DEMASIADO TIEMPO; ",""))-2)))</f>
        <v/>
      </c>
    </row>
    <row r="146">
      <c r="A146" s="7" t="n"/>
      <c r="B146" s="8" t="n"/>
      <c r="L146" s="7" t="n"/>
      <c r="M146" s="8" t="n"/>
      <c r="N146" s="7" t="n"/>
      <c r="O146" s="7" t="n"/>
      <c r="Q146" s="10">
        <f>IF(OR(NOT(OR(A146&lt;&gt;"",C146&lt;&gt;"",D146&lt;&gt;"",G146&lt;&gt;"")),N(A146)=0,NOT(OR(N(L146)&gt;0,N(M146)&gt;0))),"",ROUND(((IF(N(L146)=0,N(A146),N(L146))+N(M146))-(N(A146)+N(B146)))*1440,0))</f>
        <v/>
      </c>
      <c r="R146" s="10">
        <f>IF(OR(NOT(OR(A146&lt;&gt;"",C146&lt;&gt;"",D146&lt;&gt;"",G146&lt;&gt;"")),N(A146)=0),"",IF(N(O146)&gt;0,N(O146),TODAY())-N(A146))</f>
        <v/>
      </c>
      <c r="S146">
        <f>IF(OR(NOT(OR(A146&lt;&gt;"",C146&lt;&gt;"",D146&lt;&gt;"",G146&lt;&gt;"")),N(O146)&gt;0),"",IF(IF(N(A146)=0,"SIN FECHA DE LLEGADA; ","")&amp;IF(C146="","SIN UNIDAD; ","")&amp;IF(AND(C146&lt;&gt;"",COUNTIF('Unidades'!$A$2:$A$300,C146)=0),"UNIDAD NO ESTÁ EN LA LISTA; ","")&amp;IF(I146="","SIN URGENCIA; ","")&amp;IF(AND(I146&lt;&gt;"",J146=""),"FALTA QUIÉN DECIDIÓ; ","")&amp;IF(AND(I146="Emergencia ahora",NOT(OR(N(L146)&gt;0,N(M146)&gt;0))),"EMERGENCIA SIN LLAMADA DE REGRESO; ","")&amp;IF(AND(I146&lt;&gt;"",N(A146)&gt;0,IFERROR(VLOOKUP(I146,'Ajustes'!$A$3:$C$5,2,0),0)&gt;0,IF(OR(N(L146)&gt;0,N(M146)&gt;0),((IF(N(L146)=0,N(A146),N(L146))+N(M146))-(N(A146)+N(B146)))*1440&gt;IFERROR(VLOOKUP(I146,'Ajustes'!$A$3:$C$5,2,0),0),AND(NOT(N(O146)&gt;0),I146&lt;&gt;"Emergencia ahora",(NOW()-(N(A146)+N(B146)))*1440&gt;IFERROR(VLOOKUP(I146,'Ajustes'!$A$3:$C$5,2,0),0)))),"LLAMADA DESPUÉS DE LA META; ","")&amp;IF(AND(I146="Siguiente día hábil",N(A146)&gt;0,IF(N(N146)=0,TODAY()&gt;WORKDAY(N(A146),1),N(N146)&gt;WORKDAY(N(A146),1))),"SIGUIENTE DÍA HÁBIL SIN PROGRAMAR; ","")&amp;IF(AND(OR(I146="Emergencia ahora",I146="Siguiente día hábil"),K146=""),"SIN PROVEEDOR; ","")&amp;IF(AND(I146&lt;&gt;"",N(A146)&gt;0,IFERROR(VLOOKUP(I146,'Ajustes'!$A$3:$C$5,3,0),0)&gt;0,TODAY()-N(A146)&gt;IFERROR(VLOOKUP(I146,'Ajustes'!$A$3:$C$5,3,0),0)),"ABIERTA DEMASIADO TIEMPO; ","")="","",LEFT(IF(N(A146)=0,"SIN FECHA DE LLEGADA; ","")&amp;IF(C146="","SIN UNIDAD; ","")&amp;IF(AND(C146&lt;&gt;"",COUNTIF('Unidades'!$A$2:$A$300,C146)=0),"UNIDAD NO ESTÁ EN LA LISTA; ","")&amp;IF(I146="","SIN URGENCIA; ","")&amp;IF(AND(I146&lt;&gt;"",J146=""),"FALTA QUIÉN DECIDIÓ; ","")&amp;IF(AND(I146="Emergencia ahora",NOT(OR(N(L146)&gt;0,N(M146)&gt;0))),"EMERGENCIA SIN LLAMADA DE REGRESO; ","")&amp;IF(AND(I146&lt;&gt;"",N(A146)&gt;0,IFERROR(VLOOKUP(I146,'Ajustes'!$A$3:$C$5,2,0),0)&gt;0,IF(OR(N(L146)&gt;0,N(M146)&gt;0),((IF(N(L146)=0,N(A146),N(L146))+N(M146))-(N(A146)+N(B146)))*1440&gt;IFERROR(VLOOKUP(I146,'Ajustes'!$A$3:$C$5,2,0),0),AND(NOT(N(O146)&gt;0),I146&lt;&gt;"Emergencia ahora",(NOW()-(N(A146)+N(B146)))*1440&gt;IFERROR(VLOOKUP(I146,'Ajustes'!$A$3:$C$5,2,0),0)))),"LLAMADA DESPUÉS DE LA META; ","")&amp;IF(AND(I146="Siguiente día hábil",N(A146)&gt;0,IF(N(N146)=0,TODAY()&gt;WORKDAY(N(A146),1),N(N146)&gt;WORKDAY(N(A146),1))),"SIGUIENTE DÍA HÁBIL SIN PROGRAMAR; ","")&amp;IF(AND(OR(I146="Emergencia ahora",I146="Siguiente día hábil"),K146=""),"SIN PROVEEDOR; ","")&amp;IF(AND(I146&lt;&gt;"",N(A146)&gt;0,IFERROR(VLOOKUP(I146,'Ajustes'!$A$3:$C$5,3,0),0)&gt;0,TODAY()-N(A146)&gt;IFERROR(VLOOKUP(I146,'Ajustes'!$A$3:$C$5,3,0),0)),"ABIERTA DEMASIADO TIEMPO; ",""),LEN(IF(N(A146)=0,"SIN FECHA DE LLEGADA; ","")&amp;IF(C146="","SIN UNIDAD; ","")&amp;IF(AND(C146&lt;&gt;"",COUNTIF('Unidades'!$A$2:$A$300,C146)=0),"UNIDAD NO ESTÁ EN LA LISTA; ","")&amp;IF(I146="","SIN URGENCIA; ","")&amp;IF(AND(I146&lt;&gt;"",J146=""),"FALTA QUIÉN DECIDIÓ; ","")&amp;IF(AND(I146="Emergencia ahora",NOT(OR(N(L146)&gt;0,N(M146)&gt;0))),"EMERGENCIA SIN LLAMADA DE REGRESO; ","")&amp;IF(AND(I146&lt;&gt;"",N(A146)&gt;0,IFERROR(VLOOKUP(I146,'Ajustes'!$A$3:$C$5,2,0),0)&gt;0,IF(OR(N(L146)&gt;0,N(M146)&gt;0),((IF(N(L146)=0,N(A146),N(L146))+N(M146))-(N(A146)+N(B146)))*1440&gt;IFERROR(VLOOKUP(I146,'Ajustes'!$A$3:$C$5,2,0),0),AND(NOT(N(O146)&gt;0),I146&lt;&gt;"Emergencia ahora",(NOW()-(N(A146)+N(B146)))*1440&gt;IFERROR(VLOOKUP(I146,'Ajustes'!$A$3:$C$5,2,0),0)))),"LLAMADA DESPUÉS DE LA META; ","")&amp;IF(AND(I146="Siguiente día hábil",N(A146)&gt;0,IF(N(N146)=0,TODAY()&gt;WORKDAY(N(A146),1),N(N146)&gt;WORKDAY(N(A146),1))),"SIGUIENTE DÍA HÁBIL SIN PROGRAMAR; ","")&amp;IF(AND(OR(I146="Emergencia ahora",I146="Siguiente día hábil"),K146=""),"SIN PROVEEDOR; ","")&amp;IF(AND(I146&lt;&gt;"",N(A146)&gt;0,IFERROR(VLOOKUP(I146,'Ajustes'!$A$3:$C$5,3,0),0)&gt;0,TODAY()-N(A146)&gt;IFERROR(VLOOKUP(I146,'Ajustes'!$A$3:$C$5,3,0),0)),"ABIERTA DEMASIADO TIEMPO; ",""))-2)))</f>
        <v/>
      </c>
    </row>
    <row r="147">
      <c r="A147" s="7" t="n"/>
      <c r="B147" s="8" t="n"/>
      <c r="L147" s="7" t="n"/>
      <c r="M147" s="8" t="n"/>
      <c r="N147" s="7" t="n"/>
      <c r="O147" s="7" t="n"/>
      <c r="Q147" s="10">
        <f>IF(OR(NOT(OR(A147&lt;&gt;"",C147&lt;&gt;"",D147&lt;&gt;"",G147&lt;&gt;"")),N(A147)=0,NOT(OR(N(L147)&gt;0,N(M147)&gt;0))),"",ROUND(((IF(N(L147)=0,N(A147),N(L147))+N(M147))-(N(A147)+N(B147)))*1440,0))</f>
        <v/>
      </c>
      <c r="R147" s="10">
        <f>IF(OR(NOT(OR(A147&lt;&gt;"",C147&lt;&gt;"",D147&lt;&gt;"",G147&lt;&gt;"")),N(A147)=0),"",IF(N(O147)&gt;0,N(O147),TODAY())-N(A147))</f>
        <v/>
      </c>
      <c r="S147">
        <f>IF(OR(NOT(OR(A147&lt;&gt;"",C147&lt;&gt;"",D147&lt;&gt;"",G147&lt;&gt;"")),N(O147)&gt;0),"",IF(IF(N(A147)=0,"SIN FECHA DE LLEGADA; ","")&amp;IF(C147="","SIN UNIDAD; ","")&amp;IF(AND(C147&lt;&gt;"",COUNTIF('Unidades'!$A$2:$A$300,C147)=0),"UNIDAD NO ESTÁ EN LA LISTA; ","")&amp;IF(I147="","SIN URGENCIA; ","")&amp;IF(AND(I147&lt;&gt;"",J147=""),"FALTA QUIÉN DECIDIÓ; ","")&amp;IF(AND(I147="Emergencia ahora",NOT(OR(N(L147)&gt;0,N(M147)&gt;0))),"EMERGENCIA SIN LLAMADA DE REGRESO; ","")&amp;IF(AND(I147&lt;&gt;"",N(A147)&gt;0,IFERROR(VLOOKUP(I147,'Ajustes'!$A$3:$C$5,2,0),0)&gt;0,IF(OR(N(L147)&gt;0,N(M147)&gt;0),((IF(N(L147)=0,N(A147),N(L147))+N(M147))-(N(A147)+N(B147)))*1440&gt;IFERROR(VLOOKUP(I147,'Ajustes'!$A$3:$C$5,2,0),0),AND(NOT(N(O147)&gt;0),I147&lt;&gt;"Emergencia ahora",(NOW()-(N(A147)+N(B147)))*1440&gt;IFERROR(VLOOKUP(I147,'Ajustes'!$A$3:$C$5,2,0),0)))),"LLAMADA DESPUÉS DE LA META; ","")&amp;IF(AND(I147="Siguiente día hábil",N(A147)&gt;0,IF(N(N147)=0,TODAY()&gt;WORKDAY(N(A147),1),N(N147)&gt;WORKDAY(N(A147),1))),"SIGUIENTE DÍA HÁBIL SIN PROGRAMAR; ","")&amp;IF(AND(OR(I147="Emergencia ahora",I147="Siguiente día hábil"),K147=""),"SIN PROVEEDOR; ","")&amp;IF(AND(I147&lt;&gt;"",N(A147)&gt;0,IFERROR(VLOOKUP(I147,'Ajustes'!$A$3:$C$5,3,0),0)&gt;0,TODAY()-N(A147)&gt;IFERROR(VLOOKUP(I147,'Ajustes'!$A$3:$C$5,3,0),0)),"ABIERTA DEMASIADO TIEMPO; ","")="","",LEFT(IF(N(A147)=0,"SIN FECHA DE LLEGADA; ","")&amp;IF(C147="","SIN UNIDAD; ","")&amp;IF(AND(C147&lt;&gt;"",COUNTIF('Unidades'!$A$2:$A$300,C147)=0),"UNIDAD NO ESTÁ EN LA LISTA; ","")&amp;IF(I147="","SIN URGENCIA; ","")&amp;IF(AND(I147&lt;&gt;"",J147=""),"FALTA QUIÉN DECIDIÓ; ","")&amp;IF(AND(I147="Emergencia ahora",NOT(OR(N(L147)&gt;0,N(M147)&gt;0))),"EMERGENCIA SIN LLAMADA DE REGRESO; ","")&amp;IF(AND(I147&lt;&gt;"",N(A147)&gt;0,IFERROR(VLOOKUP(I147,'Ajustes'!$A$3:$C$5,2,0),0)&gt;0,IF(OR(N(L147)&gt;0,N(M147)&gt;0),((IF(N(L147)=0,N(A147),N(L147))+N(M147))-(N(A147)+N(B147)))*1440&gt;IFERROR(VLOOKUP(I147,'Ajustes'!$A$3:$C$5,2,0),0),AND(NOT(N(O147)&gt;0),I147&lt;&gt;"Emergencia ahora",(NOW()-(N(A147)+N(B147)))*1440&gt;IFERROR(VLOOKUP(I147,'Ajustes'!$A$3:$C$5,2,0),0)))),"LLAMADA DESPUÉS DE LA META; ","")&amp;IF(AND(I147="Siguiente día hábil",N(A147)&gt;0,IF(N(N147)=0,TODAY()&gt;WORKDAY(N(A147),1),N(N147)&gt;WORKDAY(N(A147),1))),"SIGUIENTE DÍA HÁBIL SIN PROGRAMAR; ","")&amp;IF(AND(OR(I147="Emergencia ahora",I147="Siguiente día hábil"),K147=""),"SIN PROVEEDOR; ","")&amp;IF(AND(I147&lt;&gt;"",N(A147)&gt;0,IFERROR(VLOOKUP(I147,'Ajustes'!$A$3:$C$5,3,0),0)&gt;0,TODAY()-N(A147)&gt;IFERROR(VLOOKUP(I147,'Ajustes'!$A$3:$C$5,3,0),0)),"ABIERTA DEMASIADO TIEMPO; ",""),LEN(IF(N(A147)=0,"SIN FECHA DE LLEGADA; ","")&amp;IF(C147="","SIN UNIDAD; ","")&amp;IF(AND(C147&lt;&gt;"",COUNTIF('Unidades'!$A$2:$A$300,C147)=0),"UNIDAD NO ESTÁ EN LA LISTA; ","")&amp;IF(I147="","SIN URGENCIA; ","")&amp;IF(AND(I147&lt;&gt;"",J147=""),"FALTA QUIÉN DECIDIÓ; ","")&amp;IF(AND(I147="Emergencia ahora",NOT(OR(N(L147)&gt;0,N(M147)&gt;0))),"EMERGENCIA SIN LLAMADA DE REGRESO; ","")&amp;IF(AND(I147&lt;&gt;"",N(A147)&gt;0,IFERROR(VLOOKUP(I147,'Ajustes'!$A$3:$C$5,2,0),0)&gt;0,IF(OR(N(L147)&gt;0,N(M147)&gt;0),((IF(N(L147)=0,N(A147),N(L147))+N(M147))-(N(A147)+N(B147)))*1440&gt;IFERROR(VLOOKUP(I147,'Ajustes'!$A$3:$C$5,2,0),0),AND(NOT(N(O147)&gt;0),I147&lt;&gt;"Emergencia ahora",(NOW()-(N(A147)+N(B147)))*1440&gt;IFERROR(VLOOKUP(I147,'Ajustes'!$A$3:$C$5,2,0),0)))),"LLAMADA DESPUÉS DE LA META; ","")&amp;IF(AND(I147="Siguiente día hábil",N(A147)&gt;0,IF(N(N147)=0,TODAY()&gt;WORKDAY(N(A147),1),N(N147)&gt;WORKDAY(N(A147),1))),"SIGUIENTE DÍA HÁBIL SIN PROGRAMAR; ","")&amp;IF(AND(OR(I147="Emergencia ahora",I147="Siguiente día hábil"),K147=""),"SIN PROVEEDOR; ","")&amp;IF(AND(I147&lt;&gt;"",N(A147)&gt;0,IFERROR(VLOOKUP(I147,'Ajustes'!$A$3:$C$5,3,0),0)&gt;0,TODAY()-N(A147)&gt;IFERROR(VLOOKUP(I147,'Ajustes'!$A$3:$C$5,3,0),0)),"ABIERTA DEMASIADO TIEMPO; ",""))-2)))</f>
        <v/>
      </c>
    </row>
    <row r="148">
      <c r="A148" s="7" t="n"/>
      <c r="B148" s="8" t="n"/>
      <c r="L148" s="7" t="n"/>
      <c r="M148" s="8" t="n"/>
      <c r="N148" s="7" t="n"/>
      <c r="O148" s="7" t="n"/>
      <c r="Q148" s="10">
        <f>IF(OR(NOT(OR(A148&lt;&gt;"",C148&lt;&gt;"",D148&lt;&gt;"",G148&lt;&gt;"")),N(A148)=0,NOT(OR(N(L148)&gt;0,N(M148)&gt;0))),"",ROUND(((IF(N(L148)=0,N(A148),N(L148))+N(M148))-(N(A148)+N(B148)))*1440,0))</f>
        <v/>
      </c>
      <c r="R148" s="10">
        <f>IF(OR(NOT(OR(A148&lt;&gt;"",C148&lt;&gt;"",D148&lt;&gt;"",G148&lt;&gt;"")),N(A148)=0),"",IF(N(O148)&gt;0,N(O148),TODAY())-N(A148))</f>
        <v/>
      </c>
      <c r="S148">
        <f>IF(OR(NOT(OR(A148&lt;&gt;"",C148&lt;&gt;"",D148&lt;&gt;"",G148&lt;&gt;"")),N(O148)&gt;0),"",IF(IF(N(A148)=0,"SIN FECHA DE LLEGADA; ","")&amp;IF(C148="","SIN UNIDAD; ","")&amp;IF(AND(C148&lt;&gt;"",COUNTIF('Unidades'!$A$2:$A$300,C148)=0),"UNIDAD NO ESTÁ EN LA LISTA; ","")&amp;IF(I148="","SIN URGENCIA; ","")&amp;IF(AND(I148&lt;&gt;"",J148=""),"FALTA QUIÉN DECIDIÓ; ","")&amp;IF(AND(I148="Emergencia ahora",NOT(OR(N(L148)&gt;0,N(M148)&gt;0))),"EMERGENCIA SIN LLAMADA DE REGRESO; ","")&amp;IF(AND(I148&lt;&gt;"",N(A148)&gt;0,IFERROR(VLOOKUP(I148,'Ajustes'!$A$3:$C$5,2,0),0)&gt;0,IF(OR(N(L148)&gt;0,N(M148)&gt;0),((IF(N(L148)=0,N(A148),N(L148))+N(M148))-(N(A148)+N(B148)))*1440&gt;IFERROR(VLOOKUP(I148,'Ajustes'!$A$3:$C$5,2,0),0),AND(NOT(N(O148)&gt;0),I148&lt;&gt;"Emergencia ahora",(NOW()-(N(A148)+N(B148)))*1440&gt;IFERROR(VLOOKUP(I148,'Ajustes'!$A$3:$C$5,2,0),0)))),"LLAMADA DESPUÉS DE LA META; ","")&amp;IF(AND(I148="Siguiente día hábil",N(A148)&gt;0,IF(N(N148)=0,TODAY()&gt;WORKDAY(N(A148),1),N(N148)&gt;WORKDAY(N(A148),1))),"SIGUIENTE DÍA HÁBIL SIN PROGRAMAR; ","")&amp;IF(AND(OR(I148="Emergencia ahora",I148="Siguiente día hábil"),K148=""),"SIN PROVEEDOR; ","")&amp;IF(AND(I148&lt;&gt;"",N(A148)&gt;0,IFERROR(VLOOKUP(I148,'Ajustes'!$A$3:$C$5,3,0),0)&gt;0,TODAY()-N(A148)&gt;IFERROR(VLOOKUP(I148,'Ajustes'!$A$3:$C$5,3,0),0)),"ABIERTA DEMASIADO TIEMPO; ","")="","",LEFT(IF(N(A148)=0,"SIN FECHA DE LLEGADA; ","")&amp;IF(C148="","SIN UNIDAD; ","")&amp;IF(AND(C148&lt;&gt;"",COUNTIF('Unidades'!$A$2:$A$300,C148)=0),"UNIDAD NO ESTÁ EN LA LISTA; ","")&amp;IF(I148="","SIN URGENCIA; ","")&amp;IF(AND(I148&lt;&gt;"",J148=""),"FALTA QUIÉN DECIDIÓ; ","")&amp;IF(AND(I148="Emergencia ahora",NOT(OR(N(L148)&gt;0,N(M148)&gt;0))),"EMERGENCIA SIN LLAMADA DE REGRESO; ","")&amp;IF(AND(I148&lt;&gt;"",N(A148)&gt;0,IFERROR(VLOOKUP(I148,'Ajustes'!$A$3:$C$5,2,0),0)&gt;0,IF(OR(N(L148)&gt;0,N(M148)&gt;0),((IF(N(L148)=0,N(A148),N(L148))+N(M148))-(N(A148)+N(B148)))*1440&gt;IFERROR(VLOOKUP(I148,'Ajustes'!$A$3:$C$5,2,0),0),AND(NOT(N(O148)&gt;0),I148&lt;&gt;"Emergencia ahora",(NOW()-(N(A148)+N(B148)))*1440&gt;IFERROR(VLOOKUP(I148,'Ajustes'!$A$3:$C$5,2,0),0)))),"LLAMADA DESPUÉS DE LA META; ","")&amp;IF(AND(I148="Siguiente día hábil",N(A148)&gt;0,IF(N(N148)=0,TODAY()&gt;WORKDAY(N(A148),1),N(N148)&gt;WORKDAY(N(A148),1))),"SIGUIENTE DÍA HÁBIL SIN PROGRAMAR; ","")&amp;IF(AND(OR(I148="Emergencia ahora",I148="Siguiente día hábil"),K148=""),"SIN PROVEEDOR; ","")&amp;IF(AND(I148&lt;&gt;"",N(A148)&gt;0,IFERROR(VLOOKUP(I148,'Ajustes'!$A$3:$C$5,3,0),0)&gt;0,TODAY()-N(A148)&gt;IFERROR(VLOOKUP(I148,'Ajustes'!$A$3:$C$5,3,0),0)),"ABIERTA DEMASIADO TIEMPO; ",""),LEN(IF(N(A148)=0,"SIN FECHA DE LLEGADA; ","")&amp;IF(C148="","SIN UNIDAD; ","")&amp;IF(AND(C148&lt;&gt;"",COUNTIF('Unidades'!$A$2:$A$300,C148)=0),"UNIDAD NO ESTÁ EN LA LISTA; ","")&amp;IF(I148="","SIN URGENCIA; ","")&amp;IF(AND(I148&lt;&gt;"",J148=""),"FALTA QUIÉN DECIDIÓ; ","")&amp;IF(AND(I148="Emergencia ahora",NOT(OR(N(L148)&gt;0,N(M148)&gt;0))),"EMERGENCIA SIN LLAMADA DE REGRESO; ","")&amp;IF(AND(I148&lt;&gt;"",N(A148)&gt;0,IFERROR(VLOOKUP(I148,'Ajustes'!$A$3:$C$5,2,0),0)&gt;0,IF(OR(N(L148)&gt;0,N(M148)&gt;0),((IF(N(L148)=0,N(A148),N(L148))+N(M148))-(N(A148)+N(B148)))*1440&gt;IFERROR(VLOOKUP(I148,'Ajustes'!$A$3:$C$5,2,0),0),AND(NOT(N(O148)&gt;0),I148&lt;&gt;"Emergencia ahora",(NOW()-(N(A148)+N(B148)))*1440&gt;IFERROR(VLOOKUP(I148,'Ajustes'!$A$3:$C$5,2,0),0)))),"LLAMADA DESPUÉS DE LA META; ","")&amp;IF(AND(I148="Siguiente día hábil",N(A148)&gt;0,IF(N(N148)=0,TODAY()&gt;WORKDAY(N(A148),1),N(N148)&gt;WORKDAY(N(A148),1))),"SIGUIENTE DÍA HÁBIL SIN PROGRAMAR; ","")&amp;IF(AND(OR(I148="Emergencia ahora",I148="Siguiente día hábil"),K148=""),"SIN PROVEEDOR; ","")&amp;IF(AND(I148&lt;&gt;"",N(A148)&gt;0,IFERROR(VLOOKUP(I148,'Ajustes'!$A$3:$C$5,3,0),0)&gt;0,TODAY()-N(A148)&gt;IFERROR(VLOOKUP(I148,'Ajustes'!$A$3:$C$5,3,0),0)),"ABIERTA DEMASIADO TIEMPO; ",""))-2)))</f>
        <v/>
      </c>
    </row>
    <row r="149">
      <c r="A149" s="7" t="n"/>
      <c r="B149" s="8" t="n"/>
      <c r="L149" s="7" t="n"/>
      <c r="M149" s="8" t="n"/>
      <c r="N149" s="7" t="n"/>
      <c r="O149" s="7" t="n"/>
      <c r="Q149" s="10">
        <f>IF(OR(NOT(OR(A149&lt;&gt;"",C149&lt;&gt;"",D149&lt;&gt;"",G149&lt;&gt;"")),N(A149)=0,NOT(OR(N(L149)&gt;0,N(M149)&gt;0))),"",ROUND(((IF(N(L149)=0,N(A149),N(L149))+N(M149))-(N(A149)+N(B149)))*1440,0))</f>
        <v/>
      </c>
      <c r="R149" s="10">
        <f>IF(OR(NOT(OR(A149&lt;&gt;"",C149&lt;&gt;"",D149&lt;&gt;"",G149&lt;&gt;"")),N(A149)=0),"",IF(N(O149)&gt;0,N(O149),TODAY())-N(A149))</f>
        <v/>
      </c>
      <c r="S149">
        <f>IF(OR(NOT(OR(A149&lt;&gt;"",C149&lt;&gt;"",D149&lt;&gt;"",G149&lt;&gt;"")),N(O149)&gt;0),"",IF(IF(N(A149)=0,"SIN FECHA DE LLEGADA; ","")&amp;IF(C149="","SIN UNIDAD; ","")&amp;IF(AND(C149&lt;&gt;"",COUNTIF('Unidades'!$A$2:$A$300,C149)=0),"UNIDAD NO ESTÁ EN LA LISTA; ","")&amp;IF(I149="","SIN URGENCIA; ","")&amp;IF(AND(I149&lt;&gt;"",J149=""),"FALTA QUIÉN DECIDIÓ; ","")&amp;IF(AND(I149="Emergencia ahora",NOT(OR(N(L149)&gt;0,N(M149)&gt;0))),"EMERGENCIA SIN LLAMADA DE REGRESO; ","")&amp;IF(AND(I149&lt;&gt;"",N(A149)&gt;0,IFERROR(VLOOKUP(I149,'Ajustes'!$A$3:$C$5,2,0),0)&gt;0,IF(OR(N(L149)&gt;0,N(M149)&gt;0),((IF(N(L149)=0,N(A149),N(L149))+N(M149))-(N(A149)+N(B149)))*1440&gt;IFERROR(VLOOKUP(I149,'Ajustes'!$A$3:$C$5,2,0),0),AND(NOT(N(O149)&gt;0),I149&lt;&gt;"Emergencia ahora",(NOW()-(N(A149)+N(B149)))*1440&gt;IFERROR(VLOOKUP(I149,'Ajustes'!$A$3:$C$5,2,0),0)))),"LLAMADA DESPUÉS DE LA META; ","")&amp;IF(AND(I149="Siguiente día hábil",N(A149)&gt;0,IF(N(N149)=0,TODAY()&gt;WORKDAY(N(A149),1),N(N149)&gt;WORKDAY(N(A149),1))),"SIGUIENTE DÍA HÁBIL SIN PROGRAMAR; ","")&amp;IF(AND(OR(I149="Emergencia ahora",I149="Siguiente día hábil"),K149=""),"SIN PROVEEDOR; ","")&amp;IF(AND(I149&lt;&gt;"",N(A149)&gt;0,IFERROR(VLOOKUP(I149,'Ajustes'!$A$3:$C$5,3,0),0)&gt;0,TODAY()-N(A149)&gt;IFERROR(VLOOKUP(I149,'Ajustes'!$A$3:$C$5,3,0),0)),"ABIERTA DEMASIADO TIEMPO; ","")="","",LEFT(IF(N(A149)=0,"SIN FECHA DE LLEGADA; ","")&amp;IF(C149="","SIN UNIDAD; ","")&amp;IF(AND(C149&lt;&gt;"",COUNTIF('Unidades'!$A$2:$A$300,C149)=0),"UNIDAD NO ESTÁ EN LA LISTA; ","")&amp;IF(I149="","SIN URGENCIA; ","")&amp;IF(AND(I149&lt;&gt;"",J149=""),"FALTA QUIÉN DECIDIÓ; ","")&amp;IF(AND(I149="Emergencia ahora",NOT(OR(N(L149)&gt;0,N(M149)&gt;0))),"EMERGENCIA SIN LLAMADA DE REGRESO; ","")&amp;IF(AND(I149&lt;&gt;"",N(A149)&gt;0,IFERROR(VLOOKUP(I149,'Ajustes'!$A$3:$C$5,2,0),0)&gt;0,IF(OR(N(L149)&gt;0,N(M149)&gt;0),((IF(N(L149)=0,N(A149),N(L149))+N(M149))-(N(A149)+N(B149)))*1440&gt;IFERROR(VLOOKUP(I149,'Ajustes'!$A$3:$C$5,2,0),0),AND(NOT(N(O149)&gt;0),I149&lt;&gt;"Emergencia ahora",(NOW()-(N(A149)+N(B149)))*1440&gt;IFERROR(VLOOKUP(I149,'Ajustes'!$A$3:$C$5,2,0),0)))),"LLAMADA DESPUÉS DE LA META; ","")&amp;IF(AND(I149="Siguiente día hábil",N(A149)&gt;0,IF(N(N149)=0,TODAY()&gt;WORKDAY(N(A149),1),N(N149)&gt;WORKDAY(N(A149),1))),"SIGUIENTE DÍA HÁBIL SIN PROGRAMAR; ","")&amp;IF(AND(OR(I149="Emergencia ahora",I149="Siguiente día hábil"),K149=""),"SIN PROVEEDOR; ","")&amp;IF(AND(I149&lt;&gt;"",N(A149)&gt;0,IFERROR(VLOOKUP(I149,'Ajustes'!$A$3:$C$5,3,0),0)&gt;0,TODAY()-N(A149)&gt;IFERROR(VLOOKUP(I149,'Ajustes'!$A$3:$C$5,3,0),0)),"ABIERTA DEMASIADO TIEMPO; ",""),LEN(IF(N(A149)=0,"SIN FECHA DE LLEGADA; ","")&amp;IF(C149="","SIN UNIDAD; ","")&amp;IF(AND(C149&lt;&gt;"",COUNTIF('Unidades'!$A$2:$A$300,C149)=0),"UNIDAD NO ESTÁ EN LA LISTA; ","")&amp;IF(I149="","SIN URGENCIA; ","")&amp;IF(AND(I149&lt;&gt;"",J149=""),"FALTA QUIÉN DECIDIÓ; ","")&amp;IF(AND(I149="Emergencia ahora",NOT(OR(N(L149)&gt;0,N(M149)&gt;0))),"EMERGENCIA SIN LLAMADA DE REGRESO; ","")&amp;IF(AND(I149&lt;&gt;"",N(A149)&gt;0,IFERROR(VLOOKUP(I149,'Ajustes'!$A$3:$C$5,2,0),0)&gt;0,IF(OR(N(L149)&gt;0,N(M149)&gt;0),((IF(N(L149)=0,N(A149),N(L149))+N(M149))-(N(A149)+N(B149)))*1440&gt;IFERROR(VLOOKUP(I149,'Ajustes'!$A$3:$C$5,2,0),0),AND(NOT(N(O149)&gt;0),I149&lt;&gt;"Emergencia ahora",(NOW()-(N(A149)+N(B149)))*1440&gt;IFERROR(VLOOKUP(I149,'Ajustes'!$A$3:$C$5,2,0),0)))),"LLAMADA DESPUÉS DE LA META; ","")&amp;IF(AND(I149="Siguiente día hábil",N(A149)&gt;0,IF(N(N149)=0,TODAY()&gt;WORKDAY(N(A149),1),N(N149)&gt;WORKDAY(N(A149),1))),"SIGUIENTE DÍA HÁBIL SIN PROGRAMAR; ","")&amp;IF(AND(OR(I149="Emergencia ahora",I149="Siguiente día hábil"),K149=""),"SIN PROVEEDOR; ","")&amp;IF(AND(I149&lt;&gt;"",N(A149)&gt;0,IFERROR(VLOOKUP(I149,'Ajustes'!$A$3:$C$5,3,0),0)&gt;0,TODAY()-N(A149)&gt;IFERROR(VLOOKUP(I149,'Ajustes'!$A$3:$C$5,3,0),0)),"ABIERTA DEMASIADO TIEMPO; ",""))-2)))</f>
        <v/>
      </c>
    </row>
    <row r="150">
      <c r="A150" s="7" t="n"/>
      <c r="B150" s="8" t="n"/>
      <c r="L150" s="7" t="n"/>
      <c r="M150" s="8" t="n"/>
      <c r="N150" s="7" t="n"/>
      <c r="O150" s="7" t="n"/>
      <c r="Q150" s="10">
        <f>IF(OR(NOT(OR(A150&lt;&gt;"",C150&lt;&gt;"",D150&lt;&gt;"",G150&lt;&gt;"")),N(A150)=0,NOT(OR(N(L150)&gt;0,N(M150)&gt;0))),"",ROUND(((IF(N(L150)=0,N(A150),N(L150))+N(M150))-(N(A150)+N(B150)))*1440,0))</f>
        <v/>
      </c>
      <c r="R150" s="10">
        <f>IF(OR(NOT(OR(A150&lt;&gt;"",C150&lt;&gt;"",D150&lt;&gt;"",G150&lt;&gt;"")),N(A150)=0),"",IF(N(O150)&gt;0,N(O150),TODAY())-N(A150))</f>
        <v/>
      </c>
      <c r="S150">
        <f>IF(OR(NOT(OR(A150&lt;&gt;"",C150&lt;&gt;"",D150&lt;&gt;"",G150&lt;&gt;"")),N(O150)&gt;0),"",IF(IF(N(A150)=0,"SIN FECHA DE LLEGADA; ","")&amp;IF(C150="","SIN UNIDAD; ","")&amp;IF(AND(C150&lt;&gt;"",COUNTIF('Unidades'!$A$2:$A$300,C150)=0),"UNIDAD NO ESTÁ EN LA LISTA; ","")&amp;IF(I150="","SIN URGENCIA; ","")&amp;IF(AND(I150&lt;&gt;"",J150=""),"FALTA QUIÉN DECIDIÓ; ","")&amp;IF(AND(I150="Emergencia ahora",NOT(OR(N(L150)&gt;0,N(M150)&gt;0))),"EMERGENCIA SIN LLAMADA DE REGRESO; ","")&amp;IF(AND(I150&lt;&gt;"",N(A150)&gt;0,IFERROR(VLOOKUP(I150,'Ajustes'!$A$3:$C$5,2,0),0)&gt;0,IF(OR(N(L150)&gt;0,N(M150)&gt;0),((IF(N(L150)=0,N(A150),N(L150))+N(M150))-(N(A150)+N(B150)))*1440&gt;IFERROR(VLOOKUP(I150,'Ajustes'!$A$3:$C$5,2,0),0),AND(NOT(N(O150)&gt;0),I150&lt;&gt;"Emergencia ahora",(NOW()-(N(A150)+N(B150)))*1440&gt;IFERROR(VLOOKUP(I150,'Ajustes'!$A$3:$C$5,2,0),0)))),"LLAMADA DESPUÉS DE LA META; ","")&amp;IF(AND(I150="Siguiente día hábil",N(A150)&gt;0,IF(N(N150)=0,TODAY()&gt;WORKDAY(N(A150),1),N(N150)&gt;WORKDAY(N(A150),1))),"SIGUIENTE DÍA HÁBIL SIN PROGRAMAR; ","")&amp;IF(AND(OR(I150="Emergencia ahora",I150="Siguiente día hábil"),K150=""),"SIN PROVEEDOR; ","")&amp;IF(AND(I150&lt;&gt;"",N(A150)&gt;0,IFERROR(VLOOKUP(I150,'Ajustes'!$A$3:$C$5,3,0),0)&gt;0,TODAY()-N(A150)&gt;IFERROR(VLOOKUP(I150,'Ajustes'!$A$3:$C$5,3,0),0)),"ABIERTA DEMASIADO TIEMPO; ","")="","",LEFT(IF(N(A150)=0,"SIN FECHA DE LLEGADA; ","")&amp;IF(C150="","SIN UNIDAD; ","")&amp;IF(AND(C150&lt;&gt;"",COUNTIF('Unidades'!$A$2:$A$300,C150)=0),"UNIDAD NO ESTÁ EN LA LISTA; ","")&amp;IF(I150="","SIN URGENCIA; ","")&amp;IF(AND(I150&lt;&gt;"",J150=""),"FALTA QUIÉN DECIDIÓ; ","")&amp;IF(AND(I150="Emergencia ahora",NOT(OR(N(L150)&gt;0,N(M150)&gt;0))),"EMERGENCIA SIN LLAMADA DE REGRESO; ","")&amp;IF(AND(I150&lt;&gt;"",N(A150)&gt;0,IFERROR(VLOOKUP(I150,'Ajustes'!$A$3:$C$5,2,0),0)&gt;0,IF(OR(N(L150)&gt;0,N(M150)&gt;0),((IF(N(L150)=0,N(A150),N(L150))+N(M150))-(N(A150)+N(B150)))*1440&gt;IFERROR(VLOOKUP(I150,'Ajustes'!$A$3:$C$5,2,0),0),AND(NOT(N(O150)&gt;0),I150&lt;&gt;"Emergencia ahora",(NOW()-(N(A150)+N(B150)))*1440&gt;IFERROR(VLOOKUP(I150,'Ajustes'!$A$3:$C$5,2,0),0)))),"LLAMADA DESPUÉS DE LA META; ","")&amp;IF(AND(I150="Siguiente día hábil",N(A150)&gt;0,IF(N(N150)=0,TODAY()&gt;WORKDAY(N(A150),1),N(N150)&gt;WORKDAY(N(A150),1))),"SIGUIENTE DÍA HÁBIL SIN PROGRAMAR; ","")&amp;IF(AND(OR(I150="Emergencia ahora",I150="Siguiente día hábil"),K150=""),"SIN PROVEEDOR; ","")&amp;IF(AND(I150&lt;&gt;"",N(A150)&gt;0,IFERROR(VLOOKUP(I150,'Ajustes'!$A$3:$C$5,3,0),0)&gt;0,TODAY()-N(A150)&gt;IFERROR(VLOOKUP(I150,'Ajustes'!$A$3:$C$5,3,0),0)),"ABIERTA DEMASIADO TIEMPO; ",""),LEN(IF(N(A150)=0,"SIN FECHA DE LLEGADA; ","")&amp;IF(C150="","SIN UNIDAD; ","")&amp;IF(AND(C150&lt;&gt;"",COUNTIF('Unidades'!$A$2:$A$300,C150)=0),"UNIDAD NO ESTÁ EN LA LISTA; ","")&amp;IF(I150="","SIN URGENCIA; ","")&amp;IF(AND(I150&lt;&gt;"",J150=""),"FALTA QUIÉN DECIDIÓ; ","")&amp;IF(AND(I150="Emergencia ahora",NOT(OR(N(L150)&gt;0,N(M150)&gt;0))),"EMERGENCIA SIN LLAMADA DE REGRESO; ","")&amp;IF(AND(I150&lt;&gt;"",N(A150)&gt;0,IFERROR(VLOOKUP(I150,'Ajustes'!$A$3:$C$5,2,0),0)&gt;0,IF(OR(N(L150)&gt;0,N(M150)&gt;0),((IF(N(L150)=0,N(A150),N(L150))+N(M150))-(N(A150)+N(B150)))*1440&gt;IFERROR(VLOOKUP(I150,'Ajustes'!$A$3:$C$5,2,0),0),AND(NOT(N(O150)&gt;0),I150&lt;&gt;"Emergencia ahora",(NOW()-(N(A150)+N(B150)))*1440&gt;IFERROR(VLOOKUP(I150,'Ajustes'!$A$3:$C$5,2,0),0)))),"LLAMADA DESPUÉS DE LA META; ","")&amp;IF(AND(I150="Siguiente día hábil",N(A150)&gt;0,IF(N(N150)=0,TODAY()&gt;WORKDAY(N(A150),1),N(N150)&gt;WORKDAY(N(A150),1))),"SIGUIENTE DÍA HÁBIL SIN PROGRAMAR; ","")&amp;IF(AND(OR(I150="Emergencia ahora",I150="Siguiente día hábil"),K150=""),"SIN PROVEEDOR; ","")&amp;IF(AND(I150&lt;&gt;"",N(A150)&gt;0,IFERROR(VLOOKUP(I150,'Ajustes'!$A$3:$C$5,3,0),0)&gt;0,TODAY()-N(A150)&gt;IFERROR(VLOOKUP(I150,'Ajustes'!$A$3:$C$5,3,0),0)),"ABIERTA DEMASIADO TIEMPO; ",""))-2)))</f>
        <v/>
      </c>
    </row>
    <row r="151">
      <c r="A151" s="7" t="n"/>
      <c r="B151" s="8" t="n"/>
      <c r="L151" s="7" t="n"/>
      <c r="M151" s="8" t="n"/>
      <c r="N151" s="7" t="n"/>
      <c r="O151" s="7" t="n"/>
      <c r="Q151" s="10">
        <f>IF(OR(NOT(OR(A151&lt;&gt;"",C151&lt;&gt;"",D151&lt;&gt;"",G151&lt;&gt;"")),N(A151)=0,NOT(OR(N(L151)&gt;0,N(M151)&gt;0))),"",ROUND(((IF(N(L151)=0,N(A151),N(L151))+N(M151))-(N(A151)+N(B151)))*1440,0))</f>
        <v/>
      </c>
      <c r="R151" s="10">
        <f>IF(OR(NOT(OR(A151&lt;&gt;"",C151&lt;&gt;"",D151&lt;&gt;"",G151&lt;&gt;"")),N(A151)=0),"",IF(N(O151)&gt;0,N(O151),TODAY())-N(A151))</f>
        <v/>
      </c>
      <c r="S151">
        <f>IF(OR(NOT(OR(A151&lt;&gt;"",C151&lt;&gt;"",D151&lt;&gt;"",G151&lt;&gt;"")),N(O151)&gt;0),"",IF(IF(N(A151)=0,"SIN FECHA DE LLEGADA; ","")&amp;IF(C151="","SIN UNIDAD; ","")&amp;IF(AND(C151&lt;&gt;"",COUNTIF('Unidades'!$A$2:$A$300,C151)=0),"UNIDAD NO ESTÁ EN LA LISTA; ","")&amp;IF(I151="","SIN URGENCIA; ","")&amp;IF(AND(I151&lt;&gt;"",J151=""),"FALTA QUIÉN DECIDIÓ; ","")&amp;IF(AND(I151="Emergencia ahora",NOT(OR(N(L151)&gt;0,N(M151)&gt;0))),"EMERGENCIA SIN LLAMADA DE REGRESO; ","")&amp;IF(AND(I151&lt;&gt;"",N(A151)&gt;0,IFERROR(VLOOKUP(I151,'Ajustes'!$A$3:$C$5,2,0),0)&gt;0,IF(OR(N(L151)&gt;0,N(M151)&gt;0),((IF(N(L151)=0,N(A151),N(L151))+N(M151))-(N(A151)+N(B151)))*1440&gt;IFERROR(VLOOKUP(I151,'Ajustes'!$A$3:$C$5,2,0),0),AND(NOT(N(O151)&gt;0),I151&lt;&gt;"Emergencia ahora",(NOW()-(N(A151)+N(B151)))*1440&gt;IFERROR(VLOOKUP(I151,'Ajustes'!$A$3:$C$5,2,0),0)))),"LLAMADA DESPUÉS DE LA META; ","")&amp;IF(AND(I151="Siguiente día hábil",N(A151)&gt;0,IF(N(N151)=0,TODAY()&gt;WORKDAY(N(A151),1),N(N151)&gt;WORKDAY(N(A151),1))),"SIGUIENTE DÍA HÁBIL SIN PROGRAMAR; ","")&amp;IF(AND(OR(I151="Emergencia ahora",I151="Siguiente día hábil"),K151=""),"SIN PROVEEDOR; ","")&amp;IF(AND(I151&lt;&gt;"",N(A151)&gt;0,IFERROR(VLOOKUP(I151,'Ajustes'!$A$3:$C$5,3,0),0)&gt;0,TODAY()-N(A151)&gt;IFERROR(VLOOKUP(I151,'Ajustes'!$A$3:$C$5,3,0),0)),"ABIERTA DEMASIADO TIEMPO; ","")="","",LEFT(IF(N(A151)=0,"SIN FECHA DE LLEGADA; ","")&amp;IF(C151="","SIN UNIDAD; ","")&amp;IF(AND(C151&lt;&gt;"",COUNTIF('Unidades'!$A$2:$A$300,C151)=0),"UNIDAD NO ESTÁ EN LA LISTA; ","")&amp;IF(I151="","SIN URGENCIA; ","")&amp;IF(AND(I151&lt;&gt;"",J151=""),"FALTA QUIÉN DECIDIÓ; ","")&amp;IF(AND(I151="Emergencia ahora",NOT(OR(N(L151)&gt;0,N(M151)&gt;0))),"EMERGENCIA SIN LLAMADA DE REGRESO; ","")&amp;IF(AND(I151&lt;&gt;"",N(A151)&gt;0,IFERROR(VLOOKUP(I151,'Ajustes'!$A$3:$C$5,2,0),0)&gt;0,IF(OR(N(L151)&gt;0,N(M151)&gt;0),((IF(N(L151)=0,N(A151),N(L151))+N(M151))-(N(A151)+N(B151)))*1440&gt;IFERROR(VLOOKUP(I151,'Ajustes'!$A$3:$C$5,2,0),0),AND(NOT(N(O151)&gt;0),I151&lt;&gt;"Emergencia ahora",(NOW()-(N(A151)+N(B151)))*1440&gt;IFERROR(VLOOKUP(I151,'Ajustes'!$A$3:$C$5,2,0),0)))),"LLAMADA DESPUÉS DE LA META; ","")&amp;IF(AND(I151="Siguiente día hábil",N(A151)&gt;0,IF(N(N151)=0,TODAY()&gt;WORKDAY(N(A151),1),N(N151)&gt;WORKDAY(N(A151),1))),"SIGUIENTE DÍA HÁBIL SIN PROGRAMAR; ","")&amp;IF(AND(OR(I151="Emergencia ahora",I151="Siguiente día hábil"),K151=""),"SIN PROVEEDOR; ","")&amp;IF(AND(I151&lt;&gt;"",N(A151)&gt;0,IFERROR(VLOOKUP(I151,'Ajustes'!$A$3:$C$5,3,0),0)&gt;0,TODAY()-N(A151)&gt;IFERROR(VLOOKUP(I151,'Ajustes'!$A$3:$C$5,3,0),0)),"ABIERTA DEMASIADO TIEMPO; ",""),LEN(IF(N(A151)=0,"SIN FECHA DE LLEGADA; ","")&amp;IF(C151="","SIN UNIDAD; ","")&amp;IF(AND(C151&lt;&gt;"",COUNTIF('Unidades'!$A$2:$A$300,C151)=0),"UNIDAD NO ESTÁ EN LA LISTA; ","")&amp;IF(I151="","SIN URGENCIA; ","")&amp;IF(AND(I151&lt;&gt;"",J151=""),"FALTA QUIÉN DECIDIÓ; ","")&amp;IF(AND(I151="Emergencia ahora",NOT(OR(N(L151)&gt;0,N(M151)&gt;0))),"EMERGENCIA SIN LLAMADA DE REGRESO; ","")&amp;IF(AND(I151&lt;&gt;"",N(A151)&gt;0,IFERROR(VLOOKUP(I151,'Ajustes'!$A$3:$C$5,2,0),0)&gt;0,IF(OR(N(L151)&gt;0,N(M151)&gt;0),((IF(N(L151)=0,N(A151),N(L151))+N(M151))-(N(A151)+N(B151)))*1440&gt;IFERROR(VLOOKUP(I151,'Ajustes'!$A$3:$C$5,2,0),0),AND(NOT(N(O151)&gt;0),I151&lt;&gt;"Emergencia ahora",(NOW()-(N(A151)+N(B151)))*1440&gt;IFERROR(VLOOKUP(I151,'Ajustes'!$A$3:$C$5,2,0),0)))),"LLAMADA DESPUÉS DE LA META; ","")&amp;IF(AND(I151="Siguiente día hábil",N(A151)&gt;0,IF(N(N151)=0,TODAY()&gt;WORKDAY(N(A151),1),N(N151)&gt;WORKDAY(N(A151),1))),"SIGUIENTE DÍA HÁBIL SIN PROGRAMAR; ","")&amp;IF(AND(OR(I151="Emergencia ahora",I151="Siguiente día hábil"),K151=""),"SIN PROVEEDOR; ","")&amp;IF(AND(I151&lt;&gt;"",N(A151)&gt;0,IFERROR(VLOOKUP(I151,'Ajustes'!$A$3:$C$5,3,0),0)&gt;0,TODAY()-N(A151)&gt;IFERROR(VLOOKUP(I151,'Ajustes'!$A$3:$C$5,3,0),0)),"ABIERTA DEMASIADO TIEMPO; ",""))-2)))</f>
        <v/>
      </c>
    </row>
    <row r="152">
      <c r="A152" s="7" t="n"/>
      <c r="B152" s="8" t="n"/>
      <c r="L152" s="7" t="n"/>
      <c r="M152" s="8" t="n"/>
      <c r="N152" s="7" t="n"/>
      <c r="O152" s="7" t="n"/>
      <c r="Q152" s="10">
        <f>IF(OR(NOT(OR(A152&lt;&gt;"",C152&lt;&gt;"",D152&lt;&gt;"",G152&lt;&gt;"")),N(A152)=0,NOT(OR(N(L152)&gt;0,N(M152)&gt;0))),"",ROUND(((IF(N(L152)=0,N(A152),N(L152))+N(M152))-(N(A152)+N(B152)))*1440,0))</f>
        <v/>
      </c>
      <c r="R152" s="10">
        <f>IF(OR(NOT(OR(A152&lt;&gt;"",C152&lt;&gt;"",D152&lt;&gt;"",G152&lt;&gt;"")),N(A152)=0),"",IF(N(O152)&gt;0,N(O152),TODAY())-N(A152))</f>
        <v/>
      </c>
      <c r="S152">
        <f>IF(OR(NOT(OR(A152&lt;&gt;"",C152&lt;&gt;"",D152&lt;&gt;"",G152&lt;&gt;"")),N(O152)&gt;0),"",IF(IF(N(A152)=0,"SIN FECHA DE LLEGADA; ","")&amp;IF(C152="","SIN UNIDAD; ","")&amp;IF(AND(C152&lt;&gt;"",COUNTIF('Unidades'!$A$2:$A$300,C152)=0),"UNIDAD NO ESTÁ EN LA LISTA; ","")&amp;IF(I152="","SIN URGENCIA; ","")&amp;IF(AND(I152&lt;&gt;"",J152=""),"FALTA QUIÉN DECIDIÓ; ","")&amp;IF(AND(I152="Emergencia ahora",NOT(OR(N(L152)&gt;0,N(M152)&gt;0))),"EMERGENCIA SIN LLAMADA DE REGRESO; ","")&amp;IF(AND(I152&lt;&gt;"",N(A152)&gt;0,IFERROR(VLOOKUP(I152,'Ajustes'!$A$3:$C$5,2,0),0)&gt;0,IF(OR(N(L152)&gt;0,N(M152)&gt;0),((IF(N(L152)=0,N(A152),N(L152))+N(M152))-(N(A152)+N(B152)))*1440&gt;IFERROR(VLOOKUP(I152,'Ajustes'!$A$3:$C$5,2,0),0),AND(NOT(N(O152)&gt;0),I152&lt;&gt;"Emergencia ahora",(NOW()-(N(A152)+N(B152)))*1440&gt;IFERROR(VLOOKUP(I152,'Ajustes'!$A$3:$C$5,2,0),0)))),"LLAMADA DESPUÉS DE LA META; ","")&amp;IF(AND(I152="Siguiente día hábil",N(A152)&gt;0,IF(N(N152)=0,TODAY()&gt;WORKDAY(N(A152),1),N(N152)&gt;WORKDAY(N(A152),1))),"SIGUIENTE DÍA HÁBIL SIN PROGRAMAR; ","")&amp;IF(AND(OR(I152="Emergencia ahora",I152="Siguiente día hábil"),K152=""),"SIN PROVEEDOR; ","")&amp;IF(AND(I152&lt;&gt;"",N(A152)&gt;0,IFERROR(VLOOKUP(I152,'Ajustes'!$A$3:$C$5,3,0),0)&gt;0,TODAY()-N(A152)&gt;IFERROR(VLOOKUP(I152,'Ajustes'!$A$3:$C$5,3,0),0)),"ABIERTA DEMASIADO TIEMPO; ","")="","",LEFT(IF(N(A152)=0,"SIN FECHA DE LLEGADA; ","")&amp;IF(C152="","SIN UNIDAD; ","")&amp;IF(AND(C152&lt;&gt;"",COUNTIF('Unidades'!$A$2:$A$300,C152)=0),"UNIDAD NO ESTÁ EN LA LISTA; ","")&amp;IF(I152="","SIN URGENCIA; ","")&amp;IF(AND(I152&lt;&gt;"",J152=""),"FALTA QUIÉN DECIDIÓ; ","")&amp;IF(AND(I152="Emergencia ahora",NOT(OR(N(L152)&gt;0,N(M152)&gt;0))),"EMERGENCIA SIN LLAMADA DE REGRESO; ","")&amp;IF(AND(I152&lt;&gt;"",N(A152)&gt;0,IFERROR(VLOOKUP(I152,'Ajustes'!$A$3:$C$5,2,0),0)&gt;0,IF(OR(N(L152)&gt;0,N(M152)&gt;0),((IF(N(L152)=0,N(A152),N(L152))+N(M152))-(N(A152)+N(B152)))*1440&gt;IFERROR(VLOOKUP(I152,'Ajustes'!$A$3:$C$5,2,0),0),AND(NOT(N(O152)&gt;0),I152&lt;&gt;"Emergencia ahora",(NOW()-(N(A152)+N(B152)))*1440&gt;IFERROR(VLOOKUP(I152,'Ajustes'!$A$3:$C$5,2,0),0)))),"LLAMADA DESPUÉS DE LA META; ","")&amp;IF(AND(I152="Siguiente día hábil",N(A152)&gt;0,IF(N(N152)=0,TODAY()&gt;WORKDAY(N(A152),1),N(N152)&gt;WORKDAY(N(A152),1))),"SIGUIENTE DÍA HÁBIL SIN PROGRAMAR; ","")&amp;IF(AND(OR(I152="Emergencia ahora",I152="Siguiente día hábil"),K152=""),"SIN PROVEEDOR; ","")&amp;IF(AND(I152&lt;&gt;"",N(A152)&gt;0,IFERROR(VLOOKUP(I152,'Ajustes'!$A$3:$C$5,3,0),0)&gt;0,TODAY()-N(A152)&gt;IFERROR(VLOOKUP(I152,'Ajustes'!$A$3:$C$5,3,0),0)),"ABIERTA DEMASIADO TIEMPO; ",""),LEN(IF(N(A152)=0,"SIN FECHA DE LLEGADA; ","")&amp;IF(C152="","SIN UNIDAD; ","")&amp;IF(AND(C152&lt;&gt;"",COUNTIF('Unidades'!$A$2:$A$300,C152)=0),"UNIDAD NO ESTÁ EN LA LISTA; ","")&amp;IF(I152="","SIN URGENCIA; ","")&amp;IF(AND(I152&lt;&gt;"",J152=""),"FALTA QUIÉN DECIDIÓ; ","")&amp;IF(AND(I152="Emergencia ahora",NOT(OR(N(L152)&gt;0,N(M152)&gt;0))),"EMERGENCIA SIN LLAMADA DE REGRESO; ","")&amp;IF(AND(I152&lt;&gt;"",N(A152)&gt;0,IFERROR(VLOOKUP(I152,'Ajustes'!$A$3:$C$5,2,0),0)&gt;0,IF(OR(N(L152)&gt;0,N(M152)&gt;0),((IF(N(L152)=0,N(A152),N(L152))+N(M152))-(N(A152)+N(B152)))*1440&gt;IFERROR(VLOOKUP(I152,'Ajustes'!$A$3:$C$5,2,0),0),AND(NOT(N(O152)&gt;0),I152&lt;&gt;"Emergencia ahora",(NOW()-(N(A152)+N(B152)))*1440&gt;IFERROR(VLOOKUP(I152,'Ajustes'!$A$3:$C$5,2,0),0)))),"LLAMADA DESPUÉS DE LA META; ","")&amp;IF(AND(I152="Siguiente día hábil",N(A152)&gt;0,IF(N(N152)=0,TODAY()&gt;WORKDAY(N(A152),1),N(N152)&gt;WORKDAY(N(A152),1))),"SIGUIENTE DÍA HÁBIL SIN PROGRAMAR; ","")&amp;IF(AND(OR(I152="Emergencia ahora",I152="Siguiente día hábil"),K152=""),"SIN PROVEEDOR; ","")&amp;IF(AND(I152&lt;&gt;"",N(A152)&gt;0,IFERROR(VLOOKUP(I152,'Ajustes'!$A$3:$C$5,3,0),0)&gt;0,TODAY()-N(A152)&gt;IFERROR(VLOOKUP(I152,'Ajustes'!$A$3:$C$5,3,0),0)),"ABIERTA DEMASIADO TIEMPO; ",""))-2)))</f>
        <v/>
      </c>
    </row>
    <row r="153">
      <c r="A153" s="7" t="n"/>
      <c r="B153" s="8" t="n"/>
      <c r="L153" s="7" t="n"/>
      <c r="M153" s="8" t="n"/>
      <c r="N153" s="7" t="n"/>
      <c r="O153" s="7" t="n"/>
      <c r="Q153" s="10">
        <f>IF(OR(NOT(OR(A153&lt;&gt;"",C153&lt;&gt;"",D153&lt;&gt;"",G153&lt;&gt;"")),N(A153)=0,NOT(OR(N(L153)&gt;0,N(M153)&gt;0))),"",ROUND(((IF(N(L153)=0,N(A153),N(L153))+N(M153))-(N(A153)+N(B153)))*1440,0))</f>
        <v/>
      </c>
      <c r="R153" s="10">
        <f>IF(OR(NOT(OR(A153&lt;&gt;"",C153&lt;&gt;"",D153&lt;&gt;"",G153&lt;&gt;"")),N(A153)=0),"",IF(N(O153)&gt;0,N(O153),TODAY())-N(A153))</f>
        <v/>
      </c>
      <c r="S153">
        <f>IF(OR(NOT(OR(A153&lt;&gt;"",C153&lt;&gt;"",D153&lt;&gt;"",G153&lt;&gt;"")),N(O153)&gt;0),"",IF(IF(N(A153)=0,"SIN FECHA DE LLEGADA; ","")&amp;IF(C153="","SIN UNIDAD; ","")&amp;IF(AND(C153&lt;&gt;"",COUNTIF('Unidades'!$A$2:$A$300,C153)=0),"UNIDAD NO ESTÁ EN LA LISTA; ","")&amp;IF(I153="","SIN URGENCIA; ","")&amp;IF(AND(I153&lt;&gt;"",J153=""),"FALTA QUIÉN DECIDIÓ; ","")&amp;IF(AND(I153="Emergencia ahora",NOT(OR(N(L153)&gt;0,N(M153)&gt;0))),"EMERGENCIA SIN LLAMADA DE REGRESO; ","")&amp;IF(AND(I153&lt;&gt;"",N(A153)&gt;0,IFERROR(VLOOKUP(I153,'Ajustes'!$A$3:$C$5,2,0),0)&gt;0,IF(OR(N(L153)&gt;0,N(M153)&gt;0),((IF(N(L153)=0,N(A153),N(L153))+N(M153))-(N(A153)+N(B153)))*1440&gt;IFERROR(VLOOKUP(I153,'Ajustes'!$A$3:$C$5,2,0),0),AND(NOT(N(O153)&gt;0),I153&lt;&gt;"Emergencia ahora",(NOW()-(N(A153)+N(B153)))*1440&gt;IFERROR(VLOOKUP(I153,'Ajustes'!$A$3:$C$5,2,0),0)))),"LLAMADA DESPUÉS DE LA META; ","")&amp;IF(AND(I153="Siguiente día hábil",N(A153)&gt;0,IF(N(N153)=0,TODAY()&gt;WORKDAY(N(A153),1),N(N153)&gt;WORKDAY(N(A153),1))),"SIGUIENTE DÍA HÁBIL SIN PROGRAMAR; ","")&amp;IF(AND(OR(I153="Emergencia ahora",I153="Siguiente día hábil"),K153=""),"SIN PROVEEDOR; ","")&amp;IF(AND(I153&lt;&gt;"",N(A153)&gt;0,IFERROR(VLOOKUP(I153,'Ajustes'!$A$3:$C$5,3,0),0)&gt;0,TODAY()-N(A153)&gt;IFERROR(VLOOKUP(I153,'Ajustes'!$A$3:$C$5,3,0),0)),"ABIERTA DEMASIADO TIEMPO; ","")="","",LEFT(IF(N(A153)=0,"SIN FECHA DE LLEGADA; ","")&amp;IF(C153="","SIN UNIDAD; ","")&amp;IF(AND(C153&lt;&gt;"",COUNTIF('Unidades'!$A$2:$A$300,C153)=0),"UNIDAD NO ESTÁ EN LA LISTA; ","")&amp;IF(I153="","SIN URGENCIA; ","")&amp;IF(AND(I153&lt;&gt;"",J153=""),"FALTA QUIÉN DECIDIÓ; ","")&amp;IF(AND(I153="Emergencia ahora",NOT(OR(N(L153)&gt;0,N(M153)&gt;0))),"EMERGENCIA SIN LLAMADA DE REGRESO; ","")&amp;IF(AND(I153&lt;&gt;"",N(A153)&gt;0,IFERROR(VLOOKUP(I153,'Ajustes'!$A$3:$C$5,2,0),0)&gt;0,IF(OR(N(L153)&gt;0,N(M153)&gt;0),((IF(N(L153)=0,N(A153),N(L153))+N(M153))-(N(A153)+N(B153)))*1440&gt;IFERROR(VLOOKUP(I153,'Ajustes'!$A$3:$C$5,2,0),0),AND(NOT(N(O153)&gt;0),I153&lt;&gt;"Emergencia ahora",(NOW()-(N(A153)+N(B153)))*1440&gt;IFERROR(VLOOKUP(I153,'Ajustes'!$A$3:$C$5,2,0),0)))),"LLAMADA DESPUÉS DE LA META; ","")&amp;IF(AND(I153="Siguiente día hábil",N(A153)&gt;0,IF(N(N153)=0,TODAY()&gt;WORKDAY(N(A153),1),N(N153)&gt;WORKDAY(N(A153),1))),"SIGUIENTE DÍA HÁBIL SIN PROGRAMAR; ","")&amp;IF(AND(OR(I153="Emergencia ahora",I153="Siguiente día hábil"),K153=""),"SIN PROVEEDOR; ","")&amp;IF(AND(I153&lt;&gt;"",N(A153)&gt;0,IFERROR(VLOOKUP(I153,'Ajustes'!$A$3:$C$5,3,0),0)&gt;0,TODAY()-N(A153)&gt;IFERROR(VLOOKUP(I153,'Ajustes'!$A$3:$C$5,3,0),0)),"ABIERTA DEMASIADO TIEMPO; ",""),LEN(IF(N(A153)=0,"SIN FECHA DE LLEGADA; ","")&amp;IF(C153="","SIN UNIDAD; ","")&amp;IF(AND(C153&lt;&gt;"",COUNTIF('Unidades'!$A$2:$A$300,C153)=0),"UNIDAD NO ESTÁ EN LA LISTA; ","")&amp;IF(I153="","SIN URGENCIA; ","")&amp;IF(AND(I153&lt;&gt;"",J153=""),"FALTA QUIÉN DECIDIÓ; ","")&amp;IF(AND(I153="Emergencia ahora",NOT(OR(N(L153)&gt;0,N(M153)&gt;0))),"EMERGENCIA SIN LLAMADA DE REGRESO; ","")&amp;IF(AND(I153&lt;&gt;"",N(A153)&gt;0,IFERROR(VLOOKUP(I153,'Ajustes'!$A$3:$C$5,2,0),0)&gt;0,IF(OR(N(L153)&gt;0,N(M153)&gt;0),((IF(N(L153)=0,N(A153),N(L153))+N(M153))-(N(A153)+N(B153)))*1440&gt;IFERROR(VLOOKUP(I153,'Ajustes'!$A$3:$C$5,2,0),0),AND(NOT(N(O153)&gt;0),I153&lt;&gt;"Emergencia ahora",(NOW()-(N(A153)+N(B153)))*1440&gt;IFERROR(VLOOKUP(I153,'Ajustes'!$A$3:$C$5,2,0),0)))),"LLAMADA DESPUÉS DE LA META; ","")&amp;IF(AND(I153="Siguiente día hábil",N(A153)&gt;0,IF(N(N153)=0,TODAY()&gt;WORKDAY(N(A153),1),N(N153)&gt;WORKDAY(N(A153),1))),"SIGUIENTE DÍA HÁBIL SIN PROGRAMAR; ","")&amp;IF(AND(OR(I153="Emergencia ahora",I153="Siguiente día hábil"),K153=""),"SIN PROVEEDOR; ","")&amp;IF(AND(I153&lt;&gt;"",N(A153)&gt;0,IFERROR(VLOOKUP(I153,'Ajustes'!$A$3:$C$5,3,0),0)&gt;0,TODAY()-N(A153)&gt;IFERROR(VLOOKUP(I153,'Ajustes'!$A$3:$C$5,3,0),0)),"ABIERTA DEMASIADO TIEMPO; ",""))-2)))</f>
        <v/>
      </c>
    </row>
    <row r="154">
      <c r="A154" s="7" t="n"/>
      <c r="B154" s="8" t="n"/>
      <c r="L154" s="7" t="n"/>
      <c r="M154" s="8" t="n"/>
      <c r="N154" s="7" t="n"/>
      <c r="O154" s="7" t="n"/>
      <c r="Q154" s="10">
        <f>IF(OR(NOT(OR(A154&lt;&gt;"",C154&lt;&gt;"",D154&lt;&gt;"",G154&lt;&gt;"")),N(A154)=0,NOT(OR(N(L154)&gt;0,N(M154)&gt;0))),"",ROUND(((IF(N(L154)=0,N(A154),N(L154))+N(M154))-(N(A154)+N(B154)))*1440,0))</f>
        <v/>
      </c>
      <c r="R154" s="10">
        <f>IF(OR(NOT(OR(A154&lt;&gt;"",C154&lt;&gt;"",D154&lt;&gt;"",G154&lt;&gt;"")),N(A154)=0),"",IF(N(O154)&gt;0,N(O154),TODAY())-N(A154))</f>
        <v/>
      </c>
      <c r="S154">
        <f>IF(OR(NOT(OR(A154&lt;&gt;"",C154&lt;&gt;"",D154&lt;&gt;"",G154&lt;&gt;"")),N(O154)&gt;0),"",IF(IF(N(A154)=0,"SIN FECHA DE LLEGADA; ","")&amp;IF(C154="","SIN UNIDAD; ","")&amp;IF(AND(C154&lt;&gt;"",COUNTIF('Unidades'!$A$2:$A$300,C154)=0),"UNIDAD NO ESTÁ EN LA LISTA; ","")&amp;IF(I154="","SIN URGENCIA; ","")&amp;IF(AND(I154&lt;&gt;"",J154=""),"FALTA QUIÉN DECIDIÓ; ","")&amp;IF(AND(I154="Emergencia ahora",NOT(OR(N(L154)&gt;0,N(M154)&gt;0))),"EMERGENCIA SIN LLAMADA DE REGRESO; ","")&amp;IF(AND(I154&lt;&gt;"",N(A154)&gt;0,IFERROR(VLOOKUP(I154,'Ajustes'!$A$3:$C$5,2,0),0)&gt;0,IF(OR(N(L154)&gt;0,N(M154)&gt;0),((IF(N(L154)=0,N(A154),N(L154))+N(M154))-(N(A154)+N(B154)))*1440&gt;IFERROR(VLOOKUP(I154,'Ajustes'!$A$3:$C$5,2,0),0),AND(NOT(N(O154)&gt;0),I154&lt;&gt;"Emergencia ahora",(NOW()-(N(A154)+N(B154)))*1440&gt;IFERROR(VLOOKUP(I154,'Ajustes'!$A$3:$C$5,2,0),0)))),"LLAMADA DESPUÉS DE LA META; ","")&amp;IF(AND(I154="Siguiente día hábil",N(A154)&gt;0,IF(N(N154)=0,TODAY()&gt;WORKDAY(N(A154),1),N(N154)&gt;WORKDAY(N(A154),1))),"SIGUIENTE DÍA HÁBIL SIN PROGRAMAR; ","")&amp;IF(AND(OR(I154="Emergencia ahora",I154="Siguiente día hábil"),K154=""),"SIN PROVEEDOR; ","")&amp;IF(AND(I154&lt;&gt;"",N(A154)&gt;0,IFERROR(VLOOKUP(I154,'Ajustes'!$A$3:$C$5,3,0),0)&gt;0,TODAY()-N(A154)&gt;IFERROR(VLOOKUP(I154,'Ajustes'!$A$3:$C$5,3,0),0)),"ABIERTA DEMASIADO TIEMPO; ","")="","",LEFT(IF(N(A154)=0,"SIN FECHA DE LLEGADA; ","")&amp;IF(C154="","SIN UNIDAD; ","")&amp;IF(AND(C154&lt;&gt;"",COUNTIF('Unidades'!$A$2:$A$300,C154)=0),"UNIDAD NO ESTÁ EN LA LISTA; ","")&amp;IF(I154="","SIN URGENCIA; ","")&amp;IF(AND(I154&lt;&gt;"",J154=""),"FALTA QUIÉN DECIDIÓ; ","")&amp;IF(AND(I154="Emergencia ahora",NOT(OR(N(L154)&gt;0,N(M154)&gt;0))),"EMERGENCIA SIN LLAMADA DE REGRESO; ","")&amp;IF(AND(I154&lt;&gt;"",N(A154)&gt;0,IFERROR(VLOOKUP(I154,'Ajustes'!$A$3:$C$5,2,0),0)&gt;0,IF(OR(N(L154)&gt;0,N(M154)&gt;0),((IF(N(L154)=0,N(A154),N(L154))+N(M154))-(N(A154)+N(B154)))*1440&gt;IFERROR(VLOOKUP(I154,'Ajustes'!$A$3:$C$5,2,0),0),AND(NOT(N(O154)&gt;0),I154&lt;&gt;"Emergencia ahora",(NOW()-(N(A154)+N(B154)))*1440&gt;IFERROR(VLOOKUP(I154,'Ajustes'!$A$3:$C$5,2,0),0)))),"LLAMADA DESPUÉS DE LA META; ","")&amp;IF(AND(I154="Siguiente día hábil",N(A154)&gt;0,IF(N(N154)=0,TODAY()&gt;WORKDAY(N(A154),1),N(N154)&gt;WORKDAY(N(A154),1))),"SIGUIENTE DÍA HÁBIL SIN PROGRAMAR; ","")&amp;IF(AND(OR(I154="Emergencia ahora",I154="Siguiente día hábil"),K154=""),"SIN PROVEEDOR; ","")&amp;IF(AND(I154&lt;&gt;"",N(A154)&gt;0,IFERROR(VLOOKUP(I154,'Ajustes'!$A$3:$C$5,3,0),0)&gt;0,TODAY()-N(A154)&gt;IFERROR(VLOOKUP(I154,'Ajustes'!$A$3:$C$5,3,0),0)),"ABIERTA DEMASIADO TIEMPO; ",""),LEN(IF(N(A154)=0,"SIN FECHA DE LLEGADA; ","")&amp;IF(C154="","SIN UNIDAD; ","")&amp;IF(AND(C154&lt;&gt;"",COUNTIF('Unidades'!$A$2:$A$300,C154)=0),"UNIDAD NO ESTÁ EN LA LISTA; ","")&amp;IF(I154="","SIN URGENCIA; ","")&amp;IF(AND(I154&lt;&gt;"",J154=""),"FALTA QUIÉN DECIDIÓ; ","")&amp;IF(AND(I154="Emergencia ahora",NOT(OR(N(L154)&gt;0,N(M154)&gt;0))),"EMERGENCIA SIN LLAMADA DE REGRESO; ","")&amp;IF(AND(I154&lt;&gt;"",N(A154)&gt;0,IFERROR(VLOOKUP(I154,'Ajustes'!$A$3:$C$5,2,0),0)&gt;0,IF(OR(N(L154)&gt;0,N(M154)&gt;0),((IF(N(L154)=0,N(A154),N(L154))+N(M154))-(N(A154)+N(B154)))*1440&gt;IFERROR(VLOOKUP(I154,'Ajustes'!$A$3:$C$5,2,0),0),AND(NOT(N(O154)&gt;0),I154&lt;&gt;"Emergencia ahora",(NOW()-(N(A154)+N(B154)))*1440&gt;IFERROR(VLOOKUP(I154,'Ajustes'!$A$3:$C$5,2,0),0)))),"LLAMADA DESPUÉS DE LA META; ","")&amp;IF(AND(I154="Siguiente día hábil",N(A154)&gt;0,IF(N(N154)=0,TODAY()&gt;WORKDAY(N(A154),1),N(N154)&gt;WORKDAY(N(A154),1))),"SIGUIENTE DÍA HÁBIL SIN PROGRAMAR; ","")&amp;IF(AND(OR(I154="Emergencia ahora",I154="Siguiente día hábil"),K154=""),"SIN PROVEEDOR; ","")&amp;IF(AND(I154&lt;&gt;"",N(A154)&gt;0,IFERROR(VLOOKUP(I154,'Ajustes'!$A$3:$C$5,3,0),0)&gt;0,TODAY()-N(A154)&gt;IFERROR(VLOOKUP(I154,'Ajustes'!$A$3:$C$5,3,0),0)),"ABIERTA DEMASIADO TIEMPO; ",""))-2)))</f>
        <v/>
      </c>
    </row>
    <row r="155">
      <c r="A155" s="7" t="n"/>
      <c r="B155" s="8" t="n"/>
      <c r="L155" s="7" t="n"/>
      <c r="M155" s="8" t="n"/>
      <c r="N155" s="7" t="n"/>
      <c r="O155" s="7" t="n"/>
      <c r="Q155" s="10">
        <f>IF(OR(NOT(OR(A155&lt;&gt;"",C155&lt;&gt;"",D155&lt;&gt;"",G155&lt;&gt;"")),N(A155)=0,NOT(OR(N(L155)&gt;0,N(M155)&gt;0))),"",ROUND(((IF(N(L155)=0,N(A155),N(L155))+N(M155))-(N(A155)+N(B155)))*1440,0))</f>
        <v/>
      </c>
      <c r="R155" s="10">
        <f>IF(OR(NOT(OR(A155&lt;&gt;"",C155&lt;&gt;"",D155&lt;&gt;"",G155&lt;&gt;"")),N(A155)=0),"",IF(N(O155)&gt;0,N(O155),TODAY())-N(A155))</f>
        <v/>
      </c>
      <c r="S155">
        <f>IF(OR(NOT(OR(A155&lt;&gt;"",C155&lt;&gt;"",D155&lt;&gt;"",G155&lt;&gt;"")),N(O155)&gt;0),"",IF(IF(N(A155)=0,"SIN FECHA DE LLEGADA; ","")&amp;IF(C155="","SIN UNIDAD; ","")&amp;IF(AND(C155&lt;&gt;"",COUNTIF('Unidades'!$A$2:$A$300,C155)=0),"UNIDAD NO ESTÁ EN LA LISTA; ","")&amp;IF(I155="","SIN URGENCIA; ","")&amp;IF(AND(I155&lt;&gt;"",J155=""),"FALTA QUIÉN DECIDIÓ; ","")&amp;IF(AND(I155="Emergencia ahora",NOT(OR(N(L155)&gt;0,N(M155)&gt;0))),"EMERGENCIA SIN LLAMADA DE REGRESO; ","")&amp;IF(AND(I155&lt;&gt;"",N(A155)&gt;0,IFERROR(VLOOKUP(I155,'Ajustes'!$A$3:$C$5,2,0),0)&gt;0,IF(OR(N(L155)&gt;0,N(M155)&gt;0),((IF(N(L155)=0,N(A155),N(L155))+N(M155))-(N(A155)+N(B155)))*1440&gt;IFERROR(VLOOKUP(I155,'Ajustes'!$A$3:$C$5,2,0),0),AND(NOT(N(O155)&gt;0),I155&lt;&gt;"Emergencia ahora",(NOW()-(N(A155)+N(B155)))*1440&gt;IFERROR(VLOOKUP(I155,'Ajustes'!$A$3:$C$5,2,0),0)))),"LLAMADA DESPUÉS DE LA META; ","")&amp;IF(AND(I155="Siguiente día hábil",N(A155)&gt;0,IF(N(N155)=0,TODAY()&gt;WORKDAY(N(A155),1),N(N155)&gt;WORKDAY(N(A155),1))),"SIGUIENTE DÍA HÁBIL SIN PROGRAMAR; ","")&amp;IF(AND(OR(I155="Emergencia ahora",I155="Siguiente día hábil"),K155=""),"SIN PROVEEDOR; ","")&amp;IF(AND(I155&lt;&gt;"",N(A155)&gt;0,IFERROR(VLOOKUP(I155,'Ajustes'!$A$3:$C$5,3,0),0)&gt;0,TODAY()-N(A155)&gt;IFERROR(VLOOKUP(I155,'Ajustes'!$A$3:$C$5,3,0),0)),"ABIERTA DEMASIADO TIEMPO; ","")="","",LEFT(IF(N(A155)=0,"SIN FECHA DE LLEGADA; ","")&amp;IF(C155="","SIN UNIDAD; ","")&amp;IF(AND(C155&lt;&gt;"",COUNTIF('Unidades'!$A$2:$A$300,C155)=0),"UNIDAD NO ESTÁ EN LA LISTA; ","")&amp;IF(I155="","SIN URGENCIA; ","")&amp;IF(AND(I155&lt;&gt;"",J155=""),"FALTA QUIÉN DECIDIÓ; ","")&amp;IF(AND(I155="Emergencia ahora",NOT(OR(N(L155)&gt;0,N(M155)&gt;0))),"EMERGENCIA SIN LLAMADA DE REGRESO; ","")&amp;IF(AND(I155&lt;&gt;"",N(A155)&gt;0,IFERROR(VLOOKUP(I155,'Ajustes'!$A$3:$C$5,2,0),0)&gt;0,IF(OR(N(L155)&gt;0,N(M155)&gt;0),((IF(N(L155)=0,N(A155),N(L155))+N(M155))-(N(A155)+N(B155)))*1440&gt;IFERROR(VLOOKUP(I155,'Ajustes'!$A$3:$C$5,2,0),0),AND(NOT(N(O155)&gt;0),I155&lt;&gt;"Emergencia ahora",(NOW()-(N(A155)+N(B155)))*1440&gt;IFERROR(VLOOKUP(I155,'Ajustes'!$A$3:$C$5,2,0),0)))),"LLAMADA DESPUÉS DE LA META; ","")&amp;IF(AND(I155="Siguiente día hábil",N(A155)&gt;0,IF(N(N155)=0,TODAY()&gt;WORKDAY(N(A155),1),N(N155)&gt;WORKDAY(N(A155),1))),"SIGUIENTE DÍA HÁBIL SIN PROGRAMAR; ","")&amp;IF(AND(OR(I155="Emergencia ahora",I155="Siguiente día hábil"),K155=""),"SIN PROVEEDOR; ","")&amp;IF(AND(I155&lt;&gt;"",N(A155)&gt;0,IFERROR(VLOOKUP(I155,'Ajustes'!$A$3:$C$5,3,0),0)&gt;0,TODAY()-N(A155)&gt;IFERROR(VLOOKUP(I155,'Ajustes'!$A$3:$C$5,3,0),0)),"ABIERTA DEMASIADO TIEMPO; ",""),LEN(IF(N(A155)=0,"SIN FECHA DE LLEGADA; ","")&amp;IF(C155="","SIN UNIDAD; ","")&amp;IF(AND(C155&lt;&gt;"",COUNTIF('Unidades'!$A$2:$A$300,C155)=0),"UNIDAD NO ESTÁ EN LA LISTA; ","")&amp;IF(I155="","SIN URGENCIA; ","")&amp;IF(AND(I155&lt;&gt;"",J155=""),"FALTA QUIÉN DECIDIÓ; ","")&amp;IF(AND(I155="Emergencia ahora",NOT(OR(N(L155)&gt;0,N(M155)&gt;0))),"EMERGENCIA SIN LLAMADA DE REGRESO; ","")&amp;IF(AND(I155&lt;&gt;"",N(A155)&gt;0,IFERROR(VLOOKUP(I155,'Ajustes'!$A$3:$C$5,2,0),0)&gt;0,IF(OR(N(L155)&gt;0,N(M155)&gt;0),((IF(N(L155)=0,N(A155),N(L155))+N(M155))-(N(A155)+N(B155)))*1440&gt;IFERROR(VLOOKUP(I155,'Ajustes'!$A$3:$C$5,2,0),0),AND(NOT(N(O155)&gt;0),I155&lt;&gt;"Emergencia ahora",(NOW()-(N(A155)+N(B155)))*1440&gt;IFERROR(VLOOKUP(I155,'Ajustes'!$A$3:$C$5,2,0),0)))),"LLAMADA DESPUÉS DE LA META; ","")&amp;IF(AND(I155="Siguiente día hábil",N(A155)&gt;0,IF(N(N155)=0,TODAY()&gt;WORKDAY(N(A155),1),N(N155)&gt;WORKDAY(N(A155),1))),"SIGUIENTE DÍA HÁBIL SIN PROGRAMAR; ","")&amp;IF(AND(OR(I155="Emergencia ahora",I155="Siguiente día hábil"),K155=""),"SIN PROVEEDOR; ","")&amp;IF(AND(I155&lt;&gt;"",N(A155)&gt;0,IFERROR(VLOOKUP(I155,'Ajustes'!$A$3:$C$5,3,0),0)&gt;0,TODAY()-N(A155)&gt;IFERROR(VLOOKUP(I155,'Ajustes'!$A$3:$C$5,3,0),0)),"ABIERTA DEMASIADO TIEMPO; ",""))-2)))</f>
        <v/>
      </c>
    </row>
    <row r="156">
      <c r="A156" s="7" t="n"/>
      <c r="B156" s="8" t="n"/>
      <c r="L156" s="7" t="n"/>
      <c r="M156" s="8" t="n"/>
      <c r="N156" s="7" t="n"/>
      <c r="O156" s="7" t="n"/>
      <c r="Q156" s="10">
        <f>IF(OR(NOT(OR(A156&lt;&gt;"",C156&lt;&gt;"",D156&lt;&gt;"",G156&lt;&gt;"")),N(A156)=0,NOT(OR(N(L156)&gt;0,N(M156)&gt;0))),"",ROUND(((IF(N(L156)=0,N(A156),N(L156))+N(M156))-(N(A156)+N(B156)))*1440,0))</f>
        <v/>
      </c>
      <c r="R156" s="10">
        <f>IF(OR(NOT(OR(A156&lt;&gt;"",C156&lt;&gt;"",D156&lt;&gt;"",G156&lt;&gt;"")),N(A156)=0),"",IF(N(O156)&gt;0,N(O156),TODAY())-N(A156))</f>
        <v/>
      </c>
      <c r="S156">
        <f>IF(OR(NOT(OR(A156&lt;&gt;"",C156&lt;&gt;"",D156&lt;&gt;"",G156&lt;&gt;"")),N(O156)&gt;0),"",IF(IF(N(A156)=0,"SIN FECHA DE LLEGADA; ","")&amp;IF(C156="","SIN UNIDAD; ","")&amp;IF(AND(C156&lt;&gt;"",COUNTIF('Unidades'!$A$2:$A$300,C156)=0),"UNIDAD NO ESTÁ EN LA LISTA; ","")&amp;IF(I156="","SIN URGENCIA; ","")&amp;IF(AND(I156&lt;&gt;"",J156=""),"FALTA QUIÉN DECIDIÓ; ","")&amp;IF(AND(I156="Emergencia ahora",NOT(OR(N(L156)&gt;0,N(M156)&gt;0))),"EMERGENCIA SIN LLAMADA DE REGRESO; ","")&amp;IF(AND(I156&lt;&gt;"",N(A156)&gt;0,IFERROR(VLOOKUP(I156,'Ajustes'!$A$3:$C$5,2,0),0)&gt;0,IF(OR(N(L156)&gt;0,N(M156)&gt;0),((IF(N(L156)=0,N(A156),N(L156))+N(M156))-(N(A156)+N(B156)))*1440&gt;IFERROR(VLOOKUP(I156,'Ajustes'!$A$3:$C$5,2,0),0),AND(NOT(N(O156)&gt;0),I156&lt;&gt;"Emergencia ahora",(NOW()-(N(A156)+N(B156)))*1440&gt;IFERROR(VLOOKUP(I156,'Ajustes'!$A$3:$C$5,2,0),0)))),"LLAMADA DESPUÉS DE LA META; ","")&amp;IF(AND(I156="Siguiente día hábil",N(A156)&gt;0,IF(N(N156)=0,TODAY()&gt;WORKDAY(N(A156),1),N(N156)&gt;WORKDAY(N(A156),1))),"SIGUIENTE DÍA HÁBIL SIN PROGRAMAR; ","")&amp;IF(AND(OR(I156="Emergencia ahora",I156="Siguiente día hábil"),K156=""),"SIN PROVEEDOR; ","")&amp;IF(AND(I156&lt;&gt;"",N(A156)&gt;0,IFERROR(VLOOKUP(I156,'Ajustes'!$A$3:$C$5,3,0),0)&gt;0,TODAY()-N(A156)&gt;IFERROR(VLOOKUP(I156,'Ajustes'!$A$3:$C$5,3,0),0)),"ABIERTA DEMASIADO TIEMPO; ","")="","",LEFT(IF(N(A156)=0,"SIN FECHA DE LLEGADA; ","")&amp;IF(C156="","SIN UNIDAD; ","")&amp;IF(AND(C156&lt;&gt;"",COUNTIF('Unidades'!$A$2:$A$300,C156)=0),"UNIDAD NO ESTÁ EN LA LISTA; ","")&amp;IF(I156="","SIN URGENCIA; ","")&amp;IF(AND(I156&lt;&gt;"",J156=""),"FALTA QUIÉN DECIDIÓ; ","")&amp;IF(AND(I156="Emergencia ahora",NOT(OR(N(L156)&gt;0,N(M156)&gt;0))),"EMERGENCIA SIN LLAMADA DE REGRESO; ","")&amp;IF(AND(I156&lt;&gt;"",N(A156)&gt;0,IFERROR(VLOOKUP(I156,'Ajustes'!$A$3:$C$5,2,0),0)&gt;0,IF(OR(N(L156)&gt;0,N(M156)&gt;0),((IF(N(L156)=0,N(A156),N(L156))+N(M156))-(N(A156)+N(B156)))*1440&gt;IFERROR(VLOOKUP(I156,'Ajustes'!$A$3:$C$5,2,0),0),AND(NOT(N(O156)&gt;0),I156&lt;&gt;"Emergencia ahora",(NOW()-(N(A156)+N(B156)))*1440&gt;IFERROR(VLOOKUP(I156,'Ajustes'!$A$3:$C$5,2,0),0)))),"LLAMADA DESPUÉS DE LA META; ","")&amp;IF(AND(I156="Siguiente día hábil",N(A156)&gt;0,IF(N(N156)=0,TODAY()&gt;WORKDAY(N(A156),1),N(N156)&gt;WORKDAY(N(A156),1))),"SIGUIENTE DÍA HÁBIL SIN PROGRAMAR; ","")&amp;IF(AND(OR(I156="Emergencia ahora",I156="Siguiente día hábil"),K156=""),"SIN PROVEEDOR; ","")&amp;IF(AND(I156&lt;&gt;"",N(A156)&gt;0,IFERROR(VLOOKUP(I156,'Ajustes'!$A$3:$C$5,3,0),0)&gt;0,TODAY()-N(A156)&gt;IFERROR(VLOOKUP(I156,'Ajustes'!$A$3:$C$5,3,0),0)),"ABIERTA DEMASIADO TIEMPO; ",""),LEN(IF(N(A156)=0,"SIN FECHA DE LLEGADA; ","")&amp;IF(C156="","SIN UNIDAD; ","")&amp;IF(AND(C156&lt;&gt;"",COUNTIF('Unidades'!$A$2:$A$300,C156)=0),"UNIDAD NO ESTÁ EN LA LISTA; ","")&amp;IF(I156="","SIN URGENCIA; ","")&amp;IF(AND(I156&lt;&gt;"",J156=""),"FALTA QUIÉN DECIDIÓ; ","")&amp;IF(AND(I156="Emergencia ahora",NOT(OR(N(L156)&gt;0,N(M156)&gt;0))),"EMERGENCIA SIN LLAMADA DE REGRESO; ","")&amp;IF(AND(I156&lt;&gt;"",N(A156)&gt;0,IFERROR(VLOOKUP(I156,'Ajustes'!$A$3:$C$5,2,0),0)&gt;0,IF(OR(N(L156)&gt;0,N(M156)&gt;0),((IF(N(L156)=0,N(A156),N(L156))+N(M156))-(N(A156)+N(B156)))*1440&gt;IFERROR(VLOOKUP(I156,'Ajustes'!$A$3:$C$5,2,0),0),AND(NOT(N(O156)&gt;0),I156&lt;&gt;"Emergencia ahora",(NOW()-(N(A156)+N(B156)))*1440&gt;IFERROR(VLOOKUP(I156,'Ajustes'!$A$3:$C$5,2,0),0)))),"LLAMADA DESPUÉS DE LA META; ","")&amp;IF(AND(I156="Siguiente día hábil",N(A156)&gt;0,IF(N(N156)=0,TODAY()&gt;WORKDAY(N(A156),1),N(N156)&gt;WORKDAY(N(A156),1))),"SIGUIENTE DÍA HÁBIL SIN PROGRAMAR; ","")&amp;IF(AND(OR(I156="Emergencia ahora",I156="Siguiente día hábil"),K156=""),"SIN PROVEEDOR; ","")&amp;IF(AND(I156&lt;&gt;"",N(A156)&gt;0,IFERROR(VLOOKUP(I156,'Ajustes'!$A$3:$C$5,3,0),0)&gt;0,TODAY()-N(A156)&gt;IFERROR(VLOOKUP(I156,'Ajustes'!$A$3:$C$5,3,0),0)),"ABIERTA DEMASIADO TIEMPO; ",""))-2)))</f>
        <v/>
      </c>
    </row>
    <row r="157">
      <c r="A157" s="7" t="n"/>
      <c r="B157" s="8" t="n"/>
      <c r="L157" s="7" t="n"/>
      <c r="M157" s="8" t="n"/>
      <c r="N157" s="7" t="n"/>
      <c r="O157" s="7" t="n"/>
      <c r="Q157" s="10">
        <f>IF(OR(NOT(OR(A157&lt;&gt;"",C157&lt;&gt;"",D157&lt;&gt;"",G157&lt;&gt;"")),N(A157)=0,NOT(OR(N(L157)&gt;0,N(M157)&gt;0))),"",ROUND(((IF(N(L157)=0,N(A157),N(L157))+N(M157))-(N(A157)+N(B157)))*1440,0))</f>
        <v/>
      </c>
      <c r="R157" s="10">
        <f>IF(OR(NOT(OR(A157&lt;&gt;"",C157&lt;&gt;"",D157&lt;&gt;"",G157&lt;&gt;"")),N(A157)=0),"",IF(N(O157)&gt;0,N(O157),TODAY())-N(A157))</f>
        <v/>
      </c>
      <c r="S157">
        <f>IF(OR(NOT(OR(A157&lt;&gt;"",C157&lt;&gt;"",D157&lt;&gt;"",G157&lt;&gt;"")),N(O157)&gt;0),"",IF(IF(N(A157)=0,"SIN FECHA DE LLEGADA; ","")&amp;IF(C157="","SIN UNIDAD; ","")&amp;IF(AND(C157&lt;&gt;"",COUNTIF('Unidades'!$A$2:$A$300,C157)=0),"UNIDAD NO ESTÁ EN LA LISTA; ","")&amp;IF(I157="","SIN URGENCIA; ","")&amp;IF(AND(I157&lt;&gt;"",J157=""),"FALTA QUIÉN DECIDIÓ; ","")&amp;IF(AND(I157="Emergencia ahora",NOT(OR(N(L157)&gt;0,N(M157)&gt;0))),"EMERGENCIA SIN LLAMADA DE REGRESO; ","")&amp;IF(AND(I157&lt;&gt;"",N(A157)&gt;0,IFERROR(VLOOKUP(I157,'Ajustes'!$A$3:$C$5,2,0),0)&gt;0,IF(OR(N(L157)&gt;0,N(M157)&gt;0),((IF(N(L157)=0,N(A157),N(L157))+N(M157))-(N(A157)+N(B157)))*1440&gt;IFERROR(VLOOKUP(I157,'Ajustes'!$A$3:$C$5,2,0),0),AND(NOT(N(O157)&gt;0),I157&lt;&gt;"Emergencia ahora",(NOW()-(N(A157)+N(B157)))*1440&gt;IFERROR(VLOOKUP(I157,'Ajustes'!$A$3:$C$5,2,0),0)))),"LLAMADA DESPUÉS DE LA META; ","")&amp;IF(AND(I157="Siguiente día hábil",N(A157)&gt;0,IF(N(N157)=0,TODAY()&gt;WORKDAY(N(A157),1),N(N157)&gt;WORKDAY(N(A157),1))),"SIGUIENTE DÍA HÁBIL SIN PROGRAMAR; ","")&amp;IF(AND(OR(I157="Emergencia ahora",I157="Siguiente día hábil"),K157=""),"SIN PROVEEDOR; ","")&amp;IF(AND(I157&lt;&gt;"",N(A157)&gt;0,IFERROR(VLOOKUP(I157,'Ajustes'!$A$3:$C$5,3,0),0)&gt;0,TODAY()-N(A157)&gt;IFERROR(VLOOKUP(I157,'Ajustes'!$A$3:$C$5,3,0),0)),"ABIERTA DEMASIADO TIEMPO; ","")="","",LEFT(IF(N(A157)=0,"SIN FECHA DE LLEGADA; ","")&amp;IF(C157="","SIN UNIDAD; ","")&amp;IF(AND(C157&lt;&gt;"",COUNTIF('Unidades'!$A$2:$A$300,C157)=0),"UNIDAD NO ESTÁ EN LA LISTA; ","")&amp;IF(I157="","SIN URGENCIA; ","")&amp;IF(AND(I157&lt;&gt;"",J157=""),"FALTA QUIÉN DECIDIÓ; ","")&amp;IF(AND(I157="Emergencia ahora",NOT(OR(N(L157)&gt;0,N(M157)&gt;0))),"EMERGENCIA SIN LLAMADA DE REGRESO; ","")&amp;IF(AND(I157&lt;&gt;"",N(A157)&gt;0,IFERROR(VLOOKUP(I157,'Ajustes'!$A$3:$C$5,2,0),0)&gt;0,IF(OR(N(L157)&gt;0,N(M157)&gt;0),((IF(N(L157)=0,N(A157),N(L157))+N(M157))-(N(A157)+N(B157)))*1440&gt;IFERROR(VLOOKUP(I157,'Ajustes'!$A$3:$C$5,2,0),0),AND(NOT(N(O157)&gt;0),I157&lt;&gt;"Emergencia ahora",(NOW()-(N(A157)+N(B157)))*1440&gt;IFERROR(VLOOKUP(I157,'Ajustes'!$A$3:$C$5,2,0),0)))),"LLAMADA DESPUÉS DE LA META; ","")&amp;IF(AND(I157="Siguiente día hábil",N(A157)&gt;0,IF(N(N157)=0,TODAY()&gt;WORKDAY(N(A157),1),N(N157)&gt;WORKDAY(N(A157),1))),"SIGUIENTE DÍA HÁBIL SIN PROGRAMAR; ","")&amp;IF(AND(OR(I157="Emergencia ahora",I157="Siguiente día hábil"),K157=""),"SIN PROVEEDOR; ","")&amp;IF(AND(I157&lt;&gt;"",N(A157)&gt;0,IFERROR(VLOOKUP(I157,'Ajustes'!$A$3:$C$5,3,0),0)&gt;0,TODAY()-N(A157)&gt;IFERROR(VLOOKUP(I157,'Ajustes'!$A$3:$C$5,3,0),0)),"ABIERTA DEMASIADO TIEMPO; ",""),LEN(IF(N(A157)=0,"SIN FECHA DE LLEGADA; ","")&amp;IF(C157="","SIN UNIDAD; ","")&amp;IF(AND(C157&lt;&gt;"",COUNTIF('Unidades'!$A$2:$A$300,C157)=0),"UNIDAD NO ESTÁ EN LA LISTA; ","")&amp;IF(I157="","SIN URGENCIA; ","")&amp;IF(AND(I157&lt;&gt;"",J157=""),"FALTA QUIÉN DECIDIÓ; ","")&amp;IF(AND(I157="Emergencia ahora",NOT(OR(N(L157)&gt;0,N(M157)&gt;0))),"EMERGENCIA SIN LLAMADA DE REGRESO; ","")&amp;IF(AND(I157&lt;&gt;"",N(A157)&gt;0,IFERROR(VLOOKUP(I157,'Ajustes'!$A$3:$C$5,2,0),0)&gt;0,IF(OR(N(L157)&gt;0,N(M157)&gt;0),((IF(N(L157)=0,N(A157),N(L157))+N(M157))-(N(A157)+N(B157)))*1440&gt;IFERROR(VLOOKUP(I157,'Ajustes'!$A$3:$C$5,2,0),0),AND(NOT(N(O157)&gt;0),I157&lt;&gt;"Emergencia ahora",(NOW()-(N(A157)+N(B157)))*1440&gt;IFERROR(VLOOKUP(I157,'Ajustes'!$A$3:$C$5,2,0),0)))),"LLAMADA DESPUÉS DE LA META; ","")&amp;IF(AND(I157="Siguiente día hábil",N(A157)&gt;0,IF(N(N157)=0,TODAY()&gt;WORKDAY(N(A157),1),N(N157)&gt;WORKDAY(N(A157),1))),"SIGUIENTE DÍA HÁBIL SIN PROGRAMAR; ","")&amp;IF(AND(OR(I157="Emergencia ahora",I157="Siguiente día hábil"),K157=""),"SIN PROVEEDOR; ","")&amp;IF(AND(I157&lt;&gt;"",N(A157)&gt;0,IFERROR(VLOOKUP(I157,'Ajustes'!$A$3:$C$5,3,0),0)&gt;0,TODAY()-N(A157)&gt;IFERROR(VLOOKUP(I157,'Ajustes'!$A$3:$C$5,3,0),0)),"ABIERTA DEMASIADO TIEMPO; ",""))-2)))</f>
        <v/>
      </c>
    </row>
    <row r="158">
      <c r="A158" s="7" t="n"/>
      <c r="B158" s="8" t="n"/>
      <c r="L158" s="7" t="n"/>
      <c r="M158" s="8" t="n"/>
      <c r="N158" s="7" t="n"/>
      <c r="O158" s="7" t="n"/>
      <c r="Q158" s="10">
        <f>IF(OR(NOT(OR(A158&lt;&gt;"",C158&lt;&gt;"",D158&lt;&gt;"",G158&lt;&gt;"")),N(A158)=0,NOT(OR(N(L158)&gt;0,N(M158)&gt;0))),"",ROUND(((IF(N(L158)=0,N(A158),N(L158))+N(M158))-(N(A158)+N(B158)))*1440,0))</f>
        <v/>
      </c>
      <c r="R158" s="10">
        <f>IF(OR(NOT(OR(A158&lt;&gt;"",C158&lt;&gt;"",D158&lt;&gt;"",G158&lt;&gt;"")),N(A158)=0),"",IF(N(O158)&gt;0,N(O158),TODAY())-N(A158))</f>
        <v/>
      </c>
      <c r="S158">
        <f>IF(OR(NOT(OR(A158&lt;&gt;"",C158&lt;&gt;"",D158&lt;&gt;"",G158&lt;&gt;"")),N(O158)&gt;0),"",IF(IF(N(A158)=0,"SIN FECHA DE LLEGADA; ","")&amp;IF(C158="","SIN UNIDAD; ","")&amp;IF(AND(C158&lt;&gt;"",COUNTIF('Unidades'!$A$2:$A$300,C158)=0),"UNIDAD NO ESTÁ EN LA LISTA; ","")&amp;IF(I158="","SIN URGENCIA; ","")&amp;IF(AND(I158&lt;&gt;"",J158=""),"FALTA QUIÉN DECIDIÓ; ","")&amp;IF(AND(I158="Emergencia ahora",NOT(OR(N(L158)&gt;0,N(M158)&gt;0))),"EMERGENCIA SIN LLAMADA DE REGRESO; ","")&amp;IF(AND(I158&lt;&gt;"",N(A158)&gt;0,IFERROR(VLOOKUP(I158,'Ajustes'!$A$3:$C$5,2,0),0)&gt;0,IF(OR(N(L158)&gt;0,N(M158)&gt;0),((IF(N(L158)=0,N(A158),N(L158))+N(M158))-(N(A158)+N(B158)))*1440&gt;IFERROR(VLOOKUP(I158,'Ajustes'!$A$3:$C$5,2,0),0),AND(NOT(N(O158)&gt;0),I158&lt;&gt;"Emergencia ahora",(NOW()-(N(A158)+N(B158)))*1440&gt;IFERROR(VLOOKUP(I158,'Ajustes'!$A$3:$C$5,2,0),0)))),"LLAMADA DESPUÉS DE LA META; ","")&amp;IF(AND(I158="Siguiente día hábil",N(A158)&gt;0,IF(N(N158)=0,TODAY()&gt;WORKDAY(N(A158),1),N(N158)&gt;WORKDAY(N(A158),1))),"SIGUIENTE DÍA HÁBIL SIN PROGRAMAR; ","")&amp;IF(AND(OR(I158="Emergencia ahora",I158="Siguiente día hábil"),K158=""),"SIN PROVEEDOR; ","")&amp;IF(AND(I158&lt;&gt;"",N(A158)&gt;0,IFERROR(VLOOKUP(I158,'Ajustes'!$A$3:$C$5,3,0),0)&gt;0,TODAY()-N(A158)&gt;IFERROR(VLOOKUP(I158,'Ajustes'!$A$3:$C$5,3,0),0)),"ABIERTA DEMASIADO TIEMPO; ","")="","",LEFT(IF(N(A158)=0,"SIN FECHA DE LLEGADA; ","")&amp;IF(C158="","SIN UNIDAD; ","")&amp;IF(AND(C158&lt;&gt;"",COUNTIF('Unidades'!$A$2:$A$300,C158)=0),"UNIDAD NO ESTÁ EN LA LISTA; ","")&amp;IF(I158="","SIN URGENCIA; ","")&amp;IF(AND(I158&lt;&gt;"",J158=""),"FALTA QUIÉN DECIDIÓ; ","")&amp;IF(AND(I158="Emergencia ahora",NOT(OR(N(L158)&gt;0,N(M158)&gt;0))),"EMERGENCIA SIN LLAMADA DE REGRESO; ","")&amp;IF(AND(I158&lt;&gt;"",N(A158)&gt;0,IFERROR(VLOOKUP(I158,'Ajustes'!$A$3:$C$5,2,0),0)&gt;0,IF(OR(N(L158)&gt;0,N(M158)&gt;0),((IF(N(L158)=0,N(A158),N(L158))+N(M158))-(N(A158)+N(B158)))*1440&gt;IFERROR(VLOOKUP(I158,'Ajustes'!$A$3:$C$5,2,0),0),AND(NOT(N(O158)&gt;0),I158&lt;&gt;"Emergencia ahora",(NOW()-(N(A158)+N(B158)))*1440&gt;IFERROR(VLOOKUP(I158,'Ajustes'!$A$3:$C$5,2,0),0)))),"LLAMADA DESPUÉS DE LA META; ","")&amp;IF(AND(I158="Siguiente día hábil",N(A158)&gt;0,IF(N(N158)=0,TODAY()&gt;WORKDAY(N(A158),1),N(N158)&gt;WORKDAY(N(A158),1))),"SIGUIENTE DÍA HÁBIL SIN PROGRAMAR; ","")&amp;IF(AND(OR(I158="Emergencia ahora",I158="Siguiente día hábil"),K158=""),"SIN PROVEEDOR; ","")&amp;IF(AND(I158&lt;&gt;"",N(A158)&gt;0,IFERROR(VLOOKUP(I158,'Ajustes'!$A$3:$C$5,3,0),0)&gt;0,TODAY()-N(A158)&gt;IFERROR(VLOOKUP(I158,'Ajustes'!$A$3:$C$5,3,0),0)),"ABIERTA DEMASIADO TIEMPO; ",""),LEN(IF(N(A158)=0,"SIN FECHA DE LLEGADA; ","")&amp;IF(C158="","SIN UNIDAD; ","")&amp;IF(AND(C158&lt;&gt;"",COUNTIF('Unidades'!$A$2:$A$300,C158)=0),"UNIDAD NO ESTÁ EN LA LISTA; ","")&amp;IF(I158="","SIN URGENCIA; ","")&amp;IF(AND(I158&lt;&gt;"",J158=""),"FALTA QUIÉN DECIDIÓ; ","")&amp;IF(AND(I158="Emergencia ahora",NOT(OR(N(L158)&gt;0,N(M158)&gt;0))),"EMERGENCIA SIN LLAMADA DE REGRESO; ","")&amp;IF(AND(I158&lt;&gt;"",N(A158)&gt;0,IFERROR(VLOOKUP(I158,'Ajustes'!$A$3:$C$5,2,0),0)&gt;0,IF(OR(N(L158)&gt;0,N(M158)&gt;0),((IF(N(L158)=0,N(A158),N(L158))+N(M158))-(N(A158)+N(B158)))*1440&gt;IFERROR(VLOOKUP(I158,'Ajustes'!$A$3:$C$5,2,0),0),AND(NOT(N(O158)&gt;0),I158&lt;&gt;"Emergencia ahora",(NOW()-(N(A158)+N(B158)))*1440&gt;IFERROR(VLOOKUP(I158,'Ajustes'!$A$3:$C$5,2,0),0)))),"LLAMADA DESPUÉS DE LA META; ","")&amp;IF(AND(I158="Siguiente día hábil",N(A158)&gt;0,IF(N(N158)=0,TODAY()&gt;WORKDAY(N(A158),1),N(N158)&gt;WORKDAY(N(A158),1))),"SIGUIENTE DÍA HÁBIL SIN PROGRAMAR; ","")&amp;IF(AND(OR(I158="Emergencia ahora",I158="Siguiente día hábil"),K158=""),"SIN PROVEEDOR; ","")&amp;IF(AND(I158&lt;&gt;"",N(A158)&gt;0,IFERROR(VLOOKUP(I158,'Ajustes'!$A$3:$C$5,3,0),0)&gt;0,TODAY()-N(A158)&gt;IFERROR(VLOOKUP(I158,'Ajustes'!$A$3:$C$5,3,0),0)),"ABIERTA DEMASIADO TIEMPO; ",""))-2)))</f>
        <v/>
      </c>
    </row>
    <row r="159">
      <c r="A159" s="7" t="n"/>
      <c r="B159" s="8" t="n"/>
      <c r="L159" s="7" t="n"/>
      <c r="M159" s="8" t="n"/>
      <c r="N159" s="7" t="n"/>
      <c r="O159" s="7" t="n"/>
      <c r="Q159" s="10">
        <f>IF(OR(NOT(OR(A159&lt;&gt;"",C159&lt;&gt;"",D159&lt;&gt;"",G159&lt;&gt;"")),N(A159)=0,NOT(OR(N(L159)&gt;0,N(M159)&gt;0))),"",ROUND(((IF(N(L159)=0,N(A159),N(L159))+N(M159))-(N(A159)+N(B159)))*1440,0))</f>
        <v/>
      </c>
      <c r="R159" s="10">
        <f>IF(OR(NOT(OR(A159&lt;&gt;"",C159&lt;&gt;"",D159&lt;&gt;"",G159&lt;&gt;"")),N(A159)=0),"",IF(N(O159)&gt;0,N(O159),TODAY())-N(A159))</f>
        <v/>
      </c>
      <c r="S159">
        <f>IF(OR(NOT(OR(A159&lt;&gt;"",C159&lt;&gt;"",D159&lt;&gt;"",G159&lt;&gt;"")),N(O159)&gt;0),"",IF(IF(N(A159)=0,"SIN FECHA DE LLEGADA; ","")&amp;IF(C159="","SIN UNIDAD; ","")&amp;IF(AND(C159&lt;&gt;"",COUNTIF('Unidades'!$A$2:$A$300,C159)=0),"UNIDAD NO ESTÁ EN LA LISTA; ","")&amp;IF(I159="","SIN URGENCIA; ","")&amp;IF(AND(I159&lt;&gt;"",J159=""),"FALTA QUIÉN DECIDIÓ; ","")&amp;IF(AND(I159="Emergencia ahora",NOT(OR(N(L159)&gt;0,N(M159)&gt;0))),"EMERGENCIA SIN LLAMADA DE REGRESO; ","")&amp;IF(AND(I159&lt;&gt;"",N(A159)&gt;0,IFERROR(VLOOKUP(I159,'Ajustes'!$A$3:$C$5,2,0),0)&gt;0,IF(OR(N(L159)&gt;0,N(M159)&gt;0),((IF(N(L159)=0,N(A159),N(L159))+N(M159))-(N(A159)+N(B159)))*1440&gt;IFERROR(VLOOKUP(I159,'Ajustes'!$A$3:$C$5,2,0),0),AND(NOT(N(O159)&gt;0),I159&lt;&gt;"Emergencia ahora",(NOW()-(N(A159)+N(B159)))*1440&gt;IFERROR(VLOOKUP(I159,'Ajustes'!$A$3:$C$5,2,0),0)))),"LLAMADA DESPUÉS DE LA META; ","")&amp;IF(AND(I159="Siguiente día hábil",N(A159)&gt;0,IF(N(N159)=0,TODAY()&gt;WORKDAY(N(A159),1),N(N159)&gt;WORKDAY(N(A159),1))),"SIGUIENTE DÍA HÁBIL SIN PROGRAMAR; ","")&amp;IF(AND(OR(I159="Emergencia ahora",I159="Siguiente día hábil"),K159=""),"SIN PROVEEDOR; ","")&amp;IF(AND(I159&lt;&gt;"",N(A159)&gt;0,IFERROR(VLOOKUP(I159,'Ajustes'!$A$3:$C$5,3,0),0)&gt;0,TODAY()-N(A159)&gt;IFERROR(VLOOKUP(I159,'Ajustes'!$A$3:$C$5,3,0),0)),"ABIERTA DEMASIADO TIEMPO; ","")="","",LEFT(IF(N(A159)=0,"SIN FECHA DE LLEGADA; ","")&amp;IF(C159="","SIN UNIDAD; ","")&amp;IF(AND(C159&lt;&gt;"",COUNTIF('Unidades'!$A$2:$A$300,C159)=0),"UNIDAD NO ESTÁ EN LA LISTA; ","")&amp;IF(I159="","SIN URGENCIA; ","")&amp;IF(AND(I159&lt;&gt;"",J159=""),"FALTA QUIÉN DECIDIÓ; ","")&amp;IF(AND(I159="Emergencia ahora",NOT(OR(N(L159)&gt;0,N(M159)&gt;0))),"EMERGENCIA SIN LLAMADA DE REGRESO; ","")&amp;IF(AND(I159&lt;&gt;"",N(A159)&gt;0,IFERROR(VLOOKUP(I159,'Ajustes'!$A$3:$C$5,2,0),0)&gt;0,IF(OR(N(L159)&gt;0,N(M159)&gt;0),((IF(N(L159)=0,N(A159),N(L159))+N(M159))-(N(A159)+N(B159)))*1440&gt;IFERROR(VLOOKUP(I159,'Ajustes'!$A$3:$C$5,2,0),0),AND(NOT(N(O159)&gt;0),I159&lt;&gt;"Emergencia ahora",(NOW()-(N(A159)+N(B159)))*1440&gt;IFERROR(VLOOKUP(I159,'Ajustes'!$A$3:$C$5,2,0),0)))),"LLAMADA DESPUÉS DE LA META; ","")&amp;IF(AND(I159="Siguiente día hábil",N(A159)&gt;0,IF(N(N159)=0,TODAY()&gt;WORKDAY(N(A159),1),N(N159)&gt;WORKDAY(N(A159),1))),"SIGUIENTE DÍA HÁBIL SIN PROGRAMAR; ","")&amp;IF(AND(OR(I159="Emergencia ahora",I159="Siguiente día hábil"),K159=""),"SIN PROVEEDOR; ","")&amp;IF(AND(I159&lt;&gt;"",N(A159)&gt;0,IFERROR(VLOOKUP(I159,'Ajustes'!$A$3:$C$5,3,0),0)&gt;0,TODAY()-N(A159)&gt;IFERROR(VLOOKUP(I159,'Ajustes'!$A$3:$C$5,3,0),0)),"ABIERTA DEMASIADO TIEMPO; ",""),LEN(IF(N(A159)=0,"SIN FECHA DE LLEGADA; ","")&amp;IF(C159="","SIN UNIDAD; ","")&amp;IF(AND(C159&lt;&gt;"",COUNTIF('Unidades'!$A$2:$A$300,C159)=0),"UNIDAD NO ESTÁ EN LA LISTA; ","")&amp;IF(I159="","SIN URGENCIA; ","")&amp;IF(AND(I159&lt;&gt;"",J159=""),"FALTA QUIÉN DECIDIÓ; ","")&amp;IF(AND(I159="Emergencia ahora",NOT(OR(N(L159)&gt;0,N(M159)&gt;0))),"EMERGENCIA SIN LLAMADA DE REGRESO; ","")&amp;IF(AND(I159&lt;&gt;"",N(A159)&gt;0,IFERROR(VLOOKUP(I159,'Ajustes'!$A$3:$C$5,2,0),0)&gt;0,IF(OR(N(L159)&gt;0,N(M159)&gt;0),((IF(N(L159)=0,N(A159),N(L159))+N(M159))-(N(A159)+N(B159)))*1440&gt;IFERROR(VLOOKUP(I159,'Ajustes'!$A$3:$C$5,2,0),0),AND(NOT(N(O159)&gt;0),I159&lt;&gt;"Emergencia ahora",(NOW()-(N(A159)+N(B159)))*1440&gt;IFERROR(VLOOKUP(I159,'Ajustes'!$A$3:$C$5,2,0),0)))),"LLAMADA DESPUÉS DE LA META; ","")&amp;IF(AND(I159="Siguiente día hábil",N(A159)&gt;0,IF(N(N159)=0,TODAY()&gt;WORKDAY(N(A159),1),N(N159)&gt;WORKDAY(N(A159),1))),"SIGUIENTE DÍA HÁBIL SIN PROGRAMAR; ","")&amp;IF(AND(OR(I159="Emergencia ahora",I159="Siguiente día hábil"),K159=""),"SIN PROVEEDOR; ","")&amp;IF(AND(I159&lt;&gt;"",N(A159)&gt;0,IFERROR(VLOOKUP(I159,'Ajustes'!$A$3:$C$5,3,0),0)&gt;0,TODAY()-N(A159)&gt;IFERROR(VLOOKUP(I159,'Ajustes'!$A$3:$C$5,3,0),0)),"ABIERTA DEMASIADO TIEMPO; ",""))-2)))</f>
        <v/>
      </c>
    </row>
    <row r="160">
      <c r="A160" s="7" t="n"/>
      <c r="B160" s="8" t="n"/>
      <c r="L160" s="7" t="n"/>
      <c r="M160" s="8" t="n"/>
      <c r="N160" s="7" t="n"/>
      <c r="O160" s="7" t="n"/>
      <c r="Q160" s="10">
        <f>IF(OR(NOT(OR(A160&lt;&gt;"",C160&lt;&gt;"",D160&lt;&gt;"",G160&lt;&gt;"")),N(A160)=0,NOT(OR(N(L160)&gt;0,N(M160)&gt;0))),"",ROUND(((IF(N(L160)=0,N(A160),N(L160))+N(M160))-(N(A160)+N(B160)))*1440,0))</f>
        <v/>
      </c>
      <c r="R160" s="10">
        <f>IF(OR(NOT(OR(A160&lt;&gt;"",C160&lt;&gt;"",D160&lt;&gt;"",G160&lt;&gt;"")),N(A160)=0),"",IF(N(O160)&gt;0,N(O160),TODAY())-N(A160))</f>
        <v/>
      </c>
      <c r="S160">
        <f>IF(OR(NOT(OR(A160&lt;&gt;"",C160&lt;&gt;"",D160&lt;&gt;"",G160&lt;&gt;"")),N(O160)&gt;0),"",IF(IF(N(A160)=0,"SIN FECHA DE LLEGADA; ","")&amp;IF(C160="","SIN UNIDAD; ","")&amp;IF(AND(C160&lt;&gt;"",COUNTIF('Unidades'!$A$2:$A$300,C160)=0),"UNIDAD NO ESTÁ EN LA LISTA; ","")&amp;IF(I160="","SIN URGENCIA; ","")&amp;IF(AND(I160&lt;&gt;"",J160=""),"FALTA QUIÉN DECIDIÓ; ","")&amp;IF(AND(I160="Emergencia ahora",NOT(OR(N(L160)&gt;0,N(M160)&gt;0))),"EMERGENCIA SIN LLAMADA DE REGRESO; ","")&amp;IF(AND(I160&lt;&gt;"",N(A160)&gt;0,IFERROR(VLOOKUP(I160,'Ajustes'!$A$3:$C$5,2,0),0)&gt;0,IF(OR(N(L160)&gt;0,N(M160)&gt;0),((IF(N(L160)=0,N(A160),N(L160))+N(M160))-(N(A160)+N(B160)))*1440&gt;IFERROR(VLOOKUP(I160,'Ajustes'!$A$3:$C$5,2,0),0),AND(NOT(N(O160)&gt;0),I160&lt;&gt;"Emergencia ahora",(NOW()-(N(A160)+N(B160)))*1440&gt;IFERROR(VLOOKUP(I160,'Ajustes'!$A$3:$C$5,2,0),0)))),"LLAMADA DESPUÉS DE LA META; ","")&amp;IF(AND(I160="Siguiente día hábil",N(A160)&gt;0,IF(N(N160)=0,TODAY()&gt;WORKDAY(N(A160),1),N(N160)&gt;WORKDAY(N(A160),1))),"SIGUIENTE DÍA HÁBIL SIN PROGRAMAR; ","")&amp;IF(AND(OR(I160="Emergencia ahora",I160="Siguiente día hábil"),K160=""),"SIN PROVEEDOR; ","")&amp;IF(AND(I160&lt;&gt;"",N(A160)&gt;0,IFERROR(VLOOKUP(I160,'Ajustes'!$A$3:$C$5,3,0),0)&gt;0,TODAY()-N(A160)&gt;IFERROR(VLOOKUP(I160,'Ajustes'!$A$3:$C$5,3,0),0)),"ABIERTA DEMASIADO TIEMPO; ","")="","",LEFT(IF(N(A160)=0,"SIN FECHA DE LLEGADA; ","")&amp;IF(C160="","SIN UNIDAD; ","")&amp;IF(AND(C160&lt;&gt;"",COUNTIF('Unidades'!$A$2:$A$300,C160)=0),"UNIDAD NO ESTÁ EN LA LISTA; ","")&amp;IF(I160="","SIN URGENCIA; ","")&amp;IF(AND(I160&lt;&gt;"",J160=""),"FALTA QUIÉN DECIDIÓ; ","")&amp;IF(AND(I160="Emergencia ahora",NOT(OR(N(L160)&gt;0,N(M160)&gt;0))),"EMERGENCIA SIN LLAMADA DE REGRESO; ","")&amp;IF(AND(I160&lt;&gt;"",N(A160)&gt;0,IFERROR(VLOOKUP(I160,'Ajustes'!$A$3:$C$5,2,0),0)&gt;0,IF(OR(N(L160)&gt;0,N(M160)&gt;0),((IF(N(L160)=0,N(A160),N(L160))+N(M160))-(N(A160)+N(B160)))*1440&gt;IFERROR(VLOOKUP(I160,'Ajustes'!$A$3:$C$5,2,0),0),AND(NOT(N(O160)&gt;0),I160&lt;&gt;"Emergencia ahora",(NOW()-(N(A160)+N(B160)))*1440&gt;IFERROR(VLOOKUP(I160,'Ajustes'!$A$3:$C$5,2,0),0)))),"LLAMADA DESPUÉS DE LA META; ","")&amp;IF(AND(I160="Siguiente día hábil",N(A160)&gt;0,IF(N(N160)=0,TODAY()&gt;WORKDAY(N(A160),1),N(N160)&gt;WORKDAY(N(A160),1))),"SIGUIENTE DÍA HÁBIL SIN PROGRAMAR; ","")&amp;IF(AND(OR(I160="Emergencia ahora",I160="Siguiente día hábil"),K160=""),"SIN PROVEEDOR; ","")&amp;IF(AND(I160&lt;&gt;"",N(A160)&gt;0,IFERROR(VLOOKUP(I160,'Ajustes'!$A$3:$C$5,3,0),0)&gt;0,TODAY()-N(A160)&gt;IFERROR(VLOOKUP(I160,'Ajustes'!$A$3:$C$5,3,0),0)),"ABIERTA DEMASIADO TIEMPO; ",""),LEN(IF(N(A160)=0,"SIN FECHA DE LLEGADA; ","")&amp;IF(C160="","SIN UNIDAD; ","")&amp;IF(AND(C160&lt;&gt;"",COUNTIF('Unidades'!$A$2:$A$300,C160)=0),"UNIDAD NO ESTÁ EN LA LISTA; ","")&amp;IF(I160="","SIN URGENCIA; ","")&amp;IF(AND(I160&lt;&gt;"",J160=""),"FALTA QUIÉN DECIDIÓ; ","")&amp;IF(AND(I160="Emergencia ahora",NOT(OR(N(L160)&gt;0,N(M160)&gt;0))),"EMERGENCIA SIN LLAMADA DE REGRESO; ","")&amp;IF(AND(I160&lt;&gt;"",N(A160)&gt;0,IFERROR(VLOOKUP(I160,'Ajustes'!$A$3:$C$5,2,0),0)&gt;0,IF(OR(N(L160)&gt;0,N(M160)&gt;0),((IF(N(L160)=0,N(A160),N(L160))+N(M160))-(N(A160)+N(B160)))*1440&gt;IFERROR(VLOOKUP(I160,'Ajustes'!$A$3:$C$5,2,0),0),AND(NOT(N(O160)&gt;0),I160&lt;&gt;"Emergencia ahora",(NOW()-(N(A160)+N(B160)))*1440&gt;IFERROR(VLOOKUP(I160,'Ajustes'!$A$3:$C$5,2,0),0)))),"LLAMADA DESPUÉS DE LA META; ","")&amp;IF(AND(I160="Siguiente día hábil",N(A160)&gt;0,IF(N(N160)=0,TODAY()&gt;WORKDAY(N(A160),1),N(N160)&gt;WORKDAY(N(A160),1))),"SIGUIENTE DÍA HÁBIL SIN PROGRAMAR; ","")&amp;IF(AND(OR(I160="Emergencia ahora",I160="Siguiente día hábil"),K160=""),"SIN PROVEEDOR; ","")&amp;IF(AND(I160&lt;&gt;"",N(A160)&gt;0,IFERROR(VLOOKUP(I160,'Ajustes'!$A$3:$C$5,3,0),0)&gt;0,TODAY()-N(A160)&gt;IFERROR(VLOOKUP(I160,'Ajustes'!$A$3:$C$5,3,0),0)),"ABIERTA DEMASIADO TIEMPO; ",""))-2)))</f>
        <v/>
      </c>
    </row>
    <row r="161">
      <c r="A161" s="7" t="n"/>
      <c r="B161" s="8" t="n"/>
      <c r="L161" s="7" t="n"/>
      <c r="M161" s="8" t="n"/>
      <c r="N161" s="7" t="n"/>
      <c r="O161" s="7" t="n"/>
      <c r="Q161" s="10">
        <f>IF(OR(NOT(OR(A161&lt;&gt;"",C161&lt;&gt;"",D161&lt;&gt;"",G161&lt;&gt;"")),N(A161)=0,NOT(OR(N(L161)&gt;0,N(M161)&gt;0))),"",ROUND(((IF(N(L161)=0,N(A161),N(L161))+N(M161))-(N(A161)+N(B161)))*1440,0))</f>
        <v/>
      </c>
      <c r="R161" s="10">
        <f>IF(OR(NOT(OR(A161&lt;&gt;"",C161&lt;&gt;"",D161&lt;&gt;"",G161&lt;&gt;"")),N(A161)=0),"",IF(N(O161)&gt;0,N(O161),TODAY())-N(A161))</f>
        <v/>
      </c>
      <c r="S161">
        <f>IF(OR(NOT(OR(A161&lt;&gt;"",C161&lt;&gt;"",D161&lt;&gt;"",G161&lt;&gt;"")),N(O161)&gt;0),"",IF(IF(N(A161)=0,"SIN FECHA DE LLEGADA; ","")&amp;IF(C161="","SIN UNIDAD; ","")&amp;IF(AND(C161&lt;&gt;"",COUNTIF('Unidades'!$A$2:$A$300,C161)=0),"UNIDAD NO ESTÁ EN LA LISTA; ","")&amp;IF(I161="","SIN URGENCIA; ","")&amp;IF(AND(I161&lt;&gt;"",J161=""),"FALTA QUIÉN DECIDIÓ; ","")&amp;IF(AND(I161="Emergencia ahora",NOT(OR(N(L161)&gt;0,N(M161)&gt;0))),"EMERGENCIA SIN LLAMADA DE REGRESO; ","")&amp;IF(AND(I161&lt;&gt;"",N(A161)&gt;0,IFERROR(VLOOKUP(I161,'Ajustes'!$A$3:$C$5,2,0),0)&gt;0,IF(OR(N(L161)&gt;0,N(M161)&gt;0),((IF(N(L161)=0,N(A161),N(L161))+N(M161))-(N(A161)+N(B161)))*1440&gt;IFERROR(VLOOKUP(I161,'Ajustes'!$A$3:$C$5,2,0),0),AND(NOT(N(O161)&gt;0),I161&lt;&gt;"Emergencia ahora",(NOW()-(N(A161)+N(B161)))*1440&gt;IFERROR(VLOOKUP(I161,'Ajustes'!$A$3:$C$5,2,0),0)))),"LLAMADA DESPUÉS DE LA META; ","")&amp;IF(AND(I161="Siguiente día hábil",N(A161)&gt;0,IF(N(N161)=0,TODAY()&gt;WORKDAY(N(A161),1),N(N161)&gt;WORKDAY(N(A161),1))),"SIGUIENTE DÍA HÁBIL SIN PROGRAMAR; ","")&amp;IF(AND(OR(I161="Emergencia ahora",I161="Siguiente día hábil"),K161=""),"SIN PROVEEDOR; ","")&amp;IF(AND(I161&lt;&gt;"",N(A161)&gt;0,IFERROR(VLOOKUP(I161,'Ajustes'!$A$3:$C$5,3,0),0)&gt;0,TODAY()-N(A161)&gt;IFERROR(VLOOKUP(I161,'Ajustes'!$A$3:$C$5,3,0),0)),"ABIERTA DEMASIADO TIEMPO; ","")="","",LEFT(IF(N(A161)=0,"SIN FECHA DE LLEGADA; ","")&amp;IF(C161="","SIN UNIDAD; ","")&amp;IF(AND(C161&lt;&gt;"",COUNTIF('Unidades'!$A$2:$A$300,C161)=0),"UNIDAD NO ESTÁ EN LA LISTA; ","")&amp;IF(I161="","SIN URGENCIA; ","")&amp;IF(AND(I161&lt;&gt;"",J161=""),"FALTA QUIÉN DECIDIÓ; ","")&amp;IF(AND(I161="Emergencia ahora",NOT(OR(N(L161)&gt;0,N(M161)&gt;0))),"EMERGENCIA SIN LLAMADA DE REGRESO; ","")&amp;IF(AND(I161&lt;&gt;"",N(A161)&gt;0,IFERROR(VLOOKUP(I161,'Ajustes'!$A$3:$C$5,2,0),0)&gt;0,IF(OR(N(L161)&gt;0,N(M161)&gt;0),((IF(N(L161)=0,N(A161),N(L161))+N(M161))-(N(A161)+N(B161)))*1440&gt;IFERROR(VLOOKUP(I161,'Ajustes'!$A$3:$C$5,2,0),0),AND(NOT(N(O161)&gt;0),I161&lt;&gt;"Emergencia ahora",(NOW()-(N(A161)+N(B161)))*1440&gt;IFERROR(VLOOKUP(I161,'Ajustes'!$A$3:$C$5,2,0),0)))),"LLAMADA DESPUÉS DE LA META; ","")&amp;IF(AND(I161="Siguiente día hábil",N(A161)&gt;0,IF(N(N161)=0,TODAY()&gt;WORKDAY(N(A161),1),N(N161)&gt;WORKDAY(N(A161),1))),"SIGUIENTE DÍA HÁBIL SIN PROGRAMAR; ","")&amp;IF(AND(OR(I161="Emergencia ahora",I161="Siguiente día hábil"),K161=""),"SIN PROVEEDOR; ","")&amp;IF(AND(I161&lt;&gt;"",N(A161)&gt;0,IFERROR(VLOOKUP(I161,'Ajustes'!$A$3:$C$5,3,0),0)&gt;0,TODAY()-N(A161)&gt;IFERROR(VLOOKUP(I161,'Ajustes'!$A$3:$C$5,3,0),0)),"ABIERTA DEMASIADO TIEMPO; ",""),LEN(IF(N(A161)=0,"SIN FECHA DE LLEGADA; ","")&amp;IF(C161="","SIN UNIDAD; ","")&amp;IF(AND(C161&lt;&gt;"",COUNTIF('Unidades'!$A$2:$A$300,C161)=0),"UNIDAD NO ESTÁ EN LA LISTA; ","")&amp;IF(I161="","SIN URGENCIA; ","")&amp;IF(AND(I161&lt;&gt;"",J161=""),"FALTA QUIÉN DECIDIÓ; ","")&amp;IF(AND(I161="Emergencia ahora",NOT(OR(N(L161)&gt;0,N(M161)&gt;0))),"EMERGENCIA SIN LLAMADA DE REGRESO; ","")&amp;IF(AND(I161&lt;&gt;"",N(A161)&gt;0,IFERROR(VLOOKUP(I161,'Ajustes'!$A$3:$C$5,2,0),0)&gt;0,IF(OR(N(L161)&gt;0,N(M161)&gt;0),((IF(N(L161)=0,N(A161),N(L161))+N(M161))-(N(A161)+N(B161)))*1440&gt;IFERROR(VLOOKUP(I161,'Ajustes'!$A$3:$C$5,2,0),0),AND(NOT(N(O161)&gt;0),I161&lt;&gt;"Emergencia ahora",(NOW()-(N(A161)+N(B161)))*1440&gt;IFERROR(VLOOKUP(I161,'Ajustes'!$A$3:$C$5,2,0),0)))),"LLAMADA DESPUÉS DE LA META; ","")&amp;IF(AND(I161="Siguiente día hábil",N(A161)&gt;0,IF(N(N161)=0,TODAY()&gt;WORKDAY(N(A161),1),N(N161)&gt;WORKDAY(N(A161),1))),"SIGUIENTE DÍA HÁBIL SIN PROGRAMAR; ","")&amp;IF(AND(OR(I161="Emergencia ahora",I161="Siguiente día hábil"),K161=""),"SIN PROVEEDOR; ","")&amp;IF(AND(I161&lt;&gt;"",N(A161)&gt;0,IFERROR(VLOOKUP(I161,'Ajustes'!$A$3:$C$5,3,0),0)&gt;0,TODAY()-N(A161)&gt;IFERROR(VLOOKUP(I161,'Ajustes'!$A$3:$C$5,3,0),0)),"ABIERTA DEMASIADO TIEMPO; ",""))-2)))</f>
        <v/>
      </c>
    </row>
    <row r="162">
      <c r="A162" s="7" t="n"/>
      <c r="B162" s="8" t="n"/>
      <c r="L162" s="7" t="n"/>
      <c r="M162" s="8" t="n"/>
      <c r="N162" s="7" t="n"/>
      <c r="O162" s="7" t="n"/>
      <c r="Q162" s="10">
        <f>IF(OR(NOT(OR(A162&lt;&gt;"",C162&lt;&gt;"",D162&lt;&gt;"",G162&lt;&gt;"")),N(A162)=0,NOT(OR(N(L162)&gt;0,N(M162)&gt;0))),"",ROUND(((IF(N(L162)=0,N(A162),N(L162))+N(M162))-(N(A162)+N(B162)))*1440,0))</f>
        <v/>
      </c>
      <c r="R162" s="10">
        <f>IF(OR(NOT(OR(A162&lt;&gt;"",C162&lt;&gt;"",D162&lt;&gt;"",G162&lt;&gt;"")),N(A162)=0),"",IF(N(O162)&gt;0,N(O162),TODAY())-N(A162))</f>
        <v/>
      </c>
      <c r="S162">
        <f>IF(OR(NOT(OR(A162&lt;&gt;"",C162&lt;&gt;"",D162&lt;&gt;"",G162&lt;&gt;"")),N(O162)&gt;0),"",IF(IF(N(A162)=0,"SIN FECHA DE LLEGADA; ","")&amp;IF(C162="","SIN UNIDAD; ","")&amp;IF(AND(C162&lt;&gt;"",COUNTIF('Unidades'!$A$2:$A$300,C162)=0),"UNIDAD NO ESTÁ EN LA LISTA; ","")&amp;IF(I162="","SIN URGENCIA; ","")&amp;IF(AND(I162&lt;&gt;"",J162=""),"FALTA QUIÉN DECIDIÓ; ","")&amp;IF(AND(I162="Emergencia ahora",NOT(OR(N(L162)&gt;0,N(M162)&gt;0))),"EMERGENCIA SIN LLAMADA DE REGRESO; ","")&amp;IF(AND(I162&lt;&gt;"",N(A162)&gt;0,IFERROR(VLOOKUP(I162,'Ajustes'!$A$3:$C$5,2,0),0)&gt;0,IF(OR(N(L162)&gt;0,N(M162)&gt;0),((IF(N(L162)=0,N(A162),N(L162))+N(M162))-(N(A162)+N(B162)))*1440&gt;IFERROR(VLOOKUP(I162,'Ajustes'!$A$3:$C$5,2,0),0),AND(NOT(N(O162)&gt;0),I162&lt;&gt;"Emergencia ahora",(NOW()-(N(A162)+N(B162)))*1440&gt;IFERROR(VLOOKUP(I162,'Ajustes'!$A$3:$C$5,2,0),0)))),"LLAMADA DESPUÉS DE LA META; ","")&amp;IF(AND(I162="Siguiente día hábil",N(A162)&gt;0,IF(N(N162)=0,TODAY()&gt;WORKDAY(N(A162),1),N(N162)&gt;WORKDAY(N(A162),1))),"SIGUIENTE DÍA HÁBIL SIN PROGRAMAR; ","")&amp;IF(AND(OR(I162="Emergencia ahora",I162="Siguiente día hábil"),K162=""),"SIN PROVEEDOR; ","")&amp;IF(AND(I162&lt;&gt;"",N(A162)&gt;0,IFERROR(VLOOKUP(I162,'Ajustes'!$A$3:$C$5,3,0),0)&gt;0,TODAY()-N(A162)&gt;IFERROR(VLOOKUP(I162,'Ajustes'!$A$3:$C$5,3,0),0)),"ABIERTA DEMASIADO TIEMPO; ","")="","",LEFT(IF(N(A162)=0,"SIN FECHA DE LLEGADA; ","")&amp;IF(C162="","SIN UNIDAD; ","")&amp;IF(AND(C162&lt;&gt;"",COUNTIF('Unidades'!$A$2:$A$300,C162)=0),"UNIDAD NO ESTÁ EN LA LISTA; ","")&amp;IF(I162="","SIN URGENCIA; ","")&amp;IF(AND(I162&lt;&gt;"",J162=""),"FALTA QUIÉN DECIDIÓ; ","")&amp;IF(AND(I162="Emergencia ahora",NOT(OR(N(L162)&gt;0,N(M162)&gt;0))),"EMERGENCIA SIN LLAMADA DE REGRESO; ","")&amp;IF(AND(I162&lt;&gt;"",N(A162)&gt;0,IFERROR(VLOOKUP(I162,'Ajustes'!$A$3:$C$5,2,0),0)&gt;0,IF(OR(N(L162)&gt;0,N(M162)&gt;0),((IF(N(L162)=0,N(A162),N(L162))+N(M162))-(N(A162)+N(B162)))*1440&gt;IFERROR(VLOOKUP(I162,'Ajustes'!$A$3:$C$5,2,0),0),AND(NOT(N(O162)&gt;0),I162&lt;&gt;"Emergencia ahora",(NOW()-(N(A162)+N(B162)))*1440&gt;IFERROR(VLOOKUP(I162,'Ajustes'!$A$3:$C$5,2,0),0)))),"LLAMADA DESPUÉS DE LA META; ","")&amp;IF(AND(I162="Siguiente día hábil",N(A162)&gt;0,IF(N(N162)=0,TODAY()&gt;WORKDAY(N(A162),1),N(N162)&gt;WORKDAY(N(A162),1))),"SIGUIENTE DÍA HÁBIL SIN PROGRAMAR; ","")&amp;IF(AND(OR(I162="Emergencia ahora",I162="Siguiente día hábil"),K162=""),"SIN PROVEEDOR; ","")&amp;IF(AND(I162&lt;&gt;"",N(A162)&gt;0,IFERROR(VLOOKUP(I162,'Ajustes'!$A$3:$C$5,3,0),0)&gt;0,TODAY()-N(A162)&gt;IFERROR(VLOOKUP(I162,'Ajustes'!$A$3:$C$5,3,0),0)),"ABIERTA DEMASIADO TIEMPO; ",""),LEN(IF(N(A162)=0,"SIN FECHA DE LLEGADA; ","")&amp;IF(C162="","SIN UNIDAD; ","")&amp;IF(AND(C162&lt;&gt;"",COUNTIF('Unidades'!$A$2:$A$300,C162)=0),"UNIDAD NO ESTÁ EN LA LISTA; ","")&amp;IF(I162="","SIN URGENCIA; ","")&amp;IF(AND(I162&lt;&gt;"",J162=""),"FALTA QUIÉN DECIDIÓ; ","")&amp;IF(AND(I162="Emergencia ahora",NOT(OR(N(L162)&gt;0,N(M162)&gt;0))),"EMERGENCIA SIN LLAMADA DE REGRESO; ","")&amp;IF(AND(I162&lt;&gt;"",N(A162)&gt;0,IFERROR(VLOOKUP(I162,'Ajustes'!$A$3:$C$5,2,0),0)&gt;0,IF(OR(N(L162)&gt;0,N(M162)&gt;0),((IF(N(L162)=0,N(A162),N(L162))+N(M162))-(N(A162)+N(B162)))*1440&gt;IFERROR(VLOOKUP(I162,'Ajustes'!$A$3:$C$5,2,0),0),AND(NOT(N(O162)&gt;0),I162&lt;&gt;"Emergencia ahora",(NOW()-(N(A162)+N(B162)))*1440&gt;IFERROR(VLOOKUP(I162,'Ajustes'!$A$3:$C$5,2,0),0)))),"LLAMADA DESPUÉS DE LA META; ","")&amp;IF(AND(I162="Siguiente día hábil",N(A162)&gt;0,IF(N(N162)=0,TODAY()&gt;WORKDAY(N(A162),1),N(N162)&gt;WORKDAY(N(A162),1))),"SIGUIENTE DÍA HÁBIL SIN PROGRAMAR; ","")&amp;IF(AND(OR(I162="Emergencia ahora",I162="Siguiente día hábil"),K162=""),"SIN PROVEEDOR; ","")&amp;IF(AND(I162&lt;&gt;"",N(A162)&gt;0,IFERROR(VLOOKUP(I162,'Ajustes'!$A$3:$C$5,3,0),0)&gt;0,TODAY()-N(A162)&gt;IFERROR(VLOOKUP(I162,'Ajustes'!$A$3:$C$5,3,0),0)),"ABIERTA DEMASIADO TIEMPO; ",""))-2)))</f>
        <v/>
      </c>
    </row>
    <row r="163">
      <c r="A163" s="7" t="n"/>
      <c r="B163" s="8" t="n"/>
      <c r="L163" s="7" t="n"/>
      <c r="M163" s="8" t="n"/>
      <c r="N163" s="7" t="n"/>
      <c r="O163" s="7" t="n"/>
      <c r="Q163" s="10">
        <f>IF(OR(NOT(OR(A163&lt;&gt;"",C163&lt;&gt;"",D163&lt;&gt;"",G163&lt;&gt;"")),N(A163)=0,NOT(OR(N(L163)&gt;0,N(M163)&gt;0))),"",ROUND(((IF(N(L163)=0,N(A163),N(L163))+N(M163))-(N(A163)+N(B163)))*1440,0))</f>
        <v/>
      </c>
      <c r="R163" s="10">
        <f>IF(OR(NOT(OR(A163&lt;&gt;"",C163&lt;&gt;"",D163&lt;&gt;"",G163&lt;&gt;"")),N(A163)=0),"",IF(N(O163)&gt;0,N(O163),TODAY())-N(A163))</f>
        <v/>
      </c>
      <c r="S163">
        <f>IF(OR(NOT(OR(A163&lt;&gt;"",C163&lt;&gt;"",D163&lt;&gt;"",G163&lt;&gt;"")),N(O163)&gt;0),"",IF(IF(N(A163)=0,"SIN FECHA DE LLEGADA; ","")&amp;IF(C163="","SIN UNIDAD; ","")&amp;IF(AND(C163&lt;&gt;"",COUNTIF('Unidades'!$A$2:$A$300,C163)=0),"UNIDAD NO ESTÁ EN LA LISTA; ","")&amp;IF(I163="","SIN URGENCIA; ","")&amp;IF(AND(I163&lt;&gt;"",J163=""),"FALTA QUIÉN DECIDIÓ; ","")&amp;IF(AND(I163="Emergencia ahora",NOT(OR(N(L163)&gt;0,N(M163)&gt;0))),"EMERGENCIA SIN LLAMADA DE REGRESO; ","")&amp;IF(AND(I163&lt;&gt;"",N(A163)&gt;0,IFERROR(VLOOKUP(I163,'Ajustes'!$A$3:$C$5,2,0),0)&gt;0,IF(OR(N(L163)&gt;0,N(M163)&gt;0),((IF(N(L163)=0,N(A163),N(L163))+N(M163))-(N(A163)+N(B163)))*1440&gt;IFERROR(VLOOKUP(I163,'Ajustes'!$A$3:$C$5,2,0),0),AND(NOT(N(O163)&gt;0),I163&lt;&gt;"Emergencia ahora",(NOW()-(N(A163)+N(B163)))*1440&gt;IFERROR(VLOOKUP(I163,'Ajustes'!$A$3:$C$5,2,0),0)))),"LLAMADA DESPUÉS DE LA META; ","")&amp;IF(AND(I163="Siguiente día hábil",N(A163)&gt;0,IF(N(N163)=0,TODAY()&gt;WORKDAY(N(A163),1),N(N163)&gt;WORKDAY(N(A163),1))),"SIGUIENTE DÍA HÁBIL SIN PROGRAMAR; ","")&amp;IF(AND(OR(I163="Emergencia ahora",I163="Siguiente día hábil"),K163=""),"SIN PROVEEDOR; ","")&amp;IF(AND(I163&lt;&gt;"",N(A163)&gt;0,IFERROR(VLOOKUP(I163,'Ajustes'!$A$3:$C$5,3,0),0)&gt;0,TODAY()-N(A163)&gt;IFERROR(VLOOKUP(I163,'Ajustes'!$A$3:$C$5,3,0),0)),"ABIERTA DEMASIADO TIEMPO; ","")="","",LEFT(IF(N(A163)=0,"SIN FECHA DE LLEGADA; ","")&amp;IF(C163="","SIN UNIDAD; ","")&amp;IF(AND(C163&lt;&gt;"",COUNTIF('Unidades'!$A$2:$A$300,C163)=0),"UNIDAD NO ESTÁ EN LA LISTA; ","")&amp;IF(I163="","SIN URGENCIA; ","")&amp;IF(AND(I163&lt;&gt;"",J163=""),"FALTA QUIÉN DECIDIÓ; ","")&amp;IF(AND(I163="Emergencia ahora",NOT(OR(N(L163)&gt;0,N(M163)&gt;0))),"EMERGENCIA SIN LLAMADA DE REGRESO; ","")&amp;IF(AND(I163&lt;&gt;"",N(A163)&gt;0,IFERROR(VLOOKUP(I163,'Ajustes'!$A$3:$C$5,2,0),0)&gt;0,IF(OR(N(L163)&gt;0,N(M163)&gt;0),((IF(N(L163)=0,N(A163),N(L163))+N(M163))-(N(A163)+N(B163)))*1440&gt;IFERROR(VLOOKUP(I163,'Ajustes'!$A$3:$C$5,2,0),0),AND(NOT(N(O163)&gt;0),I163&lt;&gt;"Emergencia ahora",(NOW()-(N(A163)+N(B163)))*1440&gt;IFERROR(VLOOKUP(I163,'Ajustes'!$A$3:$C$5,2,0),0)))),"LLAMADA DESPUÉS DE LA META; ","")&amp;IF(AND(I163="Siguiente día hábil",N(A163)&gt;0,IF(N(N163)=0,TODAY()&gt;WORKDAY(N(A163),1),N(N163)&gt;WORKDAY(N(A163),1))),"SIGUIENTE DÍA HÁBIL SIN PROGRAMAR; ","")&amp;IF(AND(OR(I163="Emergencia ahora",I163="Siguiente día hábil"),K163=""),"SIN PROVEEDOR; ","")&amp;IF(AND(I163&lt;&gt;"",N(A163)&gt;0,IFERROR(VLOOKUP(I163,'Ajustes'!$A$3:$C$5,3,0),0)&gt;0,TODAY()-N(A163)&gt;IFERROR(VLOOKUP(I163,'Ajustes'!$A$3:$C$5,3,0),0)),"ABIERTA DEMASIADO TIEMPO; ",""),LEN(IF(N(A163)=0,"SIN FECHA DE LLEGADA; ","")&amp;IF(C163="","SIN UNIDAD; ","")&amp;IF(AND(C163&lt;&gt;"",COUNTIF('Unidades'!$A$2:$A$300,C163)=0),"UNIDAD NO ESTÁ EN LA LISTA; ","")&amp;IF(I163="","SIN URGENCIA; ","")&amp;IF(AND(I163&lt;&gt;"",J163=""),"FALTA QUIÉN DECIDIÓ; ","")&amp;IF(AND(I163="Emergencia ahora",NOT(OR(N(L163)&gt;0,N(M163)&gt;0))),"EMERGENCIA SIN LLAMADA DE REGRESO; ","")&amp;IF(AND(I163&lt;&gt;"",N(A163)&gt;0,IFERROR(VLOOKUP(I163,'Ajustes'!$A$3:$C$5,2,0),0)&gt;0,IF(OR(N(L163)&gt;0,N(M163)&gt;0),((IF(N(L163)=0,N(A163),N(L163))+N(M163))-(N(A163)+N(B163)))*1440&gt;IFERROR(VLOOKUP(I163,'Ajustes'!$A$3:$C$5,2,0),0),AND(NOT(N(O163)&gt;0),I163&lt;&gt;"Emergencia ahora",(NOW()-(N(A163)+N(B163)))*1440&gt;IFERROR(VLOOKUP(I163,'Ajustes'!$A$3:$C$5,2,0),0)))),"LLAMADA DESPUÉS DE LA META; ","")&amp;IF(AND(I163="Siguiente día hábil",N(A163)&gt;0,IF(N(N163)=0,TODAY()&gt;WORKDAY(N(A163),1),N(N163)&gt;WORKDAY(N(A163),1))),"SIGUIENTE DÍA HÁBIL SIN PROGRAMAR; ","")&amp;IF(AND(OR(I163="Emergencia ahora",I163="Siguiente día hábil"),K163=""),"SIN PROVEEDOR; ","")&amp;IF(AND(I163&lt;&gt;"",N(A163)&gt;0,IFERROR(VLOOKUP(I163,'Ajustes'!$A$3:$C$5,3,0),0)&gt;0,TODAY()-N(A163)&gt;IFERROR(VLOOKUP(I163,'Ajustes'!$A$3:$C$5,3,0),0)),"ABIERTA DEMASIADO TIEMPO; ",""))-2)))</f>
        <v/>
      </c>
    </row>
    <row r="164">
      <c r="A164" s="7" t="n"/>
      <c r="B164" s="8" t="n"/>
      <c r="L164" s="7" t="n"/>
      <c r="M164" s="8" t="n"/>
      <c r="N164" s="7" t="n"/>
      <c r="O164" s="7" t="n"/>
      <c r="Q164" s="10">
        <f>IF(OR(NOT(OR(A164&lt;&gt;"",C164&lt;&gt;"",D164&lt;&gt;"",G164&lt;&gt;"")),N(A164)=0,NOT(OR(N(L164)&gt;0,N(M164)&gt;0))),"",ROUND(((IF(N(L164)=0,N(A164),N(L164))+N(M164))-(N(A164)+N(B164)))*1440,0))</f>
        <v/>
      </c>
      <c r="R164" s="10">
        <f>IF(OR(NOT(OR(A164&lt;&gt;"",C164&lt;&gt;"",D164&lt;&gt;"",G164&lt;&gt;"")),N(A164)=0),"",IF(N(O164)&gt;0,N(O164),TODAY())-N(A164))</f>
        <v/>
      </c>
      <c r="S164">
        <f>IF(OR(NOT(OR(A164&lt;&gt;"",C164&lt;&gt;"",D164&lt;&gt;"",G164&lt;&gt;"")),N(O164)&gt;0),"",IF(IF(N(A164)=0,"SIN FECHA DE LLEGADA; ","")&amp;IF(C164="","SIN UNIDAD; ","")&amp;IF(AND(C164&lt;&gt;"",COUNTIF('Unidades'!$A$2:$A$300,C164)=0),"UNIDAD NO ESTÁ EN LA LISTA; ","")&amp;IF(I164="","SIN URGENCIA; ","")&amp;IF(AND(I164&lt;&gt;"",J164=""),"FALTA QUIÉN DECIDIÓ; ","")&amp;IF(AND(I164="Emergencia ahora",NOT(OR(N(L164)&gt;0,N(M164)&gt;0))),"EMERGENCIA SIN LLAMADA DE REGRESO; ","")&amp;IF(AND(I164&lt;&gt;"",N(A164)&gt;0,IFERROR(VLOOKUP(I164,'Ajustes'!$A$3:$C$5,2,0),0)&gt;0,IF(OR(N(L164)&gt;0,N(M164)&gt;0),((IF(N(L164)=0,N(A164),N(L164))+N(M164))-(N(A164)+N(B164)))*1440&gt;IFERROR(VLOOKUP(I164,'Ajustes'!$A$3:$C$5,2,0),0),AND(NOT(N(O164)&gt;0),I164&lt;&gt;"Emergencia ahora",(NOW()-(N(A164)+N(B164)))*1440&gt;IFERROR(VLOOKUP(I164,'Ajustes'!$A$3:$C$5,2,0),0)))),"LLAMADA DESPUÉS DE LA META; ","")&amp;IF(AND(I164="Siguiente día hábil",N(A164)&gt;0,IF(N(N164)=0,TODAY()&gt;WORKDAY(N(A164),1),N(N164)&gt;WORKDAY(N(A164),1))),"SIGUIENTE DÍA HÁBIL SIN PROGRAMAR; ","")&amp;IF(AND(OR(I164="Emergencia ahora",I164="Siguiente día hábil"),K164=""),"SIN PROVEEDOR; ","")&amp;IF(AND(I164&lt;&gt;"",N(A164)&gt;0,IFERROR(VLOOKUP(I164,'Ajustes'!$A$3:$C$5,3,0),0)&gt;0,TODAY()-N(A164)&gt;IFERROR(VLOOKUP(I164,'Ajustes'!$A$3:$C$5,3,0),0)),"ABIERTA DEMASIADO TIEMPO; ","")="","",LEFT(IF(N(A164)=0,"SIN FECHA DE LLEGADA; ","")&amp;IF(C164="","SIN UNIDAD; ","")&amp;IF(AND(C164&lt;&gt;"",COUNTIF('Unidades'!$A$2:$A$300,C164)=0),"UNIDAD NO ESTÁ EN LA LISTA; ","")&amp;IF(I164="","SIN URGENCIA; ","")&amp;IF(AND(I164&lt;&gt;"",J164=""),"FALTA QUIÉN DECIDIÓ; ","")&amp;IF(AND(I164="Emergencia ahora",NOT(OR(N(L164)&gt;0,N(M164)&gt;0))),"EMERGENCIA SIN LLAMADA DE REGRESO; ","")&amp;IF(AND(I164&lt;&gt;"",N(A164)&gt;0,IFERROR(VLOOKUP(I164,'Ajustes'!$A$3:$C$5,2,0),0)&gt;0,IF(OR(N(L164)&gt;0,N(M164)&gt;0),((IF(N(L164)=0,N(A164),N(L164))+N(M164))-(N(A164)+N(B164)))*1440&gt;IFERROR(VLOOKUP(I164,'Ajustes'!$A$3:$C$5,2,0),0),AND(NOT(N(O164)&gt;0),I164&lt;&gt;"Emergencia ahora",(NOW()-(N(A164)+N(B164)))*1440&gt;IFERROR(VLOOKUP(I164,'Ajustes'!$A$3:$C$5,2,0),0)))),"LLAMADA DESPUÉS DE LA META; ","")&amp;IF(AND(I164="Siguiente día hábil",N(A164)&gt;0,IF(N(N164)=0,TODAY()&gt;WORKDAY(N(A164),1),N(N164)&gt;WORKDAY(N(A164),1))),"SIGUIENTE DÍA HÁBIL SIN PROGRAMAR; ","")&amp;IF(AND(OR(I164="Emergencia ahora",I164="Siguiente día hábil"),K164=""),"SIN PROVEEDOR; ","")&amp;IF(AND(I164&lt;&gt;"",N(A164)&gt;0,IFERROR(VLOOKUP(I164,'Ajustes'!$A$3:$C$5,3,0),0)&gt;0,TODAY()-N(A164)&gt;IFERROR(VLOOKUP(I164,'Ajustes'!$A$3:$C$5,3,0),0)),"ABIERTA DEMASIADO TIEMPO; ",""),LEN(IF(N(A164)=0,"SIN FECHA DE LLEGADA; ","")&amp;IF(C164="","SIN UNIDAD; ","")&amp;IF(AND(C164&lt;&gt;"",COUNTIF('Unidades'!$A$2:$A$300,C164)=0),"UNIDAD NO ESTÁ EN LA LISTA; ","")&amp;IF(I164="","SIN URGENCIA; ","")&amp;IF(AND(I164&lt;&gt;"",J164=""),"FALTA QUIÉN DECIDIÓ; ","")&amp;IF(AND(I164="Emergencia ahora",NOT(OR(N(L164)&gt;0,N(M164)&gt;0))),"EMERGENCIA SIN LLAMADA DE REGRESO; ","")&amp;IF(AND(I164&lt;&gt;"",N(A164)&gt;0,IFERROR(VLOOKUP(I164,'Ajustes'!$A$3:$C$5,2,0),0)&gt;0,IF(OR(N(L164)&gt;0,N(M164)&gt;0),((IF(N(L164)=0,N(A164),N(L164))+N(M164))-(N(A164)+N(B164)))*1440&gt;IFERROR(VLOOKUP(I164,'Ajustes'!$A$3:$C$5,2,0),0),AND(NOT(N(O164)&gt;0),I164&lt;&gt;"Emergencia ahora",(NOW()-(N(A164)+N(B164)))*1440&gt;IFERROR(VLOOKUP(I164,'Ajustes'!$A$3:$C$5,2,0),0)))),"LLAMADA DESPUÉS DE LA META; ","")&amp;IF(AND(I164="Siguiente día hábil",N(A164)&gt;0,IF(N(N164)=0,TODAY()&gt;WORKDAY(N(A164),1),N(N164)&gt;WORKDAY(N(A164),1))),"SIGUIENTE DÍA HÁBIL SIN PROGRAMAR; ","")&amp;IF(AND(OR(I164="Emergencia ahora",I164="Siguiente día hábil"),K164=""),"SIN PROVEEDOR; ","")&amp;IF(AND(I164&lt;&gt;"",N(A164)&gt;0,IFERROR(VLOOKUP(I164,'Ajustes'!$A$3:$C$5,3,0),0)&gt;0,TODAY()-N(A164)&gt;IFERROR(VLOOKUP(I164,'Ajustes'!$A$3:$C$5,3,0),0)),"ABIERTA DEMASIADO TIEMPO; ",""))-2)))</f>
        <v/>
      </c>
    </row>
    <row r="165">
      <c r="A165" s="7" t="n"/>
      <c r="B165" s="8" t="n"/>
      <c r="L165" s="7" t="n"/>
      <c r="M165" s="8" t="n"/>
      <c r="N165" s="7" t="n"/>
      <c r="O165" s="7" t="n"/>
      <c r="Q165" s="10">
        <f>IF(OR(NOT(OR(A165&lt;&gt;"",C165&lt;&gt;"",D165&lt;&gt;"",G165&lt;&gt;"")),N(A165)=0,NOT(OR(N(L165)&gt;0,N(M165)&gt;0))),"",ROUND(((IF(N(L165)=0,N(A165),N(L165))+N(M165))-(N(A165)+N(B165)))*1440,0))</f>
        <v/>
      </c>
      <c r="R165" s="10">
        <f>IF(OR(NOT(OR(A165&lt;&gt;"",C165&lt;&gt;"",D165&lt;&gt;"",G165&lt;&gt;"")),N(A165)=0),"",IF(N(O165)&gt;0,N(O165),TODAY())-N(A165))</f>
        <v/>
      </c>
      <c r="S165">
        <f>IF(OR(NOT(OR(A165&lt;&gt;"",C165&lt;&gt;"",D165&lt;&gt;"",G165&lt;&gt;"")),N(O165)&gt;0),"",IF(IF(N(A165)=0,"SIN FECHA DE LLEGADA; ","")&amp;IF(C165="","SIN UNIDAD; ","")&amp;IF(AND(C165&lt;&gt;"",COUNTIF('Unidades'!$A$2:$A$300,C165)=0),"UNIDAD NO ESTÁ EN LA LISTA; ","")&amp;IF(I165="","SIN URGENCIA; ","")&amp;IF(AND(I165&lt;&gt;"",J165=""),"FALTA QUIÉN DECIDIÓ; ","")&amp;IF(AND(I165="Emergencia ahora",NOT(OR(N(L165)&gt;0,N(M165)&gt;0))),"EMERGENCIA SIN LLAMADA DE REGRESO; ","")&amp;IF(AND(I165&lt;&gt;"",N(A165)&gt;0,IFERROR(VLOOKUP(I165,'Ajustes'!$A$3:$C$5,2,0),0)&gt;0,IF(OR(N(L165)&gt;0,N(M165)&gt;0),((IF(N(L165)=0,N(A165),N(L165))+N(M165))-(N(A165)+N(B165)))*1440&gt;IFERROR(VLOOKUP(I165,'Ajustes'!$A$3:$C$5,2,0),0),AND(NOT(N(O165)&gt;0),I165&lt;&gt;"Emergencia ahora",(NOW()-(N(A165)+N(B165)))*1440&gt;IFERROR(VLOOKUP(I165,'Ajustes'!$A$3:$C$5,2,0),0)))),"LLAMADA DESPUÉS DE LA META; ","")&amp;IF(AND(I165="Siguiente día hábil",N(A165)&gt;0,IF(N(N165)=0,TODAY()&gt;WORKDAY(N(A165),1),N(N165)&gt;WORKDAY(N(A165),1))),"SIGUIENTE DÍA HÁBIL SIN PROGRAMAR; ","")&amp;IF(AND(OR(I165="Emergencia ahora",I165="Siguiente día hábil"),K165=""),"SIN PROVEEDOR; ","")&amp;IF(AND(I165&lt;&gt;"",N(A165)&gt;0,IFERROR(VLOOKUP(I165,'Ajustes'!$A$3:$C$5,3,0),0)&gt;0,TODAY()-N(A165)&gt;IFERROR(VLOOKUP(I165,'Ajustes'!$A$3:$C$5,3,0),0)),"ABIERTA DEMASIADO TIEMPO; ","")="","",LEFT(IF(N(A165)=0,"SIN FECHA DE LLEGADA; ","")&amp;IF(C165="","SIN UNIDAD; ","")&amp;IF(AND(C165&lt;&gt;"",COUNTIF('Unidades'!$A$2:$A$300,C165)=0),"UNIDAD NO ESTÁ EN LA LISTA; ","")&amp;IF(I165="","SIN URGENCIA; ","")&amp;IF(AND(I165&lt;&gt;"",J165=""),"FALTA QUIÉN DECIDIÓ; ","")&amp;IF(AND(I165="Emergencia ahora",NOT(OR(N(L165)&gt;0,N(M165)&gt;0))),"EMERGENCIA SIN LLAMADA DE REGRESO; ","")&amp;IF(AND(I165&lt;&gt;"",N(A165)&gt;0,IFERROR(VLOOKUP(I165,'Ajustes'!$A$3:$C$5,2,0),0)&gt;0,IF(OR(N(L165)&gt;0,N(M165)&gt;0),((IF(N(L165)=0,N(A165),N(L165))+N(M165))-(N(A165)+N(B165)))*1440&gt;IFERROR(VLOOKUP(I165,'Ajustes'!$A$3:$C$5,2,0),0),AND(NOT(N(O165)&gt;0),I165&lt;&gt;"Emergencia ahora",(NOW()-(N(A165)+N(B165)))*1440&gt;IFERROR(VLOOKUP(I165,'Ajustes'!$A$3:$C$5,2,0),0)))),"LLAMADA DESPUÉS DE LA META; ","")&amp;IF(AND(I165="Siguiente día hábil",N(A165)&gt;0,IF(N(N165)=0,TODAY()&gt;WORKDAY(N(A165),1),N(N165)&gt;WORKDAY(N(A165),1))),"SIGUIENTE DÍA HÁBIL SIN PROGRAMAR; ","")&amp;IF(AND(OR(I165="Emergencia ahora",I165="Siguiente día hábil"),K165=""),"SIN PROVEEDOR; ","")&amp;IF(AND(I165&lt;&gt;"",N(A165)&gt;0,IFERROR(VLOOKUP(I165,'Ajustes'!$A$3:$C$5,3,0),0)&gt;0,TODAY()-N(A165)&gt;IFERROR(VLOOKUP(I165,'Ajustes'!$A$3:$C$5,3,0),0)),"ABIERTA DEMASIADO TIEMPO; ",""),LEN(IF(N(A165)=0,"SIN FECHA DE LLEGADA; ","")&amp;IF(C165="","SIN UNIDAD; ","")&amp;IF(AND(C165&lt;&gt;"",COUNTIF('Unidades'!$A$2:$A$300,C165)=0),"UNIDAD NO ESTÁ EN LA LISTA; ","")&amp;IF(I165="","SIN URGENCIA; ","")&amp;IF(AND(I165&lt;&gt;"",J165=""),"FALTA QUIÉN DECIDIÓ; ","")&amp;IF(AND(I165="Emergencia ahora",NOT(OR(N(L165)&gt;0,N(M165)&gt;0))),"EMERGENCIA SIN LLAMADA DE REGRESO; ","")&amp;IF(AND(I165&lt;&gt;"",N(A165)&gt;0,IFERROR(VLOOKUP(I165,'Ajustes'!$A$3:$C$5,2,0),0)&gt;0,IF(OR(N(L165)&gt;0,N(M165)&gt;0),((IF(N(L165)=0,N(A165),N(L165))+N(M165))-(N(A165)+N(B165)))*1440&gt;IFERROR(VLOOKUP(I165,'Ajustes'!$A$3:$C$5,2,0),0),AND(NOT(N(O165)&gt;0),I165&lt;&gt;"Emergencia ahora",(NOW()-(N(A165)+N(B165)))*1440&gt;IFERROR(VLOOKUP(I165,'Ajustes'!$A$3:$C$5,2,0),0)))),"LLAMADA DESPUÉS DE LA META; ","")&amp;IF(AND(I165="Siguiente día hábil",N(A165)&gt;0,IF(N(N165)=0,TODAY()&gt;WORKDAY(N(A165),1),N(N165)&gt;WORKDAY(N(A165),1))),"SIGUIENTE DÍA HÁBIL SIN PROGRAMAR; ","")&amp;IF(AND(OR(I165="Emergencia ahora",I165="Siguiente día hábil"),K165=""),"SIN PROVEEDOR; ","")&amp;IF(AND(I165&lt;&gt;"",N(A165)&gt;0,IFERROR(VLOOKUP(I165,'Ajustes'!$A$3:$C$5,3,0),0)&gt;0,TODAY()-N(A165)&gt;IFERROR(VLOOKUP(I165,'Ajustes'!$A$3:$C$5,3,0),0)),"ABIERTA DEMASIADO TIEMPO; ",""))-2)))</f>
        <v/>
      </c>
    </row>
    <row r="166">
      <c r="A166" s="7" t="n"/>
      <c r="B166" s="8" t="n"/>
      <c r="L166" s="7" t="n"/>
      <c r="M166" s="8" t="n"/>
      <c r="N166" s="7" t="n"/>
      <c r="O166" s="7" t="n"/>
      <c r="Q166" s="10">
        <f>IF(OR(NOT(OR(A166&lt;&gt;"",C166&lt;&gt;"",D166&lt;&gt;"",G166&lt;&gt;"")),N(A166)=0,NOT(OR(N(L166)&gt;0,N(M166)&gt;0))),"",ROUND(((IF(N(L166)=0,N(A166),N(L166))+N(M166))-(N(A166)+N(B166)))*1440,0))</f>
        <v/>
      </c>
      <c r="R166" s="10">
        <f>IF(OR(NOT(OR(A166&lt;&gt;"",C166&lt;&gt;"",D166&lt;&gt;"",G166&lt;&gt;"")),N(A166)=0),"",IF(N(O166)&gt;0,N(O166),TODAY())-N(A166))</f>
        <v/>
      </c>
      <c r="S166">
        <f>IF(OR(NOT(OR(A166&lt;&gt;"",C166&lt;&gt;"",D166&lt;&gt;"",G166&lt;&gt;"")),N(O166)&gt;0),"",IF(IF(N(A166)=0,"SIN FECHA DE LLEGADA; ","")&amp;IF(C166="","SIN UNIDAD; ","")&amp;IF(AND(C166&lt;&gt;"",COUNTIF('Unidades'!$A$2:$A$300,C166)=0),"UNIDAD NO ESTÁ EN LA LISTA; ","")&amp;IF(I166="","SIN URGENCIA; ","")&amp;IF(AND(I166&lt;&gt;"",J166=""),"FALTA QUIÉN DECIDIÓ; ","")&amp;IF(AND(I166="Emergencia ahora",NOT(OR(N(L166)&gt;0,N(M166)&gt;0))),"EMERGENCIA SIN LLAMADA DE REGRESO; ","")&amp;IF(AND(I166&lt;&gt;"",N(A166)&gt;0,IFERROR(VLOOKUP(I166,'Ajustes'!$A$3:$C$5,2,0),0)&gt;0,IF(OR(N(L166)&gt;0,N(M166)&gt;0),((IF(N(L166)=0,N(A166),N(L166))+N(M166))-(N(A166)+N(B166)))*1440&gt;IFERROR(VLOOKUP(I166,'Ajustes'!$A$3:$C$5,2,0),0),AND(NOT(N(O166)&gt;0),I166&lt;&gt;"Emergencia ahora",(NOW()-(N(A166)+N(B166)))*1440&gt;IFERROR(VLOOKUP(I166,'Ajustes'!$A$3:$C$5,2,0),0)))),"LLAMADA DESPUÉS DE LA META; ","")&amp;IF(AND(I166="Siguiente día hábil",N(A166)&gt;0,IF(N(N166)=0,TODAY()&gt;WORKDAY(N(A166),1),N(N166)&gt;WORKDAY(N(A166),1))),"SIGUIENTE DÍA HÁBIL SIN PROGRAMAR; ","")&amp;IF(AND(OR(I166="Emergencia ahora",I166="Siguiente día hábil"),K166=""),"SIN PROVEEDOR; ","")&amp;IF(AND(I166&lt;&gt;"",N(A166)&gt;0,IFERROR(VLOOKUP(I166,'Ajustes'!$A$3:$C$5,3,0),0)&gt;0,TODAY()-N(A166)&gt;IFERROR(VLOOKUP(I166,'Ajustes'!$A$3:$C$5,3,0),0)),"ABIERTA DEMASIADO TIEMPO; ","")="","",LEFT(IF(N(A166)=0,"SIN FECHA DE LLEGADA; ","")&amp;IF(C166="","SIN UNIDAD; ","")&amp;IF(AND(C166&lt;&gt;"",COUNTIF('Unidades'!$A$2:$A$300,C166)=0),"UNIDAD NO ESTÁ EN LA LISTA; ","")&amp;IF(I166="","SIN URGENCIA; ","")&amp;IF(AND(I166&lt;&gt;"",J166=""),"FALTA QUIÉN DECIDIÓ; ","")&amp;IF(AND(I166="Emergencia ahora",NOT(OR(N(L166)&gt;0,N(M166)&gt;0))),"EMERGENCIA SIN LLAMADA DE REGRESO; ","")&amp;IF(AND(I166&lt;&gt;"",N(A166)&gt;0,IFERROR(VLOOKUP(I166,'Ajustes'!$A$3:$C$5,2,0),0)&gt;0,IF(OR(N(L166)&gt;0,N(M166)&gt;0),((IF(N(L166)=0,N(A166),N(L166))+N(M166))-(N(A166)+N(B166)))*1440&gt;IFERROR(VLOOKUP(I166,'Ajustes'!$A$3:$C$5,2,0),0),AND(NOT(N(O166)&gt;0),I166&lt;&gt;"Emergencia ahora",(NOW()-(N(A166)+N(B166)))*1440&gt;IFERROR(VLOOKUP(I166,'Ajustes'!$A$3:$C$5,2,0),0)))),"LLAMADA DESPUÉS DE LA META; ","")&amp;IF(AND(I166="Siguiente día hábil",N(A166)&gt;0,IF(N(N166)=0,TODAY()&gt;WORKDAY(N(A166),1),N(N166)&gt;WORKDAY(N(A166),1))),"SIGUIENTE DÍA HÁBIL SIN PROGRAMAR; ","")&amp;IF(AND(OR(I166="Emergencia ahora",I166="Siguiente día hábil"),K166=""),"SIN PROVEEDOR; ","")&amp;IF(AND(I166&lt;&gt;"",N(A166)&gt;0,IFERROR(VLOOKUP(I166,'Ajustes'!$A$3:$C$5,3,0),0)&gt;0,TODAY()-N(A166)&gt;IFERROR(VLOOKUP(I166,'Ajustes'!$A$3:$C$5,3,0),0)),"ABIERTA DEMASIADO TIEMPO; ",""),LEN(IF(N(A166)=0,"SIN FECHA DE LLEGADA; ","")&amp;IF(C166="","SIN UNIDAD; ","")&amp;IF(AND(C166&lt;&gt;"",COUNTIF('Unidades'!$A$2:$A$300,C166)=0),"UNIDAD NO ESTÁ EN LA LISTA; ","")&amp;IF(I166="","SIN URGENCIA; ","")&amp;IF(AND(I166&lt;&gt;"",J166=""),"FALTA QUIÉN DECIDIÓ; ","")&amp;IF(AND(I166="Emergencia ahora",NOT(OR(N(L166)&gt;0,N(M166)&gt;0))),"EMERGENCIA SIN LLAMADA DE REGRESO; ","")&amp;IF(AND(I166&lt;&gt;"",N(A166)&gt;0,IFERROR(VLOOKUP(I166,'Ajustes'!$A$3:$C$5,2,0),0)&gt;0,IF(OR(N(L166)&gt;0,N(M166)&gt;0),((IF(N(L166)=0,N(A166),N(L166))+N(M166))-(N(A166)+N(B166)))*1440&gt;IFERROR(VLOOKUP(I166,'Ajustes'!$A$3:$C$5,2,0),0),AND(NOT(N(O166)&gt;0),I166&lt;&gt;"Emergencia ahora",(NOW()-(N(A166)+N(B166)))*1440&gt;IFERROR(VLOOKUP(I166,'Ajustes'!$A$3:$C$5,2,0),0)))),"LLAMADA DESPUÉS DE LA META; ","")&amp;IF(AND(I166="Siguiente día hábil",N(A166)&gt;0,IF(N(N166)=0,TODAY()&gt;WORKDAY(N(A166),1),N(N166)&gt;WORKDAY(N(A166),1))),"SIGUIENTE DÍA HÁBIL SIN PROGRAMAR; ","")&amp;IF(AND(OR(I166="Emergencia ahora",I166="Siguiente día hábil"),K166=""),"SIN PROVEEDOR; ","")&amp;IF(AND(I166&lt;&gt;"",N(A166)&gt;0,IFERROR(VLOOKUP(I166,'Ajustes'!$A$3:$C$5,3,0),0)&gt;0,TODAY()-N(A166)&gt;IFERROR(VLOOKUP(I166,'Ajustes'!$A$3:$C$5,3,0),0)),"ABIERTA DEMASIADO TIEMPO; ",""))-2)))</f>
        <v/>
      </c>
    </row>
    <row r="167">
      <c r="A167" s="7" t="n"/>
      <c r="B167" s="8" t="n"/>
      <c r="L167" s="7" t="n"/>
      <c r="M167" s="8" t="n"/>
      <c r="N167" s="7" t="n"/>
      <c r="O167" s="7" t="n"/>
      <c r="Q167" s="10">
        <f>IF(OR(NOT(OR(A167&lt;&gt;"",C167&lt;&gt;"",D167&lt;&gt;"",G167&lt;&gt;"")),N(A167)=0,NOT(OR(N(L167)&gt;0,N(M167)&gt;0))),"",ROUND(((IF(N(L167)=0,N(A167),N(L167))+N(M167))-(N(A167)+N(B167)))*1440,0))</f>
        <v/>
      </c>
      <c r="R167" s="10">
        <f>IF(OR(NOT(OR(A167&lt;&gt;"",C167&lt;&gt;"",D167&lt;&gt;"",G167&lt;&gt;"")),N(A167)=0),"",IF(N(O167)&gt;0,N(O167),TODAY())-N(A167))</f>
        <v/>
      </c>
      <c r="S167">
        <f>IF(OR(NOT(OR(A167&lt;&gt;"",C167&lt;&gt;"",D167&lt;&gt;"",G167&lt;&gt;"")),N(O167)&gt;0),"",IF(IF(N(A167)=0,"SIN FECHA DE LLEGADA; ","")&amp;IF(C167="","SIN UNIDAD; ","")&amp;IF(AND(C167&lt;&gt;"",COUNTIF('Unidades'!$A$2:$A$300,C167)=0),"UNIDAD NO ESTÁ EN LA LISTA; ","")&amp;IF(I167="","SIN URGENCIA; ","")&amp;IF(AND(I167&lt;&gt;"",J167=""),"FALTA QUIÉN DECIDIÓ; ","")&amp;IF(AND(I167="Emergencia ahora",NOT(OR(N(L167)&gt;0,N(M167)&gt;0))),"EMERGENCIA SIN LLAMADA DE REGRESO; ","")&amp;IF(AND(I167&lt;&gt;"",N(A167)&gt;0,IFERROR(VLOOKUP(I167,'Ajustes'!$A$3:$C$5,2,0),0)&gt;0,IF(OR(N(L167)&gt;0,N(M167)&gt;0),((IF(N(L167)=0,N(A167),N(L167))+N(M167))-(N(A167)+N(B167)))*1440&gt;IFERROR(VLOOKUP(I167,'Ajustes'!$A$3:$C$5,2,0),0),AND(NOT(N(O167)&gt;0),I167&lt;&gt;"Emergencia ahora",(NOW()-(N(A167)+N(B167)))*1440&gt;IFERROR(VLOOKUP(I167,'Ajustes'!$A$3:$C$5,2,0),0)))),"LLAMADA DESPUÉS DE LA META; ","")&amp;IF(AND(I167="Siguiente día hábil",N(A167)&gt;0,IF(N(N167)=0,TODAY()&gt;WORKDAY(N(A167),1),N(N167)&gt;WORKDAY(N(A167),1))),"SIGUIENTE DÍA HÁBIL SIN PROGRAMAR; ","")&amp;IF(AND(OR(I167="Emergencia ahora",I167="Siguiente día hábil"),K167=""),"SIN PROVEEDOR; ","")&amp;IF(AND(I167&lt;&gt;"",N(A167)&gt;0,IFERROR(VLOOKUP(I167,'Ajustes'!$A$3:$C$5,3,0),0)&gt;0,TODAY()-N(A167)&gt;IFERROR(VLOOKUP(I167,'Ajustes'!$A$3:$C$5,3,0),0)),"ABIERTA DEMASIADO TIEMPO; ","")="","",LEFT(IF(N(A167)=0,"SIN FECHA DE LLEGADA; ","")&amp;IF(C167="","SIN UNIDAD; ","")&amp;IF(AND(C167&lt;&gt;"",COUNTIF('Unidades'!$A$2:$A$300,C167)=0),"UNIDAD NO ESTÁ EN LA LISTA; ","")&amp;IF(I167="","SIN URGENCIA; ","")&amp;IF(AND(I167&lt;&gt;"",J167=""),"FALTA QUIÉN DECIDIÓ; ","")&amp;IF(AND(I167="Emergencia ahora",NOT(OR(N(L167)&gt;0,N(M167)&gt;0))),"EMERGENCIA SIN LLAMADA DE REGRESO; ","")&amp;IF(AND(I167&lt;&gt;"",N(A167)&gt;0,IFERROR(VLOOKUP(I167,'Ajustes'!$A$3:$C$5,2,0),0)&gt;0,IF(OR(N(L167)&gt;0,N(M167)&gt;0),((IF(N(L167)=0,N(A167),N(L167))+N(M167))-(N(A167)+N(B167)))*1440&gt;IFERROR(VLOOKUP(I167,'Ajustes'!$A$3:$C$5,2,0),0),AND(NOT(N(O167)&gt;0),I167&lt;&gt;"Emergencia ahora",(NOW()-(N(A167)+N(B167)))*1440&gt;IFERROR(VLOOKUP(I167,'Ajustes'!$A$3:$C$5,2,0),0)))),"LLAMADA DESPUÉS DE LA META; ","")&amp;IF(AND(I167="Siguiente día hábil",N(A167)&gt;0,IF(N(N167)=0,TODAY()&gt;WORKDAY(N(A167),1),N(N167)&gt;WORKDAY(N(A167),1))),"SIGUIENTE DÍA HÁBIL SIN PROGRAMAR; ","")&amp;IF(AND(OR(I167="Emergencia ahora",I167="Siguiente día hábil"),K167=""),"SIN PROVEEDOR; ","")&amp;IF(AND(I167&lt;&gt;"",N(A167)&gt;0,IFERROR(VLOOKUP(I167,'Ajustes'!$A$3:$C$5,3,0),0)&gt;0,TODAY()-N(A167)&gt;IFERROR(VLOOKUP(I167,'Ajustes'!$A$3:$C$5,3,0),0)),"ABIERTA DEMASIADO TIEMPO; ",""),LEN(IF(N(A167)=0,"SIN FECHA DE LLEGADA; ","")&amp;IF(C167="","SIN UNIDAD; ","")&amp;IF(AND(C167&lt;&gt;"",COUNTIF('Unidades'!$A$2:$A$300,C167)=0),"UNIDAD NO ESTÁ EN LA LISTA; ","")&amp;IF(I167="","SIN URGENCIA; ","")&amp;IF(AND(I167&lt;&gt;"",J167=""),"FALTA QUIÉN DECIDIÓ; ","")&amp;IF(AND(I167="Emergencia ahora",NOT(OR(N(L167)&gt;0,N(M167)&gt;0))),"EMERGENCIA SIN LLAMADA DE REGRESO; ","")&amp;IF(AND(I167&lt;&gt;"",N(A167)&gt;0,IFERROR(VLOOKUP(I167,'Ajustes'!$A$3:$C$5,2,0),0)&gt;0,IF(OR(N(L167)&gt;0,N(M167)&gt;0),((IF(N(L167)=0,N(A167),N(L167))+N(M167))-(N(A167)+N(B167)))*1440&gt;IFERROR(VLOOKUP(I167,'Ajustes'!$A$3:$C$5,2,0),0),AND(NOT(N(O167)&gt;0),I167&lt;&gt;"Emergencia ahora",(NOW()-(N(A167)+N(B167)))*1440&gt;IFERROR(VLOOKUP(I167,'Ajustes'!$A$3:$C$5,2,0),0)))),"LLAMADA DESPUÉS DE LA META; ","")&amp;IF(AND(I167="Siguiente día hábil",N(A167)&gt;0,IF(N(N167)=0,TODAY()&gt;WORKDAY(N(A167),1),N(N167)&gt;WORKDAY(N(A167),1))),"SIGUIENTE DÍA HÁBIL SIN PROGRAMAR; ","")&amp;IF(AND(OR(I167="Emergencia ahora",I167="Siguiente día hábil"),K167=""),"SIN PROVEEDOR; ","")&amp;IF(AND(I167&lt;&gt;"",N(A167)&gt;0,IFERROR(VLOOKUP(I167,'Ajustes'!$A$3:$C$5,3,0),0)&gt;0,TODAY()-N(A167)&gt;IFERROR(VLOOKUP(I167,'Ajustes'!$A$3:$C$5,3,0),0)),"ABIERTA DEMASIADO TIEMPO; ",""))-2)))</f>
        <v/>
      </c>
    </row>
    <row r="168">
      <c r="A168" s="7" t="n"/>
      <c r="B168" s="8" t="n"/>
      <c r="L168" s="7" t="n"/>
      <c r="M168" s="8" t="n"/>
      <c r="N168" s="7" t="n"/>
      <c r="O168" s="7" t="n"/>
      <c r="Q168" s="10">
        <f>IF(OR(NOT(OR(A168&lt;&gt;"",C168&lt;&gt;"",D168&lt;&gt;"",G168&lt;&gt;"")),N(A168)=0,NOT(OR(N(L168)&gt;0,N(M168)&gt;0))),"",ROUND(((IF(N(L168)=0,N(A168),N(L168))+N(M168))-(N(A168)+N(B168)))*1440,0))</f>
        <v/>
      </c>
      <c r="R168" s="10">
        <f>IF(OR(NOT(OR(A168&lt;&gt;"",C168&lt;&gt;"",D168&lt;&gt;"",G168&lt;&gt;"")),N(A168)=0),"",IF(N(O168)&gt;0,N(O168),TODAY())-N(A168))</f>
        <v/>
      </c>
      <c r="S168">
        <f>IF(OR(NOT(OR(A168&lt;&gt;"",C168&lt;&gt;"",D168&lt;&gt;"",G168&lt;&gt;"")),N(O168)&gt;0),"",IF(IF(N(A168)=0,"SIN FECHA DE LLEGADA; ","")&amp;IF(C168="","SIN UNIDAD; ","")&amp;IF(AND(C168&lt;&gt;"",COUNTIF('Unidades'!$A$2:$A$300,C168)=0),"UNIDAD NO ESTÁ EN LA LISTA; ","")&amp;IF(I168="","SIN URGENCIA; ","")&amp;IF(AND(I168&lt;&gt;"",J168=""),"FALTA QUIÉN DECIDIÓ; ","")&amp;IF(AND(I168="Emergencia ahora",NOT(OR(N(L168)&gt;0,N(M168)&gt;0))),"EMERGENCIA SIN LLAMADA DE REGRESO; ","")&amp;IF(AND(I168&lt;&gt;"",N(A168)&gt;0,IFERROR(VLOOKUP(I168,'Ajustes'!$A$3:$C$5,2,0),0)&gt;0,IF(OR(N(L168)&gt;0,N(M168)&gt;0),((IF(N(L168)=0,N(A168),N(L168))+N(M168))-(N(A168)+N(B168)))*1440&gt;IFERROR(VLOOKUP(I168,'Ajustes'!$A$3:$C$5,2,0),0),AND(NOT(N(O168)&gt;0),I168&lt;&gt;"Emergencia ahora",(NOW()-(N(A168)+N(B168)))*1440&gt;IFERROR(VLOOKUP(I168,'Ajustes'!$A$3:$C$5,2,0),0)))),"LLAMADA DESPUÉS DE LA META; ","")&amp;IF(AND(I168="Siguiente día hábil",N(A168)&gt;0,IF(N(N168)=0,TODAY()&gt;WORKDAY(N(A168),1),N(N168)&gt;WORKDAY(N(A168),1))),"SIGUIENTE DÍA HÁBIL SIN PROGRAMAR; ","")&amp;IF(AND(OR(I168="Emergencia ahora",I168="Siguiente día hábil"),K168=""),"SIN PROVEEDOR; ","")&amp;IF(AND(I168&lt;&gt;"",N(A168)&gt;0,IFERROR(VLOOKUP(I168,'Ajustes'!$A$3:$C$5,3,0),0)&gt;0,TODAY()-N(A168)&gt;IFERROR(VLOOKUP(I168,'Ajustes'!$A$3:$C$5,3,0),0)),"ABIERTA DEMASIADO TIEMPO; ","")="","",LEFT(IF(N(A168)=0,"SIN FECHA DE LLEGADA; ","")&amp;IF(C168="","SIN UNIDAD; ","")&amp;IF(AND(C168&lt;&gt;"",COUNTIF('Unidades'!$A$2:$A$300,C168)=0),"UNIDAD NO ESTÁ EN LA LISTA; ","")&amp;IF(I168="","SIN URGENCIA; ","")&amp;IF(AND(I168&lt;&gt;"",J168=""),"FALTA QUIÉN DECIDIÓ; ","")&amp;IF(AND(I168="Emergencia ahora",NOT(OR(N(L168)&gt;0,N(M168)&gt;0))),"EMERGENCIA SIN LLAMADA DE REGRESO; ","")&amp;IF(AND(I168&lt;&gt;"",N(A168)&gt;0,IFERROR(VLOOKUP(I168,'Ajustes'!$A$3:$C$5,2,0),0)&gt;0,IF(OR(N(L168)&gt;0,N(M168)&gt;0),((IF(N(L168)=0,N(A168),N(L168))+N(M168))-(N(A168)+N(B168)))*1440&gt;IFERROR(VLOOKUP(I168,'Ajustes'!$A$3:$C$5,2,0),0),AND(NOT(N(O168)&gt;0),I168&lt;&gt;"Emergencia ahora",(NOW()-(N(A168)+N(B168)))*1440&gt;IFERROR(VLOOKUP(I168,'Ajustes'!$A$3:$C$5,2,0),0)))),"LLAMADA DESPUÉS DE LA META; ","")&amp;IF(AND(I168="Siguiente día hábil",N(A168)&gt;0,IF(N(N168)=0,TODAY()&gt;WORKDAY(N(A168),1),N(N168)&gt;WORKDAY(N(A168),1))),"SIGUIENTE DÍA HÁBIL SIN PROGRAMAR; ","")&amp;IF(AND(OR(I168="Emergencia ahora",I168="Siguiente día hábil"),K168=""),"SIN PROVEEDOR; ","")&amp;IF(AND(I168&lt;&gt;"",N(A168)&gt;0,IFERROR(VLOOKUP(I168,'Ajustes'!$A$3:$C$5,3,0),0)&gt;0,TODAY()-N(A168)&gt;IFERROR(VLOOKUP(I168,'Ajustes'!$A$3:$C$5,3,0),0)),"ABIERTA DEMASIADO TIEMPO; ",""),LEN(IF(N(A168)=0,"SIN FECHA DE LLEGADA; ","")&amp;IF(C168="","SIN UNIDAD; ","")&amp;IF(AND(C168&lt;&gt;"",COUNTIF('Unidades'!$A$2:$A$300,C168)=0),"UNIDAD NO ESTÁ EN LA LISTA; ","")&amp;IF(I168="","SIN URGENCIA; ","")&amp;IF(AND(I168&lt;&gt;"",J168=""),"FALTA QUIÉN DECIDIÓ; ","")&amp;IF(AND(I168="Emergencia ahora",NOT(OR(N(L168)&gt;0,N(M168)&gt;0))),"EMERGENCIA SIN LLAMADA DE REGRESO; ","")&amp;IF(AND(I168&lt;&gt;"",N(A168)&gt;0,IFERROR(VLOOKUP(I168,'Ajustes'!$A$3:$C$5,2,0),0)&gt;0,IF(OR(N(L168)&gt;0,N(M168)&gt;0),((IF(N(L168)=0,N(A168),N(L168))+N(M168))-(N(A168)+N(B168)))*1440&gt;IFERROR(VLOOKUP(I168,'Ajustes'!$A$3:$C$5,2,0),0),AND(NOT(N(O168)&gt;0),I168&lt;&gt;"Emergencia ahora",(NOW()-(N(A168)+N(B168)))*1440&gt;IFERROR(VLOOKUP(I168,'Ajustes'!$A$3:$C$5,2,0),0)))),"LLAMADA DESPUÉS DE LA META; ","")&amp;IF(AND(I168="Siguiente día hábil",N(A168)&gt;0,IF(N(N168)=0,TODAY()&gt;WORKDAY(N(A168),1),N(N168)&gt;WORKDAY(N(A168),1))),"SIGUIENTE DÍA HÁBIL SIN PROGRAMAR; ","")&amp;IF(AND(OR(I168="Emergencia ahora",I168="Siguiente día hábil"),K168=""),"SIN PROVEEDOR; ","")&amp;IF(AND(I168&lt;&gt;"",N(A168)&gt;0,IFERROR(VLOOKUP(I168,'Ajustes'!$A$3:$C$5,3,0),0)&gt;0,TODAY()-N(A168)&gt;IFERROR(VLOOKUP(I168,'Ajustes'!$A$3:$C$5,3,0),0)),"ABIERTA DEMASIADO TIEMPO; ",""))-2)))</f>
        <v/>
      </c>
    </row>
    <row r="169">
      <c r="A169" s="7" t="n"/>
      <c r="B169" s="8" t="n"/>
      <c r="L169" s="7" t="n"/>
      <c r="M169" s="8" t="n"/>
      <c r="N169" s="7" t="n"/>
      <c r="O169" s="7" t="n"/>
      <c r="Q169" s="10">
        <f>IF(OR(NOT(OR(A169&lt;&gt;"",C169&lt;&gt;"",D169&lt;&gt;"",G169&lt;&gt;"")),N(A169)=0,NOT(OR(N(L169)&gt;0,N(M169)&gt;0))),"",ROUND(((IF(N(L169)=0,N(A169),N(L169))+N(M169))-(N(A169)+N(B169)))*1440,0))</f>
        <v/>
      </c>
      <c r="R169" s="10">
        <f>IF(OR(NOT(OR(A169&lt;&gt;"",C169&lt;&gt;"",D169&lt;&gt;"",G169&lt;&gt;"")),N(A169)=0),"",IF(N(O169)&gt;0,N(O169),TODAY())-N(A169))</f>
        <v/>
      </c>
      <c r="S169">
        <f>IF(OR(NOT(OR(A169&lt;&gt;"",C169&lt;&gt;"",D169&lt;&gt;"",G169&lt;&gt;"")),N(O169)&gt;0),"",IF(IF(N(A169)=0,"SIN FECHA DE LLEGADA; ","")&amp;IF(C169="","SIN UNIDAD; ","")&amp;IF(AND(C169&lt;&gt;"",COUNTIF('Unidades'!$A$2:$A$300,C169)=0),"UNIDAD NO ESTÁ EN LA LISTA; ","")&amp;IF(I169="","SIN URGENCIA; ","")&amp;IF(AND(I169&lt;&gt;"",J169=""),"FALTA QUIÉN DECIDIÓ; ","")&amp;IF(AND(I169="Emergencia ahora",NOT(OR(N(L169)&gt;0,N(M169)&gt;0))),"EMERGENCIA SIN LLAMADA DE REGRESO; ","")&amp;IF(AND(I169&lt;&gt;"",N(A169)&gt;0,IFERROR(VLOOKUP(I169,'Ajustes'!$A$3:$C$5,2,0),0)&gt;0,IF(OR(N(L169)&gt;0,N(M169)&gt;0),((IF(N(L169)=0,N(A169),N(L169))+N(M169))-(N(A169)+N(B169)))*1440&gt;IFERROR(VLOOKUP(I169,'Ajustes'!$A$3:$C$5,2,0),0),AND(NOT(N(O169)&gt;0),I169&lt;&gt;"Emergencia ahora",(NOW()-(N(A169)+N(B169)))*1440&gt;IFERROR(VLOOKUP(I169,'Ajustes'!$A$3:$C$5,2,0),0)))),"LLAMADA DESPUÉS DE LA META; ","")&amp;IF(AND(I169="Siguiente día hábil",N(A169)&gt;0,IF(N(N169)=0,TODAY()&gt;WORKDAY(N(A169),1),N(N169)&gt;WORKDAY(N(A169),1))),"SIGUIENTE DÍA HÁBIL SIN PROGRAMAR; ","")&amp;IF(AND(OR(I169="Emergencia ahora",I169="Siguiente día hábil"),K169=""),"SIN PROVEEDOR; ","")&amp;IF(AND(I169&lt;&gt;"",N(A169)&gt;0,IFERROR(VLOOKUP(I169,'Ajustes'!$A$3:$C$5,3,0),0)&gt;0,TODAY()-N(A169)&gt;IFERROR(VLOOKUP(I169,'Ajustes'!$A$3:$C$5,3,0),0)),"ABIERTA DEMASIADO TIEMPO; ","")="","",LEFT(IF(N(A169)=0,"SIN FECHA DE LLEGADA; ","")&amp;IF(C169="","SIN UNIDAD; ","")&amp;IF(AND(C169&lt;&gt;"",COUNTIF('Unidades'!$A$2:$A$300,C169)=0),"UNIDAD NO ESTÁ EN LA LISTA; ","")&amp;IF(I169="","SIN URGENCIA; ","")&amp;IF(AND(I169&lt;&gt;"",J169=""),"FALTA QUIÉN DECIDIÓ; ","")&amp;IF(AND(I169="Emergencia ahora",NOT(OR(N(L169)&gt;0,N(M169)&gt;0))),"EMERGENCIA SIN LLAMADA DE REGRESO; ","")&amp;IF(AND(I169&lt;&gt;"",N(A169)&gt;0,IFERROR(VLOOKUP(I169,'Ajustes'!$A$3:$C$5,2,0),0)&gt;0,IF(OR(N(L169)&gt;0,N(M169)&gt;0),((IF(N(L169)=0,N(A169),N(L169))+N(M169))-(N(A169)+N(B169)))*1440&gt;IFERROR(VLOOKUP(I169,'Ajustes'!$A$3:$C$5,2,0),0),AND(NOT(N(O169)&gt;0),I169&lt;&gt;"Emergencia ahora",(NOW()-(N(A169)+N(B169)))*1440&gt;IFERROR(VLOOKUP(I169,'Ajustes'!$A$3:$C$5,2,0),0)))),"LLAMADA DESPUÉS DE LA META; ","")&amp;IF(AND(I169="Siguiente día hábil",N(A169)&gt;0,IF(N(N169)=0,TODAY()&gt;WORKDAY(N(A169),1),N(N169)&gt;WORKDAY(N(A169),1))),"SIGUIENTE DÍA HÁBIL SIN PROGRAMAR; ","")&amp;IF(AND(OR(I169="Emergencia ahora",I169="Siguiente día hábil"),K169=""),"SIN PROVEEDOR; ","")&amp;IF(AND(I169&lt;&gt;"",N(A169)&gt;0,IFERROR(VLOOKUP(I169,'Ajustes'!$A$3:$C$5,3,0),0)&gt;0,TODAY()-N(A169)&gt;IFERROR(VLOOKUP(I169,'Ajustes'!$A$3:$C$5,3,0),0)),"ABIERTA DEMASIADO TIEMPO; ",""),LEN(IF(N(A169)=0,"SIN FECHA DE LLEGADA; ","")&amp;IF(C169="","SIN UNIDAD; ","")&amp;IF(AND(C169&lt;&gt;"",COUNTIF('Unidades'!$A$2:$A$300,C169)=0),"UNIDAD NO ESTÁ EN LA LISTA; ","")&amp;IF(I169="","SIN URGENCIA; ","")&amp;IF(AND(I169&lt;&gt;"",J169=""),"FALTA QUIÉN DECIDIÓ; ","")&amp;IF(AND(I169="Emergencia ahora",NOT(OR(N(L169)&gt;0,N(M169)&gt;0))),"EMERGENCIA SIN LLAMADA DE REGRESO; ","")&amp;IF(AND(I169&lt;&gt;"",N(A169)&gt;0,IFERROR(VLOOKUP(I169,'Ajustes'!$A$3:$C$5,2,0),0)&gt;0,IF(OR(N(L169)&gt;0,N(M169)&gt;0),((IF(N(L169)=0,N(A169),N(L169))+N(M169))-(N(A169)+N(B169)))*1440&gt;IFERROR(VLOOKUP(I169,'Ajustes'!$A$3:$C$5,2,0),0),AND(NOT(N(O169)&gt;0),I169&lt;&gt;"Emergencia ahora",(NOW()-(N(A169)+N(B169)))*1440&gt;IFERROR(VLOOKUP(I169,'Ajustes'!$A$3:$C$5,2,0),0)))),"LLAMADA DESPUÉS DE LA META; ","")&amp;IF(AND(I169="Siguiente día hábil",N(A169)&gt;0,IF(N(N169)=0,TODAY()&gt;WORKDAY(N(A169),1),N(N169)&gt;WORKDAY(N(A169),1))),"SIGUIENTE DÍA HÁBIL SIN PROGRAMAR; ","")&amp;IF(AND(OR(I169="Emergencia ahora",I169="Siguiente día hábil"),K169=""),"SIN PROVEEDOR; ","")&amp;IF(AND(I169&lt;&gt;"",N(A169)&gt;0,IFERROR(VLOOKUP(I169,'Ajustes'!$A$3:$C$5,3,0),0)&gt;0,TODAY()-N(A169)&gt;IFERROR(VLOOKUP(I169,'Ajustes'!$A$3:$C$5,3,0),0)),"ABIERTA DEMASIADO TIEMPO; ",""))-2)))</f>
        <v/>
      </c>
    </row>
    <row r="170">
      <c r="A170" s="7" t="n"/>
      <c r="B170" s="8" t="n"/>
      <c r="L170" s="7" t="n"/>
      <c r="M170" s="8" t="n"/>
      <c r="N170" s="7" t="n"/>
      <c r="O170" s="7" t="n"/>
      <c r="Q170" s="10">
        <f>IF(OR(NOT(OR(A170&lt;&gt;"",C170&lt;&gt;"",D170&lt;&gt;"",G170&lt;&gt;"")),N(A170)=0,NOT(OR(N(L170)&gt;0,N(M170)&gt;0))),"",ROUND(((IF(N(L170)=0,N(A170),N(L170))+N(M170))-(N(A170)+N(B170)))*1440,0))</f>
        <v/>
      </c>
      <c r="R170" s="10">
        <f>IF(OR(NOT(OR(A170&lt;&gt;"",C170&lt;&gt;"",D170&lt;&gt;"",G170&lt;&gt;"")),N(A170)=0),"",IF(N(O170)&gt;0,N(O170),TODAY())-N(A170))</f>
        <v/>
      </c>
      <c r="S170">
        <f>IF(OR(NOT(OR(A170&lt;&gt;"",C170&lt;&gt;"",D170&lt;&gt;"",G170&lt;&gt;"")),N(O170)&gt;0),"",IF(IF(N(A170)=0,"SIN FECHA DE LLEGADA; ","")&amp;IF(C170="","SIN UNIDAD; ","")&amp;IF(AND(C170&lt;&gt;"",COUNTIF('Unidades'!$A$2:$A$300,C170)=0),"UNIDAD NO ESTÁ EN LA LISTA; ","")&amp;IF(I170="","SIN URGENCIA; ","")&amp;IF(AND(I170&lt;&gt;"",J170=""),"FALTA QUIÉN DECIDIÓ; ","")&amp;IF(AND(I170="Emergencia ahora",NOT(OR(N(L170)&gt;0,N(M170)&gt;0))),"EMERGENCIA SIN LLAMADA DE REGRESO; ","")&amp;IF(AND(I170&lt;&gt;"",N(A170)&gt;0,IFERROR(VLOOKUP(I170,'Ajustes'!$A$3:$C$5,2,0),0)&gt;0,IF(OR(N(L170)&gt;0,N(M170)&gt;0),((IF(N(L170)=0,N(A170),N(L170))+N(M170))-(N(A170)+N(B170)))*1440&gt;IFERROR(VLOOKUP(I170,'Ajustes'!$A$3:$C$5,2,0),0),AND(NOT(N(O170)&gt;0),I170&lt;&gt;"Emergencia ahora",(NOW()-(N(A170)+N(B170)))*1440&gt;IFERROR(VLOOKUP(I170,'Ajustes'!$A$3:$C$5,2,0),0)))),"LLAMADA DESPUÉS DE LA META; ","")&amp;IF(AND(I170="Siguiente día hábil",N(A170)&gt;0,IF(N(N170)=0,TODAY()&gt;WORKDAY(N(A170),1),N(N170)&gt;WORKDAY(N(A170),1))),"SIGUIENTE DÍA HÁBIL SIN PROGRAMAR; ","")&amp;IF(AND(OR(I170="Emergencia ahora",I170="Siguiente día hábil"),K170=""),"SIN PROVEEDOR; ","")&amp;IF(AND(I170&lt;&gt;"",N(A170)&gt;0,IFERROR(VLOOKUP(I170,'Ajustes'!$A$3:$C$5,3,0),0)&gt;0,TODAY()-N(A170)&gt;IFERROR(VLOOKUP(I170,'Ajustes'!$A$3:$C$5,3,0),0)),"ABIERTA DEMASIADO TIEMPO; ","")="","",LEFT(IF(N(A170)=0,"SIN FECHA DE LLEGADA; ","")&amp;IF(C170="","SIN UNIDAD; ","")&amp;IF(AND(C170&lt;&gt;"",COUNTIF('Unidades'!$A$2:$A$300,C170)=0),"UNIDAD NO ESTÁ EN LA LISTA; ","")&amp;IF(I170="","SIN URGENCIA; ","")&amp;IF(AND(I170&lt;&gt;"",J170=""),"FALTA QUIÉN DECIDIÓ; ","")&amp;IF(AND(I170="Emergencia ahora",NOT(OR(N(L170)&gt;0,N(M170)&gt;0))),"EMERGENCIA SIN LLAMADA DE REGRESO; ","")&amp;IF(AND(I170&lt;&gt;"",N(A170)&gt;0,IFERROR(VLOOKUP(I170,'Ajustes'!$A$3:$C$5,2,0),0)&gt;0,IF(OR(N(L170)&gt;0,N(M170)&gt;0),((IF(N(L170)=0,N(A170),N(L170))+N(M170))-(N(A170)+N(B170)))*1440&gt;IFERROR(VLOOKUP(I170,'Ajustes'!$A$3:$C$5,2,0),0),AND(NOT(N(O170)&gt;0),I170&lt;&gt;"Emergencia ahora",(NOW()-(N(A170)+N(B170)))*1440&gt;IFERROR(VLOOKUP(I170,'Ajustes'!$A$3:$C$5,2,0),0)))),"LLAMADA DESPUÉS DE LA META; ","")&amp;IF(AND(I170="Siguiente día hábil",N(A170)&gt;0,IF(N(N170)=0,TODAY()&gt;WORKDAY(N(A170),1),N(N170)&gt;WORKDAY(N(A170),1))),"SIGUIENTE DÍA HÁBIL SIN PROGRAMAR; ","")&amp;IF(AND(OR(I170="Emergencia ahora",I170="Siguiente día hábil"),K170=""),"SIN PROVEEDOR; ","")&amp;IF(AND(I170&lt;&gt;"",N(A170)&gt;0,IFERROR(VLOOKUP(I170,'Ajustes'!$A$3:$C$5,3,0),0)&gt;0,TODAY()-N(A170)&gt;IFERROR(VLOOKUP(I170,'Ajustes'!$A$3:$C$5,3,0),0)),"ABIERTA DEMASIADO TIEMPO; ",""),LEN(IF(N(A170)=0,"SIN FECHA DE LLEGADA; ","")&amp;IF(C170="","SIN UNIDAD; ","")&amp;IF(AND(C170&lt;&gt;"",COUNTIF('Unidades'!$A$2:$A$300,C170)=0),"UNIDAD NO ESTÁ EN LA LISTA; ","")&amp;IF(I170="","SIN URGENCIA; ","")&amp;IF(AND(I170&lt;&gt;"",J170=""),"FALTA QUIÉN DECIDIÓ; ","")&amp;IF(AND(I170="Emergencia ahora",NOT(OR(N(L170)&gt;0,N(M170)&gt;0))),"EMERGENCIA SIN LLAMADA DE REGRESO; ","")&amp;IF(AND(I170&lt;&gt;"",N(A170)&gt;0,IFERROR(VLOOKUP(I170,'Ajustes'!$A$3:$C$5,2,0),0)&gt;0,IF(OR(N(L170)&gt;0,N(M170)&gt;0),((IF(N(L170)=0,N(A170),N(L170))+N(M170))-(N(A170)+N(B170)))*1440&gt;IFERROR(VLOOKUP(I170,'Ajustes'!$A$3:$C$5,2,0),0),AND(NOT(N(O170)&gt;0),I170&lt;&gt;"Emergencia ahora",(NOW()-(N(A170)+N(B170)))*1440&gt;IFERROR(VLOOKUP(I170,'Ajustes'!$A$3:$C$5,2,0),0)))),"LLAMADA DESPUÉS DE LA META; ","")&amp;IF(AND(I170="Siguiente día hábil",N(A170)&gt;0,IF(N(N170)=0,TODAY()&gt;WORKDAY(N(A170),1),N(N170)&gt;WORKDAY(N(A170),1))),"SIGUIENTE DÍA HÁBIL SIN PROGRAMAR; ","")&amp;IF(AND(OR(I170="Emergencia ahora",I170="Siguiente día hábil"),K170=""),"SIN PROVEEDOR; ","")&amp;IF(AND(I170&lt;&gt;"",N(A170)&gt;0,IFERROR(VLOOKUP(I170,'Ajustes'!$A$3:$C$5,3,0),0)&gt;0,TODAY()-N(A170)&gt;IFERROR(VLOOKUP(I170,'Ajustes'!$A$3:$C$5,3,0),0)),"ABIERTA DEMASIADO TIEMPO; ",""))-2)))</f>
        <v/>
      </c>
    </row>
    <row r="171">
      <c r="A171" s="7" t="n"/>
      <c r="B171" s="8" t="n"/>
      <c r="L171" s="7" t="n"/>
      <c r="M171" s="8" t="n"/>
      <c r="N171" s="7" t="n"/>
      <c r="O171" s="7" t="n"/>
      <c r="Q171" s="10">
        <f>IF(OR(NOT(OR(A171&lt;&gt;"",C171&lt;&gt;"",D171&lt;&gt;"",G171&lt;&gt;"")),N(A171)=0,NOT(OR(N(L171)&gt;0,N(M171)&gt;0))),"",ROUND(((IF(N(L171)=0,N(A171),N(L171))+N(M171))-(N(A171)+N(B171)))*1440,0))</f>
        <v/>
      </c>
      <c r="R171" s="10">
        <f>IF(OR(NOT(OR(A171&lt;&gt;"",C171&lt;&gt;"",D171&lt;&gt;"",G171&lt;&gt;"")),N(A171)=0),"",IF(N(O171)&gt;0,N(O171),TODAY())-N(A171))</f>
        <v/>
      </c>
      <c r="S171">
        <f>IF(OR(NOT(OR(A171&lt;&gt;"",C171&lt;&gt;"",D171&lt;&gt;"",G171&lt;&gt;"")),N(O171)&gt;0),"",IF(IF(N(A171)=0,"SIN FECHA DE LLEGADA; ","")&amp;IF(C171="","SIN UNIDAD; ","")&amp;IF(AND(C171&lt;&gt;"",COUNTIF('Unidades'!$A$2:$A$300,C171)=0),"UNIDAD NO ESTÁ EN LA LISTA; ","")&amp;IF(I171="","SIN URGENCIA; ","")&amp;IF(AND(I171&lt;&gt;"",J171=""),"FALTA QUIÉN DECIDIÓ; ","")&amp;IF(AND(I171="Emergencia ahora",NOT(OR(N(L171)&gt;0,N(M171)&gt;0))),"EMERGENCIA SIN LLAMADA DE REGRESO; ","")&amp;IF(AND(I171&lt;&gt;"",N(A171)&gt;0,IFERROR(VLOOKUP(I171,'Ajustes'!$A$3:$C$5,2,0),0)&gt;0,IF(OR(N(L171)&gt;0,N(M171)&gt;0),((IF(N(L171)=0,N(A171),N(L171))+N(M171))-(N(A171)+N(B171)))*1440&gt;IFERROR(VLOOKUP(I171,'Ajustes'!$A$3:$C$5,2,0),0),AND(NOT(N(O171)&gt;0),I171&lt;&gt;"Emergencia ahora",(NOW()-(N(A171)+N(B171)))*1440&gt;IFERROR(VLOOKUP(I171,'Ajustes'!$A$3:$C$5,2,0),0)))),"LLAMADA DESPUÉS DE LA META; ","")&amp;IF(AND(I171="Siguiente día hábil",N(A171)&gt;0,IF(N(N171)=0,TODAY()&gt;WORKDAY(N(A171),1),N(N171)&gt;WORKDAY(N(A171),1))),"SIGUIENTE DÍA HÁBIL SIN PROGRAMAR; ","")&amp;IF(AND(OR(I171="Emergencia ahora",I171="Siguiente día hábil"),K171=""),"SIN PROVEEDOR; ","")&amp;IF(AND(I171&lt;&gt;"",N(A171)&gt;0,IFERROR(VLOOKUP(I171,'Ajustes'!$A$3:$C$5,3,0),0)&gt;0,TODAY()-N(A171)&gt;IFERROR(VLOOKUP(I171,'Ajustes'!$A$3:$C$5,3,0),0)),"ABIERTA DEMASIADO TIEMPO; ","")="","",LEFT(IF(N(A171)=0,"SIN FECHA DE LLEGADA; ","")&amp;IF(C171="","SIN UNIDAD; ","")&amp;IF(AND(C171&lt;&gt;"",COUNTIF('Unidades'!$A$2:$A$300,C171)=0),"UNIDAD NO ESTÁ EN LA LISTA; ","")&amp;IF(I171="","SIN URGENCIA; ","")&amp;IF(AND(I171&lt;&gt;"",J171=""),"FALTA QUIÉN DECIDIÓ; ","")&amp;IF(AND(I171="Emergencia ahora",NOT(OR(N(L171)&gt;0,N(M171)&gt;0))),"EMERGENCIA SIN LLAMADA DE REGRESO; ","")&amp;IF(AND(I171&lt;&gt;"",N(A171)&gt;0,IFERROR(VLOOKUP(I171,'Ajustes'!$A$3:$C$5,2,0),0)&gt;0,IF(OR(N(L171)&gt;0,N(M171)&gt;0),((IF(N(L171)=0,N(A171),N(L171))+N(M171))-(N(A171)+N(B171)))*1440&gt;IFERROR(VLOOKUP(I171,'Ajustes'!$A$3:$C$5,2,0),0),AND(NOT(N(O171)&gt;0),I171&lt;&gt;"Emergencia ahora",(NOW()-(N(A171)+N(B171)))*1440&gt;IFERROR(VLOOKUP(I171,'Ajustes'!$A$3:$C$5,2,0),0)))),"LLAMADA DESPUÉS DE LA META; ","")&amp;IF(AND(I171="Siguiente día hábil",N(A171)&gt;0,IF(N(N171)=0,TODAY()&gt;WORKDAY(N(A171),1),N(N171)&gt;WORKDAY(N(A171),1))),"SIGUIENTE DÍA HÁBIL SIN PROGRAMAR; ","")&amp;IF(AND(OR(I171="Emergencia ahora",I171="Siguiente día hábil"),K171=""),"SIN PROVEEDOR; ","")&amp;IF(AND(I171&lt;&gt;"",N(A171)&gt;0,IFERROR(VLOOKUP(I171,'Ajustes'!$A$3:$C$5,3,0),0)&gt;0,TODAY()-N(A171)&gt;IFERROR(VLOOKUP(I171,'Ajustes'!$A$3:$C$5,3,0),0)),"ABIERTA DEMASIADO TIEMPO; ",""),LEN(IF(N(A171)=0,"SIN FECHA DE LLEGADA; ","")&amp;IF(C171="","SIN UNIDAD; ","")&amp;IF(AND(C171&lt;&gt;"",COUNTIF('Unidades'!$A$2:$A$300,C171)=0),"UNIDAD NO ESTÁ EN LA LISTA; ","")&amp;IF(I171="","SIN URGENCIA; ","")&amp;IF(AND(I171&lt;&gt;"",J171=""),"FALTA QUIÉN DECIDIÓ; ","")&amp;IF(AND(I171="Emergencia ahora",NOT(OR(N(L171)&gt;0,N(M171)&gt;0))),"EMERGENCIA SIN LLAMADA DE REGRESO; ","")&amp;IF(AND(I171&lt;&gt;"",N(A171)&gt;0,IFERROR(VLOOKUP(I171,'Ajustes'!$A$3:$C$5,2,0),0)&gt;0,IF(OR(N(L171)&gt;0,N(M171)&gt;0),((IF(N(L171)=0,N(A171),N(L171))+N(M171))-(N(A171)+N(B171)))*1440&gt;IFERROR(VLOOKUP(I171,'Ajustes'!$A$3:$C$5,2,0),0),AND(NOT(N(O171)&gt;0),I171&lt;&gt;"Emergencia ahora",(NOW()-(N(A171)+N(B171)))*1440&gt;IFERROR(VLOOKUP(I171,'Ajustes'!$A$3:$C$5,2,0),0)))),"LLAMADA DESPUÉS DE LA META; ","")&amp;IF(AND(I171="Siguiente día hábil",N(A171)&gt;0,IF(N(N171)=0,TODAY()&gt;WORKDAY(N(A171),1),N(N171)&gt;WORKDAY(N(A171),1))),"SIGUIENTE DÍA HÁBIL SIN PROGRAMAR; ","")&amp;IF(AND(OR(I171="Emergencia ahora",I171="Siguiente día hábil"),K171=""),"SIN PROVEEDOR; ","")&amp;IF(AND(I171&lt;&gt;"",N(A171)&gt;0,IFERROR(VLOOKUP(I171,'Ajustes'!$A$3:$C$5,3,0),0)&gt;0,TODAY()-N(A171)&gt;IFERROR(VLOOKUP(I171,'Ajustes'!$A$3:$C$5,3,0),0)),"ABIERTA DEMASIADO TIEMPO; ",""))-2)))</f>
        <v/>
      </c>
    </row>
    <row r="172">
      <c r="A172" s="7" t="n"/>
      <c r="B172" s="8" t="n"/>
      <c r="L172" s="7" t="n"/>
      <c r="M172" s="8" t="n"/>
      <c r="N172" s="7" t="n"/>
      <c r="O172" s="7" t="n"/>
      <c r="Q172" s="10">
        <f>IF(OR(NOT(OR(A172&lt;&gt;"",C172&lt;&gt;"",D172&lt;&gt;"",G172&lt;&gt;"")),N(A172)=0,NOT(OR(N(L172)&gt;0,N(M172)&gt;0))),"",ROUND(((IF(N(L172)=0,N(A172),N(L172))+N(M172))-(N(A172)+N(B172)))*1440,0))</f>
        <v/>
      </c>
      <c r="R172" s="10">
        <f>IF(OR(NOT(OR(A172&lt;&gt;"",C172&lt;&gt;"",D172&lt;&gt;"",G172&lt;&gt;"")),N(A172)=0),"",IF(N(O172)&gt;0,N(O172),TODAY())-N(A172))</f>
        <v/>
      </c>
      <c r="S172">
        <f>IF(OR(NOT(OR(A172&lt;&gt;"",C172&lt;&gt;"",D172&lt;&gt;"",G172&lt;&gt;"")),N(O172)&gt;0),"",IF(IF(N(A172)=0,"SIN FECHA DE LLEGADA; ","")&amp;IF(C172="","SIN UNIDAD; ","")&amp;IF(AND(C172&lt;&gt;"",COUNTIF('Unidades'!$A$2:$A$300,C172)=0),"UNIDAD NO ESTÁ EN LA LISTA; ","")&amp;IF(I172="","SIN URGENCIA; ","")&amp;IF(AND(I172&lt;&gt;"",J172=""),"FALTA QUIÉN DECIDIÓ; ","")&amp;IF(AND(I172="Emergencia ahora",NOT(OR(N(L172)&gt;0,N(M172)&gt;0))),"EMERGENCIA SIN LLAMADA DE REGRESO; ","")&amp;IF(AND(I172&lt;&gt;"",N(A172)&gt;0,IFERROR(VLOOKUP(I172,'Ajustes'!$A$3:$C$5,2,0),0)&gt;0,IF(OR(N(L172)&gt;0,N(M172)&gt;0),((IF(N(L172)=0,N(A172),N(L172))+N(M172))-(N(A172)+N(B172)))*1440&gt;IFERROR(VLOOKUP(I172,'Ajustes'!$A$3:$C$5,2,0),0),AND(NOT(N(O172)&gt;0),I172&lt;&gt;"Emergencia ahora",(NOW()-(N(A172)+N(B172)))*1440&gt;IFERROR(VLOOKUP(I172,'Ajustes'!$A$3:$C$5,2,0),0)))),"LLAMADA DESPUÉS DE LA META; ","")&amp;IF(AND(I172="Siguiente día hábil",N(A172)&gt;0,IF(N(N172)=0,TODAY()&gt;WORKDAY(N(A172),1),N(N172)&gt;WORKDAY(N(A172),1))),"SIGUIENTE DÍA HÁBIL SIN PROGRAMAR; ","")&amp;IF(AND(OR(I172="Emergencia ahora",I172="Siguiente día hábil"),K172=""),"SIN PROVEEDOR; ","")&amp;IF(AND(I172&lt;&gt;"",N(A172)&gt;0,IFERROR(VLOOKUP(I172,'Ajustes'!$A$3:$C$5,3,0),0)&gt;0,TODAY()-N(A172)&gt;IFERROR(VLOOKUP(I172,'Ajustes'!$A$3:$C$5,3,0),0)),"ABIERTA DEMASIADO TIEMPO; ","")="","",LEFT(IF(N(A172)=0,"SIN FECHA DE LLEGADA; ","")&amp;IF(C172="","SIN UNIDAD; ","")&amp;IF(AND(C172&lt;&gt;"",COUNTIF('Unidades'!$A$2:$A$300,C172)=0),"UNIDAD NO ESTÁ EN LA LISTA; ","")&amp;IF(I172="","SIN URGENCIA; ","")&amp;IF(AND(I172&lt;&gt;"",J172=""),"FALTA QUIÉN DECIDIÓ; ","")&amp;IF(AND(I172="Emergencia ahora",NOT(OR(N(L172)&gt;0,N(M172)&gt;0))),"EMERGENCIA SIN LLAMADA DE REGRESO; ","")&amp;IF(AND(I172&lt;&gt;"",N(A172)&gt;0,IFERROR(VLOOKUP(I172,'Ajustes'!$A$3:$C$5,2,0),0)&gt;0,IF(OR(N(L172)&gt;0,N(M172)&gt;0),((IF(N(L172)=0,N(A172),N(L172))+N(M172))-(N(A172)+N(B172)))*1440&gt;IFERROR(VLOOKUP(I172,'Ajustes'!$A$3:$C$5,2,0),0),AND(NOT(N(O172)&gt;0),I172&lt;&gt;"Emergencia ahora",(NOW()-(N(A172)+N(B172)))*1440&gt;IFERROR(VLOOKUP(I172,'Ajustes'!$A$3:$C$5,2,0),0)))),"LLAMADA DESPUÉS DE LA META; ","")&amp;IF(AND(I172="Siguiente día hábil",N(A172)&gt;0,IF(N(N172)=0,TODAY()&gt;WORKDAY(N(A172),1),N(N172)&gt;WORKDAY(N(A172),1))),"SIGUIENTE DÍA HÁBIL SIN PROGRAMAR; ","")&amp;IF(AND(OR(I172="Emergencia ahora",I172="Siguiente día hábil"),K172=""),"SIN PROVEEDOR; ","")&amp;IF(AND(I172&lt;&gt;"",N(A172)&gt;0,IFERROR(VLOOKUP(I172,'Ajustes'!$A$3:$C$5,3,0),0)&gt;0,TODAY()-N(A172)&gt;IFERROR(VLOOKUP(I172,'Ajustes'!$A$3:$C$5,3,0),0)),"ABIERTA DEMASIADO TIEMPO; ",""),LEN(IF(N(A172)=0,"SIN FECHA DE LLEGADA; ","")&amp;IF(C172="","SIN UNIDAD; ","")&amp;IF(AND(C172&lt;&gt;"",COUNTIF('Unidades'!$A$2:$A$300,C172)=0),"UNIDAD NO ESTÁ EN LA LISTA; ","")&amp;IF(I172="","SIN URGENCIA; ","")&amp;IF(AND(I172&lt;&gt;"",J172=""),"FALTA QUIÉN DECIDIÓ; ","")&amp;IF(AND(I172="Emergencia ahora",NOT(OR(N(L172)&gt;0,N(M172)&gt;0))),"EMERGENCIA SIN LLAMADA DE REGRESO; ","")&amp;IF(AND(I172&lt;&gt;"",N(A172)&gt;0,IFERROR(VLOOKUP(I172,'Ajustes'!$A$3:$C$5,2,0),0)&gt;0,IF(OR(N(L172)&gt;0,N(M172)&gt;0),((IF(N(L172)=0,N(A172),N(L172))+N(M172))-(N(A172)+N(B172)))*1440&gt;IFERROR(VLOOKUP(I172,'Ajustes'!$A$3:$C$5,2,0),0),AND(NOT(N(O172)&gt;0),I172&lt;&gt;"Emergencia ahora",(NOW()-(N(A172)+N(B172)))*1440&gt;IFERROR(VLOOKUP(I172,'Ajustes'!$A$3:$C$5,2,0),0)))),"LLAMADA DESPUÉS DE LA META; ","")&amp;IF(AND(I172="Siguiente día hábil",N(A172)&gt;0,IF(N(N172)=0,TODAY()&gt;WORKDAY(N(A172),1),N(N172)&gt;WORKDAY(N(A172),1))),"SIGUIENTE DÍA HÁBIL SIN PROGRAMAR; ","")&amp;IF(AND(OR(I172="Emergencia ahora",I172="Siguiente día hábil"),K172=""),"SIN PROVEEDOR; ","")&amp;IF(AND(I172&lt;&gt;"",N(A172)&gt;0,IFERROR(VLOOKUP(I172,'Ajustes'!$A$3:$C$5,3,0),0)&gt;0,TODAY()-N(A172)&gt;IFERROR(VLOOKUP(I172,'Ajustes'!$A$3:$C$5,3,0),0)),"ABIERTA DEMASIADO TIEMPO; ",""))-2)))</f>
        <v/>
      </c>
    </row>
    <row r="173">
      <c r="A173" s="7" t="n"/>
      <c r="B173" s="8" t="n"/>
      <c r="L173" s="7" t="n"/>
      <c r="M173" s="8" t="n"/>
      <c r="N173" s="7" t="n"/>
      <c r="O173" s="7" t="n"/>
      <c r="Q173" s="10">
        <f>IF(OR(NOT(OR(A173&lt;&gt;"",C173&lt;&gt;"",D173&lt;&gt;"",G173&lt;&gt;"")),N(A173)=0,NOT(OR(N(L173)&gt;0,N(M173)&gt;0))),"",ROUND(((IF(N(L173)=0,N(A173),N(L173))+N(M173))-(N(A173)+N(B173)))*1440,0))</f>
        <v/>
      </c>
      <c r="R173" s="10">
        <f>IF(OR(NOT(OR(A173&lt;&gt;"",C173&lt;&gt;"",D173&lt;&gt;"",G173&lt;&gt;"")),N(A173)=0),"",IF(N(O173)&gt;0,N(O173),TODAY())-N(A173))</f>
        <v/>
      </c>
      <c r="S173">
        <f>IF(OR(NOT(OR(A173&lt;&gt;"",C173&lt;&gt;"",D173&lt;&gt;"",G173&lt;&gt;"")),N(O173)&gt;0),"",IF(IF(N(A173)=0,"SIN FECHA DE LLEGADA; ","")&amp;IF(C173="","SIN UNIDAD; ","")&amp;IF(AND(C173&lt;&gt;"",COUNTIF('Unidades'!$A$2:$A$300,C173)=0),"UNIDAD NO ESTÁ EN LA LISTA; ","")&amp;IF(I173="","SIN URGENCIA; ","")&amp;IF(AND(I173&lt;&gt;"",J173=""),"FALTA QUIÉN DECIDIÓ; ","")&amp;IF(AND(I173="Emergencia ahora",NOT(OR(N(L173)&gt;0,N(M173)&gt;0))),"EMERGENCIA SIN LLAMADA DE REGRESO; ","")&amp;IF(AND(I173&lt;&gt;"",N(A173)&gt;0,IFERROR(VLOOKUP(I173,'Ajustes'!$A$3:$C$5,2,0),0)&gt;0,IF(OR(N(L173)&gt;0,N(M173)&gt;0),((IF(N(L173)=0,N(A173),N(L173))+N(M173))-(N(A173)+N(B173)))*1440&gt;IFERROR(VLOOKUP(I173,'Ajustes'!$A$3:$C$5,2,0),0),AND(NOT(N(O173)&gt;0),I173&lt;&gt;"Emergencia ahora",(NOW()-(N(A173)+N(B173)))*1440&gt;IFERROR(VLOOKUP(I173,'Ajustes'!$A$3:$C$5,2,0),0)))),"LLAMADA DESPUÉS DE LA META; ","")&amp;IF(AND(I173="Siguiente día hábil",N(A173)&gt;0,IF(N(N173)=0,TODAY()&gt;WORKDAY(N(A173),1),N(N173)&gt;WORKDAY(N(A173),1))),"SIGUIENTE DÍA HÁBIL SIN PROGRAMAR; ","")&amp;IF(AND(OR(I173="Emergencia ahora",I173="Siguiente día hábil"),K173=""),"SIN PROVEEDOR; ","")&amp;IF(AND(I173&lt;&gt;"",N(A173)&gt;0,IFERROR(VLOOKUP(I173,'Ajustes'!$A$3:$C$5,3,0),0)&gt;0,TODAY()-N(A173)&gt;IFERROR(VLOOKUP(I173,'Ajustes'!$A$3:$C$5,3,0),0)),"ABIERTA DEMASIADO TIEMPO; ","")="","",LEFT(IF(N(A173)=0,"SIN FECHA DE LLEGADA; ","")&amp;IF(C173="","SIN UNIDAD; ","")&amp;IF(AND(C173&lt;&gt;"",COUNTIF('Unidades'!$A$2:$A$300,C173)=0),"UNIDAD NO ESTÁ EN LA LISTA; ","")&amp;IF(I173="","SIN URGENCIA; ","")&amp;IF(AND(I173&lt;&gt;"",J173=""),"FALTA QUIÉN DECIDIÓ; ","")&amp;IF(AND(I173="Emergencia ahora",NOT(OR(N(L173)&gt;0,N(M173)&gt;0))),"EMERGENCIA SIN LLAMADA DE REGRESO; ","")&amp;IF(AND(I173&lt;&gt;"",N(A173)&gt;0,IFERROR(VLOOKUP(I173,'Ajustes'!$A$3:$C$5,2,0),0)&gt;0,IF(OR(N(L173)&gt;0,N(M173)&gt;0),((IF(N(L173)=0,N(A173),N(L173))+N(M173))-(N(A173)+N(B173)))*1440&gt;IFERROR(VLOOKUP(I173,'Ajustes'!$A$3:$C$5,2,0),0),AND(NOT(N(O173)&gt;0),I173&lt;&gt;"Emergencia ahora",(NOW()-(N(A173)+N(B173)))*1440&gt;IFERROR(VLOOKUP(I173,'Ajustes'!$A$3:$C$5,2,0),0)))),"LLAMADA DESPUÉS DE LA META; ","")&amp;IF(AND(I173="Siguiente día hábil",N(A173)&gt;0,IF(N(N173)=0,TODAY()&gt;WORKDAY(N(A173),1),N(N173)&gt;WORKDAY(N(A173),1))),"SIGUIENTE DÍA HÁBIL SIN PROGRAMAR; ","")&amp;IF(AND(OR(I173="Emergencia ahora",I173="Siguiente día hábil"),K173=""),"SIN PROVEEDOR; ","")&amp;IF(AND(I173&lt;&gt;"",N(A173)&gt;0,IFERROR(VLOOKUP(I173,'Ajustes'!$A$3:$C$5,3,0),0)&gt;0,TODAY()-N(A173)&gt;IFERROR(VLOOKUP(I173,'Ajustes'!$A$3:$C$5,3,0),0)),"ABIERTA DEMASIADO TIEMPO; ",""),LEN(IF(N(A173)=0,"SIN FECHA DE LLEGADA; ","")&amp;IF(C173="","SIN UNIDAD; ","")&amp;IF(AND(C173&lt;&gt;"",COUNTIF('Unidades'!$A$2:$A$300,C173)=0),"UNIDAD NO ESTÁ EN LA LISTA; ","")&amp;IF(I173="","SIN URGENCIA; ","")&amp;IF(AND(I173&lt;&gt;"",J173=""),"FALTA QUIÉN DECIDIÓ; ","")&amp;IF(AND(I173="Emergencia ahora",NOT(OR(N(L173)&gt;0,N(M173)&gt;0))),"EMERGENCIA SIN LLAMADA DE REGRESO; ","")&amp;IF(AND(I173&lt;&gt;"",N(A173)&gt;0,IFERROR(VLOOKUP(I173,'Ajustes'!$A$3:$C$5,2,0),0)&gt;0,IF(OR(N(L173)&gt;0,N(M173)&gt;0),((IF(N(L173)=0,N(A173),N(L173))+N(M173))-(N(A173)+N(B173)))*1440&gt;IFERROR(VLOOKUP(I173,'Ajustes'!$A$3:$C$5,2,0),0),AND(NOT(N(O173)&gt;0),I173&lt;&gt;"Emergencia ahora",(NOW()-(N(A173)+N(B173)))*1440&gt;IFERROR(VLOOKUP(I173,'Ajustes'!$A$3:$C$5,2,0),0)))),"LLAMADA DESPUÉS DE LA META; ","")&amp;IF(AND(I173="Siguiente día hábil",N(A173)&gt;0,IF(N(N173)=0,TODAY()&gt;WORKDAY(N(A173),1),N(N173)&gt;WORKDAY(N(A173),1))),"SIGUIENTE DÍA HÁBIL SIN PROGRAMAR; ","")&amp;IF(AND(OR(I173="Emergencia ahora",I173="Siguiente día hábil"),K173=""),"SIN PROVEEDOR; ","")&amp;IF(AND(I173&lt;&gt;"",N(A173)&gt;0,IFERROR(VLOOKUP(I173,'Ajustes'!$A$3:$C$5,3,0),0)&gt;0,TODAY()-N(A173)&gt;IFERROR(VLOOKUP(I173,'Ajustes'!$A$3:$C$5,3,0),0)),"ABIERTA DEMASIADO TIEMPO; ",""))-2)))</f>
        <v/>
      </c>
    </row>
    <row r="174">
      <c r="A174" s="7" t="n"/>
      <c r="B174" s="8" t="n"/>
      <c r="L174" s="7" t="n"/>
      <c r="M174" s="8" t="n"/>
      <c r="N174" s="7" t="n"/>
      <c r="O174" s="7" t="n"/>
      <c r="Q174" s="10">
        <f>IF(OR(NOT(OR(A174&lt;&gt;"",C174&lt;&gt;"",D174&lt;&gt;"",G174&lt;&gt;"")),N(A174)=0,NOT(OR(N(L174)&gt;0,N(M174)&gt;0))),"",ROUND(((IF(N(L174)=0,N(A174),N(L174))+N(M174))-(N(A174)+N(B174)))*1440,0))</f>
        <v/>
      </c>
      <c r="R174" s="10">
        <f>IF(OR(NOT(OR(A174&lt;&gt;"",C174&lt;&gt;"",D174&lt;&gt;"",G174&lt;&gt;"")),N(A174)=0),"",IF(N(O174)&gt;0,N(O174),TODAY())-N(A174))</f>
        <v/>
      </c>
      <c r="S174">
        <f>IF(OR(NOT(OR(A174&lt;&gt;"",C174&lt;&gt;"",D174&lt;&gt;"",G174&lt;&gt;"")),N(O174)&gt;0),"",IF(IF(N(A174)=0,"SIN FECHA DE LLEGADA; ","")&amp;IF(C174="","SIN UNIDAD; ","")&amp;IF(AND(C174&lt;&gt;"",COUNTIF('Unidades'!$A$2:$A$300,C174)=0),"UNIDAD NO ESTÁ EN LA LISTA; ","")&amp;IF(I174="","SIN URGENCIA; ","")&amp;IF(AND(I174&lt;&gt;"",J174=""),"FALTA QUIÉN DECIDIÓ; ","")&amp;IF(AND(I174="Emergencia ahora",NOT(OR(N(L174)&gt;0,N(M174)&gt;0))),"EMERGENCIA SIN LLAMADA DE REGRESO; ","")&amp;IF(AND(I174&lt;&gt;"",N(A174)&gt;0,IFERROR(VLOOKUP(I174,'Ajustes'!$A$3:$C$5,2,0),0)&gt;0,IF(OR(N(L174)&gt;0,N(M174)&gt;0),((IF(N(L174)=0,N(A174),N(L174))+N(M174))-(N(A174)+N(B174)))*1440&gt;IFERROR(VLOOKUP(I174,'Ajustes'!$A$3:$C$5,2,0),0),AND(NOT(N(O174)&gt;0),I174&lt;&gt;"Emergencia ahora",(NOW()-(N(A174)+N(B174)))*1440&gt;IFERROR(VLOOKUP(I174,'Ajustes'!$A$3:$C$5,2,0),0)))),"LLAMADA DESPUÉS DE LA META; ","")&amp;IF(AND(I174="Siguiente día hábil",N(A174)&gt;0,IF(N(N174)=0,TODAY()&gt;WORKDAY(N(A174),1),N(N174)&gt;WORKDAY(N(A174),1))),"SIGUIENTE DÍA HÁBIL SIN PROGRAMAR; ","")&amp;IF(AND(OR(I174="Emergencia ahora",I174="Siguiente día hábil"),K174=""),"SIN PROVEEDOR; ","")&amp;IF(AND(I174&lt;&gt;"",N(A174)&gt;0,IFERROR(VLOOKUP(I174,'Ajustes'!$A$3:$C$5,3,0),0)&gt;0,TODAY()-N(A174)&gt;IFERROR(VLOOKUP(I174,'Ajustes'!$A$3:$C$5,3,0),0)),"ABIERTA DEMASIADO TIEMPO; ","")="","",LEFT(IF(N(A174)=0,"SIN FECHA DE LLEGADA; ","")&amp;IF(C174="","SIN UNIDAD; ","")&amp;IF(AND(C174&lt;&gt;"",COUNTIF('Unidades'!$A$2:$A$300,C174)=0),"UNIDAD NO ESTÁ EN LA LISTA; ","")&amp;IF(I174="","SIN URGENCIA; ","")&amp;IF(AND(I174&lt;&gt;"",J174=""),"FALTA QUIÉN DECIDIÓ; ","")&amp;IF(AND(I174="Emergencia ahora",NOT(OR(N(L174)&gt;0,N(M174)&gt;0))),"EMERGENCIA SIN LLAMADA DE REGRESO; ","")&amp;IF(AND(I174&lt;&gt;"",N(A174)&gt;0,IFERROR(VLOOKUP(I174,'Ajustes'!$A$3:$C$5,2,0),0)&gt;0,IF(OR(N(L174)&gt;0,N(M174)&gt;0),((IF(N(L174)=0,N(A174),N(L174))+N(M174))-(N(A174)+N(B174)))*1440&gt;IFERROR(VLOOKUP(I174,'Ajustes'!$A$3:$C$5,2,0),0),AND(NOT(N(O174)&gt;0),I174&lt;&gt;"Emergencia ahora",(NOW()-(N(A174)+N(B174)))*1440&gt;IFERROR(VLOOKUP(I174,'Ajustes'!$A$3:$C$5,2,0),0)))),"LLAMADA DESPUÉS DE LA META; ","")&amp;IF(AND(I174="Siguiente día hábil",N(A174)&gt;0,IF(N(N174)=0,TODAY()&gt;WORKDAY(N(A174),1),N(N174)&gt;WORKDAY(N(A174),1))),"SIGUIENTE DÍA HÁBIL SIN PROGRAMAR; ","")&amp;IF(AND(OR(I174="Emergencia ahora",I174="Siguiente día hábil"),K174=""),"SIN PROVEEDOR; ","")&amp;IF(AND(I174&lt;&gt;"",N(A174)&gt;0,IFERROR(VLOOKUP(I174,'Ajustes'!$A$3:$C$5,3,0),0)&gt;0,TODAY()-N(A174)&gt;IFERROR(VLOOKUP(I174,'Ajustes'!$A$3:$C$5,3,0),0)),"ABIERTA DEMASIADO TIEMPO; ",""),LEN(IF(N(A174)=0,"SIN FECHA DE LLEGADA; ","")&amp;IF(C174="","SIN UNIDAD; ","")&amp;IF(AND(C174&lt;&gt;"",COUNTIF('Unidades'!$A$2:$A$300,C174)=0),"UNIDAD NO ESTÁ EN LA LISTA; ","")&amp;IF(I174="","SIN URGENCIA; ","")&amp;IF(AND(I174&lt;&gt;"",J174=""),"FALTA QUIÉN DECIDIÓ; ","")&amp;IF(AND(I174="Emergencia ahora",NOT(OR(N(L174)&gt;0,N(M174)&gt;0))),"EMERGENCIA SIN LLAMADA DE REGRESO; ","")&amp;IF(AND(I174&lt;&gt;"",N(A174)&gt;0,IFERROR(VLOOKUP(I174,'Ajustes'!$A$3:$C$5,2,0),0)&gt;0,IF(OR(N(L174)&gt;0,N(M174)&gt;0),((IF(N(L174)=0,N(A174),N(L174))+N(M174))-(N(A174)+N(B174)))*1440&gt;IFERROR(VLOOKUP(I174,'Ajustes'!$A$3:$C$5,2,0),0),AND(NOT(N(O174)&gt;0),I174&lt;&gt;"Emergencia ahora",(NOW()-(N(A174)+N(B174)))*1440&gt;IFERROR(VLOOKUP(I174,'Ajustes'!$A$3:$C$5,2,0),0)))),"LLAMADA DESPUÉS DE LA META; ","")&amp;IF(AND(I174="Siguiente día hábil",N(A174)&gt;0,IF(N(N174)=0,TODAY()&gt;WORKDAY(N(A174),1),N(N174)&gt;WORKDAY(N(A174),1))),"SIGUIENTE DÍA HÁBIL SIN PROGRAMAR; ","")&amp;IF(AND(OR(I174="Emergencia ahora",I174="Siguiente día hábil"),K174=""),"SIN PROVEEDOR; ","")&amp;IF(AND(I174&lt;&gt;"",N(A174)&gt;0,IFERROR(VLOOKUP(I174,'Ajustes'!$A$3:$C$5,3,0),0)&gt;0,TODAY()-N(A174)&gt;IFERROR(VLOOKUP(I174,'Ajustes'!$A$3:$C$5,3,0),0)),"ABIERTA DEMASIADO TIEMPO; ",""))-2)))</f>
        <v/>
      </c>
    </row>
    <row r="175">
      <c r="A175" s="7" t="n"/>
      <c r="B175" s="8" t="n"/>
      <c r="L175" s="7" t="n"/>
      <c r="M175" s="8" t="n"/>
      <c r="N175" s="7" t="n"/>
      <c r="O175" s="7" t="n"/>
      <c r="Q175" s="10">
        <f>IF(OR(NOT(OR(A175&lt;&gt;"",C175&lt;&gt;"",D175&lt;&gt;"",G175&lt;&gt;"")),N(A175)=0,NOT(OR(N(L175)&gt;0,N(M175)&gt;0))),"",ROUND(((IF(N(L175)=0,N(A175),N(L175))+N(M175))-(N(A175)+N(B175)))*1440,0))</f>
        <v/>
      </c>
      <c r="R175" s="10">
        <f>IF(OR(NOT(OR(A175&lt;&gt;"",C175&lt;&gt;"",D175&lt;&gt;"",G175&lt;&gt;"")),N(A175)=0),"",IF(N(O175)&gt;0,N(O175),TODAY())-N(A175))</f>
        <v/>
      </c>
      <c r="S175">
        <f>IF(OR(NOT(OR(A175&lt;&gt;"",C175&lt;&gt;"",D175&lt;&gt;"",G175&lt;&gt;"")),N(O175)&gt;0),"",IF(IF(N(A175)=0,"SIN FECHA DE LLEGADA; ","")&amp;IF(C175="","SIN UNIDAD; ","")&amp;IF(AND(C175&lt;&gt;"",COUNTIF('Unidades'!$A$2:$A$300,C175)=0),"UNIDAD NO ESTÁ EN LA LISTA; ","")&amp;IF(I175="","SIN URGENCIA; ","")&amp;IF(AND(I175&lt;&gt;"",J175=""),"FALTA QUIÉN DECIDIÓ; ","")&amp;IF(AND(I175="Emergencia ahora",NOT(OR(N(L175)&gt;0,N(M175)&gt;0))),"EMERGENCIA SIN LLAMADA DE REGRESO; ","")&amp;IF(AND(I175&lt;&gt;"",N(A175)&gt;0,IFERROR(VLOOKUP(I175,'Ajustes'!$A$3:$C$5,2,0),0)&gt;0,IF(OR(N(L175)&gt;0,N(M175)&gt;0),((IF(N(L175)=0,N(A175),N(L175))+N(M175))-(N(A175)+N(B175)))*1440&gt;IFERROR(VLOOKUP(I175,'Ajustes'!$A$3:$C$5,2,0),0),AND(NOT(N(O175)&gt;0),I175&lt;&gt;"Emergencia ahora",(NOW()-(N(A175)+N(B175)))*1440&gt;IFERROR(VLOOKUP(I175,'Ajustes'!$A$3:$C$5,2,0),0)))),"LLAMADA DESPUÉS DE LA META; ","")&amp;IF(AND(I175="Siguiente día hábil",N(A175)&gt;0,IF(N(N175)=0,TODAY()&gt;WORKDAY(N(A175),1),N(N175)&gt;WORKDAY(N(A175),1))),"SIGUIENTE DÍA HÁBIL SIN PROGRAMAR; ","")&amp;IF(AND(OR(I175="Emergencia ahora",I175="Siguiente día hábil"),K175=""),"SIN PROVEEDOR; ","")&amp;IF(AND(I175&lt;&gt;"",N(A175)&gt;0,IFERROR(VLOOKUP(I175,'Ajustes'!$A$3:$C$5,3,0),0)&gt;0,TODAY()-N(A175)&gt;IFERROR(VLOOKUP(I175,'Ajustes'!$A$3:$C$5,3,0),0)),"ABIERTA DEMASIADO TIEMPO; ","")="","",LEFT(IF(N(A175)=0,"SIN FECHA DE LLEGADA; ","")&amp;IF(C175="","SIN UNIDAD; ","")&amp;IF(AND(C175&lt;&gt;"",COUNTIF('Unidades'!$A$2:$A$300,C175)=0),"UNIDAD NO ESTÁ EN LA LISTA; ","")&amp;IF(I175="","SIN URGENCIA; ","")&amp;IF(AND(I175&lt;&gt;"",J175=""),"FALTA QUIÉN DECIDIÓ; ","")&amp;IF(AND(I175="Emergencia ahora",NOT(OR(N(L175)&gt;0,N(M175)&gt;0))),"EMERGENCIA SIN LLAMADA DE REGRESO; ","")&amp;IF(AND(I175&lt;&gt;"",N(A175)&gt;0,IFERROR(VLOOKUP(I175,'Ajustes'!$A$3:$C$5,2,0),0)&gt;0,IF(OR(N(L175)&gt;0,N(M175)&gt;0),((IF(N(L175)=0,N(A175),N(L175))+N(M175))-(N(A175)+N(B175)))*1440&gt;IFERROR(VLOOKUP(I175,'Ajustes'!$A$3:$C$5,2,0),0),AND(NOT(N(O175)&gt;0),I175&lt;&gt;"Emergencia ahora",(NOW()-(N(A175)+N(B175)))*1440&gt;IFERROR(VLOOKUP(I175,'Ajustes'!$A$3:$C$5,2,0),0)))),"LLAMADA DESPUÉS DE LA META; ","")&amp;IF(AND(I175="Siguiente día hábil",N(A175)&gt;0,IF(N(N175)=0,TODAY()&gt;WORKDAY(N(A175),1),N(N175)&gt;WORKDAY(N(A175),1))),"SIGUIENTE DÍA HÁBIL SIN PROGRAMAR; ","")&amp;IF(AND(OR(I175="Emergencia ahora",I175="Siguiente día hábil"),K175=""),"SIN PROVEEDOR; ","")&amp;IF(AND(I175&lt;&gt;"",N(A175)&gt;0,IFERROR(VLOOKUP(I175,'Ajustes'!$A$3:$C$5,3,0),0)&gt;0,TODAY()-N(A175)&gt;IFERROR(VLOOKUP(I175,'Ajustes'!$A$3:$C$5,3,0),0)),"ABIERTA DEMASIADO TIEMPO; ",""),LEN(IF(N(A175)=0,"SIN FECHA DE LLEGADA; ","")&amp;IF(C175="","SIN UNIDAD; ","")&amp;IF(AND(C175&lt;&gt;"",COUNTIF('Unidades'!$A$2:$A$300,C175)=0),"UNIDAD NO ESTÁ EN LA LISTA; ","")&amp;IF(I175="","SIN URGENCIA; ","")&amp;IF(AND(I175&lt;&gt;"",J175=""),"FALTA QUIÉN DECIDIÓ; ","")&amp;IF(AND(I175="Emergencia ahora",NOT(OR(N(L175)&gt;0,N(M175)&gt;0))),"EMERGENCIA SIN LLAMADA DE REGRESO; ","")&amp;IF(AND(I175&lt;&gt;"",N(A175)&gt;0,IFERROR(VLOOKUP(I175,'Ajustes'!$A$3:$C$5,2,0),0)&gt;0,IF(OR(N(L175)&gt;0,N(M175)&gt;0),((IF(N(L175)=0,N(A175),N(L175))+N(M175))-(N(A175)+N(B175)))*1440&gt;IFERROR(VLOOKUP(I175,'Ajustes'!$A$3:$C$5,2,0),0),AND(NOT(N(O175)&gt;0),I175&lt;&gt;"Emergencia ahora",(NOW()-(N(A175)+N(B175)))*1440&gt;IFERROR(VLOOKUP(I175,'Ajustes'!$A$3:$C$5,2,0),0)))),"LLAMADA DESPUÉS DE LA META; ","")&amp;IF(AND(I175="Siguiente día hábil",N(A175)&gt;0,IF(N(N175)=0,TODAY()&gt;WORKDAY(N(A175),1),N(N175)&gt;WORKDAY(N(A175),1))),"SIGUIENTE DÍA HÁBIL SIN PROGRAMAR; ","")&amp;IF(AND(OR(I175="Emergencia ahora",I175="Siguiente día hábil"),K175=""),"SIN PROVEEDOR; ","")&amp;IF(AND(I175&lt;&gt;"",N(A175)&gt;0,IFERROR(VLOOKUP(I175,'Ajustes'!$A$3:$C$5,3,0),0)&gt;0,TODAY()-N(A175)&gt;IFERROR(VLOOKUP(I175,'Ajustes'!$A$3:$C$5,3,0),0)),"ABIERTA DEMASIADO TIEMPO; ",""))-2)))</f>
        <v/>
      </c>
    </row>
    <row r="176">
      <c r="A176" s="7" t="n"/>
      <c r="B176" s="8" t="n"/>
      <c r="L176" s="7" t="n"/>
      <c r="M176" s="8" t="n"/>
      <c r="N176" s="7" t="n"/>
      <c r="O176" s="7" t="n"/>
      <c r="Q176" s="10">
        <f>IF(OR(NOT(OR(A176&lt;&gt;"",C176&lt;&gt;"",D176&lt;&gt;"",G176&lt;&gt;"")),N(A176)=0,NOT(OR(N(L176)&gt;0,N(M176)&gt;0))),"",ROUND(((IF(N(L176)=0,N(A176),N(L176))+N(M176))-(N(A176)+N(B176)))*1440,0))</f>
        <v/>
      </c>
      <c r="R176" s="10">
        <f>IF(OR(NOT(OR(A176&lt;&gt;"",C176&lt;&gt;"",D176&lt;&gt;"",G176&lt;&gt;"")),N(A176)=0),"",IF(N(O176)&gt;0,N(O176),TODAY())-N(A176))</f>
        <v/>
      </c>
      <c r="S176">
        <f>IF(OR(NOT(OR(A176&lt;&gt;"",C176&lt;&gt;"",D176&lt;&gt;"",G176&lt;&gt;"")),N(O176)&gt;0),"",IF(IF(N(A176)=0,"SIN FECHA DE LLEGADA; ","")&amp;IF(C176="","SIN UNIDAD; ","")&amp;IF(AND(C176&lt;&gt;"",COUNTIF('Unidades'!$A$2:$A$300,C176)=0),"UNIDAD NO ESTÁ EN LA LISTA; ","")&amp;IF(I176="","SIN URGENCIA; ","")&amp;IF(AND(I176&lt;&gt;"",J176=""),"FALTA QUIÉN DECIDIÓ; ","")&amp;IF(AND(I176="Emergencia ahora",NOT(OR(N(L176)&gt;0,N(M176)&gt;0))),"EMERGENCIA SIN LLAMADA DE REGRESO; ","")&amp;IF(AND(I176&lt;&gt;"",N(A176)&gt;0,IFERROR(VLOOKUP(I176,'Ajustes'!$A$3:$C$5,2,0),0)&gt;0,IF(OR(N(L176)&gt;0,N(M176)&gt;0),((IF(N(L176)=0,N(A176),N(L176))+N(M176))-(N(A176)+N(B176)))*1440&gt;IFERROR(VLOOKUP(I176,'Ajustes'!$A$3:$C$5,2,0),0),AND(NOT(N(O176)&gt;0),I176&lt;&gt;"Emergencia ahora",(NOW()-(N(A176)+N(B176)))*1440&gt;IFERROR(VLOOKUP(I176,'Ajustes'!$A$3:$C$5,2,0),0)))),"LLAMADA DESPUÉS DE LA META; ","")&amp;IF(AND(I176="Siguiente día hábil",N(A176)&gt;0,IF(N(N176)=0,TODAY()&gt;WORKDAY(N(A176),1),N(N176)&gt;WORKDAY(N(A176),1))),"SIGUIENTE DÍA HÁBIL SIN PROGRAMAR; ","")&amp;IF(AND(OR(I176="Emergencia ahora",I176="Siguiente día hábil"),K176=""),"SIN PROVEEDOR; ","")&amp;IF(AND(I176&lt;&gt;"",N(A176)&gt;0,IFERROR(VLOOKUP(I176,'Ajustes'!$A$3:$C$5,3,0),0)&gt;0,TODAY()-N(A176)&gt;IFERROR(VLOOKUP(I176,'Ajustes'!$A$3:$C$5,3,0),0)),"ABIERTA DEMASIADO TIEMPO; ","")="","",LEFT(IF(N(A176)=0,"SIN FECHA DE LLEGADA; ","")&amp;IF(C176="","SIN UNIDAD; ","")&amp;IF(AND(C176&lt;&gt;"",COUNTIF('Unidades'!$A$2:$A$300,C176)=0),"UNIDAD NO ESTÁ EN LA LISTA; ","")&amp;IF(I176="","SIN URGENCIA; ","")&amp;IF(AND(I176&lt;&gt;"",J176=""),"FALTA QUIÉN DECIDIÓ; ","")&amp;IF(AND(I176="Emergencia ahora",NOT(OR(N(L176)&gt;0,N(M176)&gt;0))),"EMERGENCIA SIN LLAMADA DE REGRESO; ","")&amp;IF(AND(I176&lt;&gt;"",N(A176)&gt;0,IFERROR(VLOOKUP(I176,'Ajustes'!$A$3:$C$5,2,0),0)&gt;0,IF(OR(N(L176)&gt;0,N(M176)&gt;0),((IF(N(L176)=0,N(A176),N(L176))+N(M176))-(N(A176)+N(B176)))*1440&gt;IFERROR(VLOOKUP(I176,'Ajustes'!$A$3:$C$5,2,0),0),AND(NOT(N(O176)&gt;0),I176&lt;&gt;"Emergencia ahora",(NOW()-(N(A176)+N(B176)))*1440&gt;IFERROR(VLOOKUP(I176,'Ajustes'!$A$3:$C$5,2,0),0)))),"LLAMADA DESPUÉS DE LA META; ","")&amp;IF(AND(I176="Siguiente día hábil",N(A176)&gt;0,IF(N(N176)=0,TODAY()&gt;WORKDAY(N(A176),1),N(N176)&gt;WORKDAY(N(A176),1))),"SIGUIENTE DÍA HÁBIL SIN PROGRAMAR; ","")&amp;IF(AND(OR(I176="Emergencia ahora",I176="Siguiente día hábil"),K176=""),"SIN PROVEEDOR; ","")&amp;IF(AND(I176&lt;&gt;"",N(A176)&gt;0,IFERROR(VLOOKUP(I176,'Ajustes'!$A$3:$C$5,3,0),0)&gt;0,TODAY()-N(A176)&gt;IFERROR(VLOOKUP(I176,'Ajustes'!$A$3:$C$5,3,0),0)),"ABIERTA DEMASIADO TIEMPO; ",""),LEN(IF(N(A176)=0,"SIN FECHA DE LLEGADA; ","")&amp;IF(C176="","SIN UNIDAD; ","")&amp;IF(AND(C176&lt;&gt;"",COUNTIF('Unidades'!$A$2:$A$300,C176)=0),"UNIDAD NO ESTÁ EN LA LISTA; ","")&amp;IF(I176="","SIN URGENCIA; ","")&amp;IF(AND(I176&lt;&gt;"",J176=""),"FALTA QUIÉN DECIDIÓ; ","")&amp;IF(AND(I176="Emergencia ahora",NOT(OR(N(L176)&gt;0,N(M176)&gt;0))),"EMERGENCIA SIN LLAMADA DE REGRESO; ","")&amp;IF(AND(I176&lt;&gt;"",N(A176)&gt;0,IFERROR(VLOOKUP(I176,'Ajustes'!$A$3:$C$5,2,0),0)&gt;0,IF(OR(N(L176)&gt;0,N(M176)&gt;0),((IF(N(L176)=0,N(A176),N(L176))+N(M176))-(N(A176)+N(B176)))*1440&gt;IFERROR(VLOOKUP(I176,'Ajustes'!$A$3:$C$5,2,0),0),AND(NOT(N(O176)&gt;0),I176&lt;&gt;"Emergencia ahora",(NOW()-(N(A176)+N(B176)))*1440&gt;IFERROR(VLOOKUP(I176,'Ajustes'!$A$3:$C$5,2,0),0)))),"LLAMADA DESPUÉS DE LA META; ","")&amp;IF(AND(I176="Siguiente día hábil",N(A176)&gt;0,IF(N(N176)=0,TODAY()&gt;WORKDAY(N(A176),1),N(N176)&gt;WORKDAY(N(A176),1))),"SIGUIENTE DÍA HÁBIL SIN PROGRAMAR; ","")&amp;IF(AND(OR(I176="Emergencia ahora",I176="Siguiente día hábil"),K176=""),"SIN PROVEEDOR; ","")&amp;IF(AND(I176&lt;&gt;"",N(A176)&gt;0,IFERROR(VLOOKUP(I176,'Ajustes'!$A$3:$C$5,3,0),0)&gt;0,TODAY()-N(A176)&gt;IFERROR(VLOOKUP(I176,'Ajustes'!$A$3:$C$5,3,0),0)),"ABIERTA DEMASIADO TIEMPO; ",""))-2)))</f>
        <v/>
      </c>
    </row>
    <row r="177">
      <c r="A177" s="7" t="n"/>
      <c r="B177" s="8" t="n"/>
      <c r="L177" s="7" t="n"/>
      <c r="M177" s="8" t="n"/>
      <c r="N177" s="7" t="n"/>
      <c r="O177" s="7" t="n"/>
      <c r="Q177" s="10">
        <f>IF(OR(NOT(OR(A177&lt;&gt;"",C177&lt;&gt;"",D177&lt;&gt;"",G177&lt;&gt;"")),N(A177)=0,NOT(OR(N(L177)&gt;0,N(M177)&gt;0))),"",ROUND(((IF(N(L177)=0,N(A177),N(L177))+N(M177))-(N(A177)+N(B177)))*1440,0))</f>
        <v/>
      </c>
      <c r="R177" s="10">
        <f>IF(OR(NOT(OR(A177&lt;&gt;"",C177&lt;&gt;"",D177&lt;&gt;"",G177&lt;&gt;"")),N(A177)=0),"",IF(N(O177)&gt;0,N(O177),TODAY())-N(A177))</f>
        <v/>
      </c>
      <c r="S177">
        <f>IF(OR(NOT(OR(A177&lt;&gt;"",C177&lt;&gt;"",D177&lt;&gt;"",G177&lt;&gt;"")),N(O177)&gt;0),"",IF(IF(N(A177)=0,"SIN FECHA DE LLEGADA; ","")&amp;IF(C177="","SIN UNIDAD; ","")&amp;IF(AND(C177&lt;&gt;"",COUNTIF('Unidades'!$A$2:$A$300,C177)=0),"UNIDAD NO ESTÁ EN LA LISTA; ","")&amp;IF(I177="","SIN URGENCIA; ","")&amp;IF(AND(I177&lt;&gt;"",J177=""),"FALTA QUIÉN DECIDIÓ; ","")&amp;IF(AND(I177="Emergencia ahora",NOT(OR(N(L177)&gt;0,N(M177)&gt;0))),"EMERGENCIA SIN LLAMADA DE REGRESO; ","")&amp;IF(AND(I177&lt;&gt;"",N(A177)&gt;0,IFERROR(VLOOKUP(I177,'Ajustes'!$A$3:$C$5,2,0),0)&gt;0,IF(OR(N(L177)&gt;0,N(M177)&gt;0),((IF(N(L177)=0,N(A177),N(L177))+N(M177))-(N(A177)+N(B177)))*1440&gt;IFERROR(VLOOKUP(I177,'Ajustes'!$A$3:$C$5,2,0),0),AND(NOT(N(O177)&gt;0),I177&lt;&gt;"Emergencia ahora",(NOW()-(N(A177)+N(B177)))*1440&gt;IFERROR(VLOOKUP(I177,'Ajustes'!$A$3:$C$5,2,0),0)))),"LLAMADA DESPUÉS DE LA META; ","")&amp;IF(AND(I177="Siguiente día hábil",N(A177)&gt;0,IF(N(N177)=0,TODAY()&gt;WORKDAY(N(A177),1),N(N177)&gt;WORKDAY(N(A177),1))),"SIGUIENTE DÍA HÁBIL SIN PROGRAMAR; ","")&amp;IF(AND(OR(I177="Emergencia ahora",I177="Siguiente día hábil"),K177=""),"SIN PROVEEDOR; ","")&amp;IF(AND(I177&lt;&gt;"",N(A177)&gt;0,IFERROR(VLOOKUP(I177,'Ajustes'!$A$3:$C$5,3,0),0)&gt;0,TODAY()-N(A177)&gt;IFERROR(VLOOKUP(I177,'Ajustes'!$A$3:$C$5,3,0),0)),"ABIERTA DEMASIADO TIEMPO; ","")="","",LEFT(IF(N(A177)=0,"SIN FECHA DE LLEGADA; ","")&amp;IF(C177="","SIN UNIDAD; ","")&amp;IF(AND(C177&lt;&gt;"",COUNTIF('Unidades'!$A$2:$A$300,C177)=0),"UNIDAD NO ESTÁ EN LA LISTA; ","")&amp;IF(I177="","SIN URGENCIA; ","")&amp;IF(AND(I177&lt;&gt;"",J177=""),"FALTA QUIÉN DECIDIÓ; ","")&amp;IF(AND(I177="Emergencia ahora",NOT(OR(N(L177)&gt;0,N(M177)&gt;0))),"EMERGENCIA SIN LLAMADA DE REGRESO; ","")&amp;IF(AND(I177&lt;&gt;"",N(A177)&gt;0,IFERROR(VLOOKUP(I177,'Ajustes'!$A$3:$C$5,2,0),0)&gt;0,IF(OR(N(L177)&gt;0,N(M177)&gt;0),((IF(N(L177)=0,N(A177),N(L177))+N(M177))-(N(A177)+N(B177)))*1440&gt;IFERROR(VLOOKUP(I177,'Ajustes'!$A$3:$C$5,2,0),0),AND(NOT(N(O177)&gt;0),I177&lt;&gt;"Emergencia ahora",(NOW()-(N(A177)+N(B177)))*1440&gt;IFERROR(VLOOKUP(I177,'Ajustes'!$A$3:$C$5,2,0),0)))),"LLAMADA DESPUÉS DE LA META; ","")&amp;IF(AND(I177="Siguiente día hábil",N(A177)&gt;0,IF(N(N177)=0,TODAY()&gt;WORKDAY(N(A177),1),N(N177)&gt;WORKDAY(N(A177),1))),"SIGUIENTE DÍA HÁBIL SIN PROGRAMAR; ","")&amp;IF(AND(OR(I177="Emergencia ahora",I177="Siguiente día hábil"),K177=""),"SIN PROVEEDOR; ","")&amp;IF(AND(I177&lt;&gt;"",N(A177)&gt;0,IFERROR(VLOOKUP(I177,'Ajustes'!$A$3:$C$5,3,0),0)&gt;0,TODAY()-N(A177)&gt;IFERROR(VLOOKUP(I177,'Ajustes'!$A$3:$C$5,3,0),0)),"ABIERTA DEMASIADO TIEMPO; ",""),LEN(IF(N(A177)=0,"SIN FECHA DE LLEGADA; ","")&amp;IF(C177="","SIN UNIDAD; ","")&amp;IF(AND(C177&lt;&gt;"",COUNTIF('Unidades'!$A$2:$A$300,C177)=0),"UNIDAD NO ESTÁ EN LA LISTA; ","")&amp;IF(I177="","SIN URGENCIA; ","")&amp;IF(AND(I177&lt;&gt;"",J177=""),"FALTA QUIÉN DECIDIÓ; ","")&amp;IF(AND(I177="Emergencia ahora",NOT(OR(N(L177)&gt;0,N(M177)&gt;0))),"EMERGENCIA SIN LLAMADA DE REGRESO; ","")&amp;IF(AND(I177&lt;&gt;"",N(A177)&gt;0,IFERROR(VLOOKUP(I177,'Ajustes'!$A$3:$C$5,2,0),0)&gt;0,IF(OR(N(L177)&gt;0,N(M177)&gt;0),((IF(N(L177)=0,N(A177),N(L177))+N(M177))-(N(A177)+N(B177)))*1440&gt;IFERROR(VLOOKUP(I177,'Ajustes'!$A$3:$C$5,2,0),0),AND(NOT(N(O177)&gt;0),I177&lt;&gt;"Emergencia ahora",(NOW()-(N(A177)+N(B177)))*1440&gt;IFERROR(VLOOKUP(I177,'Ajustes'!$A$3:$C$5,2,0),0)))),"LLAMADA DESPUÉS DE LA META; ","")&amp;IF(AND(I177="Siguiente día hábil",N(A177)&gt;0,IF(N(N177)=0,TODAY()&gt;WORKDAY(N(A177),1),N(N177)&gt;WORKDAY(N(A177),1))),"SIGUIENTE DÍA HÁBIL SIN PROGRAMAR; ","")&amp;IF(AND(OR(I177="Emergencia ahora",I177="Siguiente día hábil"),K177=""),"SIN PROVEEDOR; ","")&amp;IF(AND(I177&lt;&gt;"",N(A177)&gt;0,IFERROR(VLOOKUP(I177,'Ajustes'!$A$3:$C$5,3,0),0)&gt;0,TODAY()-N(A177)&gt;IFERROR(VLOOKUP(I177,'Ajustes'!$A$3:$C$5,3,0),0)),"ABIERTA DEMASIADO TIEMPO; ",""))-2)))</f>
        <v/>
      </c>
    </row>
    <row r="178">
      <c r="A178" s="7" t="n"/>
      <c r="B178" s="8" t="n"/>
      <c r="L178" s="7" t="n"/>
      <c r="M178" s="8" t="n"/>
      <c r="N178" s="7" t="n"/>
      <c r="O178" s="7" t="n"/>
      <c r="Q178" s="10">
        <f>IF(OR(NOT(OR(A178&lt;&gt;"",C178&lt;&gt;"",D178&lt;&gt;"",G178&lt;&gt;"")),N(A178)=0,NOT(OR(N(L178)&gt;0,N(M178)&gt;0))),"",ROUND(((IF(N(L178)=0,N(A178),N(L178))+N(M178))-(N(A178)+N(B178)))*1440,0))</f>
        <v/>
      </c>
      <c r="R178" s="10">
        <f>IF(OR(NOT(OR(A178&lt;&gt;"",C178&lt;&gt;"",D178&lt;&gt;"",G178&lt;&gt;"")),N(A178)=0),"",IF(N(O178)&gt;0,N(O178),TODAY())-N(A178))</f>
        <v/>
      </c>
      <c r="S178">
        <f>IF(OR(NOT(OR(A178&lt;&gt;"",C178&lt;&gt;"",D178&lt;&gt;"",G178&lt;&gt;"")),N(O178)&gt;0),"",IF(IF(N(A178)=0,"SIN FECHA DE LLEGADA; ","")&amp;IF(C178="","SIN UNIDAD; ","")&amp;IF(AND(C178&lt;&gt;"",COUNTIF('Unidades'!$A$2:$A$300,C178)=0),"UNIDAD NO ESTÁ EN LA LISTA; ","")&amp;IF(I178="","SIN URGENCIA; ","")&amp;IF(AND(I178&lt;&gt;"",J178=""),"FALTA QUIÉN DECIDIÓ; ","")&amp;IF(AND(I178="Emergencia ahora",NOT(OR(N(L178)&gt;0,N(M178)&gt;0))),"EMERGENCIA SIN LLAMADA DE REGRESO; ","")&amp;IF(AND(I178&lt;&gt;"",N(A178)&gt;0,IFERROR(VLOOKUP(I178,'Ajustes'!$A$3:$C$5,2,0),0)&gt;0,IF(OR(N(L178)&gt;0,N(M178)&gt;0),((IF(N(L178)=0,N(A178),N(L178))+N(M178))-(N(A178)+N(B178)))*1440&gt;IFERROR(VLOOKUP(I178,'Ajustes'!$A$3:$C$5,2,0),0),AND(NOT(N(O178)&gt;0),I178&lt;&gt;"Emergencia ahora",(NOW()-(N(A178)+N(B178)))*1440&gt;IFERROR(VLOOKUP(I178,'Ajustes'!$A$3:$C$5,2,0),0)))),"LLAMADA DESPUÉS DE LA META; ","")&amp;IF(AND(I178="Siguiente día hábil",N(A178)&gt;0,IF(N(N178)=0,TODAY()&gt;WORKDAY(N(A178),1),N(N178)&gt;WORKDAY(N(A178),1))),"SIGUIENTE DÍA HÁBIL SIN PROGRAMAR; ","")&amp;IF(AND(OR(I178="Emergencia ahora",I178="Siguiente día hábil"),K178=""),"SIN PROVEEDOR; ","")&amp;IF(AND(I178&lt;&gt;"",N(A178)&gt;0,IFERROR(VLOOKUP(I178,'Ajustes'!$A$3:$C$5,3,0),0)&gt;0,TODAY()-N(A178)&gt;IFERROR(VLOOKUP(I178,'Ajustes'!$A$3:$C$5,3,0),0)),"ABIERTA DEMASIADO TIEMPO; ","")="","",LEFT(IF(N(A178)=0,"SIN FECHA DE LLEGADA; ","")&amp;IF(C178="","SIN UNIDAD; ","")&amp;IF(AND(C178&lt;&gt;"",COUNTIF('Unidades'!$A$2:$A$300,C178)=0),"UNIDAD NO ESTÁ EN LA LISTA; ","")&amp;IF(I178="","SIN URGENCIA; ","")&amp;IF(AND(I178&lt;&gt;"",J178=""),"FALTA QUIÉN DECIDIÓ; ","")&amp;IF(AND(I178="Emergencia ahora",NOT(OR(N(L178)&gt;0,N(M178)&gt;0))),"EMERGENCIA SIN LLAMADA DE REGRESO; ","")&amp;IF(AND(I178&lt;&gt;"",N(A178)&gt;0,IFERROR(VLOOKUP(I178,'Ajustes'!$A$3:$C$5,2,0),0)&gt;0,IF(OR(N(L178)&gt;0,N(M178)&gt;0),((IF(N(L178)=0,N(A178),N(L178))+N(M178))-(N(A178)+N(B178)))*1440&gt;IFERROR(VLOOKUP(I178,'Ajustes'!$A$3:$C$5,2,0),0),AND(NOT(N(O178)&gt;0),I178&lt;&gt;"Emergencia ahora",(NOW()-(N(A178)+N(B178)))*1440&gt;IFERROR(VLOOKUP(I178,'Ajustes'!$A$3:$C$5,2,0),0)))),"LLAMADA DESPUÉS DE LA META; ","")&amp;IF(AND(I178="Siguiente día hábil",N(A178)&gt;0,IF(N(N178)=0,TODAY()&gt;WORKDAY(N(A178),1),N(N178)&gt;WORKDAY(N(A178),1))),"SIGUIENTE DÍA HÁBIL SIN PROGRAMAR; ","")&amp;IF(AND(OR(I178="Emergencia ahora",I178="Siguiente día hábil"),K178=""),"SIN PROVEEDOR; ","")&amp;IF(AND(I178&lt;&gt;"",N(A178)&gt;0,IFERROR(VLOOKUP(I178,'Ajustes'!$A$3:$C$5,3,0),0)&gt;0,TODAY()-N(A178)&gt;IFERROR(VLOOKUP(I178,'Ajustes'!$A$3:$C$5,3,0),0)),"ABIERTA DEMASIADO TIEMPO; ",""),LEN(IF(N(A178)=0,"SIN FECHA DE LLEGADA; ","")&amp;IF(C178="","SIN UNIDAD; ","")&amp;IF(AND(C178&lt;&gt;"",COUNTIF('Unidades'!$A$2:$A$300,C178)=0),"UNIDAD NO ESTÁ EN LA LISTA; ","")&amp;IF(I178="","SIN URGENCIA; ","")&amp;IF(AND(I178&lt;&gt;"",J178=""),"FALTA QUIÉN DECIDIÓ; ","")&amp;IF(AND(I178="Emergencia ahora",NOT(OR(N(L178)&gt;0,N(M178)&gt;0))),"EMERGENCIA SIN LLAMADA DE REGRESO; ","")&amp;IF(AND(I178&lt;&gt;"",N(A178)&gt;0,IFERROR(VLOOKUP(I178,'Ajustes'!$A$3:$C$5,2,0),0)&gt;0,IF(OR(N(L178)&gt;0,N(M178)&gt;0),((IF(N(L178)=0,N(A178),N(L178))+N(M178))-(N(A178)+N(B178)))*1440&gt;IFERROR(VLOOKUP(I178,'Ajustes'!$A$3:$C$5,2,0),0),AND(NOT(N(O178)&gt;0),I178&lt;&gt;"Emergencia ahora",(NOW()-(N(A178)+N(B178)))*1440&gt;IFERROR(VLOOKUP(I178,'Ajustes'!$A$3:$C$5,2,0),0)))),"LLAMADA DESPUÉS DE LA META; ","")&amp;IF(AND(I178="Siguiente día hábil",N(A178)&gt;0,IF(N(N178)=0,TODAY()&gt;WORKDAY(N(A178),1),N(N178)&gt;WORKDAY(N(A178),1))),"SIGUIENTE DÍA HÁBIL SIN PROGRAMAR; ","")&amp;IF(AND(OR(I178="Emergencia ahora",I178="Siguiente día hábil"),K178=""),"SIN PROVEEDOR; ","")&amp;IF(AND(I178&lt;&gt;"",N(A178)&gt;0,IFERROR(VLOOKUP(I178,'Ajustes'!$A$3:$C$5,3,0),0)&gt;0,TODAY()-N(A178)&gt;IFERROR(VLOOKUP(I178,'Ajustes'!$A$3:$C$5,3,0),0)),"ABIERTA DEMASIADO TIEMPO; ",""))-2)))</f>
        <v/>
      </c>
    </row>
    <row r="179">
      <c r="A179" s="7" t="n"/>
      <c r="B179" s="8" t="n"/>
      <c r="L179" s="7" t="n"/>
      <c r="M179" s="8" t="n"/>
      <c r="N179" s="7" t="n"/>
      <c r="O179" s="7" t="n"/>
      <c r="Q179" s="10">
        <f>IF(OR(NOT(OR(A179&lt;&gt;"",C179&lt;&gt;"",D179&lt;&gt;"",G179&lt;&gt;"")),N(A179)=0,NOT(OR(N(L179)&gt;0,N(M179)&gt;0))),"",ROUND(((IF(N(L179)=0,N(A179),N(L179))+N(M179))-(N(A179)+N(B179)))*1440,0))</f>
        <v/>
      </c>
      <c r="R179" s="10">
        <f>IF(OR(NOT(OR(A179&lt;&gt;"",C179&lt;&gt;"",D179&lt;&gt;"",G179&lt;&gt;"")),N(A179)=0),"",IF(N(O179)&gt;0,N(O179),TODAY())-N(A179))</f>
        <v/>
      </c>
      <c r="S179">
        <f>IF(OR(NOT(OR(A179&lt;&gt;"",C179&lt;&gt;"",D179&lt;&gt;"",G179&lt;&gt;"")),N(O179)&gt;0),"",IF(IF(N(A179)=0,"SIN FECHA DE LLEGADA; ","")&amp;IF(C179="","SIN UNIDAD; ","")&amp;IF(AND(C179&lt;&gt;"",COUNTIF('Unidades'!$A$2:$A$300,C179)=0),"UNIDAD NO ESTÁ EN LA LISTA; ","")&amp;IF(I179="","SIN URGENCIA; ","")&amp;IF(AND(I179&lt;&gt;"",J179=""),"FALTA QUIÉN DECIDIÓ; ","")&amp;IF(AND(I179="Emergencia ahora",NOT(OR(N(L179)&gt;0,N(M179)&gt;0))),"EMERGENCIA SIN LLAMADA DE REGRESO; ","")&amp;IF(AND(I179&lt;&gt;"",N(A179)&gt;0,IFERROR(VLOOKUP(I179,'Ajustes'!$A$3:$C$5,2,0),0)&gt;0,IF(OR(N(L179)&gt;0,N(M179)&gt;0),((IF(N(L179)=0,N(A179),N(L179))+N(M179))-(N(A179)+N(B179)))*1440&gt;IFERROR(VLOOKUP(I179,'Ajustes'!$A$3:$C$5,2,0),0),AND(NOT(N(O179)&gt;0),I179&lt;&gt;"Emergencia ahora",(NOW()-(N(A179)+N(B179)))*1440&gt;IFERROR(VLOOKUP(I179,'Ajustes'!$A$3:$C$5,2,0),0)))),"LLAMADA DESPUÉS DE LA META; ","")&amp;IF(AND(I179="Siguiente día hábil",N(A179)&gt;0,IF(N(N179)=0,TODAY()&gt;WORKDAY(N(A179),1),N(N179)&gt;WORKDAY(N(A179),1))),"SIGUIENTE DÍA HÁBIL SIN PROGRAMAR; ","")&amp;IF(AND(OR(I179="Emergencia ahora",I179="Siguiente día hábil"),K179=""),"SIN PROVEEDOR; ","")&amp;IF(AND(I179&lt;&gt;"",N(A179)&gt;0,IFERROR(VLOOKUP(I179,'Ajustes'!$A$3:$C$5,3,0),0)&gt;0,TODAY()-N(A179)&gt;IFERROR(VLOOKUP(I179,'Ajustes'!$A$3:$C$5,3,0),0)),"ABIERTA DEMASIADO TIEMPO; ","")="","",LEFT(IF(N(A179)=0,"SIN FECHA DE LLEGADA; ","")&amp;IF(C179="","SIN UNIDAD; ","")&amp;IF(AND(C179&lt;&gt;"",COUNTIF('Unidades'!$A$2:$A$300,C179)=0),"UNIDAD NO ESTÁ EN LA LISTA; ","")&amp;IF(I179="","SIN URGENCIA; ","")&amp;IF(AND(I179&lt;&gt;"",J179=""),"FALTA QUIÉN DECIDIÓ; ","")&amp;IF(AND(I179="Emergencia ahora",NOT(OR(N(L179)&gt;0,N(M179)&gt;0))),"EMERGENCIA SIN LLAMADA DE REGRESO; ","")&amp;IF(AND(I179&lt;&gt;"",N(A179)&gt;0,IFERROR(VLOOKUP(I179,'Ajustes'!$A$3:$C$5,2,0),0)&gt;0,IF(OR(N(L179)&gt;0,N(M179)&gt;0),((IF(N(L179)=0,N(A179),N(L179))+N(M179))-(N(A179)+N(B179)))*1440&gt;IFERROR(VLOOKUP(I179,'Ajustes'!$A$3:$C$5,2,0),0),AND(NOT(N(O179)&gt;0),I179&lt;&gt;"Emergencia ahora",(NOW()-(N(A179)+N(B179)))*1440&gt;IFERROR(VLOOKUP(I179,'Ajustes'!$A$3:$C$5,2,0),0)))),"LLAMADA DESPUÉS DE LA META; ","")&amp;IF(AND(I179="Siguiente día hábil",N(A179)&gt;0,IF(N(N179)=0,TODAY()&gt;WORKDAY(N(A179),1),N(N179)&gt;WORKDAY(N(A179),1))),"SIGUIENTE DÍA HÁBIL SIN PROGRAMAR; ","")&amp;IF(AND(OR(I179="Emergencia ahora",I179="Siguiente día hábil"),K179=""),"SIN PROVEEDOR; ","")&amp;IF(AND(I179&lt;&gt;"",N(A179)&gt;0,IFERROR(VLOOKUP(I179,'Ajustes'!$A$3:$C$5,3,0),0)&gt;0,TODAY()-N(A179)&gt;IFERROR(VLOOKUP(I179,'Ajustes'!$A$3:$C$5,3,0),0)),"ABIERTA DEMASIADO TIEMPO; ",""),LEN(IF(N(A179)=0,"SIN FECHA DE LLEGADA; ","")&amp;IF(C179="","SIN UNIDAD; ","")&amp;IF(AND(C179&lt;&gt;"",COUNTIF('Unidades'!$A$2:$A$300,C179)=0),"UNIDAD NO ESTÁ EN LA LISTA; ","")&amp;IF(I179="","SIN URGENCIA; ","")&amp;IF(AND(I179&lt;&gt;"",J179=""),"FALTA QUIÉN DECIDIÓ; ","")&amp;IF(AND(I179="Emergencia ahora",NOT(OR(N(L179)&gt;0,N(M179)&gt;0))),"EMERGENCIA SIN LLAMADA DE REGRESO; ","")&amp;IF(AND(I179&lt;&gt;"",N(A179)&gt;0,IFERROR(VLOOKUP(I179,'Ajustes'!$A$3:$C$5,2,0),0)&gt;0,IF(OR(N(L179)&gt;0,N(M179)&gt;0),((IF(N(L179)=0,N(A179),N(L179))+N(M179))-(N(A179)+N(B179)))*1440&gt;IFERROR(VLOOKUP(I179,'Ajustes'!$A$3:$C$5,2,0),0),AND(NOT(N(O179)&gt;0),I179&lt;&gt;"Emergencia ahora",(NOW()-(N(A179)+N(B179)))*1440&gt;IFERROR(VLOOKUP(I179,'Ajustes'!$A$3:$C$5,2,0),0)))),"LLAMADA DESPUÉS DE LA META; ","")&amp;IF(AND(I179="Siguiente día hábil",N(A179)&gt;0,IF(N(N179)=0,TODAY()&gt;WORKDAY(N(A179),1),N(N179)&gt;WORKDAY(N(A179),1))),"SIGUIENTE DÍA HÁBIL SIN PROGRAMAR; ","")&amp;IF(AND(OR(I179="Emergencia ahora",I179="Siguiente día hábil"),K179=""),"SIN PROVEEDOR; ","")&amp;IF(AND(I179&lt;&gt;"",N(A179)&gt;0,IFERROR(VLOOKUP(I179,'Ajustes'!$A$3:$C$5,3,0),0)&gt;0,TODAY()-N(A179)&gt;IFERROR(VLOOKUP(I179,'Ajustes'!$A$3:$C$5,3,0),0)),"ABIERTA DEMASIADO TIEMPO; ",""))-2)))</f>
        <v/>
      </c>
    </row>
    <row r="180">
      <c r="A180" s="7" t="n"/>
      <c r="B180" s="8" t="n"/>
      <c r="L180" s="7" t="n"/>
      <c r="M180" s="8" t="n"/>
      <c r="N180" s="7" t="n"/>
      <c r="O180" s="7" t="n"/>
      <c r="Q180" s="10">
        <f>IF(OR(NOT(OR(A180&lt;&gt;"",C180&lt;&gt;"",D180&lt;&gt;"",G180&lt;&gt;"")),N(A180)=0,NOT(OR(N(L180)&gt;0,N(M180)&gt;0))),"",ROUND(((IF(N(L180)=0,N(A180),N(L180))+N(M180))-(N(A180)+N(B180)))*1440,0))</f>
        <v/>
      </c>
      <c r="R180" s="10">
        <f>IF(OR(NOT(OR(A180&lt;&gt;"",C180&lt;&gt;"",D180&lt;&gt;"",G180&lt;&gt;"")),N(A180)=0),"",IF(N(O180)&gt;0,N(O180),TODAY())-N(A180))</f>
        <v/>
      </c>
      <c r="S180">
        <f>IF(OR(NOT(OR(A180&lt;&gt;"",C180&lt;&gt;"",D180&lt;&gt;"",G180&lt;&gt;"")),N(O180)&gt;0),"",IF(IF(N(A180)=0,"SIN FECHA DE LLEGADA; ","")&amp;IF(C180="","SIN UNIDAD; ","")&amp;IF(AND(C180&lt;&gt;"",COUNTIF('Unidades'!$A$2:$A$300,C180)=0),"UNIDAD NO ESTÁ EN LA LISTA; ","")&amp;IF(I180="","SIN URGENCIA; ","")&amp;IF(AND(I180&lt;&gt;"",J180=""),"FALTA QUIÉN DECIDIÓ; ","")&amp;IF(AND(I180="Emergencia ahora",NOT(OR(N(L180)&gt;0,N(M180)&gt;0))),"EMERGENCIA SIN LLAMADA DE REGRESO; ","")&amp;IF(AND(I180&lt;&gt;"",N(A180)&gt;0,IFERROR(VLOOKUP(I180,'Ajustes'!$A$3:$C$5,2,0),0)&gt;0,IF(OR(N(L180)&gt;0,N(M180)&gt;0),((IF(N(L180)=0,N(A180),N(L180))+N(M180))-(N(A180)+N(B180)))*1440&gt;IFERROR(VLOOKUP(I180,'Ajustes'!$A$3:$C$5,2,0),0),AND(NOT(N(O180)&gt;0),I180&lt;&gt;"Emergencia ahora",(NOW()-(N(A180)+N(B180)))*1440&gt;IFERROR(VLOOKUP(I180,'Ajustes'!$A$3:$C$5,2,0),0)))),"LLAMADA DESPUÉS DE LA META; ","")&amp;IF(AND(I180="Siguiente día hábil",N(A180)&gt;0,IF(N(N180)=0,TODAY()&gt;WORKDAY(N(A180),1),N(N180)&gt;WORKDAY(N(A180),1))),"SIGUIENTE DÍA HÁBIL SIN PROGRAMAR; ","")&amp;IF(AND(OR(I180="Emergencia ahora",I180="Siguiente día hábil"),K180=""),"SIN PROVEEDOR; ","")&amp;IF(AND(I180&lt;&gt;"",N(A180)&gt;0,IFERROR(VLOOKUP(I180,'Ajustes'!$A$3:$C$5,3,0),0)&gt;0,TODAY()-N(A180)&gt;IFERROR(VLOOKUP(I180,'Ajustes'!$A$3:$C$5,3,0),0)),"ABIERTA DEMASIADO TIEMPO; ","")="","",LEFT(IF(N(A180)=0,"SIN FECHA DE LLEGADA; ","")&amp;IF(C180="","SIN UNIDAD; ","")&amp;IF(AND(C180&lt;&gt;"",COUNTIF('Unidades'!$A$2:$A$300,C180)=0),"UNIDAD NO ESTÁ EN LA LISTA; ","")&amp;IF(I180="","SIN URGENCIA; ","")&amp;IF(AND(I180&lt;&gt;"",J180=""),"FALTA QUIÉN DECIDIÓ; ","")&amp;IF(AND(I180="Emergencia ahora",NOT(OR(N(L180)&gt;0,N(M180)&gt;0))),"EMERGENCIA SIN LLAMADA DE REGRESO; ","")&amp;IF(AND(I180&lt;&gt;"",N(A180)&gt;0,IFERROR(VLOOKUP(I180,'Ajustes'!$A$3:$C$5,2,0),0)&gt;0,IF(OR(N(L180)&gt;0,N(M180)&gt;0),((IF(N(L180)=0,N(A180),N(L180))+N(M180))-(N(A180)+N(B180)))*1440&gt;IFERROR(VLOOKUP(I180,'Ajustes'!$A$3:$C$5,2,0),0),AND(NOT(N(O180)&gt;0),I180&lt;&gt;"Emergencia ahora",(NOW()-(N(A180)+N(B180)))*1440&gt;IFERROR(VLOOKUP(I180,'Ajustes'!$A$3:$C$5,2,0),0)))),"LLAMADA DESPUÉS DE LA META; ","")&amp;IF(AND(I180="Siguiente día hábil",N(A180)&gt;0,IF(N(N180)=0,TODAY()&gt;WORKDAY(N(A180),1),N(N180)&gt;WORKDAY(N(A180),1))),"SIGUIENTE DÍA HÁBIL SIN PROGRAMAR; ","")&amp;IF(AND(OR(I180="Emergencia ahora",I180="Siguiente día hábil"),K180=""),"SIN PROVEEDOR; ","")&amp;IF(AND(I180&lt;&gt;"",N(A180)&gt;0,IFERROR(VLOOKUP(I180,'Ajustes'!$A$3:$C$5,3,0),0)&gt;0,TODAY()-N(A180)&gt;IFERROR(VLOOKUP(I180,'Ajustes'!$A$3:$C$5,3,0),0)),"ABIERTA DEMASIADO TIEMPO; ",""),LEN(IF(N(A180)=0,"SIN FECHA DE LLEGADA; ","")&amp;IF(C180="","SIN UNIDAD; ","")&amp;IF(AND(C180&lt;&gt;"",COUNTIF('Unidades'!$A$2:$A$300,C180)=0),"UNIDAD NO ESTÁ EN LA LISTA; ","")&amp;IF(I180="","SIN URGENCIA; ","")&amp;IF(AND(I180&lt;&gt;"",J180=""),"FALTA QUIÉN DECIDIÓ; ","")&amp;IF(AND(I180="Emergencia ahora",NOT(OR(N(L180)&gt;0,N(M180)&gt;0))),"EMERGENCIA SIN LLAMADA DE REGRESO; ","")&amp;IF(AND(I180&lt;&gt;"",N(A180)&gt;0,IFERROR(VLOOKUP(I180,'Ajustes'!$A$3:$C$5,2,0),0)&gt;0,IF(OR(N(L180)&gt;0,N(M180)&gt;0),((IF(N(L180)=0,N(A180),N(L180))+N(M180))-(N(A180)+N(B180)))*1440&gt;IFERROR(VLOOKUP(I180,'Ajustes'!$A$3:$C$5,2,0),0),AND(NOT(N(O180)&gt;0),I180&lt;&gt;"Emergencia ahora",(NOW()-(N(A180)+N(B180)))*1440&gt;IFERROR(VLOOKUP(I180,'Ajustes'!$A$3:$C$5,2,0),0)))),"LLAMADA DESPUÉS DE LA META; ","")&amp;IF(AND(I180="Siguiente día hábil",N(A180)&gt;0,IF(N(N180)=0,TODAY()&gt;WORKDAY(N(A180),1),N(N180)&gt;WORKDAY(N(A180),1))),"SIGUIENTE DÍA HÁBIL SIN PROGRAMAR; ","")&amp;IF(AND(OR(I180="Emergencia ahora",I180="Siguiente día hábil"),K180=""),"SIN PROVEEDOR; ","")&amp;IF(AND(I180&lt;&gt;"",N(A180)&gt;0,IFERROR(VLOOKUP(I180,'Ajustes'!$A$3:$C$5,3,0),0)&gt;0,TODAY()-N(A180)&gt;IFERROR(VLOOKUP(I180,'Ajustes'!$A$3:$C$5,3,0),0)),"ABIERTA DEMASIADO TIEMPO; ",""))-2)))</f>
        <v/>
      </c>
    </row>
    <row r="181">
      <c r="A181" s="7" t="n"/>
      <c r="B181" s="8" t="n"/>
      <c r="L181" s="7" t="n"/>
      <c r="M181" s="8" t="n"/>
      <c r="N181" s="7" t="n"/>
      <c r="O181" s="7" t="n"/>
      <c r="Q181" s="10">
        <f>IF(OR(NOT(OR(A181&lt;&gt;"",C181&lt;&gt;"",D181&lt;&gt;"",G181&lt;&gt;"")),N(A181)=0,NOT(OR(N(L181)&gt;0,N(M181)&gt;0))),"",ROUND(((IF(N(L181)=0,N(A181),N(L181))+N(M181))-(N(A181)+N(B181)))*1440,0))</f>
        <v/>
      </c>
      <c r="R181" s="10">
        <f>IF(OR(NOT(OR(A181&lt;&gt;"",C181&lt;&gt;"",D181&lt;&gt;"",G181&lt;&gt;"")),N(A181)=0),"",IF(N(O181)&gt;0,N(O181),TODAY())-N(A181))</f>
        <v/>
      </c>
      <c r="S181">
        <f>IF(OR(NOT(OR(A181&lt;&gt;"",C181&lt;&gt;"",D181&lt;&gt;"",G181&lt;&gt;"")),N(O181)&gt;0),"",IF(IF(N(A181)=0,"SIN FECHA DE LLEGADA; ","")&amp;IF(C181="","SIN UNIDAD; ","")&amp;IF(AND(C181&lt;&gt;"",COUNTIF('Unidades'!$A$2:$A$300,C181)=0),"UNIDAD NO ESTÁ EN LA LISTA; ","")&amp;IF(I181="","SIN URGENCIA; ","")&amp;IF(AND(I181&lt;&gt;"",J181=""),"FALTA QUIÉN DECIDIÓ; ","")&amp;IF(AND(I181="Emergencia ahora",NOT(OR(N(L181)&gt;0,N(M181)&gt;0))),"EMERGENCIA SIN LLAMADA DE REGRESO; ","")&amp;IF(AND(I181&lt;&gt;"",N(A181)&gt;0,IFERROR(VLOOKUP(I181,'Ajustes'!$A$3:$C$5,2,0),0)&gt;0,IF(OR(N(L181)&gt;0,N(M181)&gt;0),((IF(N(L181)=0,N(A181),N(L181))+N(M181))-(N(A181)+N(B181)))*1440&gt;IFERROR(VLOOKUP(I181,'Ajustes'!$A$3:$C$5,2,0),0),AND(NOT(N(O181)&gt;0),I181&lt;&gt;"Emergencia ahora",(NOW()-(N(A181)+N(B181)))*1440&gt;IFERROR(VLOOKUP(I181,'Ajustes'!$A$3:$C$5,2,0),0)))),"LLAMADA DESPUÉS DE LA META; ","")&amp;IF(AND(I181="Siguiente día hábil",N(A181)&gt;0,IF(N(N181)=0,TODAY()&gt;WORKDAY(N(A181),1),N(N181)&gt;WORKDAY(N(A181),1))),"SIGUIENTE DÍA HÁBIL SIN PROGRAMAR; ","")&amp;IF(AND(OR(I181="Emergencia ahora",I181="Siguiente día hábil"),K181=""),"SIN PROVEEDOR; ","")&amp;IF(AND(I181&lt;&gt;"",N(A181)&gt;0,IFERROR(VLOOKUP(I181,'Ajustes'!$A$3:$C$5,3,0),0)&gt;0,TODAY()-N(A181)&gt;IFERROR(VLOOKUP(I181,'Ajustes'!$A$3:$C$5,3,0),0)),"ABIERTA DEMASIADO TIEMPO; ","")="","",LEFT(IF(N(A181)=0,"SIN FECHA DE LLEGADA; ","")&amp;IF(C181="","SIN UNIDAD; ","")&amp;IF(AND(C181&lt;&gt;"",COUNTIF('Unidades'!$A$2:$A$300,C181)=0),"UNIDAD NO ESTÁ EN LA LISTA; ","")&amp;IF(I181="","SIN URGENCIA; ","")&amp;IF(AND(I181&lt;&gt;"",J181=""),"FALTA QUIÉN DECIDIÓ; ","")&amp;IF(AND(I181="Emergencia ahora",NOT(OR(N(L181)&gt;0,N(M181)&gt;0))),"EMERGENCIA SIN LLAMADA DE REGRESO; ","")&amp;IF(AND(I181&lt;&gt;"",N(A181)&gt;0,IFERROR(VLOOKUP(I181,'Ajustes'!$A$3:$C$5,2,0),0)&gt;0,IF(OR(N(L181)&gt;0,N(M181)&gt;0),((IF(N(L181)=0,N(A181),N(L181))+N(M181))-(N(A181)+N(B181)))*1440&gt;IFERROR(VLOOKUP(I181,'Ajustes'!$A$3:$C$5,2,0),0),AND(NOT(N(O181)&gt;0),I181&lt;&gt;"Emergencia ahora",(NOW()-(N(A181)+N(B181)))*1440&gt;IFERROR(VLOOKUP(I181,'Ajustes'!$A$3:$C$5,2,0),0)))),"LLAMADA DESPUÉS DE LA META; ","")&amp;IF(AND(I181="Siguiente día hábil",N(A181)&gt;0,IF(N(N181)=0,TODAY()&gt;WORKDAY(N(A181),1),N(N181)&gt;WORKDAY(N(A181),1))),"SIGUIENTE DÍA HÁBIL SIN PROGRAMAR; ","")&amp;IF(AND(OR(I181="Emergencia ahora",I181="Siguiente día hábil"),K181=""),"SIN PROVEEDOR; ","")&amp;IF(AND(I181&lt;&gt;"",N(A181)&gt;0,IFERROR(VLOOKUP(I181,'Ajustes'!$A$3:$C$5,3,0),0)&gt;0,TODAY()-N(A181)&gt;IFERROR(VLOOKUP(I181,'Ajustes'!$A$3:$C$5,3,0),0)),"ABIERTA DEMASIADO TIEMPO; ",""),LEN(IF(N(A181)=0,"SIN FECHA DE LLEGADA; ","")&amp;IF(C181="","SIN UNIDAD; ","")&amp;IF(AND(C181&lt;&gt;"",COUNTIF('Unidades'!$A$2:$A$300,C181)=0),"UNIDAD NO ESTÁ EN LA LISTA; ","")&amp;IF(I181="","SIN URGENCIA; ","")&amp;IF(AND(I181&lt;&gt;"",J181=""),"FALTA QUIÉN DECIDIÓ; ","")&amp;IF(AND(I181="Emergencia ahora",NOT(OR(N(L181)&gt;0,N(M181)&gt;0))),"EMERGENCIA SIN LLAMADA DE REGRESO; ","")&amp;IF(AND(I181&lt;&gt;"",N(A181)&gt;0,IFERROR(VLOOKUP(I181,'Ajustes'!$A$3:$C$5,2,0),0)&gt;0,IF(OR(N(L181)&gt;0,N(M181)&gt;0),((IF(N(L181)=0,N(A181),N(L181))+N(M181))-(N(A181)+N(B181)))*1440&gt;IFERROR(VLOOKUP(I181,'Ajustes'!$A$3:$C$5,2,0),0),AND(NOT(N(O181)&gt;0),I181&lt;&gt;"Emergencia ahora",(NOW()-(N(A181)+N(B181)))*1440&gt;IFERROR(VLOOKUP(I181,'Ajustes'!$A$3:$C$5,2,0),0)))),"LLAMADA DESPUÉS DE LA META; ","")&amp;IF(AND(I181="Siguiente día hábil",N(A181)&gt;0,IF(N(N181)=0,TODAY()&gt;WORKDAY(N(A181),1),N(N181)&gt;WORKDAY(N(A181),1))),"SIGUIENTE DÍA HÁBIL SIN PROGRAMAR; ","")&amp;IF(AND(OR(I181="Emergencia ahora",I181="Siguiente día hábil"),K181=""),"SIN PROVEEDOR; ","")&amp;IF(AND(I181&lt;&gt;"",N(A181)&gt;0,IFERROR(VLOOKUP(I181,'Ajustes'!$A$3:$C$5,3,0),0)&gt;0,TODAY()-N(A181)&gt;IFERROR(VLOOKUP(I181,'Ajustes'!$A$3:$C$5,3,0),0)),"ABIERTA DEMASIADO TIEMPO; ",""))-2)))</f>
        <v/>
      </c>
    </row>
    <row r="182">
      <c r="A182" s="7" t="n"/>
      <c r="B182" s="8" t="n"/>
      <c r="L182" s="7" t="n"/>
      <c r="M182" s="8" t="n"/>
      <c r="N182" s="7" t="n"/>
      <c r="O182" s="7" t="n"/>
      <c r="Q182" s="10">
        <f>IF(OR(NOT(OR(A182&lt;&gt;"",C182&lt;&gt;"",D182&lt;&gt;"",G182&lt;&gt;"")),N(A182)=0,NOT(OR(N(L182)&gt;0,N(M182)&gt;0))),"",ROUND(((IF(N(L182)=0,N(A182),N(L182))+N(M182))-(N(A182)+N(B182)))*1440,0))</f>
        <v/>
      </c>
      <c r="R182" s="10">
        <f>IF(OR(NOT(OR(A182&lt;&gt;"",C182&lt;&gt;"",D182&lt;&gt;"",G182&lt;&gt;"")),N(A182)=0),"",IF(N(O182)&gt;0,N(O182),TODAY())-N(A182))</f>
        <v/>
      </c>
      <c r="S182">
        <f>IF(OR(NOT(OR(A182&lt;&gt;"",C182&lt;&gt;"",D182&lt;&gt;"",G182&lt;&gt;"")),N(O182)&gt;0),"",IF(IF(N(A182)=0,"SIN FECHA DE LLEGADA; ","")&amp;IF(C182="","SIN UNIDAD; ","")&amp;IF(AND(C182&lt;&gt;"",COUNTIF('Unidades'!$A$2:$A$300,C182)=0),"UNIDAD NO ESTÁ EN LA LISTA; ","")&amp;IF(I182="","SIN URGENCIA; ","")&amp;IF(AND(I182&lt;&gt;"",J182=""),"FALTA QUIÉN DECIDIÓ; ","")&amp;IF(AND(I182="Emergencia ahora",NOT(OR(N(L182)&gt;0,N(M182)&gt;0))),"EMERGENCIA SIN LLAMADA DE REGRESO; ","")&amp;IF(AND(I182&lt;&gt;"",N(A182)&gt;0,IFERROR(VLOOKUP(I182,'Ajustes'!$A$3:$C$5,2,0),0)&gt;0,IF(OR(N(L182)&gt;0,N(M182)&gt;0),((IF(N(L182)=0,N(A182),N(L182))+N(M182))-(N(A182)+N(B182)))*1440&gt;IFERROR(VLOOKUP(I182,'Ajustes'!$A$3:$C$5,2,0),0),AND(NOT(N(O182)&gt;0),I182&lt;&gt;"Emergencia ahora",(NOW()-(N(A182)+N(B182)))*1440&gt;IFERROR(VLOOKUP(I182,'Ajustes'!$A$3:$C$5,2,0),0)))),"LLAMADA DESPUÉS DE LA META; ","")&amp;IF(AND(I182="Siguiente día hábil",N(A182)&gt;0,IF(N(N182)=0,TODAY()&gt;WORKDAY(N(A182),1),N(N182)&gt;WORKDAY(N(A182),1))),"SIGUIENTE DÍA HÁBIL SIN PROGRAMAR; ","")&amp;IF(AND(OR(I182="Emergencia ahora",I182="Siguiente día hábil"),K182=""),"SIN PROVEEDOR; ","")&amp;IF(AND(I182&lt;&gt;"",N(A182)&gt;0,IFERROR(VLOOKUP(I182,'Ajustes'!$A$3:$C$5,3,0),0)&gt;0,TODAY()-N(A182)&gt;IFERROR(VLOOKUP(I182,'Ajustes'!$A$3:$C$5,3,0),0)),"ABIERTA DEMASIADO TIEMPO; ","")="","",LEFT(IF(N(A182)=0,"SIN FECHA DE LLEGADA; ","")&amp;IF(C182="","SIN UNIDAD; ","")&amp;IF(AND(C182&lt;&gt;"",COUNTIF('Unidades'!$A$2:$A$300,C182)=0),"UNIDAD NO ESTÁ EN LA LISTA; ","")&amp;IF(I182="","SIN URGENCIA; ","")&amp;IF(AND(I182&lt;&gt;"",J182=""),"FALTA QUIÉN DECIDIÓ; ","")&amp;IF(AND(I182="Emergencia ahora",NOT(OR(N(L182)&gt;0,N(M182)&gt;0))),"EMERGENCIA SIN LLAMADA DE REGRESO; ","")&amp;IF(AND(I182&lt;&gt;"",N(A182)&gt;0,IFERROR(VLOOKUP(I182,'Ajustes'!$A$3:$C$5,2,0),0)&gt;0,IF(OR(N(L182)&gt;0,N(M182)&gt;0),((IF(N(L182)=0,N(A182),N(L182))+N(M182))-(N(A182)+N(B182)))*1440&gt;IFERROR(VLOOKUP(I182,'Ajustes'!$A$3:$C$5,2,0),0),AND(NOT(N(O182)&gt;0),I182&lt;&gt;"Emergencia ahora",(NOW()-(N(A182)+N(B182)))*1440&gt;IFERROR(VLOOKUP(I182,'Ajustes'!$A$3:$C$5,2,0),0)))),"LLAMADA DESPUÉS DE LA META; ","")&amp;IF(AND(I182="Siguiente día hábil",N(A182)&gt;0,IF(N(N182)=0,TODAY()&gt;WORKDAY(N(A182),1),N(N182)&gt;WORKDAY(N(A182),1))),"SIGUIENTE DÍA HÁBIL SIN PROGRAMAR; ","")&amp;IF(AND(OR(I182="Emergencia ahora",I182="Siguiente día hábil"),K182=""),"SIN PROVEEDOR; ","")&amp;IF(AND(I182&lt;&gt;"",N(A182)&gt;0,IFERROR(VLOOKUP(I182,'Ajustes'!$A$3:$C$5,3,0),0)&gt;0,TODAY()-N(A182)&gt;IFERROR(VLOOKUP(I182,'Ajustes'!$A$3:$C$5,3,0),0)),"ABIERTA DEMASIADO TIEMPO; ",""),LEN(IF(N(A182)=0,"SIN FECHA DE LLEGADA; ","")&amp;IF(C182="","SIN UNIDAD; ","")&amp;IF(AND(C182&lt;&gt;"",COUNTIF('Unidades'!$A$2:$A$300,C182)=0),"UNIDAD NO ESTÁ EN LA LISTA; ","")&amp;IF(I182="","SIN URGENCIA; ","")&amp;IF(AND(I182&lt;&gt;"",J182=""),"FALTA QUIÉN DECIDIÓ; ","")&amp;IF(AND(I182="Emergencia ahora",NOT(OR(N(L182)&gt;0,N(M182)&gt;0))),"EMERGENCIA SIN LLAMADA DE REGRESO; ","")&amp;IF(AND(I182&lt;&gt;"",N(A182)&gt;0,IFERROR(VLOOKUP(I182,'Ajustes'!$A$3:$C$5,2,0),0)&gt;0,IF(OR(N(L182)&gt;0,N(M182)&gt;0),((IF(N(L182)=0,N(A182),N(L182))+N(M182))-(N(A182)+N(B182)))*1440&gt;IFERROR(VLOOKUP(I182,'Ajustes'!$A$3:$C$5,2,0),0),AND(NOT(N(O182)&gt;0),I182&lt;&gt;"Emergencia ahora",(NOW()-(N(A182)+N(B182)))*1440&gt;IFERROR(VLOOKUP(I182,'Ajustes'!$A$3:$C$5,2,0),0)))),"LLAMADA DESPUÉS DE LA META; ","")&amp;IF(AND(I182="Siguiente día hábil",N(A182)&gt;0,IF(N(N182)=0,TODAY()&gt;WORKDAY(N(A182),1),N(N182)&gt;WORKDAY(N(A182),1))),"SIGUIENTE DÍA HÁBIL SIN PROGRAMAR; ","")&amp;IF(AND(OR(I182="Emergencia ahora",I182="Siguiente día hábil"),K182=""),"SIN PROVEEDOR; ","")&amp;IF(AND(I182&lt;&gt;"",N(A182)&gt;0,IFERROR(VLOOKUP(I182,'Ajustes'!$A$3:$C$5,3,0),0)&gt;0,TODAY()-N(A182)&gt;IFERROR(VLOOKUP(I182,'Ajustes'!$A$3:$C$5,3,0),0)),"ABIERTA DEMASIADO TIEMPO; ",""))-2)))</f>
        <v/>
      </c>
    </row>
    <row r="183">
      <c r="A183" s="7" t="n"/>
      <c r="B183" s="8" t="n"/>
      <c r="L183" s="7" t="n"/>
      <c r="M183" s="8" t="n"/>
      <c r="N183" s="7" t="n"/>
      <c r="O183" s="7" t="n"/>
      <c r="Q183" s="10">
        <f>IF(OR(NOT(OR(A183&lt;&gt;"",C183&lt;&gt;"",D183&lt;&gt;"",G183&lt;&gt;"")),N(A183)=0,NOT(OR(N(L183)&gt;0,N(M183)&gt;0))),"",ROUND(((IF(N(L183)=0,N(A183),N(L183))+N(M183))-(N(A183)+N(B183)))*1440,0))</f>
        <v/>
      </c>
      <c r="R183" s="10">
        <f>IF(OR(NOT(OR(A183&lt;&gt;"",C183&lt;&gt;"",D183&lt;&gt;"",G183&lt;&gt;"")),N(A183)=0),"",IF(N(O183)&gt;0,N(O183),TODAY())-N(A183))</f>
        <v/>
      </c>
      <c r="S183">
        <f>IF(OR(NOT(OR(A183&lt;&gt;"",C183&lt;&gt;"",D183&lt;&gt;"",G183&lt;&gt;"")),N(O183)&gt;0),"",IF(IF(N(A183)=0,"SIN FECHA DE LLEGADA; ","")&amp;IF(C183="","SIN UNIDAD; ","")&amp;IF(AND(C183&lt;&gt;"",COUNTIF('Unidades'!$A$2:$A$300,C183)=0),"UNIDAD NO ESTÁ EN LA LISTA; ","")&amp;IF(I183="","SIN URGENCIA; ","")&amp;IF(AND(I183&lt;&gt;"",J183=""),"FALTA QUIÉN DECIDIÓ; ","")&amp;IF(AND(I183="Emergencia ahora",NOT(OR(N(L183)&gt;0,N(M183)&gt;0))),"EMERGENCIA SIN LLAMADA DE REGRESO; ","")&amp;IF(AND(I183&lt;&gt;"",N(A183)&gt;0,IFERROR(VLOOKUP(I183,'Ajustes'!$A$3:$C$5,2,0),0)&gt;0,IF(OR(N(L183)&gt;0,N(M183)&gt;0),((IF(N(L183)=0,N(A183),N(L183))+N(M183))-(N(A183)+N(B183)))*1440&gt;IFERROR(VLOOKUP(I183,'Ajustes'!$A$3:$C$5,2,0),0),AND(NOT(N(O183)&gt;0),I183&lt;&gt;"Emergencia ahora",(NOW()-(N(A183)+N(B183)))*1440&gt;IFERROR(VLOOKUP(I183,'Ajustes'!$A$3:$C$5,2,0),0)))),"LLAMADA DESPUÉS DE LA META; ","")&amp;IF(AND(I183="Siguiente día hábil",N(A183)&gt;0,IF(N(N183)=0,TODAY()&gt;WORKDAY(N(A183),1),N(N183)&gt;WORKDAY(N(A183),1))),"SIGUIENTE DÍA HÁBIL SIN PROGRAMAR; ","")&amp;IF(AND(OR(I183="Emergencia ahora",I183="Siguiente día hábil"),K183=""),"SIN PROVEEDOR; ","")&amp;IF(AND(I183&lt;&gt;"",N(A183)&gt;0,IFERROR(VLOOKUP(I183,'Ajustes'!$A$3:$C$5,3,0),0)&gt;0,TODAY()-N(A183)&gt;IFERROR(VLOOKUP(I183,'Ajustes'!$A$3:$C$5,3,0),0)),"ABIERTA DEMASIADO TIEMPO; ","")="","",LEFT(IF(N(A183)=0,"SIN FECHA DE LLEGADA; ","")&amp;IF(C183="","SIN UNIDAD; ","")&amp;IF(AND(C183&lt;&gt;"",COUNTIF('Unidades'!$A$2:$A$300,C183)=0),"UNIDAD NO ESTÁ EN LA LISTA; ","")&amp;IF(I183="","SIN URGENCIA; ","")&amp;IF(AND(I183&lt;&gt;"",J183=""),"FALTA QUIÉN DECIDIÓ; ","")&amp;IF(AND(I183="Emergencia ahora",NOT(OR(N(L183)&gt;0,N(M183)&gt;0))),"EMERGENCIA SIN LLAMADA DE REGRESO; ","")&amp;IF(AND(I183&lt;&gt;"",N(A183)&gt;0,IFERROR(VLOOKUP(I183,'Ajustes'!$A$3:$C$5,2,0),0)&gt;0,IF(OR(N(L183)&gt;0,N(M183)&gt;0),((IF(N(L183)=0,N(A183),N(L183))+N(M183))-(N(A183)+N(B183)))*1440&gt;IFERROR(VLOOKUP(I183,'Ajustes'!$A$3:$C$5,2,0),0),AND(NOT(N(O183)&gt;0),I183&lt;&gt;"Emergencia ahora",(NOW()-(N(A183)+N(B183)))*1440&gt;IFERROR(VLOOKUP(I183,'Ajustes'!$A$3:$C$5,2,0),0)))),"LLAMADA DESPUÉS DE LA META; ","")&amp;IF(AND(I183="Siguiente día hábil",N(A183)&gt;0,IF(N(N183)=0,TODAY()&gt;WORKDAY(N(A183),1),N(N183)&gt;WORKDAY(N(A183),1))),"SIGUIENTE DÍA HÁBIL SIN PROGRAMAR; ","")&amp;IF(AND(OR(I183="Emergencia ahora",I183="Siguiente día hábil"),K183=""),"SIN PROVEEDOR; ","")&amp;IF(AND(I183&lt;&gt;"",N(A183)&gt;0,IFERROR(VLOOKUP(I183,'Ajustes'!$A$3:$C$5,3,0),0)&gt;0,TODAY()-N(A183)&gt;IFERROR(VLOOKUP(I183,'Ajustes'!$A$3:$C$5,3,0),0)),"ABIERTA DEMASIADO TIEMPO; ",""),LEN(IF(N(A183)=0,"SIN FECHA DE LLEGADA; ","")&amp;IF(C183="","SIN UNIDAD; ","")&amp;IF(AND(C183&lt;&gt;"",COUNTIF('Unidades'!$A$2:$A$300,C183)=0),"UNIDAD NO ESTÁ EN LA LISTA; ","")&amp;IF(I183="","SIN URGENCIA; ","")&amp;IF(AND(I183&lt;&gt;"",J183=""),"FALTA QUIÉN DECIDIÓ; ","")&amp;IF(AND(I183="Emergencia ahora",NOT(OR(N(L183)&gt;0,N(M183)&gt;0))),"EMERGENCIA SIN LLAMADA DE REGRESO; ","")&amp;IF(AND(I183&lt;&gt;"",N(A183)&gt;0,IFERROR(VLOOKUP(I183,'Ajustes'!$A$3:$C$5,2,0),0)&gt;0,IF(OR(N(L183)&gt;0,N(M183)&gt;0),((IF(N(L183)=0,N(A183),N(L183))+N(M183))-(N(A183)+N(B183)))*1440&gt;IFERROR(VLOOKUP(I183,'Ajustes'!$A$3:$C$5,2,0),0),AND(NOT(N(O183)&gt;0),I183&lt;&gt;"Emergencia ahora",(NOW()-(N(A183)+N(B183)))*1440&gt;IFERROR(VLOOKUP(I183,'Ajustes'!$A$3:$C$5,2,0),0)))),"LLAMADA DESPUÉS DE LA META; ","")&amp;IF(AND(I183="Siguiente día hábil",N(A183)&gt;0,IF(N(N183)=0,TODAY()&gt;WORKDAY(N(A183),1),N(N183)&gt;WORKDAY(N(A183),1))),"SIGUIENTE DÍA HÁBIL SIN PROGRAMAR; ","")&amp;IF(AND(OR(I183="Emergencia ahora",I183="Siguiente día hábil"),K183=""),"SIN PROVEEDOR; ","")&amp;IF(AND(I183&lt;&gt;"",N(A183)&gt;0,IFERROR(VLOOKUP(I183,'Ajustes'!$A$3:$C$5,3,0),0)&gt;0,TODAY()-N(A183)&gt;IFERROR(VLOOKUP(I183,'Ajustes'!$A$3:$C$5,3,0),0)),"ABIERTA DEMASIADO TIEMPO; ",""))-2)))</f>
        <v/>
      </c>
    </row>
    <row r="184">
      <c r="A184" s="7" t="n"/>
      <c r="B184" s="8" t="n"/>
      <c r="L184" s="7" t="n"/>
      <c r="M184" s="8" t="n"/>
      <c r="N184" s="7" t="n"/>
      <c r="O184" s="7" t="n"/>
      <c r="Q184" s="10">
        <f>IF(OR(NOT(OR(A184&lt;&gt;"",C184&lt;&gt;"",D184&lt;&gt;"",G184&lt;&gt;"")),N(A184)=0,NOT(OR(N(L184)&gt;0,N(M184)&gt;0))),"",ROUND(((IF(N(L184)=0,N(A184),N(L184))+N(M184))-(N(A184)+N(B184)))*1440,0))</f>
        <v/>
      </c>
      <c r="R184" s="10">
        <f>IF(OR(NOT(OR(A184&lt;&gt;"",C184&lt;&gt;"",D184&lt;&gt;"",G184&lt;&gt;"")),N(A184)=0),"",IF(N(O184)&gt;0,N(O184),TODAY())-N(A184))</f>
        <v/>
      </c>
      <c r="S184">
        <f>IF(OR(NOT(OR(A184&lt;&gt;"",C184&lt;&gt;"",D184&lt;&gt;"",G184&lt;&gt;"")),N(O184)&gt;0),"",IF(IF(N(A184)=0,"SIN FECHA DE LLEGADA; ","")&amp;IF(C184="","SIN UNIDAD; ","")&amp;IF(AND(C184&lt;&gt;"",COUNTIF('Unidades'!$A$2:$A$300,C184)=0),"UNIDAD NO ESTÁ EN LA LISTA; ","")&amp;IF(I184="","SIN URGENCIA; ","")&amp;IF(AND(I184&lt;&gt;"",J184=""),"FALTA QUIÉN DECIDIÓ; ","")&amp;IF(AND(I184="Emergencia ahora",NOT(OR(N(L184)&gt;0,N(M184)&gt;0))),"EMERGENCIA SIN LLAMADA DE REGRESO; ","")&amp;IF(AND(I184&lt;&gt;"",N(A184)&gt;0,IFERROR(VLOOKUP(I184,'Ajustes'!$A$3:$C$5,2,0),0)&gt;0,IF(OR(N(L184)&gt;0,N(M184)&gt;0),((IF(N(L184)=0,N(A184),N(L184))+N(M184))-(N(A184)+N(B184)))*1440&gt;IFERROR(VLOOKUP(I184,'Ajustes'!$A$3:$C$5,2,0),0),AND(NOT(N(O184)&gt;0),I184&lt;&gt;"Emergencia ahora",(NOW()-(N(A184)+N(B184)))*1440&gt;IFERROR(VLOOKUP(I184,'Ajustes'!$A$3:$C$5,2,0),0)))),"LLAMADA DESPUÉS DE LA META; ","")&amp;IF(AND(I184="Siguiente día hábil",N(A184)&gt;0,IF(N(N184)=0,TODAY()&gt;WORKDAY(N(A184),1),N(N184)&gt;WORKDAY(N(A184),1))),"SIGUIENTE DÍA HÁBIL SIN PROGRAMAR; ","")&amp;IF(AND(OR(I184="Emergencia ahora",I184="Siguiente día hábil"),K184=""),"SIN PROVEEDOR; ","")&amp;IF(AND(I184&lt;&gt;"",N(A184)&gt;0,IFERROR(VLOOKUP(I184,'Ajustes'!$A$3:$C$5,3,0),0)&gt;0,TODAY()-N(A184)&gt;IFERROR(VLOOKUP(I184,'Ajustes'!$A$3:$C$5,3,0),0)),"ABIERTA DEMASIADO TIEMPO; ","")="","",LEFT(IF(N(A184)=0,"SIN FECHA DE LLEGADA; ","")&amp;IF(C184="","SIN UNIDAD; ","")&amp;IF(AND(C184&lt;&gt;"",COUNTIF('Unidades'!$A$2:$A$300,C184)=0),"UNIDAD NO ESTÁ EN LA LISTA; ","")&amp;IF(I184="","SIN URGENCIA; ","")&amp;IF(AND(I184&lt;&gt;"",J184=""),"FALTA QUIÉN DECIDIÓ; ","")&amp;IF(AND(I184="Emergencia ahora",NOT(OR(N(L184)&gt;0,N(M184)&gt;0))),"EMERGENCIA SIN LLAMADA DE REGRESO; ","")&amp;IF(AND(I184&lt;&gt;"",N(A184)&gt;0,IFERROR(VLOOKUP(I184,'Ajustes'!$A$3:$C$5,2,0),0)&gt;0,IF(OR(N(L184)&gt;0,N(M184)&gt;0),((IF(N(L184)=0,N(A184),N(L184))+N(M184))-(N(A184)+N(B184)))*1440&gt;IFERROR(VLOOKUP(I184,'Ajustes'!$A$3:$C$5,2,0),0),AND(NOT(N(O184)&gt;0),I184&lt;&gt;"Emergencia ahora",(NOW()-(N(A184)+N(B184)))*1440&gt;IFERROR(VLOOKUP(I184,'Ajustes'!$A$3:$C$5,2,0),0)))),"LLAMADA DESPUÉS DE LA META; ","")&amp;IF(AND(I184="Siguiente día hábil",N(A184)&gt;0,IF(N(N184)=0,TODAY()&gt;WORKDAY(N(A184),1),N(N184)&gt;WORKDAY(N(A184),1))),"SIGUIENTE DÍA HÁBIL SIN PROGRAMAR; ","")&amp;IF(AND(OR(I184="Emergencia ahora",I184="Siguiente día hábil"),K184=""),"SIN PROVEEDOR; ","")&amp;IF(AND(I184&lt;&gt;"",N(A184)&gt;0,IFERROR(VLOOKUP(I184,'Ajustes'!$A$3:$C$5,3,0),0)&gt;0,TODAY()-N(A184)&gt;IFERROR(VLOOKUP(I184,'Ajustes'!$A$3:$C$5,3,0),0)),"ABIERTA DEMASIADO TIEMPO; ",""),LEN(IF(N(A184)=0,"SIN FECHA DE LLEGADA; ","")&amp;IF(C184="","SIN UNIDAD; ","")&amp;IF(AND(C184&lt;&gt;"",COUNTIF('Unidades'!$A$2:$A$300,C184)=0),"UNIDAD NO ESTÁ EN LA LISTA; ","")&amp;IF(I184="","SIN URGENCIA; ","")&amp;IF(AND(I184&lt;&gt;"",J184=""),"FALTA QUIÉN DECIDIÓ; ","")&amp;IF(AND(I184="Emergencia ahora",NOT(OR(N(L184)&gt;0,N(M184)&gt;0))),"EMERGENCIA SIN LLAMADA DE REGRESO; ","")&amp;IF(AND(I184&lt;&gt;"",N(A184)&gt;0,IFERROR(VLOOKUP(I184,'Ajustes'!$A$3:$C$5,2,0),0)&gt;0,IF(OR(N(L184)&gt;0,N(M184)&gt;0),((IF(N(L184)=0,N(A184),N(L184))+N(M184))-(N(A184)+N(B184)))*1440&gt;IFERROR(VLOOKUP(I184,'Ajustes'!$A$3:$C$5,2,0),0),AND(NOT(N(O184)&gt;0),I184&lt;&gt;"Emergencia ahora",(NOW()-(N(A184)+N(B184)))*1440&gt;IFERROR(VLOOKUP(I184,'Ajustes'!$A$3:$C$5,2,0),0)))),"LLAMADA DESPUÉS DE LA META; ","")&amp;IF(AND(I184="Siguiente día hábil",N(A184)&gt;0,IF(N(N184)=0,TODAY()&gt;WORKDAY(N(A184),1),N(N184)&gt;WORKDAY(N(A184),1))),"SIGUIENTE DÍA HÁBIL SIN PROGRAMAR; ","")&amp;IF(AND(OR(I184="Emergencia ahora",I184="Siguiente día hábil"),K184=""),"SIN PROVEEDOR; ","")&amp;IF(AND(I184&lt;&gt;"",N(A184)&gt;0,IFERROR(VLOOKUP(I184,'Ajustes'!$A$3:$C$5,3,0),0)&gt;0,TODAY()-N(A184)&gt;IFERROR(VLOOKUP(I184,'Ajustes'!$A$3:$C$5,3,0),0)),"ABIERTA DEMASIADO TIEMPO; ",""))-2)))</f>
        <v/>
      </c>
    </row>
    <row r="185">
      <c r="A185" s="7" t="n"/>
      <c r="B185" s="8" t="n"/>
      <c r="L185" s="7" t="n"/>
      <c r="M185" s="8" t="n"/>
      <c r="N185" s="7" t="n"/>
      <c r="O185" s="7" t="n"/>
      <c r="Q185" s="10">
        <f>IF(OR(NOT(OR(A185&lt;&gt;"",C185&lt;&gt;"",D185&lt;&gt;"",G185&lt;&gt;"")),N(A185)=0,NOT(OR(N(L185)&gt;0,N(M185)&gt;0))),"",ROUND(((IF(N(L185)=0,N(A185),N(L185))+N(M185))-(N(A185)+N(B185)))*1440,0))</f>
        <v/>
      </c>
      <c r="R185" s="10">
        <f>IF(OR(NOT(OR(A185&lt;&gt;"",C185&lt;&gt;"",D185&lt;&gt;"",G185&lt;&gt;"")),N(A185)=0),"",IF(N(O185)&gt;0,N(O185),TODAY())-N(A185))</f>
        <v/>
      </c>
      <c r="S185">
        <f>IF(OR(NOT(OR(A185&lt;&gt;"",C185&lt;&gt;"",D185&lt;&gt;"",G185&lt;&gt;"")),N(O185)&gt;0),"",IF(IF(N(A185)=0,"SIN FECHA DE LLEGADA; ","")&amp;IF(C185="","SIN UNIDAD; ","")&amp;IF(AND(C185&lt;&gt;"",COUNTIF('Unidades'!$A$2:$A$300,C185)=0),"UNIDAD NO ESTÁ EN LA LISTA; ","")&amp;IF(I185="","SIN URGENCIA; ","")&amp;IF(AND(I185&lt;&gt;"",J185=""),"FALTA QUIÉN DECIDIÓ; ","")&amp;IF(AND(I185="Emergencia ahora",NOT(OR(N(L185)&gt;0,N(M185)&gt;0))),"EMERGENCIA SIN LLAMADA DE REGRESO; ","")&amp;IF(AND(I185&lt;&gt;"",N(A185)&gt;0,IFERROR(VLOOKUP(I185,'Ajustes'!$A$3:$C$5,2,0),0)&gt;0,IF(OR(N(L185)&gt;0,N(M185)&gt;0),((IF(N(L185)=0,N(A185),N(L185))+N(M185))-(N(A185)+N(B185)))*1440&gt;IFERROR(VLOOKUP(I185,'Ajustes'!$A$3:$C$5,2,0),0),AND(NOT(N(O185)&gt;0),I185&lt;&gt;"Emergencia ahora",(NOW()-(N(A185)+N(B185)))*1440&gt;IFERROR(VLOOKUP(I185,'Ajustes'!$A$3:$C$5,2,0),0)))),"LLAMADA DESPUÉS DE LA META; ","")&amp;IF(AND(I185="Siguiente día hábil",N(A185)&gt;0,IF(N(N185)=0,TODAY()&gt;WORKDAY(N(A185),1),N(N185)&gt;WORKDAY(N(A185),1))),"SIGUIENTE DÍA HÁBIL SIN PROGRAMAR; ","")&amp;IF(AND(OR(I185="Emergencia ahora",I185="Siguiente día hábil"),K185=""),"SIN PROVEEDOR; ","")&amp;IF(AND(I185&lt;&gt;"",N(A185)&gt;0,IFERROR(VLOOKUP(I185,'Ajustes'!$A$3:$C$5,3,0),0)&gt;0,TODAY()-N(A185)&gt;IFERROR(VLOOKUP(I185,'Ajustes'!$A$3:$C$5,3,0),0)),"ABIERTA DEMASIADO TIEMPO; ","")="","",LEFT(IF(N(A185)=0,"SIN FECHA DE LLEGADA; ","")&amp;IF(C185="","SIN UNIDAD; ","")&amp;IF(AND(C185&lt;&gt;"",COUNTIF('Unidades'!$A$2:$A$300,C185)=0),"UNIDAD NO ESTÁ EN LA LISTA; ","")&amp;IF(I185="","SIN URGENCIA; ","")&amp;IF(AND(I185&lt;&gt;"",J185=""),"FALTA QUIÉN DECIDIÓ; ","")&amp;IF(AND(I185="Emergencia ahora",NOT(OR(N(L185)&gt;0,N(M185)&gt;0))),"EMERGENCIA SIN LLAMADA DE REGRESO; ","")&amp;IF(AND(I185&lt;&gt;"",N(A185)&gt;0,IFERROR(VLOOKUP(I185,'Ajustes'!$A$3:$C$5,2,0),0)&gt;0,IF(OR(N(L185)&gt;0,N(M185)&gt;0),((IF(N(L185)=0,N(A185),N(L185))+N(M185))-(N(A185)+N(B185)))*1440&gt;IFERROR(VLOOKUP(I185,'Ajustes'!$A$3:$C$5,2,0),0),AND(NOT(N(O185)&gt;0),I185&lt;&gt;"Emergencia ahora",(NOW()-(N(A185)+N(B185)))*1440&gt;IFERROR(VLOOKUP(I185,'Ajustes'!$A$3:$C$5,2,0),0)))),"LLAMADA DESPUÉS DE LA META; ","")&amp;IF(AND(I185="Siguiente día hábil",N(A185)&gt;0,IF(N(N185)=0,TODAY()&gt;WORKDAY(N(A185),1),N(N185)&gt;WORKDAY(N(A185),1))),"SIGUIENTE DÍA HÁBIL SIN PROGRAMAR; ","")&amp;IF(AND(OR(I185="Emergencia ahora",I185="Siguiente día hábil"),K185=""),"SIN PROVEEDOR; ","")&amp;IF(AND(I185&lt;&gt;"",N(A185)&gt;0,IFERROR(VLOOKUP(I185,'Ajustes'!$A$3:$C$5,3,0),0)&gt;0,TODAY()-N(A185)&gt;IFERROR(VLOOKUP(I185,'Ajustes'!$A$3:$C$5,3,0),0)),"ABIERTA DEMASIADO TIEMPO; ",""),LEN(IF(N(A185)=0,"SIN FECHA DE LLEGADA; ","")&amp;IF(C185="","SIN UNIDAD; ","")&amp;IF(AND(C185&lt;&gt;"",COUNTIF('Unidades'!$A$2:$A$300,C185)=0),"UNIDAD NO ESTÁ EN LA LISTA; ","")&amp;IF(I185="","SIN URGENCIA; ","")&amp;IF(AND(I185&lt;&gt;"",J185=""),"FALTA QUIÉN DECIDIÓ; ","")&amp;IF(AND(I185="Emergencia ahora",NOT(OR(N(L185)&gt;0,N(M185)&gt;0))),"EMERGENCIA SIN LLAMADA DE REGRESO; ","")&amp;IF(AND(I185&lt;&gt;"",N(A185)&gt;0,IFERROR(VLOOKUP(I185,'Ajustes'!$A$3:$C$5,2,0),0)&gt;0,IF(OR(N(L185)&gt;0,N(M185)&gt;0),((IF(N(L185)=0,N(A185),N(L185))+N(M185))-(N(A185)+N(B185)))*1440&gt;IFERROR(VLOOKUP(I185,'Ajustes'!$A$3:$C$5,2,0),0),AND(NOT(N(O185)&gt;0),I185&lt;&gt;"Emergencia ahora",(NOW()-(N(A185)+N(B185)))*1440&gt;IFERROR(VLOOKUP(I185,'Ajustes'!$A$3:$C$5,2,0),0)))),"LLAMADA DESPUÉS DE LA META; ","")&amp;IF(AND(I185="Siguiente día hábil",N(A185)&gt;0,IF(N(N185)=0,TODAY()&gt;WORKDAY(N(A185),1),N(N185)&gt;WORKDAY(N(A185),1))),"SIGUIENTE DÍA HÁBIL SIN PROGRAMAR; ","")&amp;IF(AND(OR(I185="Emergencia ahora",I185="Siguiente día hábil"),K185=""),"SIN PROVEEDOR; ","")&amp;IF(AND(I185&lt;&gt;"",N(A185)&gt;0,IFERROR(VLOOKUP(I185,'Ajustes'!$A$3:$C$5,3,0),0)&gt;0,TODAY()-N(A185)&gt;IFERROR(VLOOKUP(I185,'Ajustes'!$A$3:$C$5,3,0),0)),"ABIERTA DEMASIADO TIEMPO; ",""))-2)))</f>
        <v/>
      </c>
    </row>
    <row r="186">
      <c r="A186" s="7" t="n"/>
      <c r="B186" s="8" t="n"/>
      <c r="L186" s="7" t="n"/>
      <c r="M186" s="8" t="n"/>
      <c r="N186" s="7" t="n"/>
      <c r="O186" s="7" t="n"/>
      <c r="Q186" s="10">
        <f>IF(OR(NOT(OR(A186&lt;&gt;"",C186&lt;&gt;"",D186&lt;&gt;"",G186&lt;&gt;"")),N(A186)=0,NOT(OR(N(L186)&gt;0,N(M186)&gt;0))),"",ROUND(((IF(N(L186)=0,N(A186),N(L186))+N(M186))-(N(A186)+N(B186)))*1440,0))</f>
        <v/>
      </c>
      <c r="R186" s="10">
        <f>IF(OR(NOT(OR(A186&lt;&gt;"",C186&lt;&gt;"",D186&lt;&gt;"",G186&lt;&gt;"")),N(A186)=0),"",IF(N(O186)&gt;0,N(O186),TODAY())-N(A186))</f>
        <v/>
      </c>
      <c r="S186">
        <f>IF(OR(NOT(OR(A186&lt;&gt;"",C186&lt;&gt;"",D186&lt;&gt;"",G186&lt;&gt;"")),N(O186)&gt;0),"",IF(IF(N(A186)=0,"SIN FECHA DE LLEGADA; ","")&amp;IF(C186="","SIN UNIDAD; ","")&amp;IF(AND(C186&lt;&gt;"",COUNTIF('Unidades'!$A$2:$A$300,C186)=0),"UNIDAD NO ESTÁ EN LA LISTA; ","")&amp;IF(I186="","SIN URGENCIA; ","")&amp;IF(AND(I186&lt;&gt;"",J186=""),"FALTA QUIÉN DECIDIÓ; ","")&amp;IF(AND(I186="Emergencia ahora",NOT(OR(N(L186)&gt;0,N(M186)&gt;0))),"EMERGENCIA SIN LLAMADA DE REGRESO; ","")&amp;IF(AND(I186&lt;&gt;"",N(A186)&gt;0,IFERROR(VLOOKUP(I186,'Ajustes'!$A$3:$C$5,2,0),0)&gt;0,IF(OR(N(L186)&gt;0,N(M186)&gt;0),((IF(N(L186)=0,N(A186),N(L186))+N(M186))-(N(A186)+N(B186)))*1440&gt;IFERROR(VLOOKUP(I186,'Ajustes'!$A$3:$C$5,2,0),0),AND(NOT(N(O186)&gt;0),I186&lt;&gt;"Emergencia ahora",(NOW()-(N(A186)+N(B186)))*1440&gt;IFERROR(VLOOKUP(I186,'Ajustes'!$A$3:$C$5,2,0),0)))),"LLAMADA DESPUÉS DE LA META; ","")&amp;IF(AND(I186="Siguiente día hábil",N(A186)&gt;0,IF(N(N186)=0,TODAY()&gt;WORKDAY(N(A186),1),N(N186)&gt;WORKDAY(N(A186),1))),"SIGUIENTE DÍA HÁBIL SIN PROGRAMAR; ","")&amp;IF(AND(OR(I186="Emergencia ahora",I186="Siguiente día hábil"),K186=""),"SIN PROVEEDOR; ","")&amp;IF(AND(I186&lt;&gt;"",N(A186)&gt;0,IFERROR(VLOOKUP(I186,'Ajustes'!$A$3:$C$5,3,0),0)&gt;0,TODAY()-N(A186)&gt;IFERROR(VLOOKUP(I186,'Ajustes'!$A$3:$C$5,3,0),0)),"ABIERTA DEMASIADO TIEMPO; ","")="","",LEFT(IF(N(A186)=0,"SIN FECHA DE LLEGADA; ","")&amp;IF(C186="","SIN UNIDAD; ","")&amp;IF(AND(C186&lt;&gt;"",COUNTIF('Unidades'!$A$2:$A$300,C186)=0),"UNIDAD NO ESTÁ EN LA LISTA; ","")&amp;IF(I186="","SIN URGENCIA; ","")&amp;IF(AND(I186&lt;&gt;"",J186=""),"FALTA QUIÉN DECIDIÓ; ","")&amp;IF(AND(I186="Emergencia ahora",NOT(OR(N(L186)&gt;0,N(M186)&gt;0))),"EMERGENCIA SIN LLAMADA DE REGRESO; ","")&amp;IF(AND(I186&lt;&gt;"",N(A186)&gt;0,IFERROR(VLOOKUP(I186,'Ajustes'!$A$3:$C$5,2,0),0)&gt;0,IF(OR(N(L186)&gt;0,N(M186)&gt;0),((IF(N(L186)=0,N(A186),N(L186))+N(M186))-(N(A186)+N(B186)))*1440&gt;IFERROR(VLOOKUP(I186,'Ajustes'!$A$3:$C$5,2,0),0),AND(NOT(N(O186)&gt;0),I186&lt;&gt;"Emergencia ahora",(NOW()-(N(A186)+N(B186)))*1440&gt;IFERROR(VLOOKUP(I186,'Ajustes'!$A$3:$C$5,2,0),0)))),"LLAMADA DESPUÉS DE LA META; ","")&amp;IF(AND(I186="Siguiente día hábil",N(A186)&gt;0,IF(N(N186)=0,TODAY()&gt;WORKDAY(N(A186),1),N(N186)&gt;WORKDAY(N(A186),1))),"SIGUIENTE DÍA HÁBIL SIN PROGRAMAR; ","")&amp;IF(AND(OR(I186="Emergencia ahora",I186="Siguiente día hábil"),K186=""),"SIN PROVEEDOR; ","")&amp;IF(AND(I186&lt;&gt;"",N(A186)&gt;0,IFERROR(VLOOKUP(I186,'Ajustes'!$A$3:$C$5,3,0),0)&gt;0,TODAY()-N(A186)&gt;IFERROR(VLOOKUP(I186,'Ajustes'!$A$3:$C$5,3,0),0)),"ABIERTA DEMASIADO TIEMPO; ",""),LEN(IF(N(A186)=0,"SIN FECHA DE LLEGADA; ","")&amp;IF(C186="","SIN UNIDAD; ","")&amp;IF(AND(C186&lt;&gt;"",COUNTIF('Unidades'!$A$2:$A$300,C186)=0),"UNIDAD NO ESTÁ EN LA LISTA; ","")&amp;IF(I186="","SIN URGENCIA; ","")&amp;IF(AND(I186&lt;&gt;"",J186=""),"FALTA QUIÉN DECIDIÓ; ","")&amp;IF(AND(I186="Emergencia ahora",NOT(OR(N(L186)&gt;0,N(M186)&gt;0))),"EMERGENCIA SIN LLAMADA DE REGRESO; ","")&amp;IF(AND(I186&lt;&gt;"",N(A186)&gt;0,IFERROR(VLOOKUP(I186,'Ajustes'!$A$3:$C$5,2,0),0)&gt;0,IF(OR(N(L186)&gt;0,N(M186)&gt;0),((IF(N(L186)=0,N(A186),N(L186))+N(M186))-(N(A186)+N(B186)))*1440&gt;IFERROR(VLOOKUP(I186,'Ajustes'!$A$3:$C$5,2,0),0),AND(NOT(N(O186)&gt;0),I186&lt;&gt;"Emergencia ahora",(NOW()-(N(A186)+N(B186)))*1440&gt;IFERROR(VLOOKUP(I186,'Ajustes'!$A$3:$C$5,2,0),0)))),"LLAMADA DESPUÉS DE LA META; ","")&amp;IF(AND(I186="Siguiente día hábil",N(A186)&gt;0,IF(N(N186)=0,TODAY()&gt;WORKDAY(N(A186),1),N(N186)&gt;WORKDAY(N(A186),1))),"SIGUIENTE DÍA HÁBIL SIN PROGRAMAR; ","")&amp;IF(AND(OR(I186="Emergencia ahora",I186="Siguiente día hábil"),K186=""),"SIN PROVEEDOR; ","")&amp;IF(AND(I186&lt;&gt;"",N(A186)&gt;0,IFERROR(VLOOKUP(I186,'Ajustes'!$A$3:$C$5,3,0),0)&gt;0,TODAY()-N(A186)&gt;IFERROR(VLOOKUP(I186,'Ajustes'!$A$3:$C$5,3,0),0)),"ABIERTA DEMASIADO TIEMPO; ",""))-2)))</f>
        <v/>
      </c>
    </row>
    <row r="187">
      <c r="A187" s="7" t="n"/>
      <c r="B187" s="8" t="n"/>
      <c r="L187" s="7" t="n"/>
      <c r="M187" s="8" t="n"/>
      <c r="N187" s="7" t="n"/>
      <c r="O187" s="7" t="n"/>
      <c r="Q187" s="10">
        <f>IF(OR(NOT(OR(A187&lt;&gt;"",C187&lt;&gt;"",D187&lt;&gt;"",G187&lt;&gt;"")),N(A187)=0,NOT(OR(N(L187)&gt;0,N(M187)&gt;0))),"",ROUND(((IF(N(L187)=0,N(A187),N(L187))+N(M187))-(N(A187)+N(B187)))*1440,0))</f>
        <v/>
      </c>
      <c r="R187" s="10">
        <f>IF(OR(NOT(OR(A187&lt;&gt;"",C187&lt;&gt;"",D187&lt;&gt;"",G187&lt;&gt;"")),N(A187)=0),"",IF(N(O187)&gt;0,N(O187),TODAY())-N(A187))</f>
        <v/>
      </c>
      <c r="S187">
        <f>IF(OR(NOT(OR(A187&lt;&gt;"",C187&lt;&gt;"",D187&lt;&gt;"",G187&lt;&gt;"")),N(O187)&gt;0),"",IF(IF(N(A187)=0,"SIN FECHA DE LLEGADA; ","")&amp;IF(C187="","SIN UNIDAD; ","")&amp;IF(AND(C187&lt;&gt;"",COUNTIF('Unidades'!$A$2:$A$300,C187)=0),"UNIDAD NO ESTÁ EN LA LISTA; ","")&amp;IF(I187="","SIN URGENCIA; ","")&amp;IF(AND(I187&lt;&gt;"",J187=""),"FALTA QUIÉN DECIDIÓ; ","")&amp;IF(AND(I187="Emergencia ahora",NOT(OR(N(L187)&gt;0,N(M187)&gt;0))),"EMERGENCIA SIN LLAMADA DE REGRESO; ","")&amp;IF(AND(I187&lt;&gt;"",N(A187)&gt;0,IFERROR(VLOOKUP(I187,'Ajustes'!$A$3:$C$5,2,0),0)&gt;0,IF(OR(N(L187)&gt;0,N(M187)&gt;0),((IF(N(L187)=0,N(A187),N(L187))+N(M187))-(N(A187)+N(B187)))*1440&gt;IFERROR(VLOOKUP(I187,'Ajustes'!$A$3:$C$5,2,0),0),AND(NOT(N(O187)&gt;0),I187&lt;&gt;"Emergencia ahora",(NOW()-(N(A187)+N(B187)))*1440&gt;IFERROR(VLOOKUP(I187,'Ajustes'!$A$3:$C$5,2,0),0)))),"LLAMADA DESPUÉS DE LA META; ","")&amp;IF(AND(I187="Siguiente día hábil",N(A187)&gt;0,IF(N(N187)=0,TODAY()&gt;WORKDAY(N(A187),1),N(N187)&gt;WORKDAY(N(A187),1))),"SIGUIENTE DÍA HÁBIL SIN PROGRAMAR; ","")&amp;IF(AND(OR(I187="Emergencia ahora",I187="Siguiente día hábil"),K187=""),"SIN PROVEEDOR; ","")&amp;IF(AND(I187&lt;&gt;"",N(A187)&gt;0,IFERROR(VLOOKUP(I187,'Ajustes'!$A$3:$C$5,3,0),0)&gt;0,TODAY()-N(A187)&gt;IFERROR(VLOOKUP(I187,'Ajustes'!$A$3:$C$5,3,0),0)),"ABIERTA DEMASIADO TIEMPO; ","")="","",LEFT(IF(N(A187)=0,"SIN FECHA DE LLEGADA; ","")&amp;IF(C187="","SIN UNIDAD; ","")&amp;IF(AND(C187&lt;&gt;"",COUNTIF('Unidades'!$A$2:$A$300,C187)=0),"UNIDAD NO ESTÁ EN LA LISTA; ","")&amp;IF(I187="","SIN URGENCIA; ","")&amp;IF(AND(I187&lt;&gt;"",J187=""),"FALTA QUIÉN DECIDIÓ; ","")&amp;IF(AND(I187="Emergencia ahora",NOT(OR(N(L187)&gt;0,N(M187)&gt;0))),"EMERGENCIA SIN LLAMADA DE REGRESO; ","")&amp;IF(AND(I187&lt;&gt;"",N(A187)&gt;0,IFERROR(VLOOKUP(I187,'Ajustes'!$A$3:$C$5,2,0),0)&gt;0,IF(OR(N(L187)&gt;0,N(M187)&gt;0),((IF(N(L187)=0,N(A187),N(L187))+N(M187))-(N(A187)+N(B187)))*1440&gt;IFERROR(VLOOKUP(I187,'Ajustes'!$A$3:$C$5,2,0),0),AND(NOT(N(O187)&gt;0),I187&lt;&gt;"Emergencia ahora",(NOW()-(N(A187)+N(B187)))*1440&gt;IFERROR(VLOOKUP(I187,'Ajustes'!$A$3:$C$5,2,0),0)))),"LLAMADA DESPUÉS DE LA META; ","")&amp;IF(AND(I187="Siguiente día hábil",N(A187)&gt;0,IF(N(N187)=0,TODAY()&gt;WORKDAY(N(A187),1),N(N187)&gt;WORKDAY(N(A187),1))),"SIGUIENTE DÍA HÁBIL SIN PROGRAMAR; ","")&amp;IF(AND(OR(I187="Emergencia ahora",I187="Siguiente día hábil"),K187=""),"SIN PROVEEDOR; ","")&amp;IF(AND(I187&lt;&gt;"",N(A187)&gt;0,IFERROR(VLOOKUP(I187,'Ajustes'!$A$3:$C$5,3,0),0)&gt;0,TODAY()-N(A187)&gt;IFERROR(VLOOKUP(I187,'Ajustes'!$A$3:$C$5,3,0),0)),"ABIERTA DEMASIADO TIEMPO; ",""),LEN(IF(N(A187)=0,"SIN FECHA DE LLEGADA; ","")&amp;IF(C187="","SIN UNIDAD; ","")&amp;IF(AND(C187&lt;&gt;"",COUNTIF('Unidades'!$A$2:$A$300,C187)=0),"UNIDAD NO ESTÁ EN LA LISTA; ","")&amp;IF(I187="","SIN URGENCIA; ","")&amp;IF(AND(I187&lt;&gt;"",J187=""),"FALTA QUIÉN DECIDIÓ; ","")&amp;IF(AND(I187="Emergencia ahora",NOT(OR(N(L187)&gt;0,N(M187)&gt;0))),"EMERGENCIA SIN LLAMADA DE REGRESO; ","")&amp;IF(AND(I187&lt;&gt;"",N(A187)&gt;0,IFERROR(VLOOKUP(I187,'Ajustes'!$A$3:$C$5,2,0),0)&gt;0,IF(OR(N(L187)&gt;0,N(M187)&gt;0),((IF(N(L187)=0,N(A187),N(L187))+N(M187))-(N(A187)+N(B187)))*1440&gt;IFERROR(VLOOKUP(I187,'Ajustes'!$A$3:$C$5,2,0),0),AND(NOT(N(O187)&gt;0),I187&lt;&gt;"Emergencia ahora",(NOW()-(N(A187)+N(B187)))*1440&gt;IFERROR(VLOOKUP(I187,'Ajustes'!$A$3:$C$5,2,0),0)))),"LLAMADA DESPUÉS DE LA META; ","")&amp;IF(AND(I187="Siguiente día hábil",N(A187)&gt;0,IF(N(N187)=0,TODAY()&gt;WORKDAY(N(A187),1),N(N187)&gt;WORKDAY(N(A187),1))),"SIGUIENTE DÍA HÁBIL SIN PROGRAMAR; ","")&amp;IF(AND(OR(I187="Emergencia ahora",I187="Siguiente día hábil"),K187=""),"SIN PROVEEDOR; ","")&amp;IF(AND(I187&lt;&gt;"",N(A187)&gt;0,IFERROR(VLOOKUP(I187,'Ajustes'!$A$3:$C$5,3,0),0)&gt;0,TODAY()-N(A187)&gt;IFERROR(VLOOKUP(I187,'Ajustes'!$A$3:$C$5,3,0),0)),"ABIERTA DEMASIADO TIEMPO; ",""))-2)))</f>
        <v/>
      </c>
    </row>
    <row r="188">
      <c r="A188" s="7" t="n"/>
      <c r="B188" s="8" t="n"/>
      <c r="L188" s="7" t="n"/>
      <c r="M188" s="8" t="n"/>
      <c r="N188" s="7" t="n"/>
      <c r="O188" s="7" t="n"/>
      <c r="Q188" s="10">
        <f>IF(OR(NOT(OR(A188&lt;&gt;"",C188&lt;&gt;"",D188&lt;&gt;"",G188&lt;&gt;"")),N(A188)=0,NOT(OR(N(L188)&gt;0,N(M188)&gt;0))),"",ROUND(((IF(N(L188)=0,N(A188),N(L188))+N(M188))-(N(A188)+N(B188)))*1440,0))</f>
        <v/>
      </c>
      <c r="R188" s="10">
        <f>IF(OR(NOT(OR(A188&lt;&gt;"",C188&lt;&gt;"",D188&lt;&gt;"",G188&lt;&gt;"")),N(A188)=0),"",IF(N(O188)&gt;0,N(O188),TODAY())-N(A188))</f>
        <v/>
      </c>
      <c r="S188">
        <f>IF(OR(NOT(OR(A188&lt;&gt;"",C188&lt;&gt;"",D188&lt;&gt;"",G188&lt;&gt;"")),N(O188)&gt;0),"",IF(IF(N(A188)=0,"SIN FECHA DE LLEGADA; ","")&amp;IF(C188="","SIN UNIDAD; ","")&amp;IF(AND(C188&lt;&gt;"",COUNTIF('Unidades'!$A$2:$A$300,C188)=0),"UNIDAD NO ESTÁ EN LA LISTA; ","")&amp;IF(I188="","SIN URGENCIA; ","")&amp;IF(AND(I188&lt;&gt;"",J188=""),"FALTA QUIÉN DECIDIÓ; ","")&amp;IF(AND(I188="Emergencia ahora",NOT(OR(N(L188)&gt;0,N(M188)&gt;0))),"EMERGENCIA SIN LLAMADA DE REGRESO; ","")&amp;IF(AND(I188&lt;&gt;"",N(A188)&gt;0,IFERROR(VLOOKUP(I188,'Ajustes'!$A$3:$C$5,2,0),0)&gt;0,IF(OR(N(L188)&gt;0,N(M188)&gt;0),((IF(N(L188)=0,N(A188),N(L188))+N(M188))-(N(A188)+N(B188)))*1440&gt;IFERROR(VLOOKUP(I188,'Ajustes'!$A$3:$C$5,2,0),0),AND(NOT(N(O188)&gt;0),I188&lt;&gt;"Emergencia ahora",(NOW()-(N(A188)+N(B188)))*1440&gt;IFERROR(VLOOKUP(I188,'Ajustes'!$A$3:$C$5,2,0),0)))),"LLAMADA DESPUÉS DE LA META; ","")&amp;IF(AND(I188="Siguiente día hábil",N(A188)&gt;0,IF(N(N188)=0,TODAY()&gt;WORKDAY(N(A188),1),N(N188)&gt;WORKDAY(N(A188),1))),"SIGUIENTE DÍA HÁBIL SIN PROGRAMAR; ","")&amp;IF(AND(OR(I188="Emergencia ahora",I188="Siguiente día hábil"),K188=""),"SIN PROVEEDOR; ","")&amp;IF(AND(I188&lt;&gt;"",N(A188)&gt;0,IFERROR(VLOOKUP(I188,'Ajustes'!$A$3:$C$5,3,0),0)&gt;0,TODAY()-N(A188)&gt;IFERROR(VLOOKUP(I188,'Ajustes'!$A$3:$C$5,3,0),0)),"ABIERTA DEMASIADO TIEMPO; ","")="","",LEFT(IF(N(A188)=0,"SIN FECHA DE LLEGADA; ","")&amp;IF(C188="","SIN UNIDAD; ","")&amp;IF(AND(C188&lt;&gt;"",COUNTIF('Unidades'!$A$2:$A$300,C188)=0),"UNIDAD NO ESTÁ EN LA LISTA; ","")&amp;IF(I188="","SIN URGENCIA; ","")&amp;IF(AND(I188&lt;&gt;"",J188=""),"FALTA QUIÉN DECIDIÓ; ","")&amp;IF(AND(I188="Emergencia ahora",NOT(OR(N(L188)&gt;0,N(M188)&gt;0))),"EMERGENCIA SIN LLAMADA DE REGRESO; ","")&amp;IF(AND(I188&lt;&gt;"",N(A188)&gt;0,IFERROR(VLOOKUP(I188,'Ajustes'!$A$3:$C$5,2,0),0)&gt;0,IF(OR(N(L188)&gt;0,N(M188)&gt;0),((IF(N(L188)=0,N(A188),N(L188))+N(M188))-(N(A188)+N(B188)))*1440&gt;IFERROR(VLOOKUP(I188,'Ajustes'!$A$3:$C$5,2,0),0),AND(NOT(N(O188)&gt;0),I188&lt;&gt;"Emergencia ahora",(NOW()-(N(A188)+N(B188)))*1440&gt;IFERROR(VLOOKUP(I188,'Ajustes'!$A$3:$C$5,2,0),0)))),"LLAMADA DESPUÉS DE LA META; ","")&amp;IF(AND(I188="Siguiente día hábil",N(A188)&gt;0,IF(N(N188)=0,TODAY()&gt;WORKDAY(N(A188),1),N(N188)&gt;WORKDAY(N(A188),1))),"SIGUIENTE DÍA HÁBIL SIN PROGRAMAR; ","")&amp;IF(AND(OR(I188="Emergencia ahora",I188="Siguiente día hábil"),K188=""),"SIN PROVEEDOR; ","")&amp;IF(AND(I188&lt;&gt;"",N(A188)&gt;0,IFERROR(VLOOKUP(I188,'Ajustes'!$A$3:$C$5,3,0),0)&gt;0,TODAY()-N(A188)&gt;IFERROR(VLOOKUP(I188,'Ajustes'!$A$3:$C$5,3,0),0)),"ABIERTA DEMASIADO TIEMPO; ",""),LEN(IF(N(A188)=0,"SIN FECHA DE LLEGADA; ","")&amp;IF(C188="","SIN UNIDAD; ","")&amp;IF(AND(C188&lt;&gt;"",COUNTIF('Unidades'!$A$2:$A$300,C188)=0),"UNIDAD NO ESTÁ EN LA LISTA; ","")&amp;IF(I188="","SIN URGENCIA; ","")&amp;IF(AND(I188&lt;&gt;"",J188=""),"FALTA QUIÉN DECIDIÓ; ","")&amp;IF(AND(I188="Emergencia ahora",NOT(OR(N(L188)&gt;0,N(M188)&gt;0))),"EMERGENCIA SIN LLAMADA DE REGRESO; ","")&amp;IF(AND(I188&lt;&gt;"",N(A188)&gt;0,IFERROR(VLOOKUP(I188,'Ajustes'!$A$3:$C$5,2,0),0)&gt;0,IF(OR(N(L188)&gt;0,N(M188)&gt;0),((IF(N(L188)=0,N(A188),N(L188))+N(M188))-(N(A188)+N(B188)))*1440&gt;IFERROR(VLOOKUP(I188,'Ajustes'!$A$3:$C$5,2,0),0),AND(NOT(N(O188)&gt;0),I188&lt;&gt;"Emergencia ahora",(NOW()-(N(A188)+N(B188)))*1440&gt;IFERROR(VLOOKUP(I188,'Ajustes'!$A$3:$C$5,2,0),0)))),"LLAMADA DESPUÉS DE LA META; ","")&amp;IF(AND(I188="Siguiente día hábil",N(A188)&gt;0,IF(N(N188)=0,TODAY()&gt;WORKDAY(N(A188),1),N(N188)&gt;WORKDAY(N(A188),1))),"SIGUIENTE DÍA HÁBIL SIN PROGRAMAR; ","")&amp;IF(AND(OR(I188="Emergencia ahora",I188="Siguiente día hábil"),K188=""),"SIN PROVEEDOR; ","")&amp;IF(AND(I188&lt;&gt;"",N(A188)&gt;0,IFERROR(VLOOKUP(I188,'Ajustes'!$A$3:$C$5,3,0),0)&gt;0,TODAY()-N(A188)&gt;IFERROR(VLOOKUP(I188,'Ajustes'!$A$3:$C$5,3,0),0)),"ABIERTA DEMASIADO TIEMPO; ",""))-2)))</f>
        <v/>
      </c>
    </row>
    <row r="189">
      <c r="A189" s="7" t="n"/>
      <c r="B189" s="8" t="n"/>
      <c r="L189" s="7" t="n"/>
      <c r="M189" s="8" t="n"/>
      <c r="N189" s="7" t="n"/>
      <c r="O189" s="7" t="n"/>
      <c r="Q189" s="10">
        <f>IF(OR(NOT(OR(A189&lt;&gt;"",C189&lt;&gt;"",D189&lt;&gt;"",G189&lt;&gt;"")),N(A189)=0,NOT(OR(N(L189)&gt;0,N(M189)&gt;0))),"",ROUND(((IF(N(L189)=0,N(A189),N(L189))+N(M189))-(N(A189)+N(B189)))*1440,0))</f>
        <v/>
      </c>
      <c r="R189" s="10">
        <f>IF(OR(NOT(OR(A189&lt;&gt;"",C189&lt;&gt;"",D189&lt;&gt;"",G189&lt;&gt;"")),N(A189)=0),"",IF(N(O189)&gt;0,N(O189),TODAY())-N(A189))</f>
        <v/>
      </c>
      <c r="S189">
        <f>IF(OR(NOT(OR(A189&lt;&gt;"",C189&lt;&gt;"",D189&lt;&gt;"",G189&lt;&gt;"")),N(O189)&gt;0),"",IF(IF(N(A189)=0,"SIN FECHA DE LLEGADA; ","")&amp;IF(C189="","SIN UNIDAD; ","")&amp;IF(AND(C189&lt;&gt;"",COUNTIF('Unidades'!$A$2:$A$300,C189)=0),"UNIDAD NO ESTÁ EN LA LISTA; ","")&amp;IF(I189="","SIN URGENCIA; ","")&amp;IF(AND(I189&lt;&gt;"",J189=""),"FALTA QUIÉN DECIDIÓ; ","")&amp;IF(AND(I189="Emergencia ahora",NOT(OR(N(L189)&gt;0,N(M189)&gt;0))),"EMERGENCIA SIN LLAMADA DE REGRESO; ","")&amp;IF(AND(I189&lt;&gt;"",N(A189)&gt;0,IFERROR(VLOOKUP(I189,'Ajustes'!$A$3:$C$5,2,0),0)&gt;0,IF(OR(N(L189)&gt;0,N(M189)&gt;0),((IF(N(L189)=0,N(A189),N(L189))+N(M189))-(N(A189)+N(B189)))*1440&gt;IFERROR(VLOOKUP(I189,'Ajustes'!$A$3:$C$5,2,0),0),AND(NOT(N(O189)&gt;0),I189&lt;&gt;"Emergencia ahora",(NOW()-(N(A189)+N(B189)))*1440&gt;IFERROR(VLOOKUP(I189,'Ajustes'!$A$3:$C$5,2,0),0)))),"LLAMADA DESPUÉS DE LA META; ","")&amp;IF(AND(I189="Siguiente día hábil",N(A189)&gt;0,IF(N(N189)=0,TODAY()&gt;WORKDAY(N(A189),1),N(N189)&gt;WORKDAY(N(A189),1))),"SIGUIENTE DÍA HÁBIL SIN PROGRAMAR; ","")&amp;IF(AND(OR(I189="Emergencia ahora",I189="Siguiente día hábil"),K189=""),"SIN PROVEEDOR; ","")&amp;IF(AND(I189&lt;&gt;"",N(A189)&gt;0,IFERROR(VLOOKUP(I189,'Ajustes'!$A$3:$C$5,3,0),0)&gt;0,TODAY()-N(A189)&gt;IFERROR(VLOOKUP(I189,'Ajustes'!$A$3:$C$5,3,0),0)),"ABIERTA DEMASIADO TIEMPO; ","")="","",LEFT(IF(N(A189)=0,"SIN FECHA DE LLEGADA; ","")&amp;IF(C189="","SIN UNIDAD; ","")&amp;IF(AND(C189&lt;&gt;"",COUNTIF('Unidades'!$A$2:$A$300,C189)=0),"UNIDAD NO ESTÁ EN LA LISTA; ","")&amp;IF(I189="","SIN URGENCIA; ","")&amp;IF(AND(I189&lt;&gt;"",J189=""),"FALTA QUIÉN DECIDIÓ; ","")&amp;IF(AND(I189="Emergencia ahora",NOT(OR(N(L189)&gt;0,N(M189)&gt;0))),"EMERGENCIA SIN LLAMADA DE REGRESO; ","")&amp;IF(AND(I189&lt;&gt;"",N(A189)&gt;0,IFERROR(VLOOKUP(I189,'Ajustes'!$A$3:$C$5,2,0),0)&gt;0,IF(OR(N(L189)&gt;0,N(M189)&gt;0),((IF(N(L189)=0,N(A189),N(L189))+N(M189))-(N(A189)+N(B189)))*1440&gt;IFERROR(VLOOKUP(I189,'Ajustes'!$A$3:$C$5,2,0),0),AND(NOT(N(O189)&gt;0),I189&lt;&gt;"Emergencia ahora",(NOW()-(N(A189)+N(B189)))*1440&gt;IFERROR(VLOOKUP(I189,'Ajustes'!$A$3:$C$5,2,0),0)))),"LLAMADA DESPUÉS DE LA META; ","")&amp;IF(AND(I189="Siguiente día hábil",N(A189)&gt;0,IF(N(N189)=0,TODAY()&gt;WORKDAY(N(A189),1),N(N189)&gt;WORKDAY(N(A189),1))),"SIGUIENTE DÍA HÁBIL SIN PROGRAMAR; ","")&amp;IF(AND(OR(I189="Emergencia ahora",I189="Siguiente día hábil"),K189=""),"SIN PROVEEDOR; ","")&amp;IF(AND(I189&lt;&gt;"",N(A189)&gt;0,IFERROR(VLOOKUP(I189,'Ajustes'!$A$3:$C$5,3,0),0)&gt;0,TODAY()-N(A189)&gt;IFERROR(VLOOKUP(I189,'Ajustes'!$A$3:$C$5,3,0),0)),"ABIERTA DEMASIADO TIEMPO; ",""),LEN(IF(N(A189)=0,"SIN FECHA DE LLEGADA; ","")&amp;IF(C189="","SIN UNIDAD; ","")&amp;IF(AND(C189&lt;&gt;"",COUNTIF('Unidades'!$A$2:$A$300,C189)=0),"UNIDAD NO ESTÁ EN LA LISTA; ","")&amp;IF(I189="","SIN URGENCIA; ","")&amp;IF(AND(I189&lt;&gt;"",J189=""),"FALTA QUIÉN DECIDIÓ; ","")&amp;IF(AND(I189="Emergencia ahora",NOT(OR(N(L189)&gt;0,N(M189)&gt;0))),"EMERGENCIA SIN LLAMADA DE REGRESO; ","")&amp;IF(AND(I189&lt;&gt;"",N(A189)&gt;0,IFERROR(VLOOKUP(I189,'Ajustes'!$A$3:$C$5,2,0),0)&gt;0,IF(OR(N(L189)&gt;0,N(M189)&gt;0),((IF(N(L189)=0,N(A189),N(L189))+N(M189))-(N(A189)+N(B189)))*1440&gt;IFERROR(VLOOKUP(I189,'Ajustes'!$A$3:$C$5,2,0),0),AND(NOT(N(O189)&gt;0),I189&lt;&gt;"Emergencia ahora",(NOW()-(N(A189)+N(B189)))*1440&gt;IFERROR(VLOOKUP(I189,'Ajustes'!$A$3:$C$5,2,0),0)))),"LLAMADA DESPUÉS DE LA META; ","")&amp;IF(AND(I189="Siguiente día hábil",N(A189)&gt;0,IF(N(N189)=0,TODAY()&gt;WORKDAY(N(A189),1),N(N189)&gt;WORKDAY(N(A189),1))),"SIGUIENTE DÍA HÁBIL SIN PROGRAMAR; ","")&amp;IF(AND(OR(I189="Emergencia ahora",I189="Siguiente día hábil"),K189=""),"SIN PROVEEDOR; ","")&amp;IF(AND(I189&lt;&gt;"",N(A189)&gt;0,IFERROR(VLOOKUP(I189,'Ajustes'!$A$3:$C$5,3,0),0)&gt;0,TODAY()-N(A189)&gt;IFERROR(VLOOKUP(I189,'Ajustes'!$A$3:$C$5,3,0),0)),"ABIERTA DEMASIADO TIEMPO; ",""))-2)))</f>
        <v/>
      </c>
    </row>
    <row r="190">
      <c r="A190" s="7" t="n"/>
      <c r="B190" s="8" t="n"/>
      <c r="L190" s="7" t="n"/>
      <c r="M190" s="8" t="n"/>
      <c r="N190" s="7" t="n"/>
      <c r="O190" s="7" t="n"/>
      <c r="Q190" s="10">
        <f>IF(OR(NOT(OR(A190&lt;&gt;"",C190&lt;&gt;"",D190&lt;&gt;"",G190&lt;&gt;"")),N(A190)=0,NOT(OR(N(L190)&gt;0,N(M190)&gt;0))),"",ROUND(((IF(N(L190)=0,N(A190),N(L190))+N(M190))-(N(A190)+N(B190)))*1440,0))</f>
        <v/>
      </c>
      <c r="R190" s="10">
        <f>IF(OR(NOT(OR(A190&lt;&gt;"",C190&lt;&gt;"",D190&lt;&gt;"",G190&lt;&gt;"")),N(A190)=0),"",IF(N(O190)&gt;0,N(O190),TODAY())-N(A190))</f>
        <v/>
      </c>
      <c r="S190">
        <f>IF(OR(NOT(OR(A190&lt;&gt;"",C190&lt;&gt;"",D190&lt;&gt;"",G190&lt;&gt;"")),N(O190)&gt;0),"",IF(IF(N(A190)=0,"SIN FECHA DE LLEGADA; ","")&amp;IF(C190="","SIN UNIDAD; ","")&amp;IF(AND(C190&lt;&gt;"",COUNTIF('Unidades'!$A$2:$A$300,C190)=0),"UNIDAD NO ESTÁ EN LA LISTA; ","")&amp;IF(I190="","SIN URGENCIA; ","")&amp;IF(AND(I190&lt;&gt;"",J190=""),"FALTA QUIÉN DECIDIÓ; ","")&amp;IF(AND(I190="Emergencia ahora",NOT(OR(N(L190)&gt;0,N(M190)&gt;0))),"EMERGENCIA SIN LLAMADA DE REGRESO; ","")&amp;IF(AND(I190&lt;&gt;"",N(A190)&gt;0,IFERROR(VLOOKUP(I190,'Ajustes'!$A$3:$C$5,2,0),0)&gt;0,IF(OR(N(L190)&gt;0,N(M190)&gt;0),((IF(N(L190)=0,N(A190),N(L190))+N(M190))-(N(A190)+N(B190)))*1440&gt;IFERROR(VLOOKUP(I190,'Ajustes'!$A$3:$C$5,2,0),0),AND(NOT(N(O190)&gt;0),I190&lt;&gt;"Emergencia ahora",(NOW()-(N(A190)+N(B190)))*1440&gt;IFERROR(VLOOKUP(I190,'Ajustes'!$A$3:$C$5,2,0),0)))),"LLAMADA DESPUÉS DE LA META; ","")&amp;IF(AND(I190="Siguiente día hábil",N(A190)&gt;0,IF(N(N190)=0,TODAY()&gt;WORKDAY(N(A190),1),N(N190)&gt;WORKDAY(N(A190),1))),"SIGUIENTE DÍA HÁBIL SIN PROGRAMAR; ","")&amp;IF(AND(OR(I190="Emergencia ahora",I190="Siguiente día hábil"),K190=""),"SIN PROVEEDOR; ","")&amp;IF(AND(I190&lt;&gt;"",N(A190)&gt;0,IFERROR(VLOOKUP(I190,'Ajustes'!$A$3:$C$5,3,0),0)&gt;0,TODAY()-N(A190)&gt;IFERROR(VLOOKUP(I190,'Ajustes'!$A$3:$C$5,3,0),0)),"ABIERTA DEMASIADO TIEMPO; ","")="","",LEFT(IF(N(A190)=0,"SIN FECHA DE LLEGADA; ","")&amp;IF(C190="","SIN UNIDAD; ","")&amp;IF(AND(C190&lt;&gt;"",COUNTIF('Unidades'!$A$2:$A$300,C190)=0),"UNIDAD NO ESTÁ EN LA LISTA; ","")&amp;IF(I190="","SIN URGENCIA; ","")&amp;IF(AND(I190&lt;&gt;"",J190=""),"FALTA QUIÉN DECIDIÓ; ","")&amp;IF(AND(I190="Emergencia ahora",NOT(OR(N(L190)&gt;0,N(M190)&gt;0))),"EMERGENCIA SIN LLAMADA DE REGRESO; ","")&amp;IF(AND(I190&lt;&gt;"",N(A190)&gt;0,IFERROR(VLOOKUP(I190,'Ajustes'!$A$3:$C$5,2,0),0)&gt;0,IF(OR(N(L190)&gt;0,N(M190)&gt;0),((IF(N(L190)=0,N(A190),N(L190))+N(M190))-(N(A190)+N(B190)))*1440&gt;IFERROR(VLOOKUP(I190,'Ajustes'!$A$3:$C$5,2,0),0),AND(NOT(N(O190)&gt;0),I190&lt;&gt;"Emergencia ahora",(NOW()-(N(A190)+N(B190)))*1440&gt;IFERROR(VLOOKUP(I190,'Ajustes'!$A$3:$C$5,2,0),0)))),"LLAMADA DESPUÉS DE LA META; ","")&amp;IF(AND(I190="Siguiente día hábil",N(A190)&gt;0,IF(N(N190)=0,TODAY()&gt;WORKDAY(N(A190),1),N(N190)&gt;WORKDAY(N(A190),1))),"SIGUIENTE DÍA HÁBIL SIN PROGRAMAR; ","")&amp;IF(AND(OR(I190="Emergencia ahora",I190="Siguiente día hábil"),K190=""),"SIN PROVEEDOR; ","")&amp;IF(AND(I190&lt;&gt;"",N(A190)&gt;0,IFERROR(VLOOKUP(I190,'Ajustes'!$A$3:$C$5,3,0),0)&gt;0,TODAY()-N(A190)&gt;IFERROR(VLOOKUP(I190,'Ajustes'!$A$3:$C$5,3,0),0)),"ABIERTA DEMASIADO TIEMPO; ",""),LEN(IF(N(A190)=0,"SIN FECHA DE LLEGADA; ","")&amp;IF(C190="","SIN UNIDAD; ","")&amp;IF(AND(C190&lt;&gt;"",COUNTIF('Unidades'!$A$2:$A$300,C190)=0),"UNIDAD NO ESTÁ EN LA LISTA; ","")&amp;IF(I190="","SIN URGENCIA; ","")&amp;IF(AND(I190&lt;&gt;"",J190=""),"FALTA QUIÉN DECIDIÓ; ","")&amp;IF(AND(I190="Emergencia ahora",NOT(OR(N(L190)&gt;0,N(M190)&gt;0))),"EMERGENCIA SIN LLAMADA DE REGRESO; ","")&amp;IF(AND(I190&lt;&gt;"",N(A190)&gt;0,IFERROR(VLOOKUP(I190,'Ajustes'!$A$3:$C$5,2,0),0)&gt;0,IF(OR(N(L190)&gt;0,N(M190)&gt;0),((IF(N(L190)=0,N(A190),N(L190))+N(M190))-(N(A190)+N(B190)))*1440&gt;IFERROR(VLOOKUP(I190,'Ajustes'!$A$3:$C$5,2,0),0),AND(NOT(N(O190)&gt;0),I190&lt;&gt;"Emergencia ahora",(NOW()-(N(A190)+N(B190)))*1440&gt;IFERROR(VLOOKUP(I190,'Ajustes'!$A$3:$C$5,2,0),0)))),"LLAMADA DESPUÉS DE LA META; ","")&amp;IF(AND(I190="Siguiente día hábil",N(A190)&gt;0,IF(N(N190)=0,TODAY()&gt;WORKDAY(N(A190),1),N(N190)&gt;WORKDAY(N(A190),1))),"SIGUIENTE DÍA HÁBIL SIN PROGRAMAR; ","")&amp;IF(AND(OR(I190="Emergencia ahora",I190="Siguiente día hábil"),K190=""),"SIN PROVEEDOR; ","")&amp;IF(AND(I190&lt;&gt;"",N(A190)&gt;0,IFERROR(VLOOKUP(I190,'Ajustes'!$A$3:$C$5,3,0),0)&gt;0,TODAY()-N(A190)&gt;IFERROR(VLOOKUP(I190,'Ajustes'!$A$3:$C$5,3,0),0)),"ABIERTA DEMASIADO TIEMPO; ",""))-2)))</f>
        <v/>
      </c>
    </row>
    <row r="191">
      <c r="A191" s="7" t="n"/>
      <c r="B191" s="8" t="n"/>
      <c r="L191" s="7" t="n"/>
      <c r="M191" s="8" t="n"/>
      <c r="N191" s="7" t="n"/>
      <c r="O191" s="7" t="n"/>
      <c r="Q191" s="10">
        <f>IF(OR(NOT(OR(A191&lt;&gt;"",C191&lt;&gt;"",D191&lt;&gt;"",G191&lt;&gt;"")),N(A191)=0,NOT(OR(N(L191)&gt;0,N(M191)&gt;0))),"",ROUND(((IF(N(L191)=0,N(A191),N(L191))+N(M191))-(N(A191)+N(B191)))*1440,0))</f>
        <v/>
      </c>
      <c r="R191" s="10">
        <f>IF(OR(NOT(OR(A191&lt;&gt;"",C191&lt;&gt;"",D191&lt;&gt;"",G191&lt;&gt;"")),N(A191)=0),"",IF(N(O191)&gt;0,N(O191),TODAY())-N(A191))</f>
        <v/>
      </c>
      <c r="S191">
        <f>IF(OR(NOT(OR(A191&lt;&gt;"",C191&lt;&gt;"",D191&lt;&gt;"",G191&lt;&gt;"")),N(O191)&gt;0),"",IF(IF(N(A191)=0,"SIN FECHA DE LLEGADA; ","")&amp;IF(C191="","SIN UNIDAD; ","")&amp;IF(AND(C191&lt;&gt;"",COUNTIF('Unidades'!$A$2:$A$300,C191)=0),"UNIDAD NO ESTÁ EN LA LISTA; ","")&amp;IF(I191="","SIN URGENCIA; ","")&amp;IF(AND(I191&lt;&gt;"",J191=""),"FALTA QUIÉN DECIDIÓ; ","")&amp;IF(AND(I191="Emergencia ahora",NOT(OR(N(L191)&gt;0,N(M191)&gt;0))),"EMERGENCIA SIN LLAMADA DE REGRESO; ","")&amp;IF(AND(I191&lt;&gt;"",N(A191)&gt;0,IFERROR(VLOOKUP(I191,'Ajustes'!$A$3:$C$5,2,0),0)&gt;0,IF(OR(N(L191)&gt;0,N(M191)&gt;0),((IF(N(L191)=0,N(A191),N(L191))+N(M191))-(N(A191)+N(B191)))*1440&gt;IFERROR(VLOOKUP(I191,'Ajustes'!$A$3:$C$5,2,0),0),AND(NOT(N(O191)&gt;0),I191&lt;&gt;"Emergencia ahora",(NOW()-(N(A191)+N(B191)))*1440&gt;IFERROR(VLOOKUP(I191,'Ajustes'!$A$3:$C$5,2,0),0)))),"LLAMADA DESPUÉS DE LA META; ","")&amp;IF(AND(I191="Siguiente día hábil",N(A191)&gt;0,IF(N(N191)=0,TODAY()&gt;WORKDAY(N(A191),1),N(N191)&gt;WORKDAY(N(A191),1))),"SIGUIENTE DÍA HÁBIL SIN PROGRAMAR; ","")&amp;IF(AND(OR(I191="Emergencia ahora",I191="Siguiente día hábil"),K191=""),"SIN PROVEEDOR; ","")&amp;IF(AND(I191&lt;&gt;"",N(A191)&gt;0,IFERROR(VLOOKUP(I191,'Ajustes'!$A$3:$C$5,3,0),0)&gt;0,TODAY()-N(A191)&gt;IFERROR(VLOOKUP(I191,'Ajustes'!$A$3:$C$5,3,0),0)),"ABIERTA DEMASIADO TIEMPO; ","")="","",LEFT(IF(N(A191)=0,"SIN FECHA DE LLEGADA; ","")&amp;IF(C191="","SIN UNIDAD; ","")&amp;IF(AND(C191&lt;&gt;"",COUNTIF('Unidades'!$A$2:$A$300,C191)=0),"UNIDAD NO ESTÁ EN LA LISTA; ","")&amp;IF(I191="","SIN URGENCIA; ","")&amp;IF(AND(I191&lt;&gt;"",J191=""),"FALTA QUIÉN DECIDIÓ; ","")&amp;IF(AND(I191="Emergencia ahora",NOT(OR(N(L191)&gt;0,N(M191)&gt;0))),"EMERGENCIA SIN LLAMADA DE REGRESO; ","")&amp;IF(AND(I191&lt;&gt;"",N(A191)&gt;0,IFERROR(VLOOKUP(I191,'Ajustes'!$A$3:$C$5,2,0),0)&gt;0,IF(OR(N(L191)&gt;0,N(M191)&gt;0),((IF(N(L191)=0,N(A191),N(L191))+N(M191))-(N(A191)+N(B191)))*1440&gt;IFERROR(VLOOKUP(I191,'Ajustes'!$A$3:$C$5,2,0),0),AND(NOT(N(O191)&gt;0),I191&lt;&gt;"Emergencia ahora",(NOW()-(N(A191)+N(B191)))*1440&gt;IFERROR(VLOOKUP(I191,'Ajustes'!$A$3:$C$5,2,0),0)))),"LLAMADA DESPUÉS DE LA META; ","")&amp;IF(AND(I191="Siguiente día hábil",N(A191)&gt;0,IF(N(N191)=0,TODAY()&gt;WORKDAY(N(A191),1),N(N191)&gt;WORKDAY(N(A191),1))),"SIGUIENTE DÍA HÁBIL SIN PROGRAMAR; ","")&amp;IF(AND(OR(I191="Emergencia ahora",I191="Siguiente día hábil"),K191=""),"SIN PROVEEDOR; ","")&amp;IF(AND(I191&lt;&gt;"",N(A191)&gt;0,IFERROR(VLOOKUP(I191,'Ajustes'!$A$3:$C$5,3,0),0)&gt;0,TODAY()-N(A191)&gt;IFERROR(VLOOKUP(I191,'Ajustes'!$A$3:$C$5,3,0),0)),"ABIERTA DEMASIADO TIEMPO; ",""),LEN(IF(N(A191)=0,"SIN FECHA DE LLEGADA; ","")&amp;IF(C191="","SIN UNIDAD; ","")&amp;IF(AND(C191&lt;&gt;"",COUNTIF('Unidades'!$A$2:$A$300,C191)=0),"UNIDAD NO ESTÁ EN LA LISTA; ","")&amp;IF(I191="","SIN URGENCIA; ","")&amp;IF(AND(I191&lt;&gt;"",J191=""),"FALTA QUIÉN DECIDIÓ; ","")&amp;IF(AND(I191="Emergencia ahora",NOT(OR(N(L191)&gt;0,N(M191)&gt;0))),"EMERGENCIA SIN LLAMADA DE REGRESO; ","")&amp;IF(AND(I191&lt;&gt;"",N(A191)&gt;0,IFERROR(VLOOKUP(I191,'Ajustes'!$A$3:$C$5,2,0),0)&gt;0,IF(OR(N(L191)&gt;0,N(M191)&gt;0),((IF(N(L191)=0,N(A191),N(L191))+N(M191))-(N(A191)+N(B191)))*1440&gt;IFERROR(VLOOKUP(I191,'Ajustes'!$A$3:$C$5,2,0),0),AND(NOT(N(O191)&gt;0),I191&lt;&gt;"Emergencia ahora",(NOW()-(N(A191)+N(B191)))*1440&gt;IFERROR(VLOOKUP(I191,'Ajustes'!$A$3:$C$5,2,0),0)))),"LLAMADA DESPUÉS DE LA META; ","")&amp;IF(AND(I191="Siguiente día hábil",N(A191)&gt;0,IF(N(N191)=0,TODAY()&gt;WORKDAY(N(A191),1),N(N191)&gt;WORKDAY(N(A191),1))),"SIGUIENTE DÍA HÁBIL SIN PROGRAMAR; ","")&amp;IF(AND(OR(I191="Emergencia ahora",I191="Siguiente día hábil"),K191=""),"SIN PROVEEDOR; ","")&amp;IF(AND(I191&lt;&gt;"",N(A191)&gt;0,IFERROR(VLOOKUP(I191,'Ajustes'!$A$3:$C$5,3,0),0)&gt;0,TODAY()-N(A191)&gt;IFERROR(VLOOKUP(I191,'Ajustes'!$A$3:$C$5,3,0),0)),"ABIERTA DEMASIADO TIEMPO; ",""))-2)))</f>
        <v/>
      </c>
    </row>
    <row r="192">
      <c r="A192" s="7" t="n"/>
      <c r="B192" s="8" t="n"/>
      <c r="L192" s="7" t="n"/>
      <c r="M192" s="8" t="n"/>
      <c r="N192" s="7" t="n"/>
      <c r="O192" s="7" t="n"/>
      <c r="Q192" s="10">
        <f>IF(OR(NOT(OR(A192&lt;&gt;"",C192&lt;&gt;"",D192&lt;&gt;"",G192&lt;&gt;"")),N(A192)=0,NOT(OR(N(L192)&gt;0,N(M192)&gt;0))),"",ROUND(((IF(N(L192)=0,N(A192),N(L192))+N(M192))-(N(A192)+N(B192)))*1440,0))</f>
        <v/>
      </c>
      <c r="R192" s="10">
        <f>IF(OR(NOT(OR(A192&lt;&gt;"",C192&lt;&gt;"",D192&lt;&gt;"",G192&lt;&gt;"")),N(A192)=0),"",IF(N(O192)&gt;0,N(O192),TODAY())-N(A192))</f>
        <v/>
      </c>
      <c r="S192">
        <f>IF(OR(NOT(OR(A192&lt;&gt;"",C192&lt;&gt;"",D192&lt;&gt;"",G192&lt;&gt;"")),N(O192)&gt;0),"",IF(IF(N(A192)=0,"SIN FECHA DE LLEGADA; ","")&amp;IF(C192="","SIN UNIDAD; ","")&amp;IF(AND(C192&lt;&gt;"",COUNTIF('Unidades'!$A$2:$A$300,C192)=0),"UNIDAD NO ESTÁ EN LA LISTA; ","")&amp;IF(I192="","SIN URGENCIA; ","")&amp;IF(AND(I192&lt;&gt;"",J192=""),"FALTA QUIÉN DECIDIÓ; ","")&amp;IF(AND(I192="Emergencia ahora",NOT(OR(N(L192)&gt;0,N(M192)&gt;0))),"EMERGENCIA SIN LLAMADA DE REGRESO; ","")&amp;IF(AND(I192&lt;&gt;"",N(A192)&gt;0,IFERROR(VLOOKUP(I192,'Ajustes'!$A$3:$C$5,2,0),0)&gt;0,IF(OR(N(L192)&gt;0,N(M192)&gt;0),((IF(N(L192)=0,N(A192),N(L192))+N(M192))-(N(A192)+N(B192)))*1440&gt;IFERROR(VLOOKUP(I192,'Ajustes'!$A$3:$C$5,2,0),0),AND(NOT(N(O192)&gt;0),I192&lt;&gt;"Emergencia ahora",(NOW()-(N(A192)+N(B192)))*1440&gt;IFERROR(VLOOKUP(I192,'Ajustes'!$A$3:$C$5,2,0),0)))),"LLAMADA DESPUÉS DE LA META; ","")&amp;IF(AND(I192="Siguiente día hábil",N(A192)&gt;0,IF(N(N192)=0,TODAY()&gt;WORKDAY(N(A192),1),N(N192)&gt;WORKDAY(N(A192),1))),"SIGUIENTE DÍA HÁBIL SIN PROGRAMAR; ","")&amp;IF(AND(OR(I192="Emergencia ahora",I192="Siguiente día hábil"),K192=""),"SIN PROVEEDOR; ","")&amp;IF(AND(I192&lt;&gt;"",N(A192)&gt;0,IFERROR(VLOOKUP(I192,'Ajustes'!$A$3:$C$5,3,0),0)&gt;0,TODAY()-N(A192)&gt;IFERROR(VLOOKUP(I192,'Ajustes'!$A$3:$C$5,3,0),0)),"ABIERTA DEMASIADO TIEMPO; ","")="","",LEFT(IF(N(A192)=0,"SIN FECHA DE LLEGADA; ","")&amp;IF(C192="","SIN UNIDAD; ","")&amp;IF(AND(C192&lt;&gt;"",COUNTIF('Unidades'!$A$2:$A$300,C192)=0),"UNIDAD NO ESTÁ EN LA LISTA; ","")&amp;IF(I192="","SIN URGENCIA; ","")&amp;IF(AND(I192&lt;&gt;"",J192=""),"FALTA QUIÉN DECIDIÓ; ","")&amp;IF(AND(I192="Emergencia ahora",NOT(OR(N(L192)&gt;0,N(M192)&gt;0))),"EMERGENCIA SIN LLAMADA DE REGRESO; ","")&amp;IF(AND(I192&lt;&gt;"",N(A192)&gt;0,IFERROR(VLOOKUP(I192,'Ajustes'!$A$3:$C$5,2,0),0)&gt;0,IF(OR(N(L192)&gt;0,N(M192)&gt;0),((IF(N(L192)=0,N(A192),N(L192))+N(M192))-(N(A192)+N(B192)))*1440&gt;IFERROR(VLOOKUP(I192,'Ajustes'!$A$3:$C$5,2,0),0),AND(NOT(N(O192)&gt;0),I192&lt;&gt;"Emergencia ahora",(NOW()-(N(A192)+N(B192)))*1440&gt;IFERROR(VLOOKUP(I192,'Ajustes'!$A$3:$C$5,2,0),0)))),"LLAMADA DESPUÉS DE LA META; ","")&amp;IF(AND(I192="Siguiente día hábil",N(A192)&gt;0,IF(N(N192)=0,TODAY()&gt;WORKDAY(N(A192),1),N(N192)&gt;WORKDAY(N(A192),1))),"SIGUIENTE DÍA HÁBIL SIN PROGRAMAR; ","")&amp;IF(AND(OR(I192="Emergencia ahora",I192="Siguiente día hábil"),K192=""),"SIN PROVEEDOR; ","")&amp;IF(AND(I192&lt;&gt;"",N(A192)&gt;0,IFERROR(VLOOKUP(I192,'Ajustes'!$A$3:$C$5,3,0),0)&gt;0,TODAY()-N(A192)&gt;IFERROR(VLOOKUP(I192,'Ajustes'!$A$3:$C$5,3,0),0)),"ABIERTA DEMASIADO TIEMPO; ",""),LEN(IF(N(A192)=0,"SIN FECHA DE LLEGADA; ","")&amp;IF(C192="","SIN UNIDAD; ","")&amp;IF(AND(C192&lt;&gt;"",COUNTIF('Unidades'!$A$2:$A$300,C192)=0),"UNIDAD NO ESTÁ EN LA LISTA; ","")&amp;IF(I192="","SIN URGENCIA; ","")&amp;IF(AND(I192&lt;&gt;"",J192=""),"FALTA QUIÉN DECIDIÓ; ","")&amp;IF(AND(I192="Emergencia ahora",NOT(OR(N(L192)&gt;0,N(M192)&gt;0))),"EMERGENCIA SIN LLAMADA DE REGRESO; ","")&amp;IF(AND(I192&lt;&gt;"",N(A192)&gt;0,IFERROR(VLOOKUP(I192,'Ajustes'!$A$3:$C$5,2,0),0)&gt;0,IF(OR(N(L192)&gt;0,N(M192)&gt;0),((IF(N(L192)=0,N(A192),N(L192))+N(M192))-(N(A192)+N(B192)))*1440&gt;IFERROR(VLOOKUP(I192,'Ajustes'!$A$3:$C$5,2,0),0),AND(NOT(N(O192)&gt;0),I192&lt;&gt;"Emergencia ahora",(NOW()-(N(A192)+N(B192)))*1440&gt;IFERROR(VLOOKUP(I192,'Ajustes'!$A$3:$C$5,2,0),0)))),"LLAMADA DESPUÉS DE LA META; ","")&amp;IF(AND(I192="Siguiente día hábil",N(A192)&gt;0,IF(N(N192)=0,TODAY()&gt;WORKDAY(N(A192),1),N(N192)&gt;WORKDAY(N(A192),1))),"SIGUIENTE DÍA HÁBIL SIN PROGRAMAR; ","")&amp;IF(AND(OR(I192="Emergencia ahora",I192="Siguiente día hábil"),K192=""),"SIN PROVEEDOR; ","")&amp;IF(AND(I192&lt;&gt;"",N(A192)&gt;0,IFERROR(VLOOKUP(I192,'Ajustes'!$A$3:$C$5,3,0),0)&gt;0,TODAY()-N(A192)&gt;IFERROR(VLOOKUP(I192,'Ajustes'!$A$3:$C$5,3,0),0)),"ABIERTA DEMASIADO TIEMPO; ",""))-2)))</f>
        <v/>
      </c>
    </row>
    <row r="193">
      <c r="A193" s="7" t="n"/>
      <c r="B193" s="8" t="n"/>
      <c r="L193" s="7" t="n"/>
      <c r="M193" s="8" t="n"/>
      <c r="N193" s="7" t="n"/>
      <c r="O193" s="7" t="n"/>
      <c r="Q193" s="10">
        <f>IF(OR(NOT(OR(A193&lt;&gt;"",C193&lt;&gt;"",D193&lt;&gt;"",G193&lt;&gt;"")),N(A193)=0,NOT(OR(N(L193)&gt;0,N(M193)&gt;0))),"",ROUND(((IF(N(L193)=0,N(A193),N(L193))+N(M193))-(N(A193)+N(B193)))*1440,0))</f>
        <v/>
      </c>
      <c r="R193" s="10">
        <f>IF(OR(NOT(OR(A193&lt;&gt;"",C193&lt;&gt;"",D193&lt;&gt;"",G193&lt;&gt;"")),N(A193)=0),"",IF(N(O193)&gt;0,N(O193),TODAY())-N(A193))</f>
        <v/>
      </c>
      <c r="S193">
        <f>IF(OR(NOT(OR(A193&lt;&gt;"",C193&lt;&gt;"",D193&lt;&gt;"",G193&lt;&gt;"")),N(O193)&gt;0),"",IF(IF(N(A193)=0,"SIN FECHA DE LLEGADA; ","")&amp;IF(C193="","SIN UNIDAD; ","")&amp;IF(AND(C193&lt;&gt;"",COUNTIF('Unidades'!$A$2:$A$300,C193)=0),"UNIDAD NO ESTÁ EN LA LISTA; ","")&amp;IF(I193="","SIN URGENCIA; ","")&amp;IF(AND(I193&lt;&gt;"",J193=""),"FALTA QUIÉN DECIDIÓ; ","")&amp;IF(AND(I193="Emergencia ahora",NOT(OR(N(L193)&gt;0,N(M193)&gt;0))),"EMERGENCIA SIN LLAMADA DE REGRESO; ","")&amp;IF(AND(I193&lt;&gt;"",N(A193)&gt;0,IFERROR(VLOOKUP(I193,'Ajustes'!$A$3:$C$5,2,0),0)&gt;0,IF(OR(N(L193)&gt;0,N(M193)&gt;0),((IF(N(L193)=0,N(A193),N(L193))+N(M193))-(N(A193)+N(B193)))*1440&gt;IFERROR(VLOOKUP(I193,'Ajustes'!$A$3:$C$5,2,0),0),AND(NOT(N(O193)&gt;0),I193&lt;&gt;"Emergencia ahora",(NOW()-(N(A193)+N(B193)))*1440&gt;IFERROR(VLOOKUP(I193,'Ajustes'!$A$3:$C$5,2,0),0)))),"LLAMADA DESPUÉS DE LA META; ","")&amp;IF(AND(I193="Siguiente día hábil",N(A193)&gt;0,IF(N(N193)=0,TODAY()&gt;WORKDAY(N(A193),1),N(N193)&gt;WORKDAY(N(A193),1))),"SIGUIENTE DÍA HÁBIL SIN PROGRAMAR; ","")&amp;IF(AND(OR(I193="Emergencia ahora",I193="Siguiente día hábil"),K193=""),"SIN PROVEEDOR; ","")&amp;IF(AND(I193&lt;&gt;"",N(A193)&gt;0,IFERROR(VLOOKUP(I193,'Ajustes'!$A$3:$C$5,3,0),0)&gt;0,TODAY()-N(A193)&gt;IFERROR(VLOOKUP(I193,'Ajustes'!$A$3:$C$5,3,0),0)),"ABIERTA DEMASIADO TIEMPO; ","")="","",LEFT(IF(N(A193)=0,"SIN FECHA DE LLEGADA; ","")&amp;IF(C193="","SIN UNIDAD; ","")&amp;IF(AND(C193&lt;&gt;"",COUNTIF('Unidades'!$A$2:$A$300,C193)=0),"UNIDAD NO ESTÁ EN LA LISTA; ","")&amp;IF(I193="","SIN URGENCIA; ","")&amp;IF(AND(I193&lt;&gt;"",J193=""),"FALTA QUIÉN DECIDIÓ; ","")&amp;IF(AND(I193="Emergencia ahora",NOT(OR(N(L193)&gt;0,N(M193)&gt;0))),"EMERGENCIA SIN LLAMADA DE REGRESO; ","")&amp;IF(AND(I193&lt;&gt;"",N(A193)&gt;0,IFERROR(VLOOKUP(I193,'Ajustes'!$A$3:$C$5,2,0),0)&gt;0,IF(OR(N(L193)&gt;0,N(M193)&gt;0),((IF(N(L193)=0,N(A193),N(L193))+N(M193))-(N(A193)+N(B193)))*1440&gt;IFERROR(VLOOKUP(I193,'Ajustes'!$A$3:$C$5,2,0),0),AND(NOT(N(O193)&gt;0),I193&lt;&gt;"Emergencia ahora",(NOW()-(N(A193)+N(B193)))*1440&gt;IFERROR(VLOOKUP(I193,'Ajustes'!$A$3:$C$5,2,0),0)))),"LLAMADA DESPUÉS DE LA META; ","")&amp;IF(AND(I193="Siguiente día hábil",N(A193)&gt;0,IF(N(N193)=0,TODAY()&gt;WORKDAY(N(A193),1),N(N193)&gt;WORKDAY(N(A193),1))),"SIGUIENTE DÍA HÁBIL SIN PROGRAMAR; ","")&amp;IF(AND(OR(I193="Emergencia ahora",I193="Siguiente día hábil"),K193=""),"SIN PROVEEDOR; ","")&amp;IF(AND(I193&lt;&gt;"",N(A193)&gt;0,IFERROR(VLOOKUP(I193,'Ajustes'!$A$3:$C$5,3,0),0)&gt;0,TODAY()-N(A193)&gt;IFERROR(VLOOKUP(I193,'Ajustes'!$A$3:$C$5,3,0),0)),"ABIERTA DEMASIADO TIEMPO; ",""),LEN(IF(N(A193)=0,"SIN FECHA DE LLEGADA; ","")&amp;IF(C193="","SIN UNIDAD; ","")&amp;IF(AND(C193&lt;&gt;"",COUNTIF('Unidades'!$A$2:$A$300,C193)=0),"UNIDAD NO ESTÁ EN LA LISTA; ","")&amp;IF(I193="","SIN URGENCIA; ","")&amp;IF(AND(I193&lt;&gt;"",J193=""),"FALTA QUIÉN DECIDIÓ; ","")&amp;IF(AND(I193="Emergencia ahora",NOT(OR(N(L193)&gt;0,N(M193)&gt;0))),"EMERGENCIA SIN LLAMADA DE REGRESO; ","")&amp;IF(AND(I193&lt;&gt;"",N(A193)&gt;0,IFERROR(VLOOKUP(I193,'Ajustes'!$A$3:$C$5,2,0),0)&gt;0,IF(OR(N(L193)&gt;0,N(M193)&gt;0),((IF(N(L193)=0,N(A193),N(L193))+N(M193))-(N(A193)+N(B193)))*1440&gt;IFERROR(VLOOKUP(I193,'Ajustes'!$A$3:$C$5,2,0),0),AND(NOT(N(O193)&gt;0),I193&lt;&gt;"Emergencia ahora",(NOW()-(N(A193)+N(B193)))*1440&gt;IFERROR(VLOOKUP(I193,'Ajustes'!$A$3:$C$5,2,0),0)))),"LLAMADA DESPUÉS DE LA META; ","")&amp;IF(AND(I193="Siguiente día hábil",N(A193)&gt;0,IF(N(N193)=0,TODAY()&gt;WORKDAY(N(A193),1),N(N193)&gt;WORKDAY(N(A193),1))),"SIGUIENTE DÍA HÁBIL SIN PROGRAMAR; ","")&amp;IF(AND(OR(I193="Emergencia ahora",I193="Siguiente día hábil"),K193=""),"SIN PROVEEDOR; ","")&amp;IF(AND(I193&lt;&gt;"",N(A193)&gt;0,IFERROR(VLOOKUP(I193,'Ajustes'!$A$3:$C$5,3,0),0)&gt;0,TODAY()-N(A193)&gt;IFERROR(VLOOKUP(I193,'Ajustes'!$A$3:$C$5,3,0),0)),"ABIERTA DEMASIADO TIEMPO; ",""))-2)))</f>
        <v/>
      </c>
    </row>
    <row r="194">
      <c r="A194" s="7" t="n"/>
      <c r="B194" s="8" t="n"/>
      <c r="L194" s="7" t="n"/>
      <c r="M194" s="8" t="n"/>
      <c r="N194" s="7" t="n"/>
      <c r="O194" s="7" t="n"/>
      <c r="Q194" s="10">
        <f>IF(OR(NOT(OR(A194&lt;&gt;"",C194&lt;&gt;"",D194&lt;&gt;"",G194&lt;&gt;"")),N(A194)=0,NOT(OR(N(L194)&gt;0,N(M194)&gt;0))),"",ROUND(((IF(N(L194)=0,N(A194),N(L194))+N(M194))-(N(A194)+N(B194)))*1440,0))</f>
        <v/>
      </c>
      <c r="R194" s="10">
        <f>IF(OR(NOT(OR(A194&lt;&gt;"",C194&lt;&gt;"",D194&lt;&gt;"",G194&lt;&gt;"")),N(A194)=0),"",IF(N(O194)&gt;0,N(O194),TODAY())-N(A194))</f>
        <v/>
      </c>
      <c r="S194">
        <f>IF(OR(NOT(OR(A194&lt;&gt;"",C194&lt;&gt;"",D194&lt;&gt;"",G194&lt;&gt;"")),N(O194)&gt;0),"",IF(IF(N(A194)=0,"SIN FECHA DE LLEGADA; ","")&amp;IF(C194="","SIN UNIDAD; ","")&amp;IF(AND(C194&lt;&gt;"",COUNTIF('Unidades'!$A$2:$A$300,C194)=0),"UNIDAD NO ESTÁ EN LA LISTA; ","")&amp;IF(I194="","SIN URGENCIA; ","")&amp;IF(AND(I194&lt;&gt;"",J194=""),"FALTA QUIÉN DECIDIÓ; ","")&amp;IF(AND(I194="Emergencia ahora",NOT(OR(N(L194)&gt;0,N(M194)&gt;0))),"EMERGENCIA SIN LLAMADA DE REGRESO; ","")&amp;IF(AND(I194&lt;&gt;"",N(A194)&gt;0,IFERROR(VLOOKUP(I194,'Ajustes'!$A$3:$C$5,2,0),0)&gt;0,IF(OR(N(L194)&gt;0,N(M194)&gt;0),((IF(N(L194)=0,N(A194),N(L194))+N(M194))-(N(A194)+N(B194)))*1440&gt;IFERROR(VLOOKUP(I194,'Ajustes'!$A$3:$C$5,2,0),0),AND(NOT(N(O194)&gt;0),I194&lt;&gt;"Emergencia ahora",(NOW()-(N(A194)+N(B194)))*1440&gt;IFERROR(VLOOKUP(I194,'Ajustes'!$A$3:$C$5,2,0),0)))),"LLAMADA DESPUÉS DE LA META; ","")&amp;IF(AND(I194="Siguiente día hábil",N(A194)&gt;0,IF(N(N194)=0,TODAY()&gt;WORKDAY(N(A194),1),N(N194)&gt;WORKDAY(N(A194),1))),"SIGUIENTE DÍA HÁBIL SIN PROGRAMAR; ","")&amp;IF(AND(OR(I194="Emergencia ahora",I194="Siguiente día hábil"),K194=""),"SIN PROVEEDOR; ","")&amp;IF(AND(I194&lt;&gt;"",N(A194)&gt;0,IFERROR(VLOOKUP(I194,'Ajustes'!$A$3:$C$5,3,0),0)&gt;0,TODAY()-N(A194)&gt;IFERROR(VLOOKUP(I194,'Ajustes'!$A$3:$C$5,3,0),0)),"ABIERTA DEMASIADO TIEMPO; ","")="","",LEFT(IF(N(A194)=0,"SIN FECHA DE LLEGADA; ","")&amp;IF(C194="","SIN UNIDAD; ","")&amp;IF(AND(C194&lt;&gt;"",COUNTIF('Unidades'!$A$2:$A$300,C194)=0),"UNIDAD NO ESTÁ EN LA LISTA; ","")&amp;IF(I194="","SIN URGENCIA; ","")&amp;IF(AND(I194&lt;&gt;"",J194=""),"FALTA QUIÉN DECIDIÓ; ","")&amp;IF(AND(I194="Emergencia ahora",NOT(OR(N(L194)&gt;0,N(M194)&gt;0))),"EMERGENCIA SIN LLAMADA DE REGRESO; ","")&amp;IF(AND(I194&lt;&gt;"",N(A194)&gt;0,IFERROR(VLOOKUP(I194,'Ajustes'!$A$3:$C$5,2,0),0)&gt;0,IF(OR(N(L194)&gt;0,N(M194)&gt;0),((IF(N(L194)=0,N(A194),N(L194))+N(M194))-(N(A194)+N(B194)))*1440&gt;IFERROR(VLOOKUP(I194,'Ajustes'!$A$3:$C$5,2,0),0),AND(NOT(N(O194)&gt;0),I194&lt;&gt;"Emergencia ahora",(NOW()-(N(A194)+N(B194)))*1440&gt;IFERROR(VLOOKUP(I194,'Ajustes'!$A$3:$C$5,2,0),0)))),"LLAMADA DESPUÉS DE LA META; ","")&amp;IF(AND(I194="Siguiente día hábil",N(A194)&gt;0,IF(N(N194)=0,TODAY()&gt;WORKDAY(N(A194),1),N(N194)&gt;WORKDAY(N(A194),1))),"SIGUIENTE DÍA HÁBIL SIN PROGRAMAR; ","")&amp;IF(AND(OR(I194="Emergencia ahora",I194="Siguiente día hábil"),K194=""),"SIN PROVEEDOR; ","")&amp;IF(AND(I194&lt;&gt;"",N(A194)&gt;0,IFERROR(VLOOKUP(I194,'Ajustes'!$A$3:$C$5,3,0),0)&gt;0,TODAY()-N(A194)&gt;IFERROR(VLOOKUP(I194,'Ajustes'!$A$3:$C$5,3,0),0)),"ABIERTA DEMASIADO TIEMPO; ",""),LEN(IF(N(A194)=0,"SIN FECHA DE LLEGADA; ","")&amp;IF(C194="","SIN UNIDAD; ","")&amp;IF(AND(C194&lt;&gt;"",COUNTIF('Unidades'!$A$2:$A$300,C194)=0),"UNIDAD NO ESTÁ EN LA LISTA; ","")&amp;IF(I194="","SIN URGENCIA; ","")&amp;IF(AND(I194&lt;&gt;"",J194=""),"FALTA QUIÉN DECIDIÓ; ","")&amp;IF(AND(I194="Emergencia ahora",NOT(OR(N(L194)&gt;0,N(M194)&gt;0))),"EMERGENCIA SIN LLAMADA DE REGRESO; ","")&amp;IF(AND(I194&lt;&gt;"",N(A194)&gt;0,IFERROR(VLOOKUP(I194,'Ajustes'!$A$3:$C$5,2,0),0)&gt;0,IF(OR(N(L194)&gt;0,N(M194)&gt;0),((IF(N(L194)=0,N(A194),N(L194))+N(M194))-(N(A194)+N(B194)))*1440&gt;IFERROR(VLOOKUP(I194,'Ajustes'!$A$3:$C$5,2,0),0),AND(NOT(N(O194)&gt;0),I194&lt;&gt;"Emergencia ahora",(NOW()-(N(A194)+N(B194)))*1440&gt;IFERROR(VLOOKUP(I194,'Ajustes'!$A$3:$C$5,2,0),0)))),"LLAMADA DESPUÉS DE LA META; ","")&amp;IF(AND(I194="Siguiente día hábil",N(A194)&gt;0,IF(N(N194)=0,TODAY()&gt;WORKDAY(N(A194),1),N(N194)&gt;WORKDAY(N(A194),1))),"SIGUIENTE DÍA HÁBIL SIN PROGRAMAR; ","")&amp;IF(AND(OR(I194="Emergencia ahora",I194="Siguiente día hábil"),K194=""),"SIN PROVEEDOR; ","")&amp;IF(AND(I194&lt;&gt;"",N(A194)&gt;0,IFERROR(VLOOKUP(I194,'Ajustes'!$A$3:$C$5,3,0),0)&gt;0,TODAY()-N(A194)&gt;IFERROR(VLOOKUP(I194,'Ajustes'!$A$3:$C$5,3,0),0)),"ABIERTA DEMASIADO TIEMPO; ",""))-2)))</f>
        <v/>
      </c>
    </row>
    <row r="195">
      <c r="A195" s="7" t="n"/>
      <c r="B195" s="8" t="n"/>
      <c r="L195" s="7" t="n"/>
      <c r="M195" s="8" t="n"/>
      <c r="N195" s="7" t="n"/>
      <c r="O195" s="7" t="n"/>
      <c r="Q195" s="10">
        <f>IF(OR(NOT(OR(A195&lt;&gt;"",C195&lt;&gt;"",D195&lt;&gt;"",G195&lt;&gt;"")),N(A195)=0,NOT(OR(N(L195)&gt;0,N(M195)&gt;0))),"",ROUND(((IF(N(L195)=0,N(A195),N(L195))+N(M195))-(N(A195)+N(B195)))*1440,0))</f>
        <v/>
      </c>
      <c r="R195" s="10">
        <f>IF(OR(NOT(OR(A195&lt;&gt;"",C195&lt;&gt;"",D195&lt;&gt;"",G195&lt;&gt;"")),N(A195)=0),"",IF(N(O195)&gt;0,N(O195),TODAY())-N(A195))</f>
        <v/>
      </c>
      <c r="S195">
        <f>IF(OR(NOT(OR(A195&lt;&gt;"",C195&lt;&gt;"",D195&lt;&gt;"",G195&lt;&gt;"")),N(O195)&gt;0),"",IF(IF(N(A195)=0,"SIN FECHA DE LLEGADA; ","")&amp;IF(C195="","SIN UNIDAD; ","")&amp;IF(AND(C195&lt;&gt;"",COUNTIF('Unidades'!$A$2:$A$300,C195)=0),"UNIDAD NO ESTÁ EN LA LISTA; ","")&amp;IF(I195="","SIN URGENCIA; ","")&amp;IF(AND(I195&lt;&gt;"",J195=""),"FALTA QUIÉN DECIDIÓ; ","")&amp;IF(AND(I195="Emergencia ahora",NOT(OR(N(L195)&gt;0,N(M195)&gt;0))),"EMERGENCIA SIN LLAMADA DE REGRESO; ","")&amp;IF(AND(I195&lt;&gt;"",N(A195)&gt;0,IFERROR(VLOOKUP(I195,'Ajustes'!$A$3:$C$5,2,0),0)&gt;0,IF(OR(N(L195)&gt;0,N(M195)&gt;0),((IF(N(L195)=0,N(A195),N(L195))+N(M195))-(N(A195)+N(B195)))*1440&gt;IFERROR(VLOOKUP(I195,'Ajustes'!$A$3:$C$5,2,0),0),AND(NOT(N(O195)&gt;0),I195&lt;&gt;"Emergencia ahora",(NOW()-(N(A195)+N(B195)))*1440&gt;IFERROR(VLOOKUP(I195,'Ajustes'!$A$3:$C$5,2,0),0)))),"LLAMADA DESPUÉS DE LA META; ","")&amp;IF(AND(I195="Siguiente día hábil",N(A195)&gt;0,IF(N(N195)=0,TODAY()&gt;WORKDAY(N(A195),1),N(N195)&gt;WORKDAY(N(A195),1))),"SIGUIENTE DÍA HÁBIL SIN PROGRAMAR; ","")&amp;IF(AND(OR(I195="Emergencia ahora",I195="Siguiente día hábil"),K195=""),"SIN PROVEEDOR; ","")&amp;IF(AND(I195&lt;&gt;"",N(A195)&gt;0,IFERROR(VLOOKUP(I195,'Ajustes'!$A$3:$C$5,3,0),0)&gt;0,TODAY()-N(A195)&gt;IFERROR(VLOOKUP(I195,'Ajustes'!$A$3:$C$5,3,0),0)),"ABIERTA DEMASIADO TIEMPO; ","")="","",LEFT(IF(N(A195)=0,"SIN FECHA DE LLEGADA; ","")&amp;IF(C195="","SIN UNIDAD; ","")&amp;IF(AND(C195&lt;&gt;"",COUNTIF('Unidades'!$A$2:$A$300,C195)=0),"UNIDAD NO ESTÁ EN LA LISTA; ","")&amp;IF(I195="","SIN URGENCIA; ","")&amp;IF(AND(I195&lt;&gt;"",J195=""),"FALTA QUIÉN DECIDIÓ; ","")&amp;IF(AND(I195="Emergencia ahora",NOT(OR(N(L195)&gt;0,N(M195)&gt;0))),"EMERGENCIA SIN LLAMADA DE REGRESO; ","")&amp;IF(AND(I195&lt;&gt;"",N(A195)&gt;0,IFERROR(VLOOKUP(I195,'Ajustes'!$A$3:$C$5,2,0),0)&gt;0,IF(OR(N(L195)&gt;0,N(M195)&gt;0),((IF(N(L195)=0,N(A195),N(L195))+N(M195))-(N(A195)+N(B195)))*1440&gt;IFERROR(VLOOKUP(I195,'Ajustes'!$A$3:$C$5,2,0),0),AND(NOT(N(O195)&gt;0),I195&lt;&gt;"Emergencia ahora",(NOW()-(N(A195)+N(B195)))*1440&gt;IFERROR(VLOOKUP(I195,'Ajustes'!$A$3:$C$5,2,0),0)))),"LLAMADA DESPUÉS DE LA META; ","")&amp;IF(AND(I195="Siguiente día hábil",N(A195)&gt;0,IF(N(N195)=0,TODAY()&gt;WORKDAY(N(A195),1),N(N195)&gt;WORKDAY(N(A195),1))),"SIGUIENTE DÍA HÁBIL SIN PROGRAMAR; ","")&amp;IF(AND(OR(I195="Emergencia ahora",I195="Siguiente día hábil"),K195=""),"SIN PROVEEDOR; ","")&amp;IF(AND(I195&lt;&gt;"",N(A195)&gt;0,IFERROR(VLOOKUP(I195,'Ajustes'!$A$3:$C$5,3,0),0)&gt;0,TODAY()-N(A195)&gt;IFERROR(VLOOKUP(I195,'Ajustes'!$A$3:$C$5,3,0),0)),"ABIERTA DEMASIADO TIEMPO; ",""),LEN(IF(N(A195)=0,"SIN FECHA DE LLEGADA; ","")&amp;IF(C195="","SIN UNIDAD; ","")&amp;IF(AND(C195&lt;&gt;"",COUNTIF('Unidades'!$A$2:$A$300,C195)=0),"UNIDAD NO ESTÁ EN LA LISTA; ","")&amp;IF(I195="","SIN URGENCIA; ","")&amp;IF(AND(I195&lt;&gt;"",J195=""),"FALTA QUIÉN DECIDIÓ; ","")&amp;IF(AND(I195="Emergencia ahora",NOT(OR(N(L195)&gt;0,N(M195)&gt;0))),"EMERGENCIA SIN LLAMADA DE REGRESO; ","")&amp;IF(AND(I195&lt;&gt;"",N(A195)&gt;0,IFERROR(VLOOKUP(I195,'Ajustes'!$A$3:$C$5,2,0),0)&gt;0,IF(OR(N(L195)&gt;0,N(M195)&gt;0),((IF(N(L195)=0,N(A195),N(L195))+N(M195))-(N(A195)+N(B195)))*1440&gt;IFERROR(VLOOKUP(I195,'Ajustes'!$A$3:$C$5,2,0),0),AND(NOT(N(O195)&gt;0),I195&lt;&gt;"Emergencia ahora",(NOW()-(N(A195)+N(B195)))*1440&gt;IFERROR(VLOOKUP(I195,'Ajustes'!$A$3:$C$5,2,0),0)))),"LLAMADA DESPUÉS DE LA META; ","")&amp;IF(AND(I195="Siguiente día hábil",N(A195)&gt;0,IF(N(N195)=0,TODAY()&gt;WORKDAY(N(A195),1),N(N195)&gt;WORKDAY(N(A195),1))),"SIGUIENTE DÍA HÁBIL SIN PROGRAMAR; ","")&amp;IF(AND(OR(I195="Emergencia ahora",I195="Siguiente día hábil"),K195=""),"SIN PROVEEDOR; ","")&amp;IF(AND(I195&lt;&gt;"",N(A195)&gt;0,IFERROR(VLOOKUP(I195,'Ajustes'!$A$3:$C$5,3,0),0)&gt;0,TODAY()-N(A195)&gt;IFERROR(VLOOKUP(I195,'Ajustes'!$A$3:$C$5,3,0),0)),"ABIERTA DEMASIADO TIEMPO; ",""))-2)))</f>
        <v/>
      </c>
    </row>
    <row r="196">
      <c r="A196" s="7" t="n"/>
      <c r="B196" s="8" t="n"/>
      <c r="L196" s="7" t="n"/>
      <c r="M196" s="8" t="n"/>
      <c r="N196" s="7" t="n"/>
      <c r="O196" s="7" t="n"/>
      <c r="Q196" s="10">
        <f>IF(OR(NOT(OR(A196&lt;&gt;"",C196&lt;&gt;"",D196&lt;&gt;"",G196&lt;&gt;"")),N(A196)=0,NOT(OR(N(L196)&gt;0,N(M196)&gt;0))),"",ROUND(((IF(N(L196)=0,N(A196),N(L196))+N(M196))-(N(A196)+N(B196)))*1440,0))</f>
        <v/>
      </c>
      <c r="R196" s="10">
        <f>IF(OR(NOT(OR(A196&lt;&gt;"",C196&lt;&gt;"",D196&lt;&gt;"",G196&lt;&gt;"")),N(A196)=0),"",IF(N(O196)&gt;0,N(O196),TODAY())-N(A196))</f>
        <v/>
      </c>
      <c r="S196">
        <f>IF(OR(NOT(OR(A196&lt;&gt;"",C196&lt;&gt;"",D196&lt;&gt;"",G196&lt;&gt;"")),N(O196)&gt;0),"",IF(IF(N(A196)=0,"SIN FECHA DE LLEGADA; ","")&amp;IF(C196="","SIN UNIDAD; ","")&amp;IF(AND(C196&lt;&gt;"",COUNTIF('Unidades'!$A$2:$A$300,C196)=0),"UNIDAD NO ESTÁ EN LA LISTA; ","")&amp;IF(I196="","SIN URGENCIA; ","")&amp;IF(AND(I196&lt;&gt;"",J196=""),"FALTA QUIÉN DECIDIÓ; ","")&amp;IF(AND(I196="Emergencia ahora",NOT(OR(N(L196)&gt;0,N(M196)&gt;0))),"EMERGENCIA SIN LLAMADA DE REGRESO; ","")&amp;IF(AND(I196&lt;&gt;"",N(A196)&gt;0,IFERROR(VLOOKUP(I196,'Ajustes'!$A$3:$C$5,2,0),0)&gt;0,IF(OR(N(L196)&gt;0,N(M196)&gt;0),((IF(N(L196)=0,N(A196),N(L196))+N(M196))-(N(A196)+N(B196)))*1440&gt;IFERROR(VLOOKUP(I196,'Ajustes'!$A$3:$C$5,2,0),0),AND(NOT(N(O196)&gt;0),I196&lt;&gt;"Emergencia ahora",(NOW()-(N(A196)+N(B196)))*1440&gt;IFERROR(VLOOKUP(I196,'Ajustes'!$A$3:$C$5,2,0),0)))),"LLAMADA DESPUÉS DE LA META; ","")&amp;IF(AND(I196="Siguiente día hábil",N(A196)&gt;0,IF(N(N196)=0,TODAY()&gt;WORKDAY(N(A196),1),N(N196)&gt;WORKDAY(N(A196),1))),"SIGUIENTE DÍA HÁBIL SIN PROGRAMAR; ","")&amp;IF(AND(OR(I196="Emergencia ahora",I196="Siguiente día hábil"),K196=""),"SIN PROVEEDOR; ","")&amp;IF(AND(I196&lt;&gt;"",N(A196)&gt;0,IFERROR(VLOOKUP(I196,'Ajustes'!$A$3:$C$5,3,0),0)&gt;0,TODAY()-N(A196)&gt;IFERROR(VLOOKUP(I196,'Ajustes'!$A$3:$C$5,3,0),0)),"ABIERTA DEMASIADO TIEMPO; ","")="","",LEFT(IF(N(A196)=0,"SIN FECHA DE LLEGADA; ","")&amp;IF(C196="","SIN UNIDAD; ","")&amp;IF(AND(C196&lt;&gt;"",COUNTIF('Unidades'!$A$2:$A$300,C196)=0),"UNIDAD NO ESTÁ EN LA LISTA; ","")&amp;IF(I196="","SIN URGENCIA; ","")&amp;IF(AND(I196&lt;&gt;"",J196=""),"FALTA QUIÉN DECIDIÓ; ","")&amp;IF(AND(I196="Emergencia ahora",NOT(OR(N(L196)&gt;0,N(M196)&gt;0))),"EMERGENCIA SIN LLAMADA DE REGRESO; ","")&amp;IF(AND(I196&lt;&gt;"",N(A196)&gt;0,IFERROR(VLOOKUP(I196,'Ajustes'!$A$3:$C$5,2,0),0)&gt;0,IF(OR(N(L196)&gt;0,N(M196)&gt;0),((IF(N(L196)=0,N(A196),N(L196))+N(M196))-(N(A196)+N(B196)))*1440&gt;IFERROR(VLOOKUP(I196,'Ajustes'!$A$3:$C$5,2,0),0),AND(NOT(N(O196)&gt;0),I196&lt;&gt;"Emergencia ahora",(NOW()-(N(A196)+N(B196)))*1440&gt;IFERROR(VLOOKUP(I196,'Ajustes'!$A$3:$C$5,2,0),0)))),"LLAMADA DESPUÉS DE LA META; ","")&amp;IF(AND(I196="Siguiente día hábil",N(A196)&gt;0,IF(N(N196)=0,TODAY()&gt;WORKDAY(N(A196),1),N(N196)&gt;WORKDAY(N(A196),1))),"SIGUIENTE DÍA HÁBIL SIN PROGRAMAR; ","")&amp;IF(AND(OR(I196="Emergencia ahora",I196="Siguiente día hábil"),K196=""),"SIN PROVEEDOR; ","")&amp;IF(AND(I196&lt;&gt;"",N(A196)&gt;0,IFERROR(VLOOKUP(I196,'Ajustes'!$A$3:$C$5,3,0),0)&gt;0,TODAY()-N(A196)&gt;IFERROR(VLOOKUP(I196,'Ajustes'!$A$3:$C$5,3,0),0)),"ABIERTA DEMASIADO TIEMPO; ",""),LEN(IF(N(A196)=0,"SIN FECHA DE LLEGADA; ","")&amp;IF(C196="","SIN UNIDAD; ","")&amp;IF(AND(C196&lt;&gt;"",COUNTIF('Unidades'!$A$2:$A$300,C196)=0),"UNIDAD NO ESTÁ EN LA LISTA; ","")&amp;IF(I196="","SIN URGENCIA; ","")&amp;IF(AND(I196&lt;&gt;"",J196=""),"FALTA QUIÉN DECIDIÓ; ","")&amp;IF(AND(I196="Emergencia ahora",NOT(OR(N(L196)&gt;0,N(M196)&gt;0))),"EMERGENCIA SIN LLAMADA DE REGRESO; ","")&amp;IF(AND(I196&lt;&gt;"",N(A196)&gt;0,IFERROR(VLOOKUP(I196,'Ajustes'!$A$3:$C$5,2,0),0)&gt;0,IF(OR(N(L196)&gt;0,N(M196)&gt;0),((IF(N(L196)=0,N(A196),N(L196))+N(M196))-(N(A196)+N(B196)))*1440&gt;IFERROR(VLOOKUP(I196,'Ajustes'!$A$3:$C$5,2,0),0),AND(NOT(N(O196)&gt;0),I196&lt;&gt;"Emergencia ahora",(NOW()-(N(A196)+N(B196)))*1440&gt;IFERROR(VLOOKUP(I196,'Ajustes'!$A$3:$C$5,2,0),0)))),"LLAMADA DESPUÉS DE LA META; ","")&amp;IF(AND(I196="Siguiente día hábil",N(A196)&gt;0,IF(N(N196)=0,TODAY()&gt;WORKDAY(N(A196),1),N(N196)&gt;WORKDAY(N(A196),1))),"SIGUIENTE DÍA HÁBIL SIN PROGRAMAR; ","")&amp;IF(AND(OR(I196="Emergencia ahora",I196="Siguiente día hábil"),K196=""),"SIN PROVEEDOR; ","")&amp;IF(AND(I196&lt;&gt;"",N(A196)&gt;0,IFERROR(VLOOKUP(I196,'Ajustes'!$A$3:$C$5,3,0),0)&gt;0,TODAY()-N(A196)&gt;IFERROR(VLOOKUP(I196,'Ajustes'!$A$3:$C$5,3,0),0)),"ABIERTA DEMASIADO TIEMPO; ",""))-2)))</f>
        <v/>
      </c>
    </row>
    <row r="197">
      <c r="A197" s="7" t="n"/>
      <c r="B197" s="8" t="n"/>
      <c r="L197" s="7" t="n"/>
      <c r="M197" s="8" t="n"/>
      <c r="N197" s="7" t="n"/>
      <c r="O197" s="7" t="n"/>
      <c r="Q197" s="10">
        <f>IF(OR(NOT(OR(A197&lt;&gt;"",C197&lt;&gt;"",D197&lt;&gt;"",G197&lt;&gt;"")),N(A197)=0,NOT(OR(N(L197)&gt;0,N(M197)&gt;0))),"",ROUND(((IF(N(L197)=0,N(A197),N(L197))+N(M197))-(N(A197)+N(B197)))*1440,0))</f>
        <v/>
      </c>
      <c r="R197" s="10">
        <f>IF(OR(NOT(OR(A197&lt;&gt;"",C197&lt;&gt;"",D197&lt;&gt;"",G197&lt;&gt;"")),N(A197)=0),"",IF(N(O197)&gt;0,N(O197),TODAY())-N(A197))</f>
        <v/>
      </c>
      <c r="S197">
        <f>IF(OR(NOT(OR(A197&lt;&gt;"",C197&lt;&gt;"",D197&lt;&gt;"",G197&lt;&gt;"")),N(O197)&gt;0),"",IF(IF(N(A197)=0,"SIN FECHA DE LLEGADA; ","")&amp;IF(C197="","SIN UNIDAD; ","")&amp;IF(AND(C197&lt;&gt;"",COUNTIF('Unidades'!$A$2:$A$300,C197)=0),"UNIDAD NO ESTÁ EN LA LISTA; ","")&amp;IF(I197="","SIN URGENCIA; ","")&amp;IF(AND(I197&lt;&gt;"",J197=""),"FALTA QUIÉN DECIDIÓ; ","")&amp;IF(AND(I197="Emergencia ahora",NOT(OR(N(L197)&gt;0,N(M197)&gt;0))),"EMERGENCIA SIN LLAMADA DE REGRESO; ","")&amp;IF(AND(I197&lt;&gt;"",N(A197)&gt;0,IFERROR(VLOOKUP(I197,'Ajustes'!$A$3:$C$5,2,0),0)&gt;0,IF(OR(N(L197)&gt;0,N(M197)&gt;0),((IF(N(L197)=0,N(A197),N(L197))+N(M197))-(N(A197)+N(B197)))*1440&gt;IFERROR(VLOOKUP(I197,'Ajustes'!$A$3:$C$5,2,0),0),AND(NOT(N(O197)&gt;0),I197&lt;&gt;"Emergencia ahora",(NOW()-(N(A197)+N(B197)))*1440&gt;IFERROR(VLOOKUP(I197,'Ajustes'!$A$3:$C$5,2,0),0)))),"LLAMADA DESPUÉS DE LA META; ","")&amp;IF(AND(I197="Siguiente día hábil",N(A197)&gt;0,IF(N(N197)=0,TODAY()&gt;WORKDAY(N(A197),1),N(N197)&gt;WORKDAY(N(A197),1))),"SIGUIENTE DÍA HÁBIL SIN PROGRAMAR; ","")&amp;IF(AND(OR(I197="Emergencia ahora",I197="Siguiente día hábil"),K197=""),"SIN PROVEEDOR; ","")&amp;IF(AND(I197&lt;&gt;"",N(A197)&gt;0,IFERROR(VLOOKUP(I197,'Ajustes'!$A$3:$C$5,3,0),0)&gt;0,TODAY()-N(A197)&gt;IFERROR(VLOOKUP(I197,'Ajustes'!$A$3:$C$5,3,0),0)),"ABIERTA DEMASIADO TIEMPO; ","")="","",LEFT(IF(N(A197)=0,"SIN FECHA DE LLEGADA; ","")&amp;IF(C197="","SIN UNIDAD; ","")&amp;IF(AND(C197&lt;&gt;"",COUNTIF('Unidades'!$A$2:$A$300,C197)=0),"UNIDAD NO ESTÁ EN LA LISTA; ","")&amp;IF(I197="","SIN URGENCIA; ","")&amp;IF(AND(I197&lt;&gt;"",J197=""),"FALTA QUIÉN DECIDIÓ; ","")&amp;IF(AND(I197="Emergencia ahora",NOT(OR(N(L197)&gt;0,N(M197)&gt;0))),"EMERGENCIA SIN LLAMADA DE REGRESO; ","")&amp;IF(AND(I197&lt;&gt;"",N(A197)&gt;0,IFERROR(VLOOKUP(I197,'Ajustes'!$A$3:$C$5,2,0),0)&gt;0,IF(OR(N(L197)&gt;0,N(M197)&gt;0),((IF(N(L197)=0,N(A197),N(L197))+N(M197))-(N(A197)+N(B197)))*1440&gt;IFERROR(VLOOKUP(I197,'Ajustes'!$A$3:$C$5,2,0),0),AND(NOT(N(O197)&gt;0),I197&lt;&gt;"Emergencia ahora",(NOW()-(N(A197)+N(B197)))*1440&gt;IFERROR(VLOOKUP(I197,'Ajustes'!$A$3:$C$5,2,0),0)))),"LLAMADA DESPUÉS DE LA META; ","")&amp;IF(AND(I197="Siguiente día hábil",N(A197)&gt;0,IF(N(N197)=0,TODAY()&gt;WORKDAY(N(A197),1),N(N197)&gt;WORKDAY(N(A197),1))),"SIGUIENTE DÍA HÁBIL SIN PROGRAMAR; ","")&amp;IF(AND(OR(I197="Emergencia ahora",I197="Siguiente día hábil"),K197=""),"SIN PROVEEDOR; ","")&amp;IF(AND(I197&lt;&gt;"",N(A197)&gt;0,IFERROR(VLOOKUP(I197,'Ajustes'!$A$3:$C$5,3,0),0)&gt;0,TODAY()-N(A197)&gt;IFERROR(VLOOKUP(I197,'Ajustes'!$A$3:$C$5,3,0),0)),"ABIERTA DEMASIADO TIEMPO; ",""),LEN(IF(N(A197)=0,"SIN FECHA DE LLEGADA; ","")&amp;IF(C197="","SIN UNIDAD; ","")&amp;IF(AND(C197&lt;&gt;"",COUNTIF('Unidades'!$A$2:$A$300,C197)=0),"UNIDAD NO ESTÁ EN LA LISTA; ","")&amp;IF(I197="","SIN URGENCIA; ","")&amp;IF(AND(I197&lt;&gt;"",J197=""),"FALTA QUIÉN DECIDIÓ; ","")&amp;IF(AND(I197="Emergencia ahora",NOT(OR(N(L197)&gt;0,N(M197)&gt;0))),"EMERGENCIA SIN LLAMADA DE REGRESO; ","")&amp;IF(AND(I197&lt;&gt;"",N(A197)&gt;0,IFERROR(VLOOKUP(I197,'Ajustes'!$A$3:$C$5,2,0),0)&gt;0,IF(OR(N(L197)&gt;0,N(M197)&gt;0),((IF(N(L197)=0,N(A197),N(L197))+N(M197))-(N(A197)+N(B197)))*1440&gt;IFERROR(VLOOKUP(I197,'Ajustes'!$A$3:$C$5,2,0),0),AND(NOT(N(O197)&gt;0),I197&lt;&gt;"Emergencia ahora",(NOW()-(N(A197)+N(B197)))*1440&gt;IFERROR(VLOOKUP(I197,'Ajustes'!$A$3:$C$5,2,0),0)))),"LLAMADA DESPUÉS DE LA META; ","")&amp;IF(AND(I197="Siguiente día hábil",N(A197)&gt;0,IF(N(N197)=0,TODAY()&gt;WORKDAY(N(A197),1),N(N197)&gt;WORKDAY(N(A197),1))),"SIGUIENTE DÍA HÁBIL SIN PROGRAMAR; ","")&amp;IF(AND(OR(I197="Emergencia ahora",I197="Siguiente día hábil"),K197=""),"SIN PROVEEDOR; ","")&amp;IF(AND(I197&lt;&gt;"",N(A197)&gt;0,IFERROR(VLOOKUP(I197,'Ajustes'!$A$3:$C$5,3,0),0)&gt;0,TODAY()-N(A197)&gt;IFERROR(VLOOKUP(I197,'Ajustes'!$A$3:$C$5,3,0),0)),"ABIERTA DEMASIADO TIEMPO; ",""))-2)))</f>
        <v/>
      </c>
    </row>
    <row r="198">
      <c r="A198" s="7" t="n"/>
      <c r="B198" s="8" t="n"/>
      <c r="L198" s="7" t="n"/>
      <c r="M198" s="8" t="n"/>
      <c r="N198" s="7" t="n"/>
      <c r="O198" s="7" t="n"/>
      <c r="Q198" s="10">
        <f>IF(OR(NOT(OR(A198&lt;&gt;"",C198&lt;&gt;"",D198&lt;&gt;"",G198&lt;&gt;"")),N(A198)=0,NOT(OR(N(L198)&gt;0,N(M198)&gt;0))),"",ROUND(((IF(N(L198)=0,N(A198),N(L198))+N(M198))-(N(A198)+N(B198)))*1440,0))</f>
        <v/>
      </c>
      <c r="R198" s="10">
        <f>IF(OR(NOT(OR(A198&lt;&gt;"",C198&lt;&gt;"",D198&lt;&gt;"",G198&lt;&gt;"")),N(A198)=0),"",IF(N(O198)&gt;0,N(O198),TODAY())-N(A198))</f>
        <v/>
      </c>
      <c r="S198">
        <f>IF(OR(NOT(OR(A198&lt;&gt;"",C198&lt;&gt;"",D198&lt;&gt;"",G198&lt;&gt;"")),N(O198)&gt;0),"",IF(IF(N(A198)=0,"SIN FECHA DE LLEGADA; ","")&amp;IF(C198="","SIN UNIDAD; ","")&amp;IF(AND(C198&lt;&gt;"",COUNTIF('Unidades'!$A$2:$A$300,C198)=0),"UNIDAD NO ESTÁ EN LA LISTA; ","")&amp;IF(I198="","SIN URGENCIA; ","")&amp;IF(AND(I198&lt;&gt;"",J198=""),"FALTA QUIÉN DECIDIÓ; ","")&amp;IF(AND(I198="Emergencia ahora",NOT(OR(N(L198)&gt;0,N(M198)&gt;0))),"EMERGENCIA SIN LLAMADA DE REGRESO; ","")&amp;IF(AND(I198&lt;&gt;"",N(A198)&gt;0,IFERROR(VLOOKUP(I198,'Ajustes'!$A$3:$C$5,2,0),0)&gt;0,IF(OR(N(L198)&gt;0,N(M198)&gt;0),((IF(N(L198)=0,N(A198),N(L198))+N(M198))-(N(A198)+N(B198)))*1440&gt;IFERROR(VLOOKUP(I198,'Ajustes'!$A$3:$C$5,2,0),0),AND(NOT(N(O198)&gt;0),I198&lt;&gt;"Emergencia ahora",(NOW()-(N(A198)+N(B198)))*1440&gt;IFERROR(VLOOKUP(I198,'Ajustes'!$A$3:$C$5,2,0),0)))),"LLAMADA DESPUÉS DE LA META; ","")&amp;IF(AND(I198="Siguiente día hábil",N(A198)&gt;0,IF(N(N198)=0,TODAY()&gt;WORKDAY(N(A198),1),N(N198)&gt;WORKDAY(N(A198),1))),"SIGUIENTE DÍA HÁBIL SIN PROGRAMAR; ","")&amp;IF(AND(OR(I198="Emergencia ahora",I198="Siguiente día hábil"),K198=""),"SIN PROVEEDOR; ","")&amp;IF(AND(I198&lt;&gt;"",N(A198)&gt;0,IFERROR(VLOOKUP(I198,'Ajustes'!$A$3:$C$5,3,0),0)&gt;0,TODAY()-N(A198)&gt;IFERROR(VLOOKUP(I198,'Ajustes'!$A$3:$C$5,3,0),0)),"ABIERTA DEMASIADO TIEMPO; ","")="","",LEFT(IF(N(A198)=0,"SIN FECHA DE LLEGADA; ","")&amp;IF(C198="","SIN UNIDAD; ","")&amp;IF(AND(C198&lt;&gt;"",COUNTIF('Unidades'!$A$2:$A$300,C198)=0),"UNIDAD NO ESTÁ EN LA LISTA; ","")&amp;IF(I198="","SIN URGENCIA; ","")&amp;IF(AND(I198&lt;&gt;"",J198=""),"FALTA QUIÉN DECIDIÓ; ","")&amp;IF(AND(I198="Emergencia ahora",NOT(OR(N(L198)&gt;0,N(M198)&gt;0))),"EMERGENCIA SIN LLAMADA DE REGRESO; ","")&amp;IF(AND(I198&lt;&gt;"",N(A198)&gt;0,IFERROR(VLOOKUP(I198,'Ajustes'!$A$3:$C$5,2,0),0)&gt;0,IF(OR(N(L198)&gt;0,N(M198)&gt;0),((IF(N(L198)=0,N(A198),N(L198))+N(M198))-(N(A198)+N(B198)))*1440&gt;IFERROR(VLOOKUP(I198,'Ajustes'!$A$3:$C$5,2,0),0),AND(NOT(N(O198)&gt;0),I198&lt;&gt;"Emergencia ahora",(NOW()-(N(A198)+N(B198)))*1440&gt;IFERROR(VLOOKUP(I198,'Ajustes'!$A$3:$C$5,2,0),0)))),"LLAMADA DESPUÉS DE LA META; ","")&amp;IF(AND(I198="Siguiente día hábil",N(A198)&gt;0,IF(N(N198)=0,TODAY()&gt;WORKDAY(N(A198),1),N(N198)&gt;WORKDAY(N(A198),1))),"SIGUIENTE DÍA HÁBIL SIN PROGRAMAR; ","")&amp;IF(AND(OR(I198="Emergencia ahora",I198="Siguiente día hábil"),K198=""),"SIN PROVEEDOR; ","")&amp;IF(AND(I198&lt;&gt;"",N(A198)&gt;0,IFERROR(VLOOKUP(I198,'Ajustes'!$A$3:$C$5,3,0),0)&gt;0,TODAY()-N(A198)&gt;IFERROR(VLOOKUP(I198,'Ajustes'!$A$3:$C$5,3,0),0)),"ABIERTA DEMASIADO TIEMPO; ",""),LEN(IF(N(A198)=0,"SIN FECHA DE LLEGADA; ","")&amp;IF(C198="","SIN UNIDAD; ","")&amp;IF(AND(C198&lt;&gt;"",COUNTIF('Unidades'!$A$2:$A$300,C198)=0),"UNIDAD NO ESTÁ EN LA LISTA; ","")&amp;IF(I198="","SIN URGENCIA; ","")&amp;IF(AND(I198&lt;&gt;"",J198=""),"FALTA QUIÉN DECIDIÓ; ","")&amp;IF(AND(I198="Emergencia ahora",NOT(OR(N(L198)&gt;0,N(M198)&gt;0))),"EMERGENCIA SIN LLAMADA DE REGRESO; ","")&amp;IF(AND(I198&lt;&gt;"",N(A198)&gt;0,IFERROR(VLOOKUP(I198,'Ajustes'!$A$3:$C$5,2,0),0)&gt;0,IF(OR(N(L198)&gt;0,N(M198)&gt;0),((IF(N(L198)=0,N(A198),N(L198))+N(M198))-(N(A198)+N(B198)))*1440&gt;IFERROR(VLOOKUP(I198,'Ajustes'!$A$3:$C$5,2,0),0),AND(NOT(N(O198)&gt;0),I198&lt;&gt;"Emergencia ahora",(NOW()-(N(A198)+N(B198)))*1440&gt;IFERROR(VLOOKUP(I198,'Ajustes'!$A$3:$C$5,2,0),0)))),"LLAMADA DESPUÉS DE LA META; ","")&amp;IF(AND(I198="Siguiente día hábil",N(A198)&gt;0,IF(N(N198)=0,TODAY()&gt;WORKDAY(N(A198),1),N(N198)&gt;WORKDAY(N(A198),1))),"SIGUIENTE DÍA HÁBIL SIN PROGRAMAR; ","")&amp;IF(AND(OR(I198="Emergencia ahora",I198="Siguiente día hábil"),K198=""),"SIN PROVEEDOR; ","")&amp;IF(AND(I198&lt;&gt;"",N(A198)&gt;0,IFERROR(VLOOKUP(I198,'Ajustes'!$A$3:$C$5,3,0),0)&gt;0,TODAY()-N(A198)&gt;IFERROR(VLOOKUP(I198,'Ajustes'!$A$3:$C$5,3,0),0)),"ABIERTA DEMASIADO TIEMPO; ",""))-2)))</f>
        <v/>
      </c>
    </row>
    <row r="199">
      <c r="A199" s="7" t="n"/>
      <c r="B199" s="8" t="n"/>
      <c r="L199" s="7" t="n"/>
      <c r="M199" s="8" t="n"/>
      <c r="N199" s="7" t="n"/>
      <c r="O199" s="7" t="n"/>
      <c r="Q199" s="10">
        <f>IF(OR(NOT(OR(A199&lt;&gt;"",C199&lt;&gt;"",D199&lt;&gt;"",G199&lt;&gt;"")),N(A199)=0,NOT(OR(N(L199)&gt;0,N(M199)&gt;0))),"",ROUND(((IF(N(L199)=0,N(A199),N(L199))+N(M199))-(N(A199)+N(B199)))*1440,0))</f>
        <v/>
      </c>
      <c r="R199" s="10">
        <f>IF(OR(NOT(OR(A199&lt;&gt;"",C199&lt;&gt;"",D199&lt;&gt;"",G199&lt;&gt;"")),N(A199)=0),"",IF(N(O199)&gt;0,N(O199),TODAY())-N(A199))</f>
        <v/>
      </c>
      <c r="S199">
        <f>IF(OR(NOT(OR(A199&lt;&gt;"",C199&lt;&gt;"",D199&lt;&gt;"",G199&lt;&gt;"")),N(O199)&gt;0),"",IF(IF(N(A199)=0,"SIN FECHA DE LLEGADA; ","")&amp;IF(C199="","SIN UNIDAD; ","")&amp;IF(AND(C199&lt;&gt;"",COUNTIF('Unidades'!$A$2:$A$300,C199)=0),"UNIDAD NO ESTÁ EN LA LISTA; ","")&amp;IF(I199="","SIN URGENCIA; ","")&amp;IF(AND(I199&lt;&gt;"",J199=""),"FALTA QUIÉN DECIDIÓ; ","")&amp;IF(AND(I199="Emergencia ahora",NOT(OR(N(L199)&gt;0,N(M199)&gt;0))),"EMERGENCIA SIN LLAMADA DE REGRESO; ","")&amp;IF(AND(I199&lt;&gt;"",N(A199)&gt;0,IFERROR(VLOOKUP(I199,'Ajustes'!$A$3:$C$5,2,0),0)&gt;0,IF(OR(N(L199)&gt;0,N(M199)&gt;0),((IF(N(L199)=0,N(A199),N(L199))+N(M199))-(N(A199)+N(B199)))*1440&gt;IFERROR(VLOOKUP(I199,'Ajustes'!$A$3:$C$5,2,0),0),AND(NOT(N(O199)&gt;0),I199&lt;&gt;"Emergencia ahora",(NOW()-(N(A199)+N(B199)))*1440&gt;IFERROR(VLOOKUP(I199,'Ajustes'!$A$3:$C$5,2,0),0)))),"LLAMADA DESPUÉS DE LA META; ","")&amp;IF(AND(I199="Siguiente día hábil",N(A199)&gt;0,IF(N(N199)=0,TODAY()&gt;WORKDAY(N(A199),1),N(N199)&gt;WORKDAY(N(A199),1))),"SIGUIENTE DÍA HÁBIL SIN PROGRAMAR; ","")&amp;IF(AND(OR(I199="Emergencia ahora",I199="Siguiente día hábil"),K199=""),"SIN PROVEEDOR; ","")&amp;IF(AND(I199&lt;&gt;"",N(A199)&gt;0,IFERROR(VLOOKUP(I199,'Ajustes'!$A$3:$C$5,3,0),0)&gt;0,TODAY()-N(A199)&gt;IFERROR(VLOOKUP(I199,'Ajustes'!$A$3:$C$5,3,0),0)),"ABIERTA DEMASIADO TIEMPO; ","")="","",LEFT(IF(N(A199)=0,"SIN FECHA DE LLEGADA; ","")&amp;IF(C199="","SIN UNIDAD; ","")&amp;IF(AND(C199&lt;&gt;"",COUNTIF('Unidades'!$A$2:$A$300,C199)=0),"UNIDAD NO ESTÁ EN LA LISTA; ","")&amp;IF(I199="","SIN URGENCIA; ","")&amp;IF(AND(I199&lt;&gt;"",J199=""),"FALTA QUIÉN DECIDIÓ; ","")&amp;IF(AND(I199="Emergencia ahora",NOT(OR(N(L199)&gt;0,N(M199)&gt;0))),"EMERGENCIA SIN LLAMADA DE REGRESO; ","")&amp;IF(AND(I199&lt;&gt;"",N(A199)&gt;0,IFERROR(VLOOKUP(I199,'Ajustes'!$A$3:$C$5,2,0),0)&gt;0,IF(OR(N(L199)&gt;0,N(M199)&gt;0),((IF(N(L199)=0,N(A199),N(L199))+N(M199))-(N(A199)+N(B199)))*1440&gt;IFERROR(VLOOKUP(I199,'Ajustes'!$A$3:$C$5,2,0),0),AND(NOT(N(O199)&gt;0),I199&lt;&gt;"Emergencia ahora",(NOW()-(N(A199)+N(B199)))*1440&gt;IFERROR(VLOOKUP(I199,'Ajustes'!$A$3:$C$5,2,0),0)))),"LLAMADA DESPUÉS DE LA META; ","")&amp;IF(AND(I199="Siguiente día hábil",N(A199)&gt;0,IF(N(N199)=0,TODAY()&gt;WORKDAY(N(A199),1),N(N199)&gt;WORKDAY(N(A199),1))),"SIGUIENTE DÍA HÁBIL SIN PROGRAMAR; ","")&amp;IF(AND(OR(I199="Emergencia ahora",I199="Siguiente día hábil"),K199=""),"SIN PROVEEDOR; ","")&amp;IF(AND(I199&lt;&gt;"",N(A199)&gt;0,IFERROR(VLOOKUP(I199,'Ajustes'!$A$3:$C$5,3,0),0)&gt;0,TODAY()-N(A199)&gt;IFERROR(VLOOKUP(I199,'Ajustes'!$A$3:$C$5,3,0),0)),"ABIERTA DEMASIADO TIEMPO; ",""),LEN(IF(N(A199)=0,"SIN FECHA DE LLEGADA; ","")&amp;IF(C199="","SIN UNIDAD; ","")&amp;IF(AND(C199&lt;&gt;"",COUNTIF('Unidades'!$A$2:$A$300,C199)=0),"UNIDAD NO ESTÁ EN LA LISTA; ","")&amp;IF(I199="","SIN URGENCIA; ","")&amp;IF(AND(I199&lt;&gt;"",J199=""),"FALTA QUIÉN DECIDIÓ; ","")&amp;IF(AND(I199="Emergencia ahora",NOT(OR(N(L199)&gt;0,N(M199)&gt;0))),"EMERGENCIA SIN LLAMADA DE REGRESO; ","")&amp;IF(AND(I199&lt;&gt;"",N(A199)&gt;0,IFERROR(VLOOKUP(I199,'Ajustes'!$A$3:$C$5,2,0),0)&gt;0,IF(OR(N(L199)&gt;0,N(M199)&gt;0),((IF(N(L199)=0,N(A199),N(L199))+N(M199))-(N(A199)+N(B199)))*1440&gt;IFERROR(VLOOKUP(I199,'Ajustes'!$A$3:$C$5,2,0),0),AND(NOT(N(O199)&gt;0),I199&lt;&gt;"Emergencia ahora",(NOW()-(N(A199)+N(B199)))*1440&gt;IFERROR(VLOOKUP(I199,'Ajustes'!$A$3:$C$5,2,0),0)))),"LLAMADA DESPUÉS DE LA META; ","")&amp;IF(AND(I199="Siguiente día hábil",N(A199)&gt;0,IF(N(N199)=0,TODAY()&gt;WORKDAY(N(A199),1),N(N199)&gt;WORKDAY(N(A199),1))),"SIGUIENTE DÍA HÁBIL SIN PROGRAMAR; ","")&amp;IF(AND(OR(I199="Emergencia ahora",I199="Siguiente día hábil"),K199=""),"SIN PROVEEDOR; ","")&amp;IF(AND(I199&lt;&gt;"",N(A199)&gt;0,IFERROR(VLOOKUP(I199,'Ajustes'!$A$3:$C$5,3,0),0)&gt;0,TODAY()-N(A199)&gt;IFERROR(VLOOKUP(I199,'Ajustes'!$A$3:$C$5,3,0),0)),"ABIERTA DEMASIADO TIEMPO; ",""))-2)))</f>
        <v/>
      </c>
    </row>
    <row r="200">
      <c r="A200" s="7" t="n"/>
      <c r="B200" s="8" t="n"/>
      <c r="L200" s="7" t="n"/>
      <c r="M200" s="8" t="n"/>
      <c r="N200" s="7" t="n"/>
      <c r="O200" s="7" t="n"/>
      <c r="Q200" s="10">
        <f>IF(OR(NOT(OR(A200&lt;&gt;"",C200&lt;&gt;"",D200&lt;&gt;"",G200&lt;&gt;"")),N(A200)=0,NOT(OR(N(L200)&gt;0,N(M200)&gt;0))),"",ROUND(((IF(N(L200)=0,N(A200),N(L200))+N(M200))-(N(A200)+N(B200)))*1440,0))</f>
        <v/>
      </c>
      <c r="R200" s="10">
        <f>IF(OR(NOT(OR(A200&lt;&gt;"",C200&lt;&gt;"",D200&lt;&gt;"",G200&lt;&gt;"")),N(A200)=0),"",IF(N(O200)&gt;0,N(O200),TODAY())-N(A200))</f>
        <v/>
      </c>
      <c r="S200">
        <f>IF(OR(NOT(OR(A200&lt;&gt;"",C200&lt;&gt;"",D200&lt;&gt;"",G200&lt;&gt;"")),N(O200)&gt;0),"",IF(IF(N(A200)=0,"SIN FECHA DE LLEGADA; ","")&amp;IF(C200="","SIN UNIDAD; ","")&amp;IF(AND(C200&lt;&gt;"",COUNTIF('Unidades'!$A$2:$A$300,C200)=0),"UNIDAD NO ESTÁ EN LA LISTA; ","")&amp;IF(I200="","SIN URGENCIA; ","")&amp;IF(AND(I200&lt;&gt;"",J200=""),"FALTA QUIÉN DECIDIÓ; ","")&amp;IF(AND(I200="Emergencia ahora",NOT(OR(N(L200)&gt;0,N(M200)&gt;0))),"EMERGENCIA SIN LLAMADA DE REGRESO; ","")&amp;IF(AND(I200&lt;&gt;"",N(A200)&gt;0,IFERROR(VLOOKUP(I200,'Ajustes'!$A$3:$C$5,2,0),0)&gt;0,IF(OR(N(L200)&gt;0,N(M200)&gt;0),((IF(N(L200)=0,N(A200),N(L200))+N(M200))-(N(A200)+N(B200)))*1440&gt;IFERROR(VLOOKUP(I200,'Ajustes'!$A$3:$C$5,2,0),0),AND(NOT(N(O200)&gt;0),I200&lt;&gt;"Emergencia ahora",(NOW()-(N(A200)+N(B200)))*1440&gt;IFERROR(VLOOKUP(I200,'Ajustes'!$A$3:$C$5,2,0),0)))),"LLAMADA DESPUÉS DE LA META; ","")&amp;IF(AND(I200="Siguiente día hábil",N(A200)&gt;0,IF(N(N200)=0,TODAY()&gt;WORKDAY(N(A200),1),N(N200)&gt;WORKDAY(N(A200),1))),"SIGUIENTE DÍA HÁBIL SIN PROGRAMAR; ","")&amp;IF(AND(OR(I200="Emergencia ahora",I200="Siguiente día hábil"),K200=""),"SIN PROVEEDOR; ","")&amp;IF(AND(I200&lt;&gt;"",N(A200)&gt;0,IFERROR(VLOOKUP(I200,'Ajustes'!$A$3:$C$5,3,0),0)&gt;0,TODAY()-N(A200)&gt;IFERROR(VLOOKUP(I200,'Ajustes'!$A$3:$C$5,3,0),0)),"ABIERTA DEMASIADO TIEMPO; ","")="","",LEFT(IF(N(A200)=0,"SIN FECHA DE LLEGADA; ","")&amp;IF(C200="","SIN UNIDAD; ","")&amp;IF(AND(C200&lt;&gt;"",COUNTIF('Unidades'!$A$2:$A$300,C200)=0),"UNIDAD NO ESTÁ EN LA LISTA; ","")&amp;IF(I200="","SIN URGENCIA; ","")&amp;IF(AND(I200&lt;&gt;"",J200=""),"FALTA QUIÉN DECIDIÓ; ","")&amp;IF(AND(I200="Emergencia ahora",NOT(OR(N(L200)&gt;0,N(M200)&gt;0))),"EMERGENCIA SIN LLAMADA DE REGRESO; ","")&amp;IF(AND(I200&lt;&gt;"",N(A200)&gt;0,IFERROR(VLOOKUP(I200,'Ajustes'!$A$3:$C$5,2,0),0)&gt;0,IF(OR(N(L200)&gt;0,N(M200)&gt;0),((IF(N(L200)=0,N(A200),N(L200))+N(M200))-(N(A200)+N(B200)))*1440&gt;IFERROR(VLOOKUP(I200,'Ajustes'!$A$3:$C$5,2,0),0),AND(NOT(N(O200)&gt;0),I200&lt;&gt;"Emergencia ahora",(NOW()-(N(A200)+N(B200)))*1440&gt;IFERROR(VLOOKUP(I200,'Ajustes'!$A$3:$C$5,2,0),0)))),"LLAMADA DESPUÉS DE LA META; ","")&amp;IF(AND(I200="Siguiente día hábil",N(A200)&gt;0,IF(N(N200)=0,TODAY()&gt;WORKDAY(N(A200),1),N(N200)&gt;WORKDAY(N(A200),1))),"SIGUIENTE DÍA HÁBIL SIN PROGRAMAR; ","")&amp;IF(AND(OR(I200="Emergencia ahora",I200="Siguiente día hábil"),K200=""),"SIN PROVEEDOR; ","")&amp;IF(AND(I200&lt;&gt;"",N(A200)&gt;0,IFERROR(VLOOKUP(I200,'Ajustes'!$A$3:$C$5,3,0),0)&gt;0,TODAY()-N(A200)&gt;IFERROR(VLOOKUP(I200,'Ajustes'!$A$3:$C$5,3,0),0)),"ABIERTA DEMASIADO TIEMPO; ",""),LEN(IF(N(A200)=0,"SIN FECHA DE LLEGADA; ","")&amp;IF(C200="","SIN UNIDAD; ","")&amp;IF(AND(C200&lt;&gt;"",COUNTIF('Unidades'!$A$2:$A$300,C200)=0),"UNIDAD NO ESTÁ EN LA LISTA; ","")&amp;IF(I200="","SIN URGENCIA; ","")&amp;IF(AND(I200&lt;&gt;"",J200=""),"FALTA QUIÉN DECIDIÓ; ","")&amp;IF(AND(I200="Emergencia ahora",NOT(OR(N(L200)&gt;0,N(M200)&gt;0))),"EMERGENCIA SIN LLAMADA DE REGRESO; ","")&amp;IF(AND(I200&lt;&gt;"",N(A200)&gt;0,IFERROR(VLOOKUP(I200,'Ajustes'!$A$3:$C$5,2,0),0)&gt;0,IF(OR(N(L200)&gt;0,N(M200)&gt;0),((IF(N(L200)=0,N(A200),N(L200))+N(M200))-(N(A200)+N(B200)))*1440&gt;IFERROR(VLOOKUP(I200,'Ajustes'!$A$3:$C$5,2,0),0),AND(NOT(N(O200)&gt;0),I200&lt;&gt;"Emergencia ahora",(NOW()-(N(A200)+N(B200)))*1440&gt;IFERROR(VLOOKUP(I200,'Ajustes'!$A$3:$C$5,2,0),0)))),"LLAMADA DESPUÉS DE LA META; ","")&amp;IF(AND(I200="Siguiente día hábil",N(A200)&gt;0,IF(N(N200)=0,TODAY()&gt;WORKDAY(N(A200),1),N(N200)&gt;WORKDAY(N(A200),1))),"SIGUIENTE DÍA HÁBIL SIN PROGRAMAR; ","")&amp;IF(AND(OR(I200="Emergencia ahora",I200="Siguiente día hábil"),K200=""),"SIN PROVEEDOR; ","")&amp;IF(AND(I200&lt;&gt;"",N(A200)&gt;0,IFERROR(VLOOKUP(I200,'Ajustes'!$A$3:$C$5,3,0),0)&gt;0,TODAY()-N(A200)&gt;IFERROR(VLOOKUP(I200,'Ajustes'!$A$3:$C$5,3,0),0)),"ABIERTA DEMASIADO TIEMPO; ",""))-2)))</f>
        <v/>
      </c>
    </row>
    <row r="201">
      <c r="A201" s="7" t="n"/>
      <c r="B201" s="8" t="n"/>
      <c r="L201" s="7" t="n"/>
      <c r="M201" s="8" t="n"/>
      <c r="N201" s="7" t="n"/>
      <c r="O201" s="7" t="n"/>
      <c r="Q201" s="10">
        <f>IF(OR(NOT(OR(A201&lt;&gt;"",C201&lt;&gt;"",D201&lt;&gt;"",G201&lt;&gt;"")),N(A201)=0,NOT(OR(N(L201)&gt;0,N(M201)&gt;0))),"",ROUND(((IF(N(L201)=0,N(A201),N(L201))+N(M201))-(N(A201)+N(B201)))*1440,0))</f>
        <v/>
      </c>
      <c r="R201" s="10">
        <f>IF(OR(NOT(OR(A201&lt;&gt;"",C201&lt;&gt;"",D201&lt;&gt;"",G201&lt;&gt;"")),N(A201)=0),"",IF(N(O201)&gt;0,N(O201),TODAY())-N(A201))</f>
        <v/>
      </c>
      <c r="S201">
        <f>IF(OR(NOT(OR(A201&lt;&gt;"",C201&lt;&gt;"",D201&lt;&gt;"",G201&lt;&gt;"")),N(O201)&gt;0),"",IF(IF(N(A201)=0,"SIN FECHA DE LLEGADA; ","")&amp;IF(C201="","SIN UNIDAD; ","")&amp;IF(AND(C201&lt;&gt;"",COUNTIF('Unidades'!$A$2:$A$300,C201)=0),"UNIDAD NO ESTÁ EN LA LISTA; ","")&amp;IF(I201="","SIN URGENCIA; ","")&amp;IF(AND(I201&lt;&gt;"",J201=""),"FALTA QUIÉN DECIDIÓ; ","")&amp;IF(AND(I201="Emergencia ahora",NOT(OR(N(L201)&gt;0,N(M201)&gt;0))),"EMERGENCIA SIN LLAMADA DE REGRESO; ","")&amp;IF(AND(I201&lt;&gt;"",N(A201)&gt;0,IFERROR(VLOOKUP(I201,'Ajustes'!$A$3:$C$5,2,0),0)&gt;0,IF(OR(N(L201)&gt;0,N(M201)&gt;0),((IF(N(L201)=0,N(A201),N(L201))+N(M201))-(N(A201)+N(B201)))*1440&gt;IFERROR(VLOOKUP(I201,'Ajustes'!$A$3:$C$5,2,0),0),AND(NOT(N(O201)&gt;0),I201&lt;&gt;"Emergencia ahora",(NOW()-(N(A201)+N(B201)))*1440&gt;IFERROR(VLOOKUP(I201,'Ajustes'!$A$3:$C$5,2,0),0)))),"LLAMADA DESPUÉS DE LA META; ","")&amp;IF(AND(I201="Siguiente día hábil",N(A201)&gt;0,IF(N(N201)=0,TODAY()&gt;WORKDAY(N(A201),1),N(N201)&gt;WORKDAY(N(A201),1))),"SIGUIENTE DÍA HÁBIL SIN PROGRAMAR; ","")&amp;IF(AND(OR(I201="Emergencia ahora",I201="Siguiente día hábil"),K201=""),"SIN PROVEEDOR; ","")&amp;IF(AND(I201&lt;&gt;"",N(A201)&gt;0,IFERROR(VLOOKUP(I201,'Ajustes'!$A$3:$C$5,3,0),0)&gt;0,TODAY()-N(A201)&gt;IFERROR(VLOOKUP(I201,'Ajustes'!$A$3:$C$5,3,0),0)),"ABIERTA DEMASIADO TIEMPO; ","")="","",LEFT(IF(N(A201)=0,"SIN FECHA DE LLEGADA; ","")&amp;IF(C201="","SIN UNIDAD; ","")&amp;IF(AND(C201&lt;&gt;"",COUNTIF('Unidades'!$A$2:$A$300,C201)=0),"UNIDAD NO ESTÁ EN LA LISTA; ","")&amp;IF(I201="","SIN URGENCIA; ","")&amp;IF(AND(I201&lt;&gt;"",J201=""),"FALTA QUIÉN DECIDIÓ; ","")&amp;IF(AND(I201="Emergencia ahora",NOT(OR(N(L201)&gt;0,N(M201)&gt;0))),"EMERGENCIA SIN LLAMADA DE REGRESO; ","")&amp;IF(AND(I201&lt;&gt;"",N(A201)&gt;0,IFERROR(VLOOKUP(I201,'Ajustes'!$A$3:$C$5,2,0),0)&gt;0,IF(OR(N(L201)&gt;0,N(M201)&gt;0),((IF(N(L201)=0,N(A201),N(L201))+N(M201))-(N(A201)+N(B201)))*1440&gt;IFERROR(VLOOKUP(I201,'Ajustes'!$A$3:$C$5,2,0),0),AND(NOT(N(O201)&gt;0),I201&lt;&gt;"Emergencia ahora",(NOW()-(N(A201)+N(B201)))*1440&gt;IFERROR(VLOOKUP(I201,'Ajustes'!$A$3:$C$5,2,0),0)))),"LLAMADA DESPUÉS DE LA META; ","")&amp;IF(AND(I201="Siguiente día hábil",N(A201)&gt;0,IF(N(N201)=0,TODAY()&gt;WORKDAY(N(A201),1),N(N201)&gt;WORKDAY(N(A201),1))),"SIGUIENTE DÍA HÁBIL SIN PROGRAMAR; ","")&amp;IF(AND(OR(I201="Emergencia ahora",I201="Siguiente día hábil"),K201=""),"SIN PROVEEDOR; ","")&amp;IF(AND(I201&lt;&gt;"",N(A201)&gt;0,IFERROR(VLOOKUP(I201,'Ajustes'!$A$3:$C$5,3,0),0)&gt;0,TODAY()-N(A201)&gt;IFERROR(VLOOKUP(I201,'Ajustes'!$A$3:$C$5,3,0),0)),"ABIERTA DEMASIADO TIEMPO; ",""),LEN(IF(N(A201)=0,"SIN FECHA DE LLEGADA; ","")&amp;IF(C201="","SIN UNIDAD; ","")&amp;IF(AND(C201&lt;&gt;"",COUNTIF('Unidades'!$A$2:$A$300,C201)=0),"UNIDAD NO ESTÁ EN LA LISTA; ","")&amp;IF(I201="","SIN URGENCIA; ","")&amp;IF(AND(I201&lt;&gt;"",J201=""),"FALTA QUIÉN DECIDIÓ; ","")&amp;IF(AND(I201="Emergencia ahora",NOT(OR(N(L201)&gt;0,N(M201)&gt;0))),"EMERGENCIA SIN LLAMADA DE REGRESO; ","")&amp;IF(AND(I201&lt;&gt;"",N(A201)&gt;0,IFERROR(VLOOKUP(I201,'Ajustes'!$A$3:$C$5,2,0),0)&gt;0,IF(OR(N(L201)&gt;0,N(M201)&gt;0),((IF(N(L201)=0,N(A201),N(L201))+N(M201))-(N(A201)+N(B201)))*1440&gt;IFERROR(VLOOKUP(I201,'Ajustes'!$A$3:$C$5,2,0),0),AND(NOT(N(O201)&gt;0),I201&lt;&gt;"Emergencia ahora",(NOW()-(N(A201)+N(B201)))*1440&gt;IFERROR(VLOOKUP(I201,'Ajustes'!$A$3:$C$5,2,0),0)))),"LLAMADA DESPUÉS DE LA META; ","")&amp;IF(AND(I201="Siguiente día hábil",N(A201)&gt;0,IF(N(N201)=0,TODAY()&gt;WORKDAY(N(A201),1),N(N201)&gt;WORKDAY(N(A201),1))),"SIGUIENTE DÍA HÁBIL SIN PROGRAMAR; ","")&amp;IF(AND(OR(I201="Emergencia ahora",I201="Siguiente día hábil"),K201=""),"SIN PROVEEDOR; ","")&amp;IF(AND(I201&lt;&gt;"",N(A201)&gt;0,IFERROR(VLOOKUP(I201,'Ajustes'!$A$3:$C$5,3,0),0)&gt;0,TODAY()-N(A201)&gt;IFERROR(VLOOKUP(I201,'Ajustes'!$A$3:$C$5,3,0),0)),"ABIERTA DEMASIADO TIEMPO; ",""))-2)))</f>
        <v/>
      </c>
    </row>
    <row r="202">
      <c r="A202" s="7" t="n"/>
      <c r="B202" s="8" t="n"/>
      <c r="L202" s="7" t="n"/>
      <c r="M202" s="8" t="n"/>
      <c r="N202" s="7" t="n"/>
      <c r="O202" s="7" t="n"/>
      <c r="Q202" s="10">
        <f>IF(OR(NOT(OR(A202&lt;&gt;"",C202&lt;&gt;"",D202&lt;&gt;"",G202&lt;&gt;"")),N(A202)=0,NOT(OR(N(L202)&gt;0,N(M202)&gt;0))),"",ROUND(((IF(N(L202)=0,N(A202),N(L202))+N(M202))-(N(A202)+N(B202)))*1440,0))</f>
        <v/>
      </c>
      <c r="R202" s="10">
        <f>IF(OR(NOT(OR(A202&lt;&gt;"",C202&lt;&gt;"",D202&lt;&gt;"",G202&lt;&gt;"")),N(A202)=0),"",IF(N(O202)&gt;0,N(O202),TODAY())-N(A202))</f>
        <v/>
      </c>
      <c r="S202">
        <f>IF(OR(NOT(OR(A202&lt;&gt;"",C202&lt;&gt;"",D202&lt;&gt;"",G202&lt;&gt;"")),N(O202)&gt;0),"",IF(IF(N(A202)=0,"SIN FECHA DE LLEGADA; ","")&amp;IF(C202="","SIN UNIDAD; ","")&amp;IF(AND(C202&lt;&gt;"",COUNTIF('Unidades'!$A$2:$A$300,C202)=0),"UNIDAD NO ESTÁ EN LA LISTA; ","")&amp;IF(I202="","SIN URGENCIA; ","")&amp;IF(AND(I202&lt;&gt;"",J202=""),"FALTA QUIÉN DECIDIÓ; ","")&amp;IF(AND(I202="Emergencia ahora",NOT(OR(N(L202)&gt;0,N(M202)&gt;0))),"EMERGENCIA SIN LLAMADA DE REGRESO; ","")&amp;IF(AND(I202&lt;&gt;"",N(A202)&gt;0,IFERROR(VLOOKUP(I202,'Ajustes'!$A$3:$C$5,2,0),0)&gt;0,IF(OR(N(L202)&gt;0,N(M202)&gt;0),((IF(N(L202)=0,N(A202),N(L202))+N(M202))-(N(A202)+N(B202)))*1440&gt;IFERROR(VLOOKUP(I202,'Ajustes'!$A$3:$C$5,2,0),0),AND(NOT(N(O202)&gt;0),I202&lt;&gt;"Emergencia ahora",(NOW()-(N(A202)+N(B202)))*1440&gt;IFERROR(VLOOKUP(I202,'Ajustes'!$A$3:$C$5,2,0),0)))),"LLAMADA DESPUÉS DE LA META; ","")&amp;IF(AND(I202="Siguiente día hábil",N(A202)&gt;0,IF(N(N202)=0,TODAY()&gt;WORKDAY(N(A202),1),N(N202)&gt;WORKDAY(N(A202),1))),"SIGUIENTE DÍA HÁBIL SIN PROGRAMAR; ","")&amp;IF(AND(OR(I202="Emergencia ahora",I202="Siguiente día hábil"),K202=""),"SIN PROVEEDOR; ","")&amp;IF(AND(I202&lt;&gt;"",N(A202)&gt;0,IFERROR(VLOOKUP(I202,'Ajustes'!$A$3:$C$5,3,0),0)&gt;0,TODAY()-N(A202)&gt;IFERROR(VLOOKUP(I202,'Ajustes'!$A$3:$C$5,3,0),0)),"ABIERTA DEMASIADO TIEMPO; ","")="","",LEFT(IF(N(A202)=0,"SIN FECHA DE LLEGADA; ","")&amp;IF(C202="","SIN UNIDAD; ","")&amp;IF(AND(C202&lt;&gt;"",COUNTIF('Unidades'!$A$2:$A$300,C202)=0),"UNIDAD NO ESTÁ EN LA LISTA; ","")&amp;IF(I202="","SIN URGENCIA; ","")&amp;IF(AND(I202&lt;&gt;"",J202=""),"FALTA QUIÉN DECIDIÓ; ","")&amp;IF(AND(I202="Emergencia ahora",NOT(OR(N(L202)&gt;0,N(M202)&gt;0))),"EMERGENCIA SIN LLAMADA DE REGRESO; ","")&amp;IF(AND(I202&lt;&gt;"",N(A202)&gt;0,IFERROR(VLOOKUP(I202,'Ajustes'!$A$3:$C$5,2,0),0)&gt;0,IF(OR(N(L202)&gt;0,N(M202)&gt;0),((IF(N(L202)=0,N(A202),N(L202))+N(M202))-(N(A202)+N(B202)))*1440&gt;IFERROR(VLOOKUP(I202,'Ajustes'!$A$3:$C$5,2,0),0),AND(NOT(N(O202)&gt;0),I202&lt;&gt;"Emergencia ahora",(NOW()-(N(A202)+N(B202)))*1440&gt;IFERROR(VLOOKUP(I202,'Ajustes'!$A$3:$C$5,2,0),0)))),"LLAMADA DESPUÉS DE LA META; ","")&amp;IF(AND(I202="Siguiente día hábil",N(A202)&gt;0,IF(N(N202)=0,TODAY()&gt;WORKDAY(N(A202),1),N(N202)&gt;WORKDAY(N(A202),1))),"SIGUIENTE DÍA HÁBIL SIN PROGRAMAR; ","")&amp;IF(AND(OR(I202="Emergencia ahora",I202="Siguiente día hábil"),K202=""),"SIN PROVEEDOR; ","")&amp;IF(AND(I202&lt;&gt;"",N(A202)&gt;0,IFERROR(VLOOKUP(I202,'Ajustes'!$A$3:$C$5,3,0),0)&gt;0,TODAY()-N(A202)&gt;IFERROR(VLOOKUP(I202,'Ajustes'!$A$3:$C$5,3,0),0)),"ABIERTA DEMASIADO TIEMPO; ",""),LEN(IF(N(A202)=0,"SIN FECHA DE LLEGADA; ","")&amp;IF(C202="","SIN UNIDAD; ","")&amp;IF(AND(C202&lt;&gt;"",COUNTIF('Unidades'!$A$2:$A$300,C202)=0),"UNIDAD NO ESTÁ EN LA LISTA; ","")&amp;IF(I202="","SIN URGENCIA; ","")&amp;IF(AND(I202&lt;&gt;"",J202=""),"FALTA QUIÉN DECIDIÓ; ","")&amp;IF(AND(I202="Emergencia ahora",NOT(OR(N(L202)&gt;0,N(M202)&gt;0))),"EMERGENCIA SIN LLAMADA DE REGRESO; ","")&amp;IF(AND(I202&lt;&gt;"",N(A202)&gt;0,IFERROR(VLOOKUP(I202,'Ajustes'!$A$3:$C$5,2,0),0)&gt;0,IF(OR(N(L202)&gt;0,N(M202)&gt;0),((IF(N(L202)=0,N(A202),N(L202))+N(M202))-(N(A202)+N(B202)))*1440&gt;IFERROR(VLOOKUP(I202,'Ajustes'!$A$3:$C$5,2,0),0),AND(NOT(N(O202)&gt;0),I202&lt;&gt;"Emergencia ahora",(NOW()-(N(A202)+N(B202)))*1440&gt;IFERROR(VLOOKUP(I202,'Ajustes'!$A$3:$C$5,2,0),0)))),"LLAMADA DESPUÉS DE LA META; ","")&amp;IF(AND(I202="Siguiente día hábil",N(A202)&gt;0,IF(N(N202)=0,TODAY()&gt;WORKDAY(N(A202),1),N(N202)&gt;WORKDAY(N(A202),1))),"SIGUIENTE DÍA HÁBIL SIN PROGRAMAR; ","")&amp;IF(AND(OR(I202="Emergencia ahora",I202="Siguiente día hábil"),K202=""),"SIN PROVEEDOR; ","")&amp;IF(AND(I202&lt;&gt;"",N(A202)&gt;0,IFERROR(VLOOKUP(I202,'Ajustes'!$A$3:$C$5,3,0),0)&gt;0,TODAY()-N(A202)&gt;IFERROR(VLOOKUP(I202,'Ajustes'!$A$3:$C$5,3,0),0)),"ABIERTA DEMASIADO TIEMPO; ",""))-2)))</f>
        <v/>
      </c>
    </row>
    <row r="203">
      <c r="A203" s="7" t="n"/>
      <c r="B203" s="8" t="n"/>
      <c r="L203" s="7" t="n"/>
      <c r="M203" s="8" t="n"/>
      <c r="N203" s="7" t="n"/>
      <c r="O203" s="7" t="n"/>
      <c r="Q203" s="10">
        <f>IF(OR(NOT(OR(A203&lt;&gt;"",C203&lt;&gt;"",D203&lt;&gt;"",G203&lt;&gt;"")),N(A203)=0,NOT(OR(N(L203)&gt;0,N(M203)&gt;0))),"",ROUND(((IF(N(L203)=0,N(A203),N(L203))+N(M203))-(N(A203)+N(B203)))*1440,0))</f>
        <v/>
      </c>
      <c r="R203" s="10">
        <f>IF(OR(NOT(OR(A203&lt;&gt;"",C203&lt;&gt;"",D203&lt;&gt;"",G203&lt;&gt;"")),N(A203)=0),"",IF(N(O203)&gt;0,N(O203),TODAY())-N(A203))</f>
        <v/>
      </c>
      <c r="S203">
        <f>IF(OR(NOT(OR(A203&lt;&gt;"",C203&lt;&gt;"",D203&lt;&gt;"",G203&lt;&gt;"")),N(O203)&gt;0),"",IF(IF(N(A203)=0,"SIN FECHA DE LLEGADA; ","")&amp;IF(C203="","SIN UNIDAD; ","")&amp;IF(AND(C203&lt;&gt;"",COUNTIF('Unidades'!$A$2:$A$300,C203)=0),"UNIDAD NO ESTÁ EN LA LISTA; ","")&amp;IF(I203="","SIN URGENCIA; ","")&amp;IF(AND(I203&lt;&gt;"",J203=""),"FALTA QUIÉN DECIDIÓ; ","")&amp;IF(AND(I203="Emergencia ahora",NOT(OR(N(L203)&gt;0,N(M203)&gt;0))),"EMERGENCIA SIN LLAMADA DE REGRESO; ","")&amp;IF(AND(I203&lt;&gt;"",N(A203)&gt;0,IFERROR(VLOOKUP(I203,'Ajustes'!$A$3:$C$5,2,0),0)&gt;0,IF(OR(N(L203)&gt;0,N(M203)&gt;0),((IF(N(L203)=0,N(A203),N(L203))+N(M203))-(N(A203)+N(B203)))*1440&gt;IFERROR(VLOOKUP(I203,'Ajustes'!$A$3:$C$5,2,0),0),AND(NOT(N(O203)&gt;0),I203&lt;&gt;"Emergencia ahora",(NOW()-(N(A203)+N(B203)))*1440&gt;IFERROR(VLOOKUP(I203,'Ajustes'!$A$3:$C$5,2,0),0)))),"LLAMADA DESPUÉS DE LA META; ","")&amp;IF(AND(I203="Siguiente día hábil",N(A203)&gt;0,IF(N(N203)=0,TODAY()&gt;WORKDAY(N(A203),1),N(N203)&gt;WORKDAY(N(A203),1))),"SIGUIENTE DÍA HÁBIL SIN PROGRAMAR; ","")&amp;IF(AND(OR(I203="Emergencia ahora",I203="Siguiente día hábil"),K203=""),"SIN PROVEEDOR; ","")&amp;IF(AND(I203&lt;&gt;"",N(A203)&gt;0,IFERROR(VLOOKUP(I203,'Ajustes'!$A$3:$C$5,3,0),0)&gt;0,TODAY()-N(A203)&gt;IFERROR(VLOOKUP(I203,'Ajustes'!$A$3:$C$5,3,0),0)),"ABIERTA DEMASIADO TIEMPO; ","")="","",LEFT(IF(N(A203)=0,"SIN FECHA DE LLEGADA; ","")&amp;IF(C203="","SIN UNIDAD; ","")&amp;IF(AND(C203&lt;&gt;"",COUNTIF('Unidades'!$A$2:$A$300,C203)=0),"UNIDAD NO ESTÁ EN LA LISTA; ","")&amp;IF(I203="","SIN URGENCIA; ","")&amp;IF(AND(I203&lt;&gt;"",J203=""),"FALTA QUIÉN DECIDIÓ; ","")&amp;IF(AND(I203="Emergencia ahora",NOT(OR(N(L203)&gt;0,N(M203)&gt;0))),"EMERGENCIA SIN LLAMADA DE REGRESO; ","")&amp;IF(AND(I203&lt;&gt;"",N(A203)&gt;0,IFERROR(VLOOKUP(I203,'Ajustes'!$A$3:$C$5,2,0),0)&gt;0,IF(OR(N(L203)&gt;0,N(M203)&gt;0),((IF(N(L203)=0,N(A203),N(L203))+N(M203))-(N(A203)+N(B203)))*1440&gt;IFERROR(VLOOKUP(I203,'Ajustes'!$A$3:$C$5,2,0),0),AND(NOT(N(O203)&gt;0),I203&lt;&gt;"Emergencia ahora",(NOW()-(N(A203)+N(B203)))*1440&gt;IFERROR(VLOOKUP(I203,'Ajustes'!$A$3:$C$5,2,0),0)))),"LLAMADA DESPUÉS DE LA META; ","")&amp;IF(AND(I203="Siguiente día hábil",N(A203)&gt;0,IF(N(N203)=0,TODAY()&gt;WORKDAY(N(A203),1),N(N203)&gt;WORKDAY(N(A203),1))),"SIGUIENTE DÍA HÁBIL SIN PROGRAMAR; ","")&amp;IF(AND(OR(I203="Emergencia ahora",I203="Siguiente día hábil"),K203=""),"SIN PROVEEDOR; ","")&amp;IF(AND(I203&lt;&gt;"",N(A203)&gt;0,IFERROR(VLOOKUP(I203,'Ajustes'!$A$3:$C$5,3,0),0)&gt;0,TODAY()-N(A203)&gt;IFERROR(VLOOKUP(I203,'Ajustes'!$A$3:$C$5,3,0),0)),"ABIERTA DEMASIADO TIEMPO; ",""),LEN(IF(N(A203)=0,"SIN FECHA DE LLEGADA; ","")&amp;IF(C203="","SIN UNIDAD; ","")&amp;IF(AND(C203&lt;&gt;"",COUNTIF('Unidades'!$A$2:$A$300,C203)=0),"UNIDAD NO ESTÁ EN LA LISTA; ","")&amp;IF(I203="","SIN URGENCIA; ","")&amp;IF(AND(I203&lt;&gt;"",J203=""),"FALTA QUIÉN DECIDIÓ; ","")&amp;IF(AND(I203="Emergencia ahora",NOT(OR(N(L203)&gt;0,N(M203)&gt;0))),"EMERGENCIA SIN LLAMADA DE REGRESO; ","")&amp;IF(AND(I203&lt;&gt;"",N(A203)&gt;0,IFERROR(VLOOKUP(I203,'Ajustes'!$A$3:$C$5,2,0),0)&gt;0,IF(OR(N(L203)&gt;0,N(M203)&gt;0),((IF(N(L203)=0,N(A203),N(L203))+N(M203))-(N(A203)+N(B203)))*1440&gt;IFERROR(VLOOKUP(I203,'Ajustes'!$A$3:$C$5,2,0),0),AND(NOT(N(O203)&gt;0),I203&lt;&gt;"Emergencia ahora",(NOW()-(N(A203)+N(B203)))*1440&gt;IFERROR(VLOOKUP(I203,'Ajustes'!$A$3:$C$5,2,0),0)))),"LLAMADA DESPUÉS DE LA META; ","")&amp;IF(AND(I203="Siguiente día hábil",N(A203)&gt;0,IF(N(N203)=0,TODAY()&gt;WORKDAY(N(A203),1),N(N203)&gt;WORKDAY(N(A203),1))),"SIGUIENTE DÍA HÁBIL SIN PROGRAMAR; ","")&amp;IF(AND(OR(I203="Emergencia ahora",I203="Siguiente día hábil"),K203=""),"SIN PROVEEDOR; ","")&amp;IF(AND(I203&lt;&gt;"",N(A203)&gt;0,IFERROR(VLOOKUP(I203,'Ajustes'!$A$3:$C$5,3,0),0)&gt;0,TODAY()-N(A203)&gt;IFERROR(VLOOKUP(I203,'Ajustes'!$A$3:$C$5,3,0),0)),"ABIERTA DEMASIADO TIEMPO; ",""))-2)))</f>
        <v/>
      </c>
    </row>
    <row r="204">
      <c r="A204" s="7" t="n"/>
      <c r="B204" s="8" t="n"/>
      <c r="L204" s="7" t="n"/>
      <c r="M204" s="8" t="n"/>
      <c r="N204" s="7" t="n"/>
      <c r="O204" s="7" t="n"/>
      <c r="Q204" s="10">
        <f>IF(OR(NOT(OR(A204&lt;&gt;"",C204&lt;&gt;"",D204&lt;&gt;"",G204&lt;&gt;"")),N(A204)=0,NOT(OR(N(L204)&gt;0,N(M204)&gt;0))),"",ROUND(((IF(N(L204)=0,N(A204),N(L204))+N(M204))-(N(A204)+N(B204)))*1440,0))</f>
        <v/>
      </c>
      <c r="R204" s="10">
        <f>IF(OR(NOT(OR(A204&lt;&gt;"",C204&lt;&gt;"",D204&lt;&gt;"",G204&lt;&gt;"")),N(A204)=0),"",IF(N(O204)&gt;0,N(O204),TODAY())-N(A204))</f>
        <v/>
      </c>
      <c r="S204">
        <f>IF(OR(NOT(OR(A204&lt;&gt;"",C204&lt;&gt;"",D204&lt;&gt;"",G204&lt;&gt;"")),N(O204)&gt;0),"",IF(IF(N(A204)=0,"SIN FECHA DE LLEGADA; ","")&amp;IF(C204="","SIN UNIDAD; ","")&amp;IF(AND(C204&lt;&gt;"",COUNTIF('Unidades'!$A$2:$A$300,C204)=0),"UNIDAD NO ESTÁ EN LA LISTA; ","")&amp;IF(I204="","SIN URGENCIA; ","")&amp;IF(AND(I204&lt;&gt;"",J204=""),"FALTA QUIÉN DECIDIÓ; ","")&amp;IF(AND(I204="Emergencia ahora",NOT(OR(N(L204)&gt;0,N(M204)&gt;0))),"EMERGENCIA SIN LLAMADA DE REGRESO; ","")&amp;IF(AND(I204&lt;&gt;"",N(A204)&gt;0,IFERROR(VLOOKUP(I204,'Ajustes'!$A$3:$C$5,2,0),0)&gt;0,IF(OR(N(L204)&gt;0,N(M204)&gt;0),((IF(N(L204)=0,N(A204),N(L204))+N(M204))-(N(A204)+N(B204)))*1440&gt;IFERROR(VLOOKUP(I204,'Ajustes'!$A$3:$C$5,2,0),0),AND(NOT(N(O204)&gt;0),I204&lt;&gt;"Emergencia ahora",(NOW()-(N(A204)+N(B204)))*1440&gt;IFERROR(VLOOKUP(I204,'Ajustes'!$A$3:$C$5,2,0),0)))),"LLAMADA DESPUÉS DE LA META; ","")&amp;IF(AND(I204="Siguiente día hábil",N(A204)&gt;0,IF(N(N204)=0,TODAY()&gt;WORKDAY(N(A204),1),N(N204)&gt;WORKDAY(N(A204),1))),"SIGUIENTE DÍA HÁBIL SIN PROGRAMAR; ","")&amp;IF(AND(OR(I204="Emergencia ahora",I204="Siguiente día hábil"),K204=""),"SIN PROVEEDOR; ","")&amp;IF(AND(I204&lt;&gt;"",N(A204)&gt;0,IFERROR(VLOOKUP(I204,'Ajustes'!$A$3:$C$5,3,0),0)&gt;0,TODAY()-N(A204)&gt;IFERROR(VLOOKUP(I204,'Ajustes'!$A$3:$C$5,3,0),0)),"ABIERTA DEMASIADO TIEMPO; ","")="","",LEFT(IF(N(A204)=0,"SIN FECHA DE LLEGADA; ","")&amp;IF(C204="","SIN UNIDAD; ","")&amp;IF(AND(C204&lt;&gt;"",COUNTIF('Unidades'!$A$2:$A$300,C204)=0),"UNIDAD NO ESTÁ EN LA LISTA; ","")&amp;IF(I204="","SIN URGENCIA; ","")&amp;IF(AND(I204&lt;&gt;"",J204=""),"FALTA QUIÉN DECIDIÓ; ","")&amp;IF(AND(I204="Emergencia ahora",NOT(OR(N(L204)&gt;0,N(M204)&gt;0))),"EMERGENCIA SIN LLAMADA DE REGRESO; ","")&amp;IF(AND(I204&lt;&gt;"",N(A204)&gt;0,IFERROR(VLOOKUP(I204,'Ajustes'!$A$3:$C$5,2,0),0)&gt;0,IF(OR(N(L204)&gt;0,N(M204)&gt;0),((IF(N(L204)=0,N(A204),N(L204))+N(M204))-(N(A204)+N(B204)))*1440&gt;IFERROR(VLOOKUP(I204,'Ajustes'!$A$3:$C$5,2,0),0),AND(NOT(N(O204)&gt;0),I204&lt;&gt;"Emergencia ahora",(NOW()-(N(A204)+N(B204)))*1440&gt;IFERROR(VLOOKUP(I204,'Ajustes'!$A$3:$C$5,2,0),0)))),"LLAMADA DESPUÉS DE LA META; ","")&amp;IF(AND(I204="Siguiente día hábil",N(A204)&gt;0,IF(N(N204)=0,TODAY()&gt;WORKDAY(N(A204),1),N(N204)&gt;WORKDAY(N(A204),1))),"SIGUIENTE DÍA HÁBIL SIN PROGRAMAR; ","")&amp;IF(AND(OR(I204="Emergencia ahora",I204="Siguiente día hábil"),K204=""),"SIN PROVEEDOR; ","")&amp;IF(AND(I204&lt;&gt;"",N(A204)&gt;0,IFERROR(VLOOKUP(I204,'Ajustes'!$A$3:$C$5,3,0),0)&gt;0,TODAY()-N(A204)&gt;IFERROR(VLOOKUP(I204,'Ajustes'!$A$3:$C$5,3,0),0)),"ABIERTA DEMASIADO TIEMPO; ",""),LEN(IF(N(A204)=0,"SIN FECHA DE LLEGADA; ","")&amp;IF(C204="","SIN UNIDAD; ","")&amp;IF(AND(C204&lt;&gt;"",COUNTIF('Unidades'!$A$2:$A$300,C204)=0),"UNIDAD NO ESTÁ EN LA LISTA; ","")&amp;IF(I204="","SIN URGENCIA; ","")&amp;IF(AND(I204&lt;&gt;"",J204=""),"FALTA QUIÉN DECIDIÓ; ","")&amp;IF(AND(I204="Emergencia ahora",NOT(OR(N(L204)&gt;0,N(M204)&gt;0))),"EMERGENCIA SIN LLAMADA DE REGRESO; ","")&amp;IF(AND(I204&lt;&gt;"",N(A204)&gt;0,IFERROR(VLOOKUP(I204,'Ajustes'!$A$3:$C$5,2,0),0)&gt;0,IF(OR(N(L204)&gt;0,N(M204)&gt;0),((IF(N(L204)=0,N(A204),N(L204))+N(M204))-(N(A204)+N(B204)))*1440&gt;IFERROR(VLOOKUP(I204,'Ajustes'!$A$3:$C$5,2,0),0),AND(NOT(N(O204)&gt;0),I204&lt;&gt;"Emergencia ahora",(NOW()-(N(A204)+N(B204)))*1440&gt;IFERROR(VLOOKUP(I204,'Ajustes'!$A$3:$C$5,2,0),0)))),"LLAMADA DESPUÉS DE LA META; ","")&amp;IF(AND(I204="Siguiente día hábil",N(A204)&gt;0,IF(N(N204)=0,TODAY()&gt;WORKDAY(N(A204),1),N(N204)&gt;WORKDAY(N(A204),1))),"SIGUIENTE DÍA HÁBIL SIN PROGRAMAR; ","")&amp;IF(AND(OR(I204="Emergencia ahora",I204="Siguiente día hábil"),K204=""),"SIN PROVEEDOR; ","")&amp;IF(AND(I204&lt;&gt;"",N(A204)&gt;0,IFERROR(VLOOKUP(I204,'Ajustes'!$A$3:$C$5,3,0),0)&gt;0,TODAY()-N(A204)&gt;IFERROR(VLOOKUP(I204,'Ajustes'!$A$3:$C$5,3,0),0)),"ABIERTA DEMASIADO TIEMPO; ",""))-2)))</f>
        <v/>
      </c>
    </row>
    <row r="205">
      <c r="A205" s="7" t="n"/>
      <c r="B205" s="8" t="n"/>
      <c r="L205" s="7" t="n"/>
      <c r="M205" s="8" t="n"/>
      <c r="N205" s="7" t="n"/>
      <c r="O205" s="7" t="n"/>
      <c r="Q205" s="10">
        <f>IF(OR(NOT(OR(A205&lt;&gt;"",C205&lt;&gt;"",D205&lt;&gt;"",G205&lt;&gt;"")),N(A205)=0,NOT(OR(N(L205)&gt;0,N(M205)&gt;0))),"",ROUND(((IF(N(L205)=0,N(A205),N(L205))+N(M205))-(N(A205)+N(B205)))*1440,0))</f>
        <v/>
      </c>
      <c r="R205" s="10">
        <f>IF(OR(NOT(OR(A205&lt;&gt;"",C205&lt;&gt;"",D205&lt;&gt;"",G205&lt;&gt;"")),N(A205)=0),"",IF(N(O205)&gt;0,N(O205),TODAY())-N(A205))</f>
        <v/>
      </c>
      <c r="S205">
        <f>IF(OR(NOT(OR(A205&lt;&gt;"",C205&lt;&gt;"",D205&lt;&gt;"",G205&lt;&gt;"")),N(O205)&gt;0),"",IF(IF(N(A205)=0,"SIN FECHA DE LLEGADA; ","")&amp;IF(C205="","SIN UNIDAD; ","")&amp;IF(AND(C205&lt;&gt;"",COUNTIF('Unidades'!$A$2:$A$300,C205)=0),"UNIDAD NO ESTÁ EN LA LISTA; ","")&amp;IF(I205="","SIN URGENCIA; ","")&amp;IF(AND(I205&lt;&gt;"",J205=""),"FALTA QUIÉN DECIDIÓ; ","")&amp;IF(AND(I205="Emergencia ahora",NOT(OR(N(L205)&gt;0,N(M205)&gt;0))),"EMERGENCIA SIN LLAMADA DE REGRESO; ","")&amp;IF(AND(I205&lt;&gt;"",N(A205)&gt;0,IFERROR(VLOOKUP(I205,'Ajustes'!$A$3:$C$5,2,0),0)&gt;0,IF(OR(N(L205)&gt;0,N(M205)&gt;0),((IF(N(L205)=0,N(A205),N(L205))+N(M205))-(N(A205)+N(B205)))*1440&gt;IFERROR(VLOOKUP(I205,'Ajustes'!$A$3:$C$5,2,0),0),AND(NOT(N(O205)&gt;0),I205&lt;&gt;"Emergencia ahora",(NOW()-(N(A205)+N(B205)))*1440&gt;IFERROR(VLOOKUP(I205,'Ajustes'!$A$3:$C$5,2,0),0)))),"LLAMADA DESPUÉS DE LA META; ","")&amp;IF(AND(I205="Siguiente día hábil",N(A205)&gt;0,IF(N(N205)=0,TODAY()&gt;WORKDAY(N(A205),1),N(N205)&gt;WORKDAY(N(A205),1))),"SIGUIENTE DÍA HÁBIL SIN PROGRAMAR; ","")&amp;IF(AND(OR(I205="Emergencia ahora",I205="Siguiente día hábil"),K205=""),"SIN PROVEEDOR; ","")&amp;IF(AND(I205&lt;&gt;"",N(A205)&gt;0,IFERROR(VLOOKUP(I205,'Ajustes'!$A$3:$C$5,3,0),0)&gt;0,TODAY()-N(A205)&gt;IFERROR(VLOOKUP(I205,'Ajustes'!$A$3:$C$5,3,0),0)),"ABIERTA DEMASIADO TIEMPO; ","")="","",LEFT(IF(N(A205)=0,"SIN FECHA DE LLEGADA; ","")&amp;IF(C205="","SIN UNIDAD; ","")&amp;IF(AND(C205&lt;&gt;"",COUNTIF('Unidades'!$A$2:$A$300,C205)=0),"UNIDAD NO ESTÁ EN LA LISTA; ","")&amp;IF(I205="","SIN URGENCIA; ","")&amp;IF(AND(I205&lt;&gt;"",J205=""),"FALTA QUIÉN DECIDIÓ; ","")&amp;IF(AND(I205="Emergencia ahora",NOT(OR(N(L205)&gt;0,N(M205)&gt;0))),"EMERGENCIA SIN LLAMADA DE REGRESO; ","")&amp;IF(AND(I205&lt;&gt;"",N(A205)&gt;0,IFERROR(VLOOKUP(I205,'Ajustes'!$A$3:$C$5,2,0),0)&gt;0,IF(OR(N(L205)&gt;0,N(M205)&gt;0),((IF(N(L205)=0,N(A205),N(L205))+N(M205))-(N(A205)+N(B205)))*1440&gt;IFERROR(VLOOKUP(I205,'Ajustes'!$A$3:$C$5,2,0),0),AND(NOT(N(O205)&gt;0),I205&lt;&gt;"Emergencia ahora",(NOW()-(N(A205)+N(B205)))*1440&gt;IFERROR(VLOOKUP(I205,'Ajustes'!$A$3:$C$5,2,0),0)))),"LLAMADA DESPUÉS DE LA META; ","")&amp;IF(AND(I205="Siguiente día hábil",N(A205)&gt;0,IF(N(N205)=0,TODAY()&gt;WORKDAY(N(A205),1),N(N205)&gt;WORKDAY(N(A205),1))),"SIGUIENTE DÍA HÁBIL SIN PROGRAMAR; ","")&amp;IF(AND(OR(I205="Emergencia ahora",I205="Siguiente día hábil"),K205=""),"SIN PROVEEDOR; ","")&amp;IF(AND(I205&lt;&gt;"",N(A205)&gt;0,IFERROR(VLOOKUP(I205,'Ajustes'!$A$3:$C$5,3,0),0)&gt;0,TODAY()-N(A205)&gt;IFERROR(VLOOKUP(I205,'Ajustes'!$A$3:$C$5,3,0),0)),"ABIERTA DEMASIADO TIEMPO; ",""),LEN(IF(N(A205)=0,"SIN FECHA DE LLEGADA; ","")&amp;IF(C205="","SIN UNIDAD; ","")&amp;IF(AND(C205&lt;&gt;"",COUNTIF('Unidades'!$A$2:$A$300,C205)=0),"UNIDAD NO ESTÁ EN LA LISTA; ","")&amp;IF(I205="","SIN URGENCIA; ","")&amp;IF(AND(I205&lt;&gt;"",J205=""),"FALTA QUIÉN DECIDIÓ; ","")&amp;IF(AND(I205="Emergencia ahora",NOT(OR(N(L205)&gt;0,N(M205)&gt;0))),"EMERGENCIA SIN LLAMADA DE REGRESO; ","")&amp;IF(AND(I205&lt;&gt;"",N(A205)&gt;0,IFERROR(VLOOKUP(I205,'Ajustes'!$A$3:$C$5,2,0),0)&gt;0,IF(OR(N(L205)&gt;0,N(M205)&gt;0),((IF(N(L205)=0,N(A205),N(L205))+N(M205))-(N(A205)+N(B205)))*1440&gt;IFERROR(VLOOKUP(I205,'Ajustes'!$A$3:$C$5,2,0),0),AND(NOT(N(O205)&gt;0),I205&lt;&gt;"Emergencia ahora",(NOW()-(N(A205)+N(B205)))*1440&gt;IFERROR(VLOOKUP(I205,'Ajustes'!$A$3:$C$5,2,0),0)))),"LLAMADA DESPUÉS DE LA META; ","")&amp;IF(AND(I205="Siguiente día hábil",N(A205)&gt;0,IF(N(N205)=0,TODAY()&gt;WORKDAY(N(A205),1),N(N205)&gt;WORKDAY(N(A205),1))),"SIGUIENTE DÍA HÁBIL SIN PROGRAMAR; ","")&amp;IF(AND(OR(I205="Emergencia ahora",I205="Siguiente día hábil"),K205=""),"SIN PROVEEDOR; ","")&amp;IF(AND(I205&lt;&gt;"",N(A205)&gt;0,IFERROR(VLOOKUP(I205,'Ajustes'!$A$3:$C$5,3,0),0)&gt;0,TODAY()-N(A205)&gt;IFERROR(VLOOKUP(I205,'Ajustes'!$A$3:$C$5,3,0),0)),"ABIERTA DEMASIADO TIEMPO; ",""))-2)))</f>
        <v/>
      </c>
    </row>
    <row r="206">
      <c r="A206" s="7" t="n"/>
      <c r="B206" s="8" t="n"/>
      <c r="L206" s="7" t="n"/>
      <c r="M206" s="8" t="n"/>
      <c r="N206" s="7" t="n"/>
      <c r="O206" s="7" t="n"/>
      <c r="Q206" s="10">
        <f>IF(OR(NOT(OR(A206&lt;&gt;"",C206&lt;&gt;"",D206&lt;&gt;"",G206&lt;&gt;"")),N(A206)=0,NOT(OR(N(L206)&gt;0,N(M206)&gt;0))),"",ROUND(((IF(N(L206)=0,N(A206),N(L206))+N(M206))-(N(A206)+N(B206)))*1440,0))</f>
        <v/>
      </c>
      <c r="R206" s="10">
        <f>IF(OR(NOT(OR(A206&lt;&gt;"",C206&lt;&gt;"",D206&lt;&gt;"",G206&lt;&gt;"")),N(A206)=0),"",IF(N(O206)&gt;0,N(O206),TODAY())-N(A206))</f>
        <v/>
      </c>
      <c r="S206">
        <f>IF(OR(NOT(OR(A206&lt;&gt;"",C206&lt;&gt;"",D206&lt;&gt;"",G206&lt;&gt;"")),N(O206)&gt;0),"",IF(IF(N(A206)=0,"SIN FECHA DE LLEGADA; ","")&amp;IF(C206="","SIN UNIDAD; ","")&amp;IF(AND(C206&lt;&gt;"",COUNTIF('Unidades'!$A$2:$A$300,C206)=0),"UNIDAD NO ESTÁ EN LA LISTA; ","")&amp;IF(I206="","SIN URGENCIA; ","")&amp;IF(AND(I206&lt;&gt;"",J206=""),"FALTA QUIÉN DECIDIÓ; ","")&amp;IF(AND(I206="Emergencia ahora",NOT(OR(N(L206)&gt;0,N(M206)&gt;0))),"EMERGENCIA SIN LLAMADA DE REGRESO; ","")&amp;IF(AND(I206&lt;&gt;"",N(A206)&gt;0,IFERROR(VLOOKUP(I206,'Ajustes'!$A$3:$C$5,2,0),0)&gt;0,IF(OR(N(L206)&gt;0,N(M206)&gt;0),((IF(N(L206)=0,N(A206),N(L206))+N(M206))-(N(A206)+N(B206)))*1440&gt;IFERROR(VLOOKUP(I206,'Ajustes'!$A$3:$C$5,2,0),0),AND(NOT(N(O206)&gt;0),I206&lt;&gt;"Emergencia ahora",(NOW()-(N(A206)+N(B206)))*1440&gt;IFERROR(VLOOKUP(I206,'Ajustes'!$A$3:$C$5,2,0),0)))),"LLAMADA DESPUÉS DE LA META; ","")&amp;IF(AND(I206="Siguiente día hábil",N(A206)&gt;0,IF(N(N206)=0,TODAY()&gt;WORKDAY(N(A206),1),N(N206)&gt;WORKDAY(N(A206),1))),"SIGUIENTE DÍA HÁBIL SIN PROGRAMAR; ","")&amp;IF(AND(OR(I206="Emergencia ahora",I206="Siguiente día hábil"),K206=""),"SIN PROVEEDOR; ","")&amp;IF(AND(I206&lt;&gt;"",N(A206)&gt;0,IFERROR(VLOOKUP(I206,'Ajustes'!$A$3:$C$5,3,0),0)&gt;0,TODAY()-N(A206)&gt;IFERROR(VLOOKUP(I206,'Ajustes'!$A$3:$C$5,3,0),0)),"ABIERTA DEMASIADO TIEMPO; ","")="","",LEFT(IF(N(A206)=0,"SIN FECHA DE LLEGADA; ","")&amp;IF(C206="","SIN UNIDAD; ","")&amp;IF(AND(C206&lt;&gt;"",COUNTIF('Unidades'!$A$2:$A$300,C206)=0),"UNIDAD NO ESTÁ EN LA LISTA; ","")&amp;IF(I206="","SIN URGENCIA; ","")&amp;IF(AND(I206&lt;&gt;"",J206=""),"FALTA QUIÉN DECIDIÓ; ","")&amp;IF(AND(I206="Emergencia ahora",NOT(OR(N(L206)&gt;0,N(M206)&gt;0))),"EMERGENCIA SIN LLAMADA DE REGRESO; ","")&amp;IF(AND(I206&lt;&gt;"",N(A206)&gt;0,IFERROR(VLOOKUP(I206,'Ajustes'!$A$3:$C$5,2,0),0)&gt;0,IF(OR(N(L206)&gt;0,N(M206)&gt;0),((IF(N(L206)=0,N(A206),N(L206))+N(M206))-(N(A206)+N(B206)))*1440&gt;IFERROR(VLOOKUP(I206,'Ajustes'!$A$3:$C$5,2,0),0),AND(NOT(N(O206)&gt;0),I206&lt;&gt;"Emergencia ahora",(NOW()-(N(A206)+N(B206)))*1440&gt;IFERROR(VLOOKUP(I206,'Ajustes'!$A$3:$C$5,2,0),0)))),"LLAMADA DESPUÉS DE LA META; ","")&amp;IF(AND(I206="Siguiente día hábil",N(A206)&gt;0,IF(N(N206)=0,TODAY()&gt;WORKDAY(N(A206),1),N(N206)&gt;WORKDAY(N(A206),1))),"SIGUIENTE DÍA HÁBIL SIN PROGRAMAR; ","")&amp;IF(AND(OR(I206="Emergencia ahora",I206="Siguiente día hábil"),K206=""),"SIN PROVEEDOR; ","")&amp;IF(AND(I206&lt;&gt;"",N(A206)&gt;0,IFERROR(VLOOKUP(I206,'Ajustes'!$A$3:$C$5,3,0),0)&gt;0,TODAY()-N(A206)&gt;IFERROR(VLOOKUP(I206,'Ajustes'!$A$3:$C$5,3,0),0)),"ABIERTA DEMASIADO TIEMPO; ",""),LEN(IF(N(A206)=0,"SIN FECHA DE LLEGADA; ","")&amp;IF(C206="","SIN UNIDAD; ","")&amp;IF(AND(C206&lt;&gt;"",COUNTIF('Unidades'!$A$2:$A$300,C206)=0),"UNIDAD NO ESTÁ EN LA LISTA; ","")&amp;IF(I206="","SIN URGENCIA; ","")&amp;IF(AND(I206&lt;&gt;"",J206=""),"FALTA QUIÉN DECIDIÓ; ","")&amp;IF(AND(I206="Emergencia ahora",NOT(OR(N(L206)&gt;0,N(M206)&gt;0))),"EMERGENCIA SIN LLAMADA DE REGRESO; ","")&amp;IF(AND(I206&lt;&gt;"",N(A206)&gt;0,IFERROR(VLOOKUP(I206,'Ajustes'!$A$3:$C$5,2,0),0)&gt;0,IF(OR(N(L206)&gt;0,N(M206)&gt;0),((IF(N(L206)=0,N(A206),N(L206))+N(M206))-(N(A206)+N(B206)))*1440&gt;IFERROR(VLOOKUP(I206,'Ajustes'!$A$3:$C$5,2,0),0),AND(NOT(N(O206)&gt;0),I206&lt;&gt;"Emergencia ahora",(NOW()-(N(A206)+N(B206)))*1440&gt;IFERROR(VLOOKUP(I206,'Ajustes'!$A$3:$C$5,2,0),0)))),"LLAMADA DESPUÉS DE LA META; ","")&amp;IF(AND(I206="Siguiente día hábil",N(A206)&gt;0,IF(N(N206)=0,TODAY()&gt;WORKDAY(N(A206),1),N(N206)&gt;WORKDAY(N(A206),1))),"SIGUIENTE DÍA HÁBIL SIN PROGRAMAR; ","")&amp;IF(AND(OR(I206="Emergencia ahora",I206="Siguiente día hábil"),K206=""),"SIN PROVEEDOR; ","")&amp;IF(AND(I206&lt;&gt;"",N(A206)&gt;0,IFERROR(VLOOKUP(I206,'Ajustes'!$A$3:$C$5,3,0),0)&gt;0,TODAY()-N(A206)&gt;IFERROR(VLOOKUP(I206,'Ajustes'!$A$3:$C$5,3,0),0)),"ABIERTA DEMASIADO TIEMPO; ",""))-2)))</f>
        <v/>
      </c>
    </row>
    <row r="207">
      <c r="A207" s="7" t="n"/>
      <c r="B207" s="8" t="n"/>
      <c r="L207" s="7" t="n"/>
      <c r="M207" s="8" t="n"/>
      <c r="N207" s="7" t="n"/>
      <c r="O207" s="7" t="n"/>
      <c r="Q207" s="10">
        <f>IF(OR(NOT(OR(A207&lt;&gt;"",C207&lt;&gt;"",D207&lt;&gt;"",G207&lt;&gt;"")),N(A207)=0,NOT(OR(N(L207)&gt;0,N(M207)&gt;0))),"",ROUND(((IF(N(L207)=0,N(A207),N(L207))+N(M207))-(N(A207)+N(B207)))*1440,0))</f>
        <v/>
      </c>
      <c r="R207" s="10">
        <f>IF(OR(NOT(OR(A207&lt;&gt;"",C207&lt;&gt;"",D207&lt;&gt;"",G207&lt;&gt;"")),N(A207)=0),"",IF(N(O207)&gt;0,N(O207),TODAY())-N(A207))</f>
        <v/>
      </c>
      <c r="S207">
        <f>IF(OR(NOT(OR(A207&lt;&gt;"",C207&lt;&gt;"",D207&lt;&gt;"",G207&lt;&gt;"")),N(O207)&gt;0),"",IF(IF(N(A207)=0,"SIN FECHA DE LLEGADA; ","")&amp;IF(C207="","SIN UNIDAD; ","")&amp;IF(AND(C207&lt;&gt;"",COUNTIF('Unidades'!$A$2:$A$300,C207)=0),"UNIDAD NO ESTÁ EN LA LISTA; ","")&amp;IF(I207="","SIN URGENCIA; ","")&amp;IF(AND(I207&lt;&gt;"",J207=""),"FALTA QUIÉN DECIDIÓ; ","")&amp;IF(AND(I207="Emergencia ahora",NOT(OR(N(L207)&gt;0,N(M207)&gt;0))),"EMERGENCIA SIN LLAMADA DE REGRESO; ","")&amp;IF(AND(I207&lt;&gt;"",N(A207)&gt;0,IFERROR(VLOOKUP(I207,'Ajustes'!$A$3:$C$5,2,0),0)&gt;0,IF(OR(N(L207)&gt;0,N(M207)&gt;0),((IF(N(L207)=0,N(A207),N(L207))+N(M207))-(N(A207)+N(B207)))*1440&gt;IFERROR(VLOOKUP(I207,'Ajustes'!$A$3:$C$5,2,0),0),AND(NOT(N(O207)&gt;0),I207&lt;&gt;"Emergencia ahora",(NOW()-(N(A207)+N(B207)))*1440&gt;IFERROR(VLOOKUP(I207,'Ajustes'!$A$3:$C$5,2,0),0)))),"LLAMADA DESPUÉS DE LA META; ","")&amp;IF(AND(I207="Siguiente día hábil",N(A207)&gt;0,IF(N(N207)=0,TODAY()&gt;WORKDAY(N(A207),1),N(N207)&gt;WORKDAY(N(A207),1))),"SIGUIENTE DÍA HÁBIL SIN PROGRAMAR; ","")&amp;IF(AND(OR(I207="Emergencia ahora",I207="Siguiente día hábil"),K207=""),"SIN PROVEEDOR; ","")&amp;IF(AND(I207&lt;&gt;"",N(A207)&gt;0,IFERROR(VLOOKUP(I207,'Ajustes'!$A$3:$C$5,3,0),0)&gt;0,TODAY()-N(A207)&gt;IFERROR(VLOOKUP(I207,'Ajustes'!$A$3:$C$5,3,0),0)),"ABIERTA DEMASIADO TIEMPO; ","")="","",LEFT(IF(N(A207)=0,"SIN FECHA DE LLEGADA; ","")&amp;IF(C207="","SIN UNIDAD; ","")&amp;IF(AND(C207&lt;&gt;"",COUNTIF('Unidades'!$A$2:$A$300,C207)=0),"UNIDAD NO ESTÁ EN LA LISTA; ","")&amp;IF(I207="","SIN URGENCIA; ","")&amp;IF(AND(I207&lt;&gt;"",J207=""),"FALTA QUIÉN DECIDIÓ; ","")&amp;IF(AND(I207="Emergencia ahora",NOT(OR(N(L207)&gt;0,N(M207)&gt;0))),"EMERGENCIA SIN LLAMADA DE REGRESO; ","")&amp;IF(AND(I207&lt;&gt;"",N(A207)&gt;0,IFERROR(VLOOKUP(I207,'Ajustes'!$A$3:$C$5,2,0),0)&gt;0,IF(OR(N(L207)&gt;0,N(M207)&gt;0),((IF(N(L207)=0,N(A207),N(L207))+N(M207))-(N(A207)+N(B207)))*1440&gt;IFERROR(VLOOKUP(I207,'Ajustes'!$A$3:$C$5,2,0),0),AND(NOT(N(O207)&gt;0),I207&lt;&gt;"Emergencia ahora",(NOW()-(N(A207)+N(B207)))*1440&gt;IFERROR(VLOOKUP(I207,'Ajustes'!$A$3:$C$5,2,0),0)))),"LLAMADA DESPUÉS DE LA META; ","")&amp;IF(AND(I207="Siguiente día hábil",N(A207)&gt;0,IF(N(N207)=0,TODAY()&gt;WORKDAY(N(A207),1),N(N207)&gt;WORKDAY(N(A207),1))),"SIGUIENTE DÍA HÁBIL SIN PROGRAMAR; ","")&amp;IF(AND(OR(I207="Emergencia ahora",I207="Siguiente día hábil"),K207=""),"SIN PROVEEDOR; ","")&amp;IF(AND(I207&lt;&gt;"",N(A207)&gt;0,IFERROR(VLOOKUP(I207,'Ajustes'!$A$3:$C$5,3,0),0)&gt;0,TODAY()-N(A207)&gt;IFERROR(VLOOKUP(I207,'Ajustes'!$A$3:$C$5,3,0),0)),"ABIERTA DEMASIADO TIEMPO; ",""),LEN(IF(N(A207)=0,"SIN FECHA DE LLEGADA; ","")&amp;IF(C207="","SIN UNIDAD; ","")&amp;IF(AND(C207&lt;&gt;"",COUNTIF('Unidades'!$A$2:$A$300,C207)=0),"UNIDAD NO ESTÁ EN LA LISTA; ","")&amp;IF(I207="","SIN URGENCIA; ","")&amp;IF(AND(I207&lt;&gt;"",J207=""),"FALTA QUIÉN DECIDIÓ; ","")&amp;IF(AND(I207="Emergencia ahora",NOT(OR(N(L207)&gt;0,N(M207)&gt;0))),"EMERGENCIA SIN LLAMADA DE REGRESO; ","")&amp;IF(AND(I207&lt;&gt;"",N(A207)&gt;0,IFERROR(VLOOKUP(I207,'Ajustes'!$A$3:$C$5,2,0),0)&gt;0,IF(OR(N(L207)&gt;0,N(M207)&gt;0),((IF(N(L207)=0,N(A207),N(L207))+N(M207))-(N(A207)+N(B207)))*1440&gt;IFERROR(VLOOKUP(I207,'Ajustes'!$A$3:$C$5,2,0),0),AND(NOT(N(O207)&gt;0),I207&lt;&gt;"Emergencia ahora",(NOW()-(N(A207)+N(B207)))*1440&gt;IFERROR(VLOOKUP(I207,'Ajustes'!$A$3:$C$5,2,0),0)))),"LLAMADA DESPUÉS DE LA META; ","")&amp;IF(AND(I207="Siguiente día hábil",N(A207)&gt;0,IF(N(N207)=0,TODAY()&gt;WORKDAY(N(A207),1),N(N207)&gt;WORKDAY(N(A207),1))),"SIGUIENTE DÍA HÁBIL SIN PROGRAMAR; ","")&amp;IF(AND(OR(I207="Emergencia ahora",I207="Siguiente día hábil"),K207=""),"SIN PROVEEDOR; ","")&amp;IF(AND(I207&lt;&gt;"",N(A207)&gt;0,IFERROR(VLOOKUP(I207,'Ajustes'!$A$3:$C$5,3,0),0)&gt;0,TODAY()-N(A207)&gt;IFERROR(VLOOKUP(I207,'Ajustes'!$A$3:$C$5,3,0),0)),"ABIERTA DEMASIADO TIEMPO; ",""))-2)))</f>
        <v/>
      </c>
    </row>
    <row r="208">
      <c r="A208" s="7" t="n"/>
      <c r="B208" s="8" t="n"/>
      <c r="L208" s="7" t="n"/>
      <c r="M208" s="8" t="n"/>
      <c r="N208" s="7" t="n"/>
      <c r="O208" s="7" t="n"/>
      <c r="Q208" s="10">
        <f>IF(OR(NOT(OR(A208&lt;&gt;"",C208&lt;&gt;"",D208&lt;&gt;"",G208&lt;&gt;"")),N(A208)=0,NOT(OR(N(L208)&gt;0,N(M208)&gt;0))),"",ROUND(((IF(N(L208)=0,N(A208),N(L208))+N(M208))-(N(A208)+N(B208)))*1440,0))</f>
        <v/>
      </c>
      <c r="R208" s="10">
        <f>IF(OR(NOT(OR(A208&lt;&gt;"",C208&lt;&gt;"",D208&lt;&gt;"",G208&lt;&gt;"")),N(A208)=0),"",IF(N(O208)&gt;0,N(O208),TODAY())-N(A208))</f>
        <v/>
      </c>
      <c r="S208">
        <f>IF(OR(NOT(OR(A208&lt;&gt;"",C208&lt;&gt;"",D208&lt;&gt;"",G208&lt;&gt;"")),N(O208)&gt;0),"",IF(IF(N(A208)=0,"SIN FECHA DE LLEGADA; ","")&amp;IF(C208="","SIN UNIDAD; ","")&amp;IF(AND(C208&lt;&gt;"",COUNTIF('Unidades'!$A$2:$A$300,C208)=0),"UNIDAD NO ESTÁ EN LA LISTA; ","")&amp;IF(I208="","SIN URGENCIA; ","")&amp;IF(AND(I208&lt;&gt;"",J208=""),"FALTA QUIÉN DECIDIÓ; ","")&amp;IF(AND(I208="Emergencia ahora",NOT(OR(N(L208)&gt;0,N(M208)&gt;0))),"EMERGENCIA SIN LLAMADA DE REGRESO; ","")&amp;IF(AND(I208&lt;&gt;"",N(A208)&gt;0,IFERROR(VLOOKUP(I208,'Ajustes'!$A$3:$C$5,2,0),0)&gt;0,IF(OR(N(L208)&gt;0,N(M208)&gt;0),((IF(N(L208)=0,N(A208),N(L208))+N(M208))-(N(A208)+N(B208)))*1440&gt;IFERROR(VLOOKUP(I208,'Ajustes'!$A$3:$C$5,2,0),0),AND(NOT(N(O208)&gt;0),I208&lt;&gt;"Emergencia ahora",(NOW()-(N(A208)+N(B208)))*1440&gt;IFERROR(VLOOKUP(I208,'Ajustes'!$A$3:$C$5,2,0),0)))),"LLAMADA DESPUÉS DE LA META; ","")&amp;IF(AND(I208="Siguiente día hábil",N(A208)&gt;0,IF(N(N208)=0,TODAY()&gt;WORKDAY(N(A208),1),N(N208)&gt;WORKDAY(N(A208),1))),"SIGUIENTE DÍA HÁBIL SIN PROGRAMAR; ","")&amp;IF(AND(OR(I208="Emergencia ahora",I208="Siguiente día hábil"),K208=""),"SIN PROVEEDOR; ","")&amp;IF(AND(I208&lt;&gt;"",N(A208)&gt;0,IFERROR(VLOOKUP(I208,'Ajustes'!$A$3:$C$5,3,0),0)&gt;0,TODAY()-N(A208)&gt;IFERROR(VLOOKUP(I208,'Ajustes'!$A$3:$C$5,3,0),0)),"ABIERTA DEMASIADO TIEMPO; ","")="","",LEFT(IF(N(A208)=0,"SIN FECHA DE LLEGADA; ","")&amp;IF(C208="","SIN UNIDAD; ","")&amp;IF(AND(C208&lt;&gt;"",COUNTIF('Unidades'!$A$2:$A$300,C208)=0),"UNIDAD NO ESTÁ EN LA LISTA; ","")&amp;IF(I208="","SIN URGENCIA; ","")&amp;IF(AND(I208&lt;&gt;"",J208=""),"FALTA QUIÉN DECIDIÓ; ","")&amp;IF(AND(I208="Emergencia ahora",NOT(OR(N(L208)&gt;0,N(M208)&gt;0))),"EMERGENCIA SIN LLAMADA DE REGRESO; ","")&amp;IF(AND(I208&lt;&gt;"",N(A208)&gt;0,IFERROR(VLOOKUP(I208,'Ajustes'!$A$3:$C$5,2,0),0)&gt;0,IF(OR(N(L208)&gt;0,N(M208)&gt;0),((IF(N(L208)=0,N(A208),N(L208))+N(M208))-(N(A208)+N(B208)))*1440&gt;IFERROR(VLOOKUP(I208,'Ajustes'!$A$3:$C$5,2,0),0),AND(NOT(N(O208)&gt;0),I208&lt;&gt;"Emergencia ahora",(NOW()-(N(A208)+N(B208)))*1440&gt;IFERROR(VLOOKUP(I208,'Ajustes'!$A$3:$C$5,2,0),0)))),"LLAMADA DESPUÉS DE LA META; ","")&amp;IF(AND(I208="Siguiente día hábil",N(A208)&gt;0,IF(N(N208)=0,TODAY()&gt;WORKDAY(N(A208),1),N(N208)&gt;WORKDAY(N(A208),1))),"SIGUIENTE DÍA HÁBIL SIN PROGRAMAR; ","")&amp;IF(AND(OR(I208="Emergencia ahora",I208="Siguiente día hábil"),K208=""),"SIN PROVEEDOR; ","")&amp;IF(AND(I208&lt;&gt;"",N(A208)&gt;0,IFERROR(VLOOKUP(I208,'Ajustes'!$A$3:$C$5,3,0),0)&gt;0,TODAY()-N(A208)&gt;IFERROR(VLOOKUP(I208,'Ajustes'!$A$3:$C$5,3,0),0)),"ABIERTA DEMASIADO TIEMPO; ",""),LEN(IF(N(A208)=0,"SIN FECHA DE LLEGADA; ","")&amp;IF(C208="","SIN UNIDAD; ","")&amp;IF(AND(C208&lt;&gt;"",COUNTIF('Unidades'!$A$2:$A$300,C208)=0),"UNIDAD NO ESTÁ EN LA LISTA; ","")&amp;IF(I208="","SIN URGENCIA; ","")&amp;IF(AND(I208&lt;&gt;"",J208=""),"FALTA QUIÉN DECIDIÓ; ","")&amp;IF(AND(I208="Emergencia ahora",NOT(OR(N(L208)&gt;0,N(M208)&gt;0))),"EMERGENCIA SIN LLAMADA DE REGRESO; ","")&amp;IF(AND(I208&lt;&gt;"",N(A208)&gt;0,IFERROR(VLOOKUP(I208,'Ajustes'!$A$3:$C$5,2,0),0)&gt;0,IF(OR(N(L208)&gt;0,N(M208)&gt;0),((IF(N(L208)=0,N(A208),N(L208))+N(M208))-(N(A208)+N(B208)))*1440&gt;IFERROR(VLOOKUP(I208,'Ajustes'!$A$3:$C$5,2,0),0),AND(NOT(N(O208)&gt;0),I208&lt;&gt;"Emergencia ahora",(NOW()-(N(A208)+N(B208)))*1440&gt;IFERROR(VLOOKUP(I208,'Ajustes'!$A$3:$C$5,2,0),0)))),"LLAMADA DESPUÉS DE LA META; ","")&amp;IF(AND(I208="Siguiente día hábil",N(A208)&gt;0,IF(N(N208)=0,TODAY()&gt;WORKDAY(N(A208),1),N(N208)&gt;WORKDAY(N(A208),1))),"SIGUIENTE DÍA HÁBIL SIN PROGRAMAR; ","")&amp;IF(AND(OR(I208="Emergencia ahora",I208="Siguiente día hábil"),K208=""),"SIN PROVEEDOR; ","")&amp;IF(AND(I208&lt;&gt;"",N(A208)&gt;0,IFERROR(VLOOKUP(I208,'Ajustes'!$A$3:$C$5,3,0),0)&gt;0,TODAY()-N(A208)&gt;IFERROR(VLOOKUP(I208,'Ajustes'!$A$3:$C$5,3,0),0)),"ABIERTA DEMASIADO TIEMPO; ",""))-2)))</f>
        <v/>
      </c>
    </row>
    <row r="209">
      <c r="A209" s="7" t="n"/>
      <c r="B209" s="8" t="n"/>
      <c r="L209" s="7" t="n"/>
      <c r="M209" s="8" t="n"/>
      <c r="N209" s="7" t="n"/>
      <c r="O209" s="7" t="n"/>
      <c r="Q209" s="10">
        <f>IF(OR(NOT(OR(A209&lt;&gt;"",C209&lt;&gt;"",D209&lt;&gt;"",G209&lt;&gt;"")),N(A209)=0,NOT(OR(N(L209)&gt;0,N(M209)&gt;0))),"",ROUND(((IF(N(L209)=0,N(A209),N(L209))+N(M209))-(N(A209)+N(B209)))*1440,0))</f>
        <v/>
      </c>
      <c r="R209" s="10">
        <f>IF(OR(NOT(OR(A209&lt;&gt;"",C209&lt;&gt;"",D209&lt;&gt;"",G209&lt;&gt;"")),N(A209)=0),"",IF(N(O209)&gt;0,N(O209),TODAY())-N(A209))</f>
        <v/>
      </c>
      <c r="S209">
        <f>IF(OR(NOT(OR(A209&lt;&gt;"",C209&lt;&gt;"",D209&lt;&gt;"",G209&lt;&gt;"")),N(O209)&gt;0),"",IF(IF(N(A209)=0,"SIN FECHA DE LLEGADA; ","")&amp;IF(C209="","SIN UNIDAD; ","")&amp;IF(AND(C209&lt;&gt;"",COUNTIF('Unidades'!$A$2:$A$300,C209)=0),"UNIDAD NO ESTÁ EN LA LISTA; ","")&amp;IF(I209="","SIN URGENCIA; ","")&amp;IF(AND(I209&lt;&gt;"",J209=""),"FALTA QUIÉN DECIDIÓ; ","")&amp;IF(AND(I209="Emergencia ahora",NOT(OR(N(L209)&gt;0,N(M209)&gt;0))),"EMERGENCIA SIN LLAMADA DE REGRESO; ","")&amp;IF(AND(I209&lt;&gt;"",N(A209)&gt;0,IFERROR(VLOOKUP(I209,'Ajustes'!$A$3:$C$5,2,0),0)&gt;0,IF(OR(N(L209)&gt;0,N(M209)&gt;0),((IF(N(L209)=0,N(A209),N(L209))+N(M209))-(N(A209)+N(B209)))*1440&gt;IFERROR(VLOOKUP(I209,'Ajustes'!$A$3:$C$5,2,0),0),AND(NOT(N(O209)&gt;0),I209&lt;&gt;"Emergencia ahora",(NOW()-(N(A209)+N(B209)))*1440&gt;IFERROR(VLOOKUP(I209,'Ajustes'!$A$3:$C$5,2,0),0)))),"LLAMADA DESPUÉS DE LA META; ","")&amp;IF(AND(I209="Siguiente día hábil",N(A209)&gt;0,IF(N(N209)=0,TODAY()&gt;WORKDAY(N(A209),1),N(N209)&gt;WORKDAY(N(A209),1))),"SIGUIENTE DÍA HÁBIL SIN PROGRAMAR; ","")&amp;IF(AND(OR(I209="Emergencia ahora",I209="Siguiente día hábil"),K209=""),"SIN PROVEEDOR; ","")&amp;IF(AND(I209&lt;&gt;"",N(A209)&gt;0,IFERROR(VLOOKUP(I209,'Ajustes'!$A$3:$C$5,3,0),0)&gt;0,TODAY()-N(A209)&gt;IFERROR(VLOOKUP(I209,'Ajustes'!$A$3:$C$5,3,0),0)),"ABIERTA DEMASIADO TIEMPO; ","")="","",LEFT(IF(N(A209)=0,"SIN FECHA DE LLEGADA; ","")&amp;IF(C209="","SIN UNIDAD; ","")&amp;IF(AND(C209&lt;&gt;"",COUNTIF('Unidades'!$A$2:$A$300,C209)=0),"UNIDAD NO ESTÁ EN LA LISTA; ","")&amp;IF(I209="","SIN URGENCIA; ","")&amp;IF(AND(I209&lt;&gt;"",J209=""),"FALTA QUIÉN DECIDIÓ; ","")&amp;IF(AND(I209="Emergencia ahora",NOT(OR(N(L209)&gt;0,N(M209)&gt;0))),"EMERGENCIA SIN LLAMADA DE REGRESO; ","")&amp;IF(AND(I209&lt;&gt;"",N(A209)&gt;0,IFERROR(VLOOKUP(I209,'Ajustes'!$A$3:$C$5,2,0),0)&gt;0,IF(OR(N(L209)&gt;0,N(M209)&gt;0),((IF(N(L209)=0,N(A209),N(L209))+N(M209))-(N(A209)+N(B209)))*1440&gt;IFERROR(VLOOKUP(I209,'Ajustes'!$A$3:$C$5,2,0),0),AND(NOT(N(O209)&gt;0),I209&lt;&gt;"Emergencia ahora",(NOW()-(N(A209)+N(B209)))*1440&gt;IFERROR(VLOOKUP(I209,'Ajustes'!$A$3:$C$5,2,0),0)))),"LLAMADA DESPUÉS DE LA META; ","")&amp;IF(AND(I209="Siguiente día hábil",N(A209)&gt;0,IF(N(N209)=0,TODAY()&gt;WORKDAY(N(A209),1),N(N209)&gt;WORKDAY(N(A209),1))),"SIGUIENTE DÍA HÁBIL SIN PROGRAMAR; ","")&amp;IF(AND(OR(I209="Emergencia ahora",I209="Siguiente día hábil"),K209=""),"SIN PROVEEDOR; ","")&amp;IF(AND(I209&lt;&gt;"",N(A209)&gt;0,IFERROR(VLOOKUP(I209,'Ajustes'!$A$3:$C$5,3,0),0)&gt;0,TODAY()-N(A209)&gt;IFERROR(VLOOKUP(I209,'Ajustes'!$A$3:$C$5,3,0),0)),"ABIERTA DEMASIADO TIEMPO; ",""),LEN(IF(N(A209)=0,"SIN FECHA DE LLEGADA; ","")&amp;IF(C209="","SIN UNIDAD; ","")&amp;IF(AND(C209&lt;&gt;"",COUNTIF('Unidades'!$A$2:$A$300,C209)=0),"UNIDAD NO ESTÁ EN LA LISTA; ","")&amp;IF(I209="","SIN URGENCIA; ","")&amp;IF(AND(I209&lt;&gt;"",J209=""),"FALTA QUIÉN DECIDIÓ; ","")&amp;IF(AND(I209="Emergencia ahora",NOT(OR(N(L209)&gt;0,N(M209)&gt;0))),"EMERGENCIA SIN LLAMADA DE REGRESO; ","")&amp;IF(AND(I209&lt;&gt;"",N(A209)&gt;0,IFERROR(VLOOKUP(I209,'Ajustes'!$A$3:$C$5,2,0),0)&gt;0,IF(OR(N(L209)&gt;0,N(M209)&gt;0),((IF(N(L209)=0,N(A209),N(L209))+N(M209))-(N(A209)+N(B209)))*1440&gt;IFERROR(VLOOKUP(I209,'Ajustes'!$A$3:$C$5,2,0),0),AND(NOT(N(O209)&gt;0),I209&lt;&gt;"Emergencia ahora",(NOW()-(N(A209)+N(B209)))*1440&gt;IFERROR(VLOOKUP(I209,'Ajustes'!$A$3:$C$5,2,0),0)))),"LLAMADA DESPUÉS DE LA META; ","")&amp;IF(AND(I209="Siguiente día hábil",N(A209)&gt;0,IF(N(N209)=0,TODAY()&gt;WORKDAY(N(A209),1),N(N209)&gt;WORKDAY(N(A209),1))),"SIGUIENTE DÍA HÁBIL SIN PROGRAMAR; ","")&amp;IF(AND(OR(I209="Emergencia ahora",I209="Siguiente día hábil"),K209=""),"SIN PROVEEDOR; ","")&amp;IF(AND(I209&lt;&gt;"",N(A209)&gt;0,IFERROR(VLOOKUP(I209,'Ajustes'!$A$3:$C$5,3,0),0)&gt;0,TODAY()-N(A209)&gt;IFERROR(VLOOKUP(I209,'Ajustes'!$A$3:$C$5,3,0),0)),"ABIERTA DEMASIADO TIEMPO; ",""))-2)))</f>
        <v/>
      </c>
    </row>
    <row r="210">
      <c r="A210" s="7" t="n"/>
      <c r="B210" s="8" t="n"/>
      <c r="L210" s="7" t="n"/>
      <c r="M210" s="8" t="n"/>
      <c r="N210" s="7" t="n"/>
      <c r="O210" s="7" t="n"/>
      <c r="Q210" s="10">
        <f>IF(OR(NOT(OR(A210&lt;&gt;"",C210&lt;&gt;"",D210&lt;&gt;"",G210&lt;&gt;"")),N(A210)=0,NOT(OR(N(L210)&gt;0,N(M210)&gt;0))),"",ROUND(((IF(N(L210)=0,N(A210),N(L210))+N(M210))-(N(A210)+N(B210)))*1440,0))</f>
        <v/>
      </c>
      <c r="R210" s="10">
        <f>IF(OR(NOT(OR(A210&lt;&gt;"",C210&lt;&gt;"",D210&lt;&gt;"",G210&lt;&gt;"")),N(A210)=0),"",IF(N(O210)&gt;0,N(O210),TODAY())-N(A210))</f>
        <v/>
      </c>
      <c r="S210">
        <f>IF(OR(NOT(OR(A210&lt;&gt;"",C210&lt;&gt;"",D210&lt;&gt;"",G210&lt;&gt;"")),N(O210)&gt;0),"",IF(IF(N(A210)=0,"SIN FECHA DE LLEGADA; ","")&amp;IF(C210="","SIN UNIDAD; ","")&amp;IF(AND(C210&lt;&gt;"",COUNTIF('Unidades'!$A$2:$A$300,C210)=0),"UNIDAD NO ESTÁ EN LA LISTA; ","")&amp;IF(I210="","SIN URGENCIA; ","")&amp;IF(AND(I210&lt;&gt;"",J210=""),"FALTA QUIÉN DECIDIÓ; ","")&amp;IF(AND(I210="Emergencia ahora",NOT(OR(N(L210)&gt;0,N(M210)&gt;0))),"EMERGENCIA SIN LLAMADA DE REGRESO; ","")&amp;IF(AND(I210&lt;&gt;"",N(A210)&gt;0,IFERROR(VLOOKUP(I210,'Ajustes'!$A$3:$C$5,2,0),0)&gt;0,IF(OR(N(L210)&gt;0,N(M210)&gt;0),((IF(N(L210)=0,N(A210),N(L210))+N(M210))-(N(A210)+N(B210)))*1440&gt;IFERROR(VLOOKUP(I210,'Ajustes'!$A$3:$C$5,2,0),0),AND(NOT(N(O210)&gt;0),I210&lt;&gt;"Emergencia ahora",(NOW()-(N(A210)+N(B210)))*1440&gt;IFERROR(VLOOKUP(I210,'Ajustes'!$A$3:$C$5,2,0),0)))),"LLAMADA DESPUÉS DE LA META; ","")&amp;IF(AND(I210="Siguiente día hábil",N(A210)&gt;0,IF(N(N210)=0,TODAY()&gt;WORKDAY(N(A210),1),N(N210)&gt;WORKDAY(N(A210),1))),"SIGUIENTE DÍA HÁBIL SIN PROGRAMAR; ","")&amp;IF(AND(OR(I210="Emergencia ahora",I210="Siguiente día hábil"),K210=""),"SIN PROVEEDOR; ","")&amp;IF(AND(I210&lt;&gt;"",N(A210)&gt;0,IFERROR(VLOOKUP(I210,'Ajustes'!$A$3:$C$5,3,0),0)&gt;0,TODAY()-N(A210)&gt;IFERROR(VLOOKUP(I210,'Ajustes'!$A$3:$C$5,3,0),0)),"ABIERTA DEMASIADO TIEMPO; ","")="","",LEFT(IF(N(A210)=0,"SIN FECHA DE LLEGADA; ","")&amp;IF(C210="","SIN UNIDAD; ","")&amp;IF(AND(C210&lt;&gt;"",COUNTIF('Unidades'!$A$2:$A$300,C210)=0),"UNIDAD NO ESTÁ EN LA LISTA; ","")&amp;IF(I210="","SIN URGENCIA; ","")&amp;IF(AND(I210&lt;&gt;"",J210=""),"FALTA QUIÉN DECIDIÓ; ","")&amp;IF(AND(I210="Emergencia ahora",NOT(OR(N(L210)&gt;0,N(M210)&gt;0))),"EMERGENCIA SIN LLAMADA DE REGRESO; ","")&amp;IF(AND(I210&lt;&gt;"",N(A210)&gt;0,IFERROR(VLOOKUP(I210,'Ajustes'!$A$3:$C$5,2,0),0)&gt;0,IF(OR(N(L210)&gt;0,N(M210)&gt;0),((IF(N(L210)=0,N(A210),N(L210))+N(M210))-(N(A210)+N(B210)))*1440&gt;IFERROR(VLOOKUP(I210,'Ajustes'!$A$3:$C$5,2,0),0),AND(NOT(N(O210)&gt;0),I210&lt;&gt;"Emergencia ahora",(NOW()-(N(A210)+N(B210)))*1440&gt;IFERROR(VLOOKUP(I210,'Ajustes'!$A$3:$C$5,2,0),0)))),"LLAMADA DESPUÉS DE LA META; ","")&amp;IF(AND(I210="Siguiente día hábil",N(A210)&gt;0,IF(N(N210)=0,TODAY()&gt;WORKDAY(N(A210),1),N(N210)&gt;WORKDAY(N(A210),1))),"SIGUIENTE DÍA HÁBIL SIN PROGRAMAR; ","")&amp;IF(AND(OR(I210="Emergencia ahora",I210="Siguiente día hábil"),K210=""),"SIN PROVEEDOR; ","")&amp;IF(AND(I210&lt;&gt;"",N(A210)&gt;0,IFERROR(VLOOKUP(I210,'Ajustes'!$A$3:$C$5,3,0),0)&gt;0,TODAY()-N(A210)&gt;IFERROR(VLOOKUP(I210,'Ajustes'!$A$3:$C$5,3,0),0)),"ABIERTA DEMASIADO TIEMPO; ",""),LEN(IF(N(A210)=0,"SIN FECHA DE LLEGADA; ","")&amp;IF(C210="","SIN UNIDAD; ","")&amp;IF(AND(C210&lt;&gt;"",COUNTIF('Unidades'!$A$2:$A$300,C210)=0),"UNIDAD NO ESTÁ EN LA LISTA; ","")&amp;IF(I210="","SIN URGENCIA; ","")&amp;IF(AND(I210&lt;&gt;"",J210=""),"FALTA QUIÉN DECIDIÓ; ","")&amp;IF(AND(I210="Emergencia ahora",NOT(OR(N(L210)&gt;0,N(M210)&gt;0))),"EMERGENCIA SIN LLAMADA DE REGRESO; ","")&amp;IF(AND(I210&lt;&gt;"",N(A210)&gt;0,IFERROR(VLOOKUP(I210,'Ajustes'!$A$3:$C$5,2,0),0)&gt;0,IF(OR(N(L210)&gt;0,N(M210)&gt;0),((IF(N(L210)=0,N(A210),N(L210))+N(M210))-(N(A210)+N(B210)))*1440&gt;IFERROR(VLOOKUP(I210,'Ajustes'!$A$3:$C$5,2,0),0),AND(NOT(N(O210)&gt;0),I210&lt;&gt;"Emergencia ahora",(NOW()-(N(A210)+N(B210)))*1440&gt;IFERROR(VLOOKUP(I210,'Ajustes'!$A$3:$C$5,2,0),0)))),"LLAMADA DESPUÉS DE LA META; ","")&amp;IF(AND(I210="Siguiente día hábil",N(A210)&gt;0,IF(N(N210)=0,TODAY()&gt;WORKDAY(N(A210),1),N(N210)&gt;WORKDAY(N(A210),1))),"SIGUIENTE DÍA HÁBIL SIN PROGRAMAR; ","")&amp;IF(AND(OR(I210="Emergencia ahora",I210="Siguiente día hábil"),K210=""),"SIN PROVEEDOR; ","")&amp;IF(AND(I210&lt;&gt;"",N(A210)&gt;0,IFERROR(VLOOKUP(I210,'Ajustes'!$A$3:$C$5,3,0),0)&gt;0,TODAY()-N(A210)&gt;IFERROR(VLOOKUP(I210,'Ajustes'!$A$3:$C$5,3,0),0)),"ABIERTA DEMASIADO TIEMPO; ",""))-2)))</f>
        <v/>
      </c>
    </row>
    <row r="211">
      <c r="A211" s="7" t="n"/>
      <c r="B211" s="8" t="n"/>
      <c r="L211" s="7" t="n"/>
      <c r="M211" s="8" t="n"/>
      <c r="N211" s="7" t="n"/>
      <c r="O211" s="7" t="n"/>
      <c r="Q211" s="10">
        <f>IF(OR(NOT(OR(A211&lt;&gt;"",C211&lt;&gt;"",D211&lt;&gt;"",G211&lt;&gt;"")),N(A211)=0,NOT(OR(N(L211)&gt;0,N(M211)&gt;0))),"",ROUND(((IF(N(L211)=0,N(A211),N(L211))+N(M211))-(N(A211)+N(B211)))*1440,0))</f>
        <v/>
      </c>
      <c r="R211" s="10">
        <f>IF(OR(NOT(OR(A211&lt;&gt;"",C211&lt;&gt;"",D211&lt;&gt;"",G211&lt;&gt;"")),N(A211)=0),"",IF(N(O211)&gt;0,N(O211),TODAY())-N(A211))</f>
        <v/>
      </c>
      <c r="S211">
        <f>IF(OR(NOT(OR(A211&lt;&gt;"",C211&lt;&gt;"",D211&lt;&gt;"",G211&lt;&gt;"")),N(O211)&gt;0),"",IF(IF(N(A211)=0,"SIN FECHA DE LLEGADA; ","")&amp;IF(C211="","SIN UNIDAD; ","")&amp;IF(AND(C211&lt;&gt;"",COUNTIF('Unidades'!$A$2:$A$300,C211)=0),"UNIDAD NO ESTÁ EN LA LISTA; ","")&amp;IF(I211="","SIN URGENCIA; ","")&amp;IF(AND(I211&lt;&gt;"",J211=""),"FALTA QUIÉN DECIDIÓ; ","")&amp;IF(AND(I211="Emergencia ahora",NOT(OR(N(L211)&gt;0,N(M211)&gt;0))),"EMERGENCIA SIN LLAMADA DE REGRESO; ","")&amp;IF(AND(I211&lt;&gt;"",N(A211)&gt;0,IFERROR(VLOOKUP(I211,'Ajustes'!$A$3:$C$5,2,0),0)&gt;0,IF(OR(N(L211)&gt;0,N(M211)&gt;0),((IF(N(L211)=0,N(A211),N(L211))+N(M211))-(N(A211)+N(B211)))*1440&gt;IFERROR(VLOOKUP(I211,'Ajustes'!$A$3:$C$5,2,0),0),AND(NOT(N(O211)&gt;0),I211&lt;&gt;"Emergencia ahora",(NOW()-(N(A211)+N(B211)))*1440&gt;IFERROR(VLOOKUP(I211,'Ajustes'!$A$3:$C$5,2,0),0)))),"LLAMADA DESPUÉS DE LA META; ","")&amp;IF(AND(I211="Siguiente día hábil",N(A211)&gt;0,IF(N(N211)=0,TODAY()&gt;WORKDAY(N(A211),1),N(N211)&gt;WORKDAY(N(A211),1))),"SIGUIENTE DÍA HÁBIL SIN PROGRAMAR; ","")&amp;IF(AND(OR(I211="Emergencia ahora",I211="Siguiente día hábil"),K211=""),"SIN PROVEEDOR; ","")&amp;IF(AND(I211&lt;&gt;"",N(A211)&gt;0,IFERROR(VLOOKUP(I211,'Ajustes'!$A$3:$C$5,3,0),0)&gt;0,TODAY()-N(A211)&gt;IFERROR(VLOOKUP(I211,'Ajustes'!$A$3:$C$5,3,0),0)),"ABIERTA DEMASIADO TIEMPO; ","")="","",LEFT(IF(N(A211)=0,"SIN FECHA DE LLEGADA; ","")&amp;IF(C211="","SIN UNIDAD; ","")&amp;IF(AND(C211&lt;&gt;"",COUNTIF('Unidades'!$A$2:$A$300,C211)=0),"UNIDAD NO ESTÁ EN LA LISTA; ","")&amp;IF(I211="","SIN URGENCIA; ","")&amp;IF(AND(I211&lt;&gt;"",J211=""),"FALTA QUIÉN DECIDIÓ; ","")&amp;IF(AND(I211="Emergencia ahora",NOT(OR(N(L211)&gt;0,N(M211)&gt;0))),"EMERGENCIA SIN LLAMADA DE REGRESO; ","")&amp;IF(AND(I211&lt;&gt;"",N(A211)&gt;0,IFERROR(VLOOKUP(I211,'Ajustes'!$A$3:$C$5,2,0),0)&gt;0,IF(OR(N(L211)&gt;0,N(M211)&gt;0),((IF(N(L211)=0,N(A211),N(L211))+N(M211))-(N(A211)+N(B211)))*1440&gt;IFERROR(VLOOKUP(I211,'Ajustes'!$A$3:$C$5,2,0),0),AND(NOT(N(O211)&gt;0),I211&lt;&gt;"Emergencia ahora",(NOW()-(N(A211)+N(B211)))*1440&gt;IFERROR(VLOOKUP(I211,'Ajustes'!$A$3:$C$5,2,0),0)))),"LLAMADA DESPUÉS DE LA META; ","")&amp;IF(AND(I211="Siguiente día hábil",N(A211)&gt;0,IF(N(N211)=0,TODAY()&gt;WORKDAY(N(A211),1),N(N211)&gt;WORKDAY(N(A211),1))),"SIGUIENTE DÍA HÁBIL SIN PROGRAMAR; ","")&amp;IF(AND(OR(I211="Emergencia ahora",I211="Siguiente día hábil"),K211=""),"SIN PROVEEDOR; ","")&amp;IF(AND(I211&lt;&gt;"",N(A211)&gt;0,IFERROR(VLOOKUP(I211,'Ajustes'!$A$3:$C$5,3,0),0)&gt;0,TODAY()-N(A211)&gt;IFERROR(VLOOKUP(I211,'Ajustes'!$A$3:$C$5,3,0),0)),"ABIERTA DEMASIADO TIEMPO; ",""),LEN(IF(N(A211)=0,"SIN FECHA DE LLEGADA; ","")&amp;IF(C211="","SIN UNIDAD; ","")&amp;IF(AND(C211&lt;&gt;"",COUNTIF('Unidades'!$A$2:$A$300,C211)=0),"UNIDAD NO ESTÁ EN LA LISTA; ","")&amp;IF(I211="","SIN URGENCIA; ","")&amp;IF(AND(I211&lt;&gt;"",J211=""),"FALTA QUIÉN DECIDIÓ; ","")&amp;IF(AND(I211="Emergencia ahora",NOT(OR(N(L211)&gt;0,N(M211)&gt;0))),"EMERGENCIA SIN LLAMADA DE REGRESO; ","")&amp;IF(AND(I211&lt;&gt;"",N(A211)&gt;0,IFERROR(VLOOKUP(I211,'Ajustes'!$A$3:$C$5,2,0),0)&gt;0,IF(OR(N(L211)&gt;0,N(M211)&gt;0),((IF(N(L211)=0,N(A211),N(L211))+N(M211))-(N(A211)+N(B211)))*1440&gt;IFERROR(VLOOKUP(I211,'Ajustes'!$A$3:$C$5,2,0),0),AND(NOT(N(O211)&gt;0),I211&lt;&gt;"Emergencia ahora",(NOW()-(N(A211)+N(B211)))*1440&gt;IFERROR(VLOOKUP(I211,'Ajustes'!$A$3:$C$5,2,0),0)))),"LLAMADA DESPUÉS DE LA META; ","")&amp;IF(AND(I211="Siguiente día hábil",N(A211)&gt;0,IF(N(N211)=0,TODAY()&gt;WORKDAY(N(A211),1),N(N211)&gt;WORKDAY(N(A211),1))),"SIGUIENTE DÍA HÁBIL SIN PROGRAMAR; ","")&amp;IF(AND(OR(I211="Emergencia ahora",I211="Siguiente día hábil"),K211=""),"SIN PROVEEDOR; ","")&amp;IF(AND(I211&lt;&gt;"",N(A211)&gt;0,IFERROR(VLOOKUP(I211,'Ajustes'!$A$3:$C$5,3,0),0)&gt;0,TODAY()-N(A211)&gt;IFERROR(VLOOKUP(I211,'Ajustes'!$A$3:$C$5,3,0),0)),"ABIERTA DEMASIADO TIEMPO; ",""))-2)))</f>
        <v/>
      </c>
    </row>
    <row r="212">
      <c r="A212" s="7" t="n"/>
      <c r="B212" s="8" t="n"/>
      <c r="L212" s="7" t="n"/>
      <c r="M212" s="8" t="n"/>
      <c r="N212" s="7" t="n"/>
      <c r="O212" s="7" t="n"/>
      <c r="Q212" s="10">
        <f>IF(OR(NOT(OR(A212&lt;&gt;"",C212&lt;&gt;"",D212&lt;&gt;"",G212&lt;&gt;"")),N(A212)=0,NOT(OR(N(L212)&gt;0,N(M212)&gt;0))),"",ROUND(((IF(N(L212)=0,N(A212),N(L212))+N(M212))-(N(A212)+N(B212)))*1440,0))</f>
        <v/>
      </c>
      <c r="R212" s="10">
        <f>IF(OR(NOT(OR(A212&lt;&gt;"",C212&lt;&gt;"",D212&lt;&gt;"",G212&lt;&gt;"")),N(A212)=0),"",IF(N(O212)&gt;0,N(O212),TODAY())-N(A212))</f>
        <v/>
      </c>
      <c r="S212">
        <f>IF(OR(NOT(OR(A212&lt;&gt;"",C212&lt;&gt;"",D212&lt;&gt;"",G212&lt;&gt;"")),N(O212)&gt;0),"",IF(IF(N(A212)=0,"SIN FECHA DE LLEGADA; ","")&amp;IF(C212="","SIN UNIDAD; ","")&amp;IF(AND(C212&lt;&gt;"",COUNTIF('Unidades'!$A$2:$A$300,C212)=0),"UNIDAD NO ESTÁ EN LA LISTA; ","")&amp;IF(I212="","SIN URGENCIA; ","")&amp;IF(AND(I212&lt;&gt;"",J212=""),"FALTA QUIÉN DECIDIÓ; ","")&amp;IF(AND(I212="Emergencia ahora",NOT(OR(N(L212)&gt;0,N(M212)&gt;0))),"EMERGENCIA SIN LLAMADA DE REGRESO; ","")&amp;IF(AND(I212&lt;&gt;"",N(A212)&gt;0,IFERROR(VLOOKUP(I212,'Ajustes'!$A$3:$C$5,2,0),0)&gt;0,IF(OR(N(L212)&gt;0,N(M212)&gt;0),((IF(N(L212)=0,N(A212),N(L212))+N(M212))-(N(A212)+N(B212)))*1440&gt;IFERROR(VLOOKUP(I212,'Ajustes'!$A$3:$C$5,2,0),0),AND(NOT(N(O212)&gt;0),I212&lt;&gt;"Emergencia ahora",(NOW()-(N(A212)+N(B212)))*1440&gt;IFERROR(VLOOKUP(I212,'Ajustes'!$A$3:$C$5,2,0),0)))),"LLAMADA DESPUÉS DE LA META; ","")&amp;IF(AND(I212="Siguiente día hábil",N(A212)&gt;0,IF(N(N212)=0,TODAY()&gt;WORKDAY(N(A212),1),N(N212)&gt;WORKDAY(N(A212),1))),"SIGUIENTE DÍA HÁBIL SIN PROGRAMAR; ","")&amp;IF(AND(OR(I212="Emergencia ahora",I212="Siguiente día hábil"),K212=""),"SIN PROVEEDOR; ","")&amp;IF(AND(I212&lt;&gt;"",N(A212)&gt;0,IFERROR(VLOOKUP(I212,'Ajustes'!$A$3:$C$5,3,0),0)&gt;0,TODAY()-N(A212)&gt;IFERROR(VLOOKUP(I212,'Ajustes'!$A$3:$C$5,3,0),0)),"ABIERTA DEMASIADO TIEMPO; ","")="","",LEFT(IF(N(A212)=0,"SIN FECHA DE LLEGADA; ","")&amp;IF(C212="","SIN UNIDAD; ","")&amp;IF(AND(C212&lt;&gt;"",COUNTIF('Unidades'!$A$2:$A$300,C212)=0),"UNIDAD NO ESTÁ EN LA LISTA; ","")&amp;IF(I212="","SIN URGENCIA; ","")&amp;IF(AND(I212&lt;&gt;"",J212=""),"FALTA QUIÉN DECIDIÓ; ","")&amp;IF(AND(I212="Emergencia ahora",NOT(OR(N(L212)&gt;0,N(M212)&gt;0))),"EMERGENCIA SIN LLAMADA DE REGRESO; ","")&amp;IF(AND(I212&lt;&gt;"",N(A212)&gt;0,IFERROR(VLOOKUP(I212,'Ajustes'!$A$3:$C$5,2,0),0)&gt;0,IF(OR(N(L212)&gt;0,N(M212)&gt;0),((IF(N(L212)=0,N(A212),N(L212))+N(M212))-(N(A212)+N(B212)))*1440&gt;IFERROR(VLOOKUP(I212,'Ajustes'!$A$3:$C$5,2,0),0),AND(NOT(N(O212)&gt;0),I212&lt;&gt;"Emergencia ahora",(NOW()-(N(A212)+N(B212)))*1440&gt;IFERROR(VLOOKUP(I212,'Ajustes'!$A$3:$C$5,2,0),0)))),"LLAMADA DESPUÉS DE LA META; ","")&amp;IF(AND(I212="Siguiente día hábil",N(A212)&gt;0,IF(N(N212)=0,TODAY()&gt;WORKDAY(N(A212),1),N(N212)&gt;WORKDAY(N(A212),1))),"SIGUIENTE DÍA HÁBIL SIN PROGRAMAR; ","")&amp;IF(AND(OR(I212="Emergencia ahora",I212="Siguiente día hábil"),K212=""),"SIN PROVEEDOR; ","")&amp;IF(AND(I212&lt;&gt;"",N(A212)&gt;0,IFERROR(VLOOKUP(I212,'Ajustes'!$A$3:$C$5,3,0),0)&gt;0,TODAY()-N(A212)&gt;IFERROR(VLOOKUP(I212,'Ajustes'!$A$3:$C$5,3,0),0)),"ABIERTA DEMASIADO TIEMPO; ",""),LEN(IF(N(A212)=0,"SIN FECHA DE LLEGADA; ","")&amp;IF(C212="","SIN UNIDAD; ","")&amp;IF(AND(C212&lt;&gt;"",COUNTIF('Unidades'!$A$2:$A$300,C212)=0),"UNIDAD NO ESTÁ EN LA LISTA; ","")&amp;IF(I212="","SIN URGENCIA; ","")&amp;IF(AND(I212&lt;&gt;"",J212=""),"FALTA QUIÉN DECIDIÓ; ","")&amp;IF(AND(I212="Emergencia ahora",NOT(OR(N(L212)&gt;0,N(M212)&gt;0))),"EMERGENCIA SIN LLAMADA DE REGRESO; ","")&amp;IF(AND(I212&lt;&gt;"",N(A212)&gt;0,IFERROR(VLOOKUP(I212,'Ajustes'!$A$3:$C$5,2,0),0)&gt;0,IF(OR(N(L212)&gt;0,N(M212)&gt;0),((IF(N(L212)=0,N(A212),N(L212))+N(M212))-(N(A212)+N(B212)))*1440&gt;IFERROR(VLOOKUP(I212,'Ajustes'!$A$3:$C$5,2,0),0),AND(NOT(N(O212)&gt;0),I212&lt;&gt;"Emergencia ahora",(NOW()-(N(A212)+N(B212)))*1440&gt;IFERROR(VLOOKUP(I212,'Ajustes'!$A$3:$C$5,2,0),0)))),"LLAMADA DESPUÉS DE LA META; ","")&amp;IF(AND(I212="Siguiente día hábil",N(A212)&gt;0,IF(N(N212)=0,TODAY()&gt;WORKDAY(N(A212),1),N(N212)&gt;WORKDAY(N(A212),1))),"SIGUIENTE DÍA HÁBIL SIN PROGRAMAR; ","")&amp;IF(AND(OR(I212="Emergencia ahora",I212="Siguiente día hábil"),K212=""),"SIN PROVEEDOR; ","")&amp;IF(AND(I212&lt;&gt;"",N(A212)&gt;0,IFERROR(VLOOKUP(I212,'Ajustes'!$A$3:$C$5,3,0),0)&gt;0,TODAY()-N(A212)&gt;IFERROR(VLOOKUP(I212,'Ajustes'!$A$3:$C$5,3,0),0)),"ABIERTA DEMASIADO TIEMPO; ",""))-2)))</f>
        <v/>
      </c>
    </row>
    <row r="213">
      <c r="A213" s="7" t="n"/>
      <c r="B213" s="8" t="n"/>
      <c r="L213" s="7" t="n"/>
      <c r="M213" s="8" t="n"/>
      <c r="N213" s="7" t="n"/>
      <c r="O213" s="7" t="n"/>
      <c r="Q213" s="10">
        <f>IF(OR(NOT(OR(A213&lt;&gt;"",C213&lt;&gt;"",D213&lt;&gt;"",G213&lt;&gt;"")),N(A213)=0,NOT(OR(N(L213)&gt;0,N(M213)&gt;0))),"",ROUND(((IF(N(L213)=0,N(A213),N(L213))+N(M213))-(N(A213)+N(B213)))*1440,0))</f>
        <v/>
      </c>
      <c r="R213" s="10">
        <f>IF(OR(NOT(OR(A213&lt;&gt;"",C213&lt;&gt;"",D213&lt;&gt;"",G213&lt;&gt;"")),N(A213)=0),"",IF(N(O213)&gt;0,N(O213),TODAY())-N(A213))</f>
        <v/>
      </c>
      <c r="S213">
        <f>IF(OR(NOT(OR(A213&lt;&gt;"",C213&lt;&gt;"",D213&lt;&gt;"",G213&lt;&gt;"")),N(O213)&gt;0),"",IF(IF(N(A213)=0,"SIN FECHA DE LLEGADA; ","")&amp;IF(C213="","SIN UNIDAD; ","")&amp;IF(AND(C213&lt;&gt;"",COUNTIF('Unidades'!$A$2:$A$300,C213)=0),"UNIDAD NO ESTÁ EN LA LISTA; ","")&amp;IF(I213="","SIN URGENCIA; ","")&amp;IF(AND(I213&lt;&gt;"",J213=""),"FALTA QUIÉN DECIDIÓ; ","")&amp;IF(AND(I213="Emergencia ahora",NOT(OR(N(L213)&gt;0,N(M213)&gt;0))),"EMERGENCIA SIN LLAMADA DE REGRESO; ","")&amp;IF(AND(I213&lt;&gt;"",N(A213)&gt;0,IFERROR(VLOOKUP(I213,'Ajustes'!$A$3:$C$5,2,0),0)&gt;0,IF(OR(N(L213)&gt;0,N(M213)&gt;0),((IF(N(L213)=0,N(A213),N(L213))+N(M213))-(N(A213)+N(B213)))*1440&gt;IFERROR(VLOOKUP(I213,'Ajustes'!$A$3:$C$5,2,0),0),AND(NOT(N(O213)&gt;0),I213&lt;&gt;"Emergencia ahora",(NOW()-(N(A213)+N(B213)))*1440&gt;IFERROR(VLOOKUP(I213,'Ajustes'!$A$3:$C$5,2,0),0)))),"LLAMADA DESPUÉS DE LA META; ","")&amp;IF(AND(I213="Siguiente día hábil",N(A213)&gt;0,IF(N(N213)=0,TODAY()&gt;WORKDAY(N(A213),1),N(N213)&gt;WORKDAY(N(A213),1))),"SIGUIENTE DÍA HÁBIL SIN PROGRAMAR; ","")&amp;IF(AND(OR(I213="Emergencia ahora",I213="Siguiente día hábil"),K213=""),"SIN PROVEEDOR; ","")&amp;IF(AND(I213&lt;&gt;"",N(A213)&gt;0,IFERROR(VLOOKUP(I213,'Ajustes'!$A$3:$C$5,3,0),0)&gt;0,TODAY()-N(A213)&gt;IFERROR(VLOOKUP(I213,'Ajustes'!$A$3:$C$5,3,0),0)),"ABIERTA DEMASIADO TIEMPO; ","")="","",LEFT(IF(N(A213)=0,"SIN FECHA DE LLEGADA; ","")&amp;IF(C213="","SIN UNIDAD; ","")&amp;IF(AND(C213&lt;&gt;"",COUNTIF('Unidades'!$A$2:$A$300,C213)=0),"UNIDAD NO ESTÁ EN LA LISTA; ","")&amp;IF(I213="","SIN URGENCIA; ","")&amp;IF(AND(I213&lt;&gt;"",J213=""),"FALTA QUIÉN DECIDIÓ; ","")&amp;IF(AND(I213="Emergencia ahora",NOT(OR(N(L213)&gt;0,N(M213)&gt;0))),"EMERGENCIA SIN LLAMADA DE REGRESO; ","")&amp;IF(AND(I213&lt;&gt;"",N(A213)&gt;0,IFERROR(VLOOKUP(I213,'Ajustes'!$A$3:$C$5,2,0),0)&gt;0,IF(OR(N(L213)&gt;0,N(M213)&gt;0),((IF(N(L213)=0,N(A213),N(L213))+N(M213))-(N(A213)+N(B213)))*1440&gt;IFERROR(VLOOKUP(I213,'Ajustes'!$A$3:$C$5,2,0),0),AND(NOT(N(O213)&gt;0),I213&lt;&gt;"Emergencia ahora",(NOW()-(N(A213)+N(B213)))*1440&gt;IFERROR(VLOOKUP(I213,'Ajustes'!$A$3:$C$5,2,0),0)))),"LLAMADA DESPUÉS DE LA META; ","")&amp;IF(AND(I213="Siguiente día hábil",N(A213)&gt;0,IF(N(N213)=0,TODAY()&gt;WORKDAY(N(A213),1),N(N213)&gt;WORKDAY(N(A213),1))),"SIGUIENTE DÍA HÁBIL SIN PROGRAMAR; ","")&amp;IF(AND(OR(I213="Emergencia ahora",I213="Siguiente día hábil"),K213=""),"SIN PROVEEDOR; ","")&amp;IF(AND(I213&lt;&gt;"",N(A213)&gt;0,IFERROR(VLOOKUP(I213,'Ajustes'!$A$3:$C$5,3,0),0)&gt;0,TODAY()-N(A213)&gt;IFERROR(VLOOKUP(I213,'Ajustes'!$A$3:$C$5,3,0),0)),"ABIERTA DEMASIADO TIEMPO; ",""),LEN(IF(N(A213)=0,"SIN FECHA DE LLEGADA; ","")&amp;IF(C213="","SIN UNIDAD; ","")&amp;IF(AND(C213&lt;&gt;"",COUNTIF('Unidades'!$A$2:$A$300,C213)=0),"UNIDAD NO ESTÁ EN LA LISTA; ","")&amp;IF(I213="","SIN URGENCIA; ","")&amp;IF(AND(I213&lt;&gt;"",J213=""),"FALTA QUIÉN DECIDIÓ; ","")&amp;IF(AND(I213="Emergencia ahora",NOT(OR(N(L213)&gt;0,N(M213)&gt;0))),"EMERGENCIA SIN LLAMADA DE REGRESO; ","")&amp;IF(AND(I213&lt;&gt;"",N(A213)&gt;0,IFERROR(VLOOKUP(I213,'Ajustes'!$A$3:$C$5,2,0),0)&gt;0,IF(OR(N(L213)&gt;0,N(M213)&gt;0),((IF(N(L213)=0,N(A213),N(L213))+N(M213))-(N(A213)+N(B213)))*1440&gt;IFERROR(VLOOKUP(I213,'Ajustes'!$A$3:$C$5,2,0),0),AND(NOT(N(O213)&gt;0),I213&lt;&gt;"Emergencia ahora",(NOW()-(N(A213)+N(B213)))*1440&gt;IFERROR(VLOOKUP(I213,'Ajustes'!$A$3:$C$5,2,0),0)))),"LLAMADA DESPUÉS DE LA META; ","")&amp;IF(AND(I213="Siguiente día hábil",N(A213)&gt;0,IF(N(N213)=0,TODAY()&gt;WORKDAY(N(A213),1),N(N213)&gt;WORKDAY(N(A213),1))),"SIGUIENTE DÍA HÁBIL SIN PROGRAMAR; ","")&amp;IF(AND(OR(I213="Emergencia ahora",I213="Siguiente día hábil"),K213=""),"SIN PROVEEDOR; ","")&amp;IF(AND(I213&lt;&gt;"",N(A213)&gt;0,IFERROR(VLOOKUP(I213,'Ajustes'!$A$3:$C$5,3,0),0)&gt;0,TODAY()-N(A213)&gt;IFERROR(VLOOKUP(I213,'Ajustes'!$A$3:$C$5,3,0),0)),"ABIERTA DEMASIADO TIEMPO; ",""))-2)))</f>
        <v/>
      </c>
    </row>
    <row r="214">
      <c r="A214" s="7" t="n"/>
      <c r="B214" s="8" t="n"/>
      <c r="L214" s="7" t="n"/>
      <c r="M214" s="8" t="n"/>
      <c r="N214" s="7" t="n"/>
      <c r="O214" s="7" t="n"/>
      <c r="Q214" s="10">
        <f>IF(OR(NOT(OR(A214&lt;&gt;"",C214&lt;&gt;"",D214&lt;&gt;"",G214&lt;&gt;"")),N(A214)=0,NOT(OR(N(L214)&gt;0,N(M214)&gt;0))),"",ROUND(((IF(N(L214)=0,N(A214),N(L214))+N(M214))-(N(A214)+N(B214)))*1440,0))</f>
        <v/>
      </c>
      <c r="R214" s="10">
        <f>IF(OR(NOT(OR(A214&lt;&gt;"",C214&lt;&gt;"",D214&lt;&gt;"",G214&lt;&gt;"")),N(A214)=0),"",IF(N(O214)&gt;0,N(O214),TODAY())-N(A214))</f>
        <v/>
      </c>
      <c r="S214">
        <f>IF(OR(NOT(OR(A214&lt;&gt;"",C214&lt;&gt;"",D214&lt;&gt;"",G214&lt;&gt;"")),N(O214)&gt;0),"",IF(IF(N(A214)=0,"SIN FECHA DE LLEGADA; ","")&amp;IF(C214="","SIN UNIDAD; ","")&amp;IF(AND(C214&lt;&gt;"",COUNTIF('Unidades'!$A$2:$A$300,C214)=0),"UNIDAD NO ESTÁ EN LA LISTA; ","")&amp;IF(I214="","SIN URGENCIA; ","")&amp;IF(AND(I214&lt;&gt;"",J214=""),"FALTA QUIÉN DECIDIÓ; ","")&amp;IF(AND(I214="Emergencia ahora",NOT(OR(N(L214)&gt;0,N(M214)&gt;0))),"EMERGENCIA SIN LLAMADA DE REGRESO; ","")&amp;IF(AND(I214&lt;&gt;"",N(A214)&gt;0,IFERROR(VLOOKUP(I214,'Ajustes'!$A$3:$C$5,2,0),0)&gt;0,IF(OR(N(L214)&gt;0,N(M214)&gt;0),((IF(N(L214)=0,N(A214),N(L214))+N(M214))-(N(A214)+N(B214)))*1440&gt;IFERROR(VLOOKUP(I214,'Ajustes'!$A$3:$C$5,2,0),0),AND(NOT(N(O214)&gt;0),I214&lt;&gt;"Emergencia ahora",(NOW()-(N(A214)+N(B214)))*1440&gt;IFERROR(VLOOKUP(I214,'Ajustes'!$A$3:$C$5,2,0),0)))),"LLAMADA DESPUÉS DE LA META; ","")&amp;IF(AND(I214="Siguiente día hábil",N(A214)&gt;0,IF(N(N214)=0,TODAY()&gt;WORKDAY(N(A214),1),N(N214)&gt;WORKDAY(N(A214),1))),"SIGUIENTE DÍA HÁBIL SIN PROGRAMAR; ","")&amp;IF(AND(OR(I214="Emergencia ahora",I214="Siguiente día hábil"),K214=""),"SIN PROVEEDOR; ","")&amp;IF(AND(I214&lt;&gt;"",N(A214)&gt;0,IFERROR(VLOOKUP(I214,'Ajustes'!$A$3:$C$5,3,0),0)&gt;0,TODAY()-N(A214)&gt;IFERROR(VLOOKUP(I214,'Ajustes'!$A$3:$C$5,3,0),0)),"ABIERTA DEMASIADO TIEMPO; ","")="","",LEFT(IF(N(A214)=0,"SIN FECHA DE LLEGADA; ","")&amp;IF(C214="","SIN UNIDAD; ","")&amp;IF(AND(C214&lt;&gt;"",COUNTIF('Unidades'!$A$2:$A$300,C214)=0),"UNIDAD NO ESTÁ EN LA LISTA; ","")&amp;IF(I214="","SIN URGENCIA; ","")&amp;IF(AND(I214&lt;&gt;"",J214=""),"FALTA QUIÉN DECIDIÓ; ","")&amp;IF(AND(I214="Emergencia ahora",NOT(OR(N(L214)&gt;0,N(M214)&gt;0))),"EMERGENCIA SIN LLAMADA DE REGRESO; ","")&amp;IF(AND(I214&lt;&gt;"",N(A214)&gt;0,IFERROR(VLOOKUP(I214,'Ajustes'!$A$3:$C$5,2,0),0)&gt;0,IF(OR(N(L214)&gt;0,N(M214)&gt;0),((IF(N(L214)=0,N(A214),N(L214))+N(M214))-(N(A214)+N(B214)))*1440&gt;IFERROR(VLOOKUP(I214,'Ajustes'!$A$3:$C$5,2,0),0),AND(NOT(N(O214)&gt;0),I214&lt;&gt;"Emergencia ahora",(NOW()-(N(A214)+N(B214)))*1440&gt;IFERROR(VLOOKUP(I214,'Ajustes'!$A$3:$C$5,2,0),0)))),"LLAMADA DESPUÉS DE LA META; ","")&amp;IF(AND(I214="Siguiente día hábil",N(A214)&gt;0,IF(N(N214)=0,TODAY()&gt;WORKDAY(N(A214),1),N(N214)&gt;WORKDAY(N(A214),1))),"SIGUIENTE DÍA HÁBIL SIN PROGRAMAR; ","")&amp;IF(AND(OR(I214="Emergencia ahora",I214="Siguiente día hábil"),K214=""),"SIN PROVEEDOR; ","")&amp;IF(AND(I214&lt;&gt;"",N(A214)&gt;0,IFERROR(VLOOKUP(I214,'Ajustes'!$A$3:$C$5,3,0),0)&gt;0,TODAY()-N(A214)&gt;IFERROR(VLOOKUP(I214,'Ajustes'!$A$3:$C$5,3,0),0)),"ABIERTA DEMASIADO TIEMPO; ",""),LEN(IF(N(A214)=0,"SIN FECHA DE LLEGADA; ","")&amp;IF(C214="","SIN UNIDAD; ","")&amp;IF(AND(C214&lt;&gt;"",COUNTIF('Unidades'!$A$2:$A$300,C214)=0),"UNIDAD NO ESTÁ EN LA LISTA; ","")&amp;IF(I214="","SIN URGENCIA; ","")&amp;IF(AND(I214&lt;&gt;"",J214=""),"FALTA QUIÉN DECIDIÓ; ","")&amp;IF(AND(I214="Emergencia ahora",NOT(OR(N(L214)&gt;0,N(M214)&gt;0))),"EMERGENCIA SIN LLAMADA DE REGRESO; ","")&amp;IF(AND(I214&lt;&gt;"",N(A214)&gt;0,IFERROR(VLOOKUP(I214,'Ajustes'!$A$3:$C$5,2,0),0)&gt;0,IF(OR(N(L214)&gt;0,N(M214)&gt;0),((IF(N(L214)=0,N(A214),N(L214))+N(M214))-(N(A214)+N(B214)))*1440&gt;IFERROR(VLOOKUP(I214,'Ajustes'!$A$3:$C$5,2,0),0),AND(NOT(N(O214)&gt;0),I214&lt;&gt;"Emergencia ahora",(NOW()-(N(A214)+N(B214)))*1440&gt;IFERROR(VLOOKUP(I214,'Ajustes'!$A$3:$C$5,2,0),0)))),"LLAMADA DESPUÉS DE LA META; ","")&amp;IF(AND(I214="Siguiente día hábil",N(A214)&gt;0,IF(N(N214)=0,TODAY()&gt;WORKDAY(N(A214),1),N(N214)&gt;WORKDAY(N(A214),1))),"SIGUIENTE DÍA HÁBIL SIN PROGRAMAR; ","")&amp;IF(AND(OR(I214="Emergencia ahora",I214="Siguiente día hábil"),K214=""),"SIN PROVEEDOR; ","")&amp;IF(AND(I214&lt;&gt;"",N(A214)&gt;0,IFERROR(VLOOKUP(I214,'Ajustes'!$A$3:$C$5,3,0),0)&gt;0,TODAY()-N(A214)&gt;IFERROR(VLOOKUP(I214,'Ajustes'!$A$3:$C$5,3,0),0)),"ABIERTA DEMASIADO TIEMPO; ",""))-2)))</f>
        <v/>
      </c>
    </row>
    <row r="215">
      <c r="A215" s="7" t="n"/>
      <c r="B215" s="8" t="n"/>
      <c r="L215" s="7" t="n"/>
      <c r="M215" s="8" t="n"/>
      <c r="N215" s="7" t="n"/>
      <c r="O215" s="7" t="n"/>
      <c r="Q215" s="10">
        <f>IF(OR(NOT(OR(A215&lt;&gt;"",C215&lt;&gt;"",D215&lt;&gt;"",G215&lt;&gt;"")),N(A215)=0,NOT(OR(N(L215)&gt;0,N(M215)&gt;0))),"",ROUND(((IF(N(L215)=0,N(A215),N(L215))+N(M215))-(N(A215)+N(B215)))*1440,0))</f>
        <v/>
      </c>
      <c r="R215" s="10">
        <f>IF(OR(NOT(OR(A215&lt;&gt;"",C215&lt;&gt;"",D215&lt;&gt;"",G215&lt;&gt;"")),N(A215)=0),"",IF(N(O215)&gt;0,N(O215),TODAY())-N(A215))</f>
        <v/>
      </c>
      <c r="S215">
        <f>IF(OR(NOT(OR(A215&lt;&gt;"",C215&lt;&gt;"",D215&lt;&gt;"",G215&lt;&gt;"")),N(O215)&gt;0),"",IF(IF(N(A215)=0,"SIN FECHA DE LLEGADA; ","")&amp;IF(C215="","SIN UNIDAD; ","")&amp;IF(AND(C215&lt;&gt;"",COUNTIF('Unidades'!$A$2:$A$300,C215)=0),"UNIDAD NO ESTÁ EN LA LISTA; ","")&amp;IF(I215="","SIN URGENCIA; ","")&amp;IF(AND(I215&lt;&gt;"",J215=""),"FALTA QUIÉN DECIDIÓ; ","")&amp;IF(AND(I215="Emergencia ahora",NOT(OR(N(L215)&gt;0,N(M215)&gt;0))),"EMERGENCIA SIN LLAMADA DE REGRESO; ","")&amp;IF(AND(I215&lt;&gt;"",N(A215)&gt;0,IFERROR(VLOOKUP(I215,'Ajustes'!$A$3:$C$5,2,0),0)&gt;0,IF(OR(N(L215)&gt;0,N(M215)&gt;0),((IF(N(L215)=0,N(A215),N(L215))+N(M215))-(N(A215)+N(B215)))*1440&gt;IFERROR(VLOOKUP(I215,'Ajustes'!$A$3:$C$5,2,0),0),AND(NOT(N(O215)&gt;0),I215&lt;&gt;"Emergencia ahora",(NOW()-(N(A215)+N(B215)))*1440&gt;IFERROR(VLOOKUP(I215,'Ajustes'!$A$3:$C$5,2,0),0)))),"LLAMADA DESPUÉS DE LA META; ","")&amp;IF(AND(I215="Siguiente día hábil",N(A215)&gt;0,IF(N(N215)=0,TODAY()&gt;WORKDAY(N(A215),1),N(N215)&gt;WORKDAY(N(A215),1))),"SIGUIENTE DÍA HÁBIL SIN PROGRAMAR; ","")&amp;IF(AND(OR(I215="Emergencia ahora",I215="Siguiente día hábil"),K215=""),"SIN PROVEEDOR; ","")&amp;IF(AND(I215&lt;&gt;"",N(A215)&gt;0,IFERROR(VLOOKUP(I215,'Ajustes'!$A$3:$C$5,3,0),0)&gt;0,TODAY()-N(A215)&gt;IFERROR(VLOOKUP(I215,'Ajustes'!$A$3:$C$5,3,0),0)),"ABIERTA DEMASIADO TIEMPO; ","")="","",LEFT(IF(N(A215)=0,"SIN FECHA DE LLEGADA; ","")&amp;IF(C215="","SIN UNIDAD; ","")&amp;IF(AND(C215&lt;&gt;"",COUNTIF('Unidades'!$A$2:$A$300,C215)=0),"UNIDAD NO ESTÁ EN LA LISTA; ","")&amp;IF(I215="","SIN URGENCIA; ","")&amp;IF(AND(I215&lt;&gt;"",J215=""),"FALTA QUIÉN DECIDIÓ; ","")&amp;IF(AND(I215="Emergencia ahora",NOT(OR(N(L215)&gt;0,N(M215)&gt;0))),"EMERGENCIA SIN LLAMADA DE REGRESO; ","")&amp;IF(AND(I215&lt;&gt;"",N(A215)&gt;0,IFERROR(VLOOKUP(I215,'Ajustes'!$A$3:$C$5,2,0),0)&gt;0,IF(OR(N(L215)&gt;0,N(M215)&gt;0),((IF(N(L215)=0,N(A215),N(L215))+N(M215))-(N(A215)+N(B215)))*1440&gt;IFERROR(VLOOKUP(I215,'Ajustes'!$A$3:$C$5,2,0),0),AND(NOT(N(O215)&gt;0),I215&lt;&gt;"Emergencia ahora",(NOW()-(N(A215)+N(B215)))*1440&gt;IFERROR(VLOOKUP(I215,'Ajustes'!$A$3:$C$5,2,0),0)))),"LLAMADA DESPUÉS DE LA META; ","")&amp;IF(AND(I215="Siguiente día hábil",N(A215)&gt;0,IF(N(N215)=0,TODAY()&gt;WORKDAY(N(A215),1),N(N215)&gt;WORKDAY(N(A215),1))),"SIGUIENTE DÍA HÁBIL SIN PROGRAMAR; ","")&amp;IF(AND(OR(I215="Emergencia ahora",I215="Siguiente día hábil"),K215=""),"SIN PROVEEDOR; ","")&amp;IF(AND(I215&lt;&gt;"",N(A215)&gt;0,IFERROR(VLOOKUP(I215,'Ajustes'!$A$3:$C$5,3,0),0)&gt;0,TODAY()-N(A215)&gt;IFERROR(VLOOKUP(I215,'Ajustes'!$A$3:$C$5,3,0),0)),"ABIERTA DEMASIADO TIEMPO; ",""),LEN(IF(N(A215)=0,"SIN FECHA DE LLEGADA; ","")&amp;IF(C215="","SIN UNIDAD; ","")&amp;IF(AND(C215&lt;&gt;"",COUNTIF('Unidades'!$A$2:$A$300,C215)=0),"UNIDAD NO ESTÁ EN LA LISTA; ","")&amp;IF(I215="","SIN URGENCIA; ","")&amp;IF(AND(I215&lt;&gt;"",J215=""),"FALTA QUIÉN DECIDIÓ; ","")&amp;IF(AND(I215="Emergencia ahora",NOT(OR(N(L215)&gt;0,N(M215)&gt;0))),"EMERGENCIA SIN LLAMADA DE REGRESO; ","")&amp;IF(AND(I215&lt;&gt;"",N(A215)&gt;0,IFERROR(VLOOKUP(I215,'Ajustes'!$A$3:$C$5,2,0),0)&gt;0,IF(OR(N(L215)&gt;0,N(M215)&gt;0),((IF(N(L215)=0,N(A215),N(L215))+N(M215))-(N(A215)+N(B215)))*1440&gt;IFERROR(VLOOKUP(I215,'Ajustes'!$A$3:$C$5,2,0),0),AND(NOT(N(O215)&gt;0),I215&lt;&gt;"Emergencia ahora",(NOW()-(N(A215)+N(B215)))*1440&gt;IFERROR(VLOOKUP(I215,'Ajustes'!$A$3:$C$5,2,0),0)))),"LLAMADA DESPUÉS DE LA META; ","")&amp;IF(AND(I215="Siguiente día hábil",N(A215)&gt;0,IF(N(N215)=0,TODAY()&gt;WORKDAY(N(A215),1),N(N215)&gt;WORKDAY(N(A215),1))),"SIGUIENTE DÍA HÁBIL SIN PROGRAMAR; ","")&amp;IF(AND(OR(I215="Emergencia ahora",I215="Siguiente día hábil"),K215=""),"SIN PROVEEDOR; ","")&amp;IF(AND(I215&lt;&gt;"",N(A215)&gt;0,IFERROR(VLOOKUP(I215,'Ajustes'!$A$3:$C$5,3,0),0)&gt;0,TODAY()-N(A215)&gt;IFERROR(VLOOKUP(I215,'Ajustes'!$A$3:$C$5,3,0),0)),"ABIERTA DEMASIADO TIEMPO; ",""))-2)))</f>
        <v/>
      </c>
    </row>
    <row r="216">
      <c r="A216" s="7" t="n"/>
      <c r="B216" s="8" t="n"/>
      <c r="L216" s="7" t="n"/>
      <c r="M216" s="8" t="n"/>
      <c r="N216" s="7" t="n"/>
      <c r="O216" s="7" t="n"/>
      <c r="Q216" s="10">
        <f>IF(OR(NOT(OR(A216&lt;&gt;"",C216&lt;&gt;"",D216&lt;&gt;"",G216&lt;&gt;"")),N(A216)=0,NOT(OR(N(L216)&gt;0,N(M216)&gt;0))),"",ROUND(((IF(N(L216)=0,N(A216),N(L216))+N(M216))-(N(A216)+N(B216)))*1440,0))</f>
        <v/>
      </c>
      <c r="R216" s="10">
        <f>IF(OR(NOT(OR(A216&lt;&gt;"",C216&lt;&gt;"",D216&lt;&gt;"",G216&lt;&gt;"")),N(A216)=0),"",IF(N(O216)&gt;0,N(O216),TODAY())-N(A216))</f>
        <v/>
      </c>
      <c r="S216">
        <f>IF(OR(NOT(OR(A216&lt;&gt;"",C216&lt;&gt;"",D216&lt;&gt;"",G216&lt;&gt;"")),N(O216)&gt;0),"",IF(IF(N(A216)=0,"SIN FECHA DE LLEGADA; ","")&amp;IF(C216="","SIN UNIDAD; ","")&amp;IF(AND(C216&lt;&gt;"",COUNTIF('Unidades'!$A$2:$A$300,C216)=0),"UNIDAD NO ESTÁ EN LA LISTA; ","")&amp;IF(I216="","SIN URGENCIA; ","")&amp;IF(AND(I216&lt;&gt;"",J216=""),"FALTA QUIÉN DECIDIÓ; ","")&amp;IF(AND(I216="Emergencia ahora",NOT(OR(N(L216)&gt;0,N(M216)&gt;0))),"EMERGENCIA SIN LLAMADA DE REGRESO; ","")&amp;IF(AND(I216&lt;&gt;"",N(A216)&gt;0,IFERROR(VLOOKUP(I216,'Ajustes'!$A$3:$C$5,2,0),0)&gt;0,IF(OR(N(L216)&gt;0,N(M216)&gt;0),((IF(N(L216)=0,N(A216),N(L216))+N(M216))-(N(A216)+N(B216)))*1440&gt;IFERROR(VLOOKUP(I216,'Ajustes'!$A$3:$C$5,2,0),0),AND(NOT(N(O216)&gt;0),I216&lt;&gt;"Emergencia ahora",(NOW()-(N(A216)+N(B216)))*1440&gt;IFERROR(VLOOKUP(I216,'Ajustes'!$A$3:$C$5,2,0),0)))),"LLAMADA DESPUÉS DE LA META; ","")&amp;IF(AND(I216="Siguiente día hábil",N(A216)&gt;0,IF(N(N216)=0,TODAY()&gt;WORKDAY(N(A216),1),N(N216)&gt;WORKDAY(N(A216),1))),"SIGUIENTE DÍA HÁBIL SIN PROGRAMAR; ","")&amp;IF(AND(OR(I216="Emergencia ahora",I216="Siguiente día hábil"),K216=""),"SIN PROVEEDOR; ","")&amp;IF(AND(I216&lt;&gt;"",N(A216)&gt;0,IFERROR(VLOOKUP(I216,'Ajustes'!$A$3:$C$5,3,0),0)&gt;0,TODAY()-N(A216)&gt;IFERROR(VLOOKUP(I216,'Ajustes'!$A$3:$C$5,3,0),0)),"ABIERTA DEMASIADO TIEMPO; ","")="","",LEFT(IF(N(A216)=0,"SIN FECHA DE LLEGADA; ","")&amp;IF(C216="","SIN UNIDAD; ","")&amp;IF(AND(C216&lt;&gt;"",COUNTIF('Unidades'!$A$2:$A$300,C216)=0),"UNIDAD NO ESTÁ EN LA LISTA; ","")&amp;IF(I216="","SIN URGENCIA; ","")&amp;IF(AND(I216&lt;&gt;"",J216=""),"FALTA QUIÉN DECIDIÓ; ","")&amp;IF(AND(I216="Emergencia ahora",NOT(OR(N(L216)&gt;0,N(M216)&gt;0))),"EMERGENCIA SIN LLAMADA DE REGRESO; ","")&amp;IF(AND(I216&lt;&gt;"",N(A216)&gt;0,IFERROR(VLOOKUP(I216,'Ajustes'!$A$3:$C$5,2,0),0)&gt;0,IF(OR(N(L216)&gt;0,N(M216)&gt;0),((IF(N(L216)=0,N(A216),N(L216))+N(M216))-(N(A216)+N(B216)))*1440&gt;IFERROR(VLOOKUP(I216,'Ajustes'!$A$3:$C$5,2,0),0),AND(NOT(N(O216)&gt;0),I216&lt;&gt;"Emergencia ahora",(NOW()-(N(A216)+N(B216)))*1440&gt;IFERROR(VLOOKUP(I216,'Ajustes'!$A$3:$C$5,2,0),0)))),"LLAMADA DESPUÉS DE LA META; ","")&amp;IF(AND(I216="Siguiente día hábil",N(A216)&gt;0,IF(N(N216)=0,TODAY()&gt;WORKDAY(N(A216),1),N(N216)&gt;WORKDAY(N(A216),1))),"SIGUIENTE DÍA HÁBIL SIN PROGRAMAR; ","")&amp;IF(AND(OR(I216="Emergencia ahora",I216="Siguiente día hábil"),K216=""),"SIN PROVEEDOR; ","")&amp;IF(AND(I216&lt;&gt;"",N(A216)&gt;0,IFERROR(VLOOKUP(I216,'Ajustes'!$A$3:$C$5,3,0),0)&gt;0,TODAY()-N(A216)&gt;IFERROR(VLOOKUP(I216,'Ajustes'!$A$3:$C$5,3,0),0)),"ABIERTA DEMASIADO TIEMPO; ",""),LEN(IF(N(A216)=0,"SIN FECHA DE LLEGADA; ","")&amp;IF(C216="","SIN UNIDAD; ","")&amp;IF(AND(C216&lt;&gt;"",COUNTIF('Unidades'!$A$2:$A$300,C216)=0),"UNIDAD NO ESTÁ EN LA LISTA; ","")&amp;IF(I216="","SIN URGENCIA; ","")&amp;IF(AND(I216&lt;&gt;"",J216=""),"FALTA QUIÉN DECIDIÓ; ","")&amp;IF(AND(I216="Emergencia ahora",NOT(OR(N(L216)&gt;0,N(M216)&gt;0))),"EMERGENCIA SIN LLAMADA DE REGRESO; ","")&amp;IF(AND(I216&lt;&gt;"",N(A216)&gt;0,IFERROR(VLOOKUP(I216,'Ajustes'!$A$3:$C$5,2,0),0)&gt;0,IF(OR(N(L216)&gt;0,N(M216)&gt;0),((IF(N(L216)=0,N(A216),N(L216))+N(M216))-(N(A216)+N(B216)))*1440&gt;IFERROR(VLOOKUP(I216,'Ajustes'!$A$3:$C$5,2,0),0),AND(NOT(N(O216)&gt;0),I216&lt;&gt;"Emergencia ahora",(NOW()-(N(A216)+N(B216)))*1440&gt;IFERROR(VLOOKUP(I216,'Ajustes'!$A$3:$C$5,2,0),0)))),"LLAMADA DESPUÉS DE LA META; ","")&amp;IF(AND(I216="Siguiente día hábil",N(A216)&gt;0,IF(N(N216)=0,TODAY()&gt;WORKDAY(N(A216),1),N(N216)&gt;WORKDAY(N(A216),1))),"SIGUIENTE DÍA HÁBIL SIN PROGRAMAR; ","")&amp;IF(AND(OR(I216="Emergencia ahora",I216="Siguiente día hábil"),K216=""),"SIN PROVEEDOR; ","")&amp;IF(AND(I216&lt;&gt;"",N(A216)&gt;0,IFERROR(VLOOKUP(I216,'Ajustes'!$A$3:$C$5,3,0),0)&gt;0,TODAY()-N(A216)&gt;IFERROR(VLOOKUP(I216,'Ajustes'!$A$3:$C$5,3,0),0)),"ABIERTA DEMASIADO TIEMPO; ",""))-2)))</f>
        <v/>
      </c>
    </row>
    <row r="217">
      <c r="A217" s="7" t="n"/>
      <c r="B217" s="8" t="n"/>
      <c r="L217" s="7" t="n"/>
      <c r="M217" s="8" t="n"/>
      <c r="N217" s="7" t="n"/>
      <c r="O217" s="7" t="n"/>
      <c r="Q217" s="10">
        <f>IF(OR(NOT(OR(A217&lt;&gt;"",C217&lt;&gt;"",D217&lt;&gt;"",G217&lt;&gt;"")),N(A217)=0,NOT(OR(N(L217)&gt;0,N(M217)&gt;0))),"",ROUND(((IF(N(L217)=0,N(A217),N(L217))+N(M217))-(N(A217)+N(B217)))*1440,0))</f>
        <v/>
      </c>
      <c r="R217" s="10">
        <f>IF(OR(NOT(OR(A217&lt;&gt;"",C217&lt;&gt;"",D217&lt;&gt;"",G217&lt;&gt;"")),N(A217)=0),"",IF(N(O217)&gt;0,N(O217),TODAY())-N(A217))</f>
        <v/>
      </c>
      <c r="S217">
        <f>IF(OR(NOT(OR(A217&lt;&gt;"",C217&lt;&gt;"",D217&lt;&gt;"",G217&lt;&gt;"")),N(O217)&gt;0),"",IF(IF(N(A217)=0,"SIN FECHA DE LLEGADA; ","")&amp;IF(C217="","SIN UNIDAD; ","")&amp;IF(AND(C217&lt;&gt;"",COUNTIF('Unidades'!$A$2:$A$300,C217)=0),"UNIDAD NO ESTÁ EN LA LISTA; ","")&amp;IF(I217="","SIN URGENCIA; ","")&amp;IF(AND(I217&lt;&gt;"",J217=""),"FALTA QUIÉN DECIDIÓ; ","")&amp;IF(AND(I217="Emergencia ahora",NOT(OR(N(L217)&gt;0,N(M217)&gt;0))),"EMERGENCIA SIN LLAMADA DE REGRESO; ","")&amp;IF(AND(I217&lt;&gt;"",N(A217)&gt;0,IFERROR(VLOOKUP(I217,'Ajustes'!$A$3:$C$5,2,0),0)&gt;0,IF(OR(N(L217)&gt;0,N(M217)&gt;0),((IF(N(L217)=0,N(A217),N(L217))+N(M217))-(N(A217)+N(B217)))*1440&gt;IFERROR(VLOOKUP(I217,'Ajustes'!$A$3:$C$5,2,0),0),AND(NOT(N(O217)&gt;0),I217&lt;&gt;"Emergencia ahora",(NOW()-(N(A217)+N(B217)))*1440&gt;IFERROR(VLOOKUP(I217,'Ajustes'!$A$3:$C$5,2,0),0)))),"LLAMADA DESPUÉS DE LA META; ","")&amp;IF(AND(I217="Siguiente día hábil",N(A217)&gt;0,IF(N(N217)=0,TODAY()&gt;WORKDAY(N(A217),1),N(N217)&gt;WORKDAY(N(A217),1))),"SIGUIENTE DÍA HÁBIL SIN PROGRAMAR; ","")&amp;IF(AND(OR(I217="Emergencia ahora",I217="Siguiente día hábil"),K217=""),"SIN PROVEEDOR; ","")&amp;IF(AND(I217&lt;&gt;"",N(A217)&gt;0,IFERROR(VLOOKUP(I217,'Ajustes'!$A$3:$C$5,3,0),0)&gt;0,TODAY()-N(A217)&gt;IFERROR(VLOOKUP(I217,'Ajustes'!$A$3:$C$5,3,0),0)),"ABIERTA DEMASIADO TIEMPO; ","")="","",LEFT(IF(N(A217)=0,"SIN FECHA DE LLEGADA; ","")&amp;IF(C217="","SIN UNIDAD; ","")&amp;IF(AND(C217&lt;&gt;"",COUNTIF('Unidades'!$A$2:$A$300,C217)=0),"UNIDAD NO ESTÁ EN LA LISTA; ","")&amp;IF(I217="","SIN URGENCIA; ","")&amp;IF(AND(I217&lt;&gt;"",J217=""),"FALTA QUIÉN DECIDIÓ; ","")&amp;IF(AND(I217="Emergencia ahora",NOT(OR(N(L217)&gt;0,N(M217)&gt;0))),"EMERGENCIA SIN LLAMADA DE REGRESO; ","")&amp;IF(AND(I217&lt;&gt;"",N(A217)&gt;0,IFERROR(VLOOKUP(I217,'Ajustes'!$A$3:$C$5,2,0),0)&gt;0,IF(OR(N(L217)&gt;0,N(M217)&gt;0),((IF(N(L217)=0,N(A217),N(L217))+N(M217))-(N(A217)+N(B217)))*1440&gt;IFERROR(VLOOKUP(I217,'Ajustes'!$A$3:$C$5,2,0),0),AND(NOT(N(O217)&gt;0),I217&lt;&gt;"Emergencia ahora",(NOW()-(N(A217)+N(B217)))*1440&gt;IFERROR(VLOOKUP(I217,'Ajustes'!$A$3:$C$5,2,0),0)))),"LLAMADA DESPUÉS DE LA META; ","")&amp;IF(AND(I217="Siguiente día hábil",N(A217)&gt;0,IF(N(N217)=0,TODAY()&gt;WORKDAY(N(A217),1),N(N217)&gt;WORKDAY(N(A217),1))),"SIGUIENTE DÍA HÁBIL SIN PROGRAMAR; ","")&amp;IF(AND(OR(I217="Emergencia ahora",I217="Siguiente día hábil"),K217=""),"SIN PROVEEDOR; ","")&amp;IF(AND(I217&lt;&gt;"",N(A217)&gt;0,IFERROR(VLOOKUP(I217,'Ajustes'!$A$3:$C$5,3,0),0)&gt;0,TODAY()-N(A217)&gt;IFERROR(VLOOKUP(I217,'Ajustes'!$A$3:$C$5,3,0),0)),"ABIERTA DEMASIADO TIEMPO; ",""),LEN(IF(N(A217)=0,"SIN FECHA DE LLEGADA; ","")&amp;IF(C217="","SIN UNIDAD; ","")&amp;IF(AND(C217&lt;&gt;"",COUNTIF('Unidades'!$A$2:$A$300,C217)=0),"UNIDAD NO ESTÁ EN LA LISTA; ","")&amp;IF(I217="","SIN URGENCIA; ","")&amp;IF(AND(I217&lt;&gt;"",J217=""),"FALTA QUIÉN DECIDIÓ; ","")&amp;IF(AND(I217="Emergencia ahora",NOT(OR(N(L217)&gt;0,N(M217)&gt;0))),"EMERGENCIA SIN LLAMADA DE REGRESO; ","")&amp;IF(AND(I217&lt;&gt;"",N(A217)&gt;0,IFERROR(VLOOKUP(I217,'Ajustes'!$A$3:$C$5,2,0),0)&gt;0,IF(OR(N(L217)&gt;0,N(M217)&gt;0),((IF(N(L217)=0,N(A217),N(L217))+N(M217))-(N(A217)+N(B217)))*1440&gt;IFERROR(VLOOKUP(I217,'Ajustes'!$A$3:$C$5,2,0),0),AND(NOT(N(O217)&gt;0),I217&lt;&gt;"Emergencia ahora",(NOW()-(N(A217)+N(B217)))*1440&gt;IFERROR(VLOOKUP(I217,'Ajustes'!$A$3:$C$5,2,0),0)))),"LLAMADA DESPUÉS DE LA META; ","")&amp;IF(AND(I217="Siguiente día hábil",N(A217)&gt;0,IF(N(N217)=0,TODAY()&gt;WORKDAY(N(A217),1),N(N217)&gt;WORKDAY(N(A217),1))),"SIGUIENTE DÍA HÁBIL SIN PROGRAMAR; ","")&amp;IF(AND(OR(I217="Emergencia ahora",I217="Siguiente día hábil"),K217=""),"SIN PROVEEDOR; ","")&amp;IF(AND(I217&lt;&gt;"",N(A217)&gt;0,IFERROR(VLOOKUP(I217,'Ajustes'!$A$3:$C$5,3,0),0)&gt;0,TODAY()-N(A217)&gt;IFERROR(VLOOKUP(I217,'Ajustes'!$A$3:$C$5,3,0),0)),"ABIERTA DEMASIADO TIEMPO; ",""))-2)))</f>
        <v/>
      </c>
    </row>
    <row r="218">
      <c r="A218" s="7" t="n"/>
      <c r="B218" s="8" t="n"/>
      <c r="L218" s="7" t="n"/>
      <c r="M218" s="8" t="n"/>
      <c r="N218" s="7" t="n"/>
      <c r="O218" s="7" t="n"/>
      <c r="Q218" s="10">
        <f>IF(OR(NOT(OR(A218&lt;&gt;"",C218&lt;&gt;"",D218&lt;&gt;"",G218&lt;&gt;"")),N(A218)=0,NOT(OR(N(L218)&gt;0,N(M218)&gt;0))),"",ROUND(((IF(N(L218)=0,N(A218),N(L218))+N(M218))-(N(A218)+N(B218)))*1440,0))</f>
        <v/>
      </c>
      <c r="R218" s="10">
        <f>IF(OR(NOT(OR(A218&lt;&gt;"",C218&lt;&gt;"",D218&lt;&gt;"",G218&lt;&gt;"")),N(A218)=0),"",IF(N(O218)&gt;0,N(O218),TODAY())-N(A218))</f>
        <v/>
      </c>
      <c r="S218">
        <f>IF(OR(NOT(OR(A218&lt;&gt;"",C218&lt;&gt;"",D218&lt;&gt;"",G218&lt;&gt;"")),N(O218)&gt;0),"",IF(IF(N(A218)=0,"SIN FECHA DE LLEGADA; ","")&amp;IF(C218="","SIN UNIDAD; ","")&amp;IF(AND(C218&lt;&gt;"",COUNTIF('Unidades'!$A$2:$A$300,C218)=0),"UNIDAD NO ESTÁ EN LA LISTA; ","")&amp;IF(I218="","SIN URGENCIA; ","")&amp;IF(AND(I218&lt;&gt;"",J218=""),"FALTA QUIÉN DECIDIÓ; ","")&amp;IF(AND(I218="Emergencia ahora",NOT(OR(N(L218)&gt;0,N(M218)&gt;0))),"EMERGENCIA SIN LLAMADA DE REGRESO; ","")&amp;IF(AND(I218&lt;&gt;"",N(A218)&gt;0,IFERROR(VLOOKUP(I218,'Ajustes'!$A$3:$C$5,2,0),0)&gt;0,IF(OR(N(L218)&gt;0,N(M218)&gt;0),((IF(N(L218)=0,N(A218),N(L218))+N(M218))-(N(A218)+N(B218)))*1440&gt;IFERROR(VLOOKUP(I218,'Ajustes'!$A$3:$C$5,2,0),0),AND(NOT(N(O218)&gt;0),I218&lt;&gt;"Emergencia ahora",(NOW()-(N(A218)+N(B218)))*1440&gt;IFERROR(VLOOKUP(I218,'Ajustes'!$A$3:$C$5,2,0),0)))),"LLAMADA DESPUÉS DE LA META; ","")&amp;IF(AND(I218="Siguiente día hábil",N(A218)&gt;0,IF(N(N218)=0,TODAY()&gt;WORKDAY(N(A218),1),N(N218)&gt;WORKDAY(N(A218),1))),"SIGUIENTE DÍA HÁBIL SIN PROGRAMAR; ","")&amp;IF(AND(OR(I218="Emergencia ahora",I218="Siguiente día hábil"),K218=""),"SIN PROVEEDOR; ","")&amp;IF(AND(I218&lt;&gt;"",N(A218)&gt;0,IFERROR(VLOOKUP(I218,'Ajustes'!$A$3:$C$5,3,0),0)&gt;0,TODAY()-N(A218)&gt;IFERROR(VLOOKUP(I218,'Ajustes'!$A$3:$C$5,3,0),0)),"ABIERTA DEMASIADO TIEMPO; ","")="","",LEFT(IF(N(A218)=0,"SIN FECHA DE LLEGADA; ","")&amp;IF(C218="","SIN UNIDAD; ","")&amp;IF(AND(C218&lt;&gt;"",COUNTIF('Unidades'!$A$2:$A$300,C218)=0),"UNIDAD NO ESTÁ EN LA LISTA; ","")&amp;IF(I218="","SIN URGENCIA; ","")&amp;IF(AND(I218&lt;&gt;"",J218=""),"FALTA QUIÉN DECIDIÓ; ","")&amp;IF(AND(I218="Emergencia ahora",NOT(OR(N(L218)&gt;0,N(M218)&gt;0))),"EMERGENCIA SIN LLAMADA DE REGRESO; ","")&amp;IF(AND(I218&lt;&gt;"",N(A218)&gt;0,IFERROR(VLOOKUP(I218,'Ajustes'!$A$3:$C$5,2,0),0)&gt;0,IF(OR(N(L218)&gt;0,N(M218)&gt;0),((IF(N(L218)=0,N(A218),N(L218))+N(M218))-(N(A218)+N(B218)))*1440&gt;IFERROR(VLOOKUP(I218,'Ajustes'!$A$3:$C$5,2,0),0),AND(NOT(N(O218)&gt;0),I218&lt;&gt;"Emergencia ahora",(NOW()-(N(A218)+N(B218)))*1440&gt;IFERROR(VLOOKUP(I218,'Ajustes'!$A$3:$C$5,2,0),0)))),"LLAMADA DESPUÉS DE LA META; ","")&amp;IF(AND(I218="Siguiente día hábil",N(A218)&gt;0,IF(N(N218)=0,TODAY()&gt;WORKDAY(N(A218),1),N(N218)&gt;WORKDAY(N(A218),1))),"SIGUIENTE DÍA HÁBIL SIN PROGRAMAR; ","")&amp;IF(AND(OR(I218="Emergencia ahora",I218="Siguiente día hábil"),K218=""),"SIN PROVEEDOR; ","")&amp;IF(AND(I218&lt;&gt;"",N(A218)&gt;0,IFERROR(VLOOKUP(I218,'Ajustes'!$A$3:$C$5,3,0),0)&gt;0,TODAY()-N(A218)&gt;IFERROR(VLOOKUP(I218,'Ajustes'!$A$3:$C$5,3,0),0)),"ABIERTA DEMASIADO TIEMPO; ",""),LEN(IF(N(A218)=0,"SIN FECHA DE LLEGADA; ","")&amp;IF(C218="","SIN UNIDAD; ","")&amp;IF(AND(C218&lt;&gt;"",COUNTIF('Unidades'!$A$2:$A$300,C218)=0),"UNIDAD NO ESTÁ EN LA LISTA; ","")&amp;IF(I218="","SIN URGENCIA; ","")&amp;IF(AND(I218&lt;&gt;"",J218=""),"FALTA QUIÉN DECIDIÓ; ","")&amp;IF(AND(I218="Emergencia ahora",NOT(OR(N(L218)&gt;0,N(M218)&gt;0))),"EMERGENCIA SIN LLAMADA DE REGRESO; ","")&amp;IF(AND(I218&lt;&gt;"",N(A218)&gt;0,IFERROR(VLOOKUP(I218,'Ajustes'!$A$3:$C$5,2,0),0)&gt;0,IF(OR(N(L218)&gt;0,N(M218)&gt;0),((IF(N(L218)=0,N(A218),N(L218))+N(M218))-(N(A218)+N(B218)))*1440&gt;IFERROR(VLOOKUP(I218,'Ajustes'!$A$3:$C$5,2,0),0),AND(NOT(N(O218)&gt;0),I218&lt;&gt;"Emergencia ahora",(NOW()-(N(A218)+N(B218)))*1440&gt;IFERROR(VLOOKUP(I218,'Ajustes'!$A$3:$C$5,2,0),0)))),"LLAMADA DESPUÉS DE LA META; ","")&amp;IF(AND(I218="Siguiente día hábil",N(A218)&gt;0,IF(N(N218)=0,TODAY()&gt;WORKDAY(N(A218),1),N(N218)&gt;WORKDAY(N(A218),1))),"SIGUIENTE DÍA HÁBIL SIN PROGRAMAR; ","")&amp;IF(AND(OR(I218="Emergencia ahora",I218="Siguiente día hábil"),K218=""),"SIN PROVEEDOR; ","")&amp;IF(AND(I218&lt;&gt;"",N(A218)&gt;0,IFERROR(VLOOKUP(I218,'Ajustes'!$A$3:$C$5,3,0),0)&gt;0,TODAY()-N(A218)&gt;IFERROR(VLOOKUP(I218,'Ajustes'!$A$3:$C$5,3,0),0)),"ABIERTA DEMASIADO TIEMPO; ",""))-2)))</f>
        <v/>
      </c>
    </row>
    <row r="219">
      <c r="A219" s="7" t="n"/>
      <c r="B219" s="8" t="n"/>
      <c r="L219" s="7" t="n"/>
      <c r="M219" s="8" t="n"/>
      <c r="N219" s="7" t="n"/>
      <c r="O219" s="7" t="n"/>
      <c r="Q219" s="10">
        <f>IF(OR(NOT(OR(A219&lt;&gt;"",C219&lt;&gt;"",D219&lt;&gt;"",G219&lt;&gt;"")),N(A219)=0,NOT(OR(N(L219)&gt;0,N(M219)&gt;0))),"",ROUND(((IF(N(L219)=0,N(A219),N(L219))+N(M219))-(N(A219)+N(B219)))*1440,0))</f>
        <v/>
      </c>
      <c r="R219" s="10">
        <f>IF(OR(NOT(OR(A219&lt;&gt;"",C219&lt;&gt;"",D219&lt;&gt;"",G219&lt;&gt;"")),N(A219)=0),"",IF(N(O219)&gt;0,N(O219),TODAY())-N(A219))</f>
        <v/>
      </c>
      <c r="S219">
        <f>IF(OR(NOT(OR(A219&lt;&gt;"",C219&lt;&gt;"",D219&lt;&gt;"",G219&lt;&gt;"")),N(O219)&gt;0),"",IF(IF(N(A219)=0,"SIN FECHA DE LLEGADA; ","")&amp;IF(C219="","SIN UNIDAD; ","")&amp;IF(AND(C219&lt;&gt;"",COUNTIF('Unidades'!$A$2:$A$300,C219)=0),"UNIDAD NO ESTÁ EN LA LISTA; ","")&amp;IF(I219="","SIN URGENCIA; ","")&amp;IF(AND(I219&lt;&gt;"",J219=""),"FALTA QUIÉN DECIDIÓ; ","")&amp;IF(AND(I219="Emergencia ahora",NOT(OR(N(L219)&gt;0,N(M219)&gt;0))),"EMERGENCIA SIN LLAMADA DE REGRESO; ","")&amp;IF(AND(I219&lt;&gt;"",N(A219)&gt;0,IFERROR(VLOOKUP(I219,'Ajustes'!$A$3:$C$5,2,0),0)&gt;0,IF(OR(N(L219)&gt;0,N(M219)&gt;0),((IF(N(L219)=0,N(A219),N(L219))+N(M219))-(N(A219)+N(B219)))*1440&gt;IFERROR(VLOOKUP(I219,'Ajustes'!$A$3:$C$5,2,0),0),AND(NOT(N(O219)&gt;0),I219&lt;&gt;"Emergencia ahora",(NOW()-(N(A219)+N(B219)))*1440&gt;IFERROR(VLOOKUP(I219,'Ajustes'!$A$3:$C$5,2,0),0)))),"LLAMADA DESPUÉS DE LA META; ","")&amp;IF(AND(I219="Siguiente día hábil",N(A219)&gt;0,IF(N(N219)=0,TODAY()&gt;WORKDAY(N(A219),1),N(N219)&gt;WORKDAY(N(A219),1))),"SIGUIENTE DÍA HÁBIL SIN PROGRAMAR; ","")&amp;IF(AND(OR(I219="Emergencia ahora",I219="Siguiente día hábil"),K219=""),"SIN PROVEEDOR; ","")&amp;IF(AND(I219&lt;&gt;"",N(A219)&gt;0,IFERROR(VLOOKUP(I219,'Ajustes'!$A$3:$C$5,3,0),0)&gt;0,TODAY()-N(A219)&gt;IFERROR(VLOOKUP(I219,'Ajustes'!$A$3:$C$5,3,0),0)),"ABIERTA DEMASIADO TIEMPO; ","")="","",LEFT(IF(N(A219)=0,"SIN FECHA DE LLEGADA; ","")&amp;IF(C219="","SIN UNIDAD; ","")&amp;IF(AND(C219&lt;&gt;"",COUNTIF('Unidades'!$A$2:$A$300,C219)=0),"UNIDAD NO ESTÁ EN LA LISTA; ","")&amp;IF(I219="","SIN URGENCIA; ","")&amp;IF(AND(I219&lt;&gt;"",J219=""),"FALTA QUIÉN DECIDIÓ; ","")&amp;IF(AND(I219="Emergencia ahora",NOT(OR(N(L219)&gt;0,N(M219)&gt;0))),"EMERGENCIA SIN LLAMADA DE REGRESO; ","")&amp;IF(AND(I219&lt;&gt;"",N(A219)&gt;0,IFERROR(VLOOKUP(I219,'Ajustes'!$A$3:$C$5,2,0),0)&gt;0,IF(OR(N(L219)&gt;0,N(M219)&gt;0),((IF(N(L219)=0,N(A219),N(L219))+N(M219))-(N(A219)+N(B219)))*1440&gt;IFERROR(VLOOKUP(I219,'Ajustes'!$A$3:$C$5,2,0),0),AND(NOT(N(O219)&gt;0),I219&lt;&gt;"Emergencia ahora",(NOW()-(N(A219)+N(B219)))*1440&gt;IFERROR(VLOOKUP(I219,'Ajustes'!$A$3:$C$5,2,0),0)))),"LLAMADA DESPUÉS DE LA META; ","")&amp;IF(AND(I219="Siguiente día hábil",N(A219)&gt;0,IF(N(N219)=0,TODAY()&gt;WORKDAY(N(A219),1),N(N219)&gt;WORKDAY(N(A219),1))),"SIGUIENTE DÍA HÁBIL SIN PROGRAMAR; ","")&amp;IF(AND(OR(I219="Emergencia ahora",I219="Siguiente día hábil"),K219=""),"SIN PROVEEDOR; ","")&amp;IF(AND(I219&lt;&gt;"",N(A219)&gt;0,IFERROR(VLOOKUP(I219,'Ajustes'!$A$3:$C$5,3,0),0)&gt;0,TODAY()-N(A219)&gt;IFERROR(VLOOKUP(I219,'Ajustes'!$A$3:$C$5,3,0),0)),"ABIERTA DEMASIADO TIEMPO; ",""),LEN(IF(N(A219)=0,"SIN FECHA DE LLEGADA; ","")&amp;IF(C219="","SIN UNIDAD; ","")&amp;IF(AND(C219&lt;&gt;"",COUNTIF('Unidades'!$A$2:$A$300,C219)=0),"UNIDAD NO ESTÁ EN LA LISTA; ","")&amp;IF(I219="","SIN URGENCIA; ","")&amp;IF(AND(I219&lt;&gt;"",J219=""),"FALTA QUIÉN DECIDIÓ; ","")&amp;IF(AND(I219="Emergencia ahora",NOT(OR(N(L219)&gt;0,N(M219)&gt;0))),"EMERGENCIA SIN LLAMADA DE REGRESO; ","")&amp;IF(AND(I219&lt;&gt;"",N(A219)&gt;0,IFERROR(VLOOKUP(I219,'Ajustes'!$A$3:$C$5,2,0),0)&gt;0,IF(OR(N(L219)&gt;0,N(M219)&gt;0),((IF(N(L219)=0,N(A219),N(L219))+N(M219))-(N(A219)+N(B219)))*1440&gt;IFERROR(VLOOKUP(I219,'Ajustes'!$A$3:$C$5,2,0),0),AND(NOT(N(O219)&gt;0),I219&lt;&gt;"Emergencia ahora",(NOW()-(N(A219)+N(B219)))*1440&gt;IFERROR(VLOOKUP(I219,'Ajustes'!$A$3:$C$5,2,0),0)))),"LLAMADA DESPUÉS DE LA META; ","")&amp;IF(AND(I219="Siguiente día hábil",N(A219)&gt;0,IF(N(N219)=0,TODAY()&gt;WORKDAY(N(A219),1),N(N219)&gt;WORKDAY(N(A219),1))),"SIGUIENTE DÍA HÁBIL SIN PROGRAMAR; ","")&amp;IF(AND(OR(I219="Emergencia ahora",I219="Siguiente día hábil"),K219=""),"SIN PROVEEDOR; ","")&amp;IF(AND(I219&lt;&gt;"",N(A219)&gt;0,IFERROR(VLOOKUP(I219,'Ajustes'!$A$3:$C$5,3,0),0)&gt;0,TODAY()-N(A219)&gt;IFERROR(VLOOKUP(I219,'Ajustes'!$A$3:$C$5,3,0),0)),"ABIERTA DEMASIADO TIEMPO; ",""))-2)))</f>
        <v/>
      </c>
    </row>
    <row r="220">
      <c r="A220" s="7" t="n"/>
      <c r="B220" s="8" t="n"/>
      <c r="L220" s="7" t="n"/>
      <c r="M220" s="8" t="n"/>
      <c r="N220" s="7" t="n"/>
      <c r="O220" s="7" t="n"/>
      <c r="Q220" s="10">
        <f>IF(OR(NOT(OR(A220&lt;&gt;"",C220&lt;&gt;"",D220&lt;&gt;"",G220&lt;&gt;"")),N(A220)=0,NOT(OR(N(L220)&gt;0,N(M220)&gt;0))),"",ROUND(((IF(N(L220)=0,N(A220),N(L220))+N(M220))-(N(A220)+N(B220)))*1440,0))</f>
        <v/>
      </c>
      <c r="R220" s="10">
        <f>IF(OR(NOT(OR(A220&lt;&gt;"",C220&lt;&gt;"",D220&lt;&gt;"",G220&lt;&gt;"")),N(A220)=0),"",IF(N(O220)&gt;0,N(O220),TODAY())-N(A220))</f>
        <v/>
      </c>
      <c r="S220">
        <f>IF(OR(NOT(OR(A220&lt;&gt;"",C220&lt;&gt;"",D220&lt;&gt;"",G220&lt;&gt;"")),N(O220)&gt;0),"",IF(IF(N(A220)=0,"SIN FECHA DE LLEGADA; ","")&amp;IF(C220="","SIN UNIDAD; ","")&amp;IF(AND(C220&lt;&gt;"",COUNTIF('Unidades'!$A$2:$A$300,C220)=0),"UNIDAD NO ESTÁ EN LA LISTA; ","")&amp;IF(I220="","SIN URGENCIA; ","")&amp;IF(AND(I220&lt;&gt;"",J220=""),"FALTA QUIÉN DECIDIÓ; ","")&amp;IF(AND(I220="Emergencia ahora",NOT(OR(N(L220)&gt;0,N(M220)&gt;0))),"EMERGENCIA SIN LLAMADA DE REGRESO; ","")&amp;IF(AND(I220&lt;&gt;"",N(A220)&gt;0,IFERROR(VLOOKUP(I220,'Ajustes'!$A$3:$C$5,2,0),0)&gt;0,IF(OR(N(L220)&gt;0,N(M220)&gt;0),((IF(N(L220)=0,N(A220),N(L220))+N(M220))-(N(A220)+N(B220)))*1440&gt;IFERROR(VLOOKUP(I220,'Ajustes'!$A$3:$C$5,2,0),0),AND(NOT(N(O220)&gt;0),I220&lt;&gt;"Emergencia ahora",(NOW()-(N(A220)+N(B220)))*1440&gt;IFERROR(VLOOKUP(I220,'Ajustes'!$A$3:$C$5,2,0),0)))),"LLAMADA DESPUÉS DE LA META; ","")&amp;IF(AND(I220="Siguiente día hábil",N(A220)&gt;0,IF(N(N220)=0,TODAY()&gt;WORKDAY(N(A220),1),N(N220)&gt;WORKDAY(N(A220),1))),"SIGUIENTE DÍA HÁBIL SIN PROGRAMAR; ","")&amp;IF(AND(OR(I220="Emergencia ahora",I220="Siguiente día hábil"),K220=""),"SIN PROVEEDOR; ","")&amp;IF(AND(I220&lt;&gt;"",N(A220)&gt;0,IFERROR(VLOOKUP(I220,'Ajustes'!$A$3:$C$5,3,0),0)&gt;0,TODAY()-N(A220)&gt;IFERROR(VLOOKUP(I220,'Ajustes'!$A$3:$C$5,3,0),0)),"ABIERTA DEMASIADO TIEMPO; ","")="","",LEFT(IF(N(A220)=0,"SIN FECHA DE LLEGADA; ","")&amp;IF(C220="","SIN UNIDAD; ","")&amp;IF(AND(C220&lt;&gt;"",COUNTIF('Unidades'!$A$2:$A$300,C220)=0),"UNIDAD NO ESTÁ EN LA LISTA; ","")&amp;IF(I220="","SIN URGENCIA; ","")&amp;IF(AND(I220&lt;&gt;"",J220=""),"FALTA QUIÉN DECIDIÓ; ","")&amp;IF(AND(I220="Emergencia ahora",NOT(OR(N(L220)&gt;0,N(M220)&gt;0))),"EMERGENCIA SIN LLAMADA DE REGRESO; ","")&amp;IF(AND(I220&lt;&gt;"",N(A220)&gt;0,IFERROR(VLOOKUP(I220,'Ajustes'!$A$3:$C$5,2,0),0)&gt;0,IF(OR(N(L220)&gt;0,N(M220)&gt;0),((IF(N(L220)=0,N(A220),N(L220))+N(M220))-(N(A220)+N(B220)))*1440&gt;IFERROR(VLOOKUP(I220,'Ajustes'!$A$3:$C$5,2,0),0),AND(NOT(N(O220)&gt;0),I220&lt;&gt;"Emergencia ahora",(NOW()-(N(A220)+N(B220)))*1440&gt;IFERROR(VLOOKUP(I220,'Ajustes'!$A$3:$C$5,2,0),0)))),"LLAMADA DESPUÉS DE LA META; ","")&amp;IF(AND(I220="Siguiente día hábil",N(A220)&gt;0,IF(N(N220)=0,TODAY()&gt;WORKDAY(N(A220),1),N(N220)&gt;WORKDAY(N(A220),1))),"SIGUIENTE DÍA HÁBIL SIN PROGRAMAR; ","")&amp;IF(AND(OR(I220="Emergencia ahora",I220="Siguiente día hábil"),K220=""),"SIN PROVEEDOR; ","")&amp;IF(AND(I220&lt;&gt;"",N(A220)&gt;0,IFERROR(VLOOKUP(I220,'Ajustes'!$A$3:$C$5,3,0),0)&gt;0,TODAY()-N(A220)&gt;IFERROR(VLOOKUP(I220,'Ajustes'!$A$3:$C$5,3,0),0)),"ABIERTA DEMASIADO TIEMPO; ",""),LEN(IF(N(A220)=0,"SIN FECHA DE LLEGADA; ","")&amp;IF(C220="","SIN UNIDAD; ","")&amp;IF(AND(C220&lt;&gt;"",COUNTIF('Unidades'!$A$2:$A$300,C220)=0),"UNIDAD NO ESTÁ EN LA LISTA; ","")&amp;IF(I220="","SIN URGENCIA; ","")&amp;IF(AND(I220&lt;&gt;"",J220=""),"FALTA QUIÉN DECIDIÓ; ","")&amp;IF(AND(I220="Emergencia ahora",NOT(OR(N(L220)&gt;0,N(M220)&gt;0))),"EMERGENCIA SIN LLAMADA DE REGRESO; ","")&amp;IF(AND(I220&lt;&gt;"",N(A220)&gt;0,IFERROR(VLOOKUP(I220,'Ajustes'!$A$3:$C$5,2,0),0)&gt;0,IF(OR(N(L220)&gt;0,N(M220)&gt;0),((IF(N(L220)=0,N(A220),N(L220))+N(M220))-(N(A220)+N(B220)))*1440&gt;IFERROR(VLOOKUP(I220,'Ajustes'!$A$3:$C$5,2,0),0),AND(NOT(N(O220)&gt;0),I220&lt;&gt;"Emergencia ahora",(NOW()-(N(A220)+N(B220)))*1440&gt;IFERROR(VLOOKUP(I220,'Ajustes'!$A$3:$C$5,2,0),0)))),"LLAMADA DESPUÉS DE LA META; ","")&amp;IF(AND(I220="Siguiente día hábil",N(A220)&gt;0,IF(N(N220)=0,TODAY()&gt;WORKDAY(N(A220),1),N(N220)&gt;WORKDAY(N(A220),1))),"SIGUIENTE DÍA HÁBIL SIN PROGRAMAR; ","")&amp;IF(AND(OR(I220="Emergencia ahora",I220="Siguiente día hábil"),K220=""),"SIN PROVEEDOR; ","")&amp;IF(AND(I220&lt;&gt;"",N(A220)&gt;0,IFERROR(VLOOKUP(I220,'Ajustes'!$A$3:$C$5,3,0),0)&gt;0,TODAY()-N(A220)&gt;IFERROR(VLOOKUP(I220,'Ajustes'!$A$3:$C$5,3,0),0)),"ABIERTA DEMASIADO TIEMPO; ",""))-2)))</f>
        <v/>
      </c>
    </row>
    <row r="221">
      <c r="A221" s="7" t="n"/>
      <c r="B221" s="8" t="n"/>
      <c r="L221" s="7" t="n"/>
      <c r="M221" s="8" t="n"/>
      <c r="N221" s="7" t="n"/>
      <c r="O221" s="7" t="n"/>
      <c r="Q221" s="10">
        <f>IF(OR(NOT(OR(A221&lt;&gt;"",C221&lt;&gt;"",D221&lt;&gt;"",G221&lt;&gt;"")),N(A221)=0,NOT(OR(N(L221)&gt;0,N(M221)&gt;0))),"",ROUND(((IF(N(L221)=0,N(A221),N(L221))+N(M221))-(N(A221)+N(B221)))*1440,0))</f>
        <v/>
      </c>
      <c r="R221" s="10">
        <f>IF(OR(NOT(OR(A221&lt;&gt;"",C221&lt;&gt;"",D221&lt;&gt;"",G221&lt;&gt;"")),N(A221)=0),"",IF(N(O221)&gt;0,N(O221),TODAY())-N(A221))</f>
        <v/>
      </c>
      <c r="S221">
        <f>IF(OR(NOT(OR(A221&lt;&gt;"",C221&lt;&gt;"",D221&lt;&gt;"",G221&lt;&gt;"")),N(O221)&gt;0),"",IF(IF(N(A221)=0,"SIN FECHA DE LLEGADA; ","")&amp;IF(C221="","SIN UNIDAD; ","")&amp;IF(AND(C221&lt;&gt;"",COUNTIF('Unidades'!$A$2:$A$300,C221)=0),"UNIDAD NO ESTÁ EN LA LISTA; ","")&amp;IF(I221="","SIN URGENCIA; ","")&amp;IF(AND(I221&lt;&gt;"",J221=""),"FALTA QUIÉN DECIDIÓ; ","")&amp;IF(AND(I221="Emergencia ahora",NOT(OR(N(L221)&gt;0,N(M221)&gt;0))),"EMERGENCIA SIN LLAMADA DE REGRESO; ","")&amp;IF(AND(I221&lt;&gt;"",N(A221)&gt;0,IFERROR(VLOOKUP(I221,'Ajustes'!$A$3:$C$5,2,0),0)&gt;0,IF(OR(N(L221)&gt;0,N(M221)&gt;0),((IF(N(L221)=0,N(A221),N(L221))+N(M221))-(N(A221)+N(B221)))*1440&gt;IFERROR(VLOOKUP(I221,'Ajustes'!$A$3:$C$5,2,0),0),AND(NOT(N(O221)&gt;0),I221&lt;&gt;"Emergencia ahora",(NOW()-(N(A221)+N(B221)))*1440&gt;IFERROR(VLOOKUP(I221,'Ajustes'!$A$3:$C$5,2,0),0)))),"LLAMADA DESPUÉS DE LA META; ","")&amp;IF(AND(I221="Siguiente día hábil",N(A221)&gt;0,IF(N(N221)=0,TODAY()&gt;WORKDAY(N(A221),1),N(N221)&gt;WORKDAY(N(A221),1))),"SIGUIENTE DÍA HÁBIL SIN PROGRAMAR; ","")&amp;IF(AND(OR(I221="Emergencia ahora",I221="Siguiente día hábil"),K221=""),"SIN PROVEEDOR; ","")&amp;IF(AND(I221&lt;&gt;"",N(A221)&gt;0,IFERROR(VLOOKUP(I221,'Ajustes'!$A$3:$C$5,3,0),0)&gt;0,TODAY()-N(A221)&gt;IFERROR(VLOOKUP(I221,'Ajustes'!$A$3:$C$5,3,0),0)),"ABIERTA DEMASIADO TIEMPO; ","")="","",LEFT(IF(N(A221)=0,"SIN FECHA DE LLEGADA; ","")&amp;IF(C221="","SIN UNIDAD; ","")&amp;IF(AND(C221&lt;&gt;"",COUNTIF('Unidades'!$A$2:$A$300,C221)=0),"UNIDAD NO ESTÁ EN LA LISTA; ","")&amp;IF(I221="","SIN URGENCIA; ","")&amp;IF(AND(I221&lt;&gt;"",J221=""),"FALTA QUIÉN DECIDIÓ; ","")&amp;IF(AND(I221="Emergencia ahora",NOT(OR(N(L221)&gt;0,N(M221)&gt;0))),"EMERGENCIA SIN LLAMADA DE REGRESO; ","")&amp;IF(AND(I221&lt;&gt;"",N(A221)&gt;0,IFERROR(VLOOKUP(I221,'Ajustes'!$A$3:$C$5,2,0),0)&gt;0,IF(OR(N(L221)&gt;0,N(M221)&gt;0),((IF(N(L221)=0,N(A221),N(L221))+N(M221))-(N(A221)+N(B221)))*1440&gt;IFERROR(VLOOKUP(I221,'Ajustes'!$A$3:$C$5,2,0),0),AND(NOT(N(O221)&gt;0),I221&lt;&gt;"Emergencia ahora",(NOW()-(N(A221)+N(B221)))*1440&gt;IFERROR(VLOOKUP(I221,'Ajustes'!$A$3:$C$5,2,0),0)))),"LLAMADA DESPUÉS DE LA META; ","")&amp;IF(AND(I221="Siguiente día hábil",N(A221)&gt;0,IF(N(N221)=0,TODAY()&gt;WORKDAY(N(A221),1),N(N221)&gt;WORKDAY(N(A221),1))),"SIGUIENTE DÍA HÁBIL SIN PROGRAMAR; ","")&amp;IF(AND(OR(I221="Emergencia ahora",I221="Siguiente día hábil"),K221=""),"SIN PROVEEDOR; ","")&amp;IF(AND(I221&lt;&gt;"",N(A221)&gt;0,IFERROR(VLOOKUP(I221,'Ajustes'!$A$3:$C$5,3,0),0)&gt;0,TODAY()-N(A221)&gt;IFERROR(VLOOKUP(I221,'Ajustes'!$A$3:$C$5,3,0),0)),"ABIERTA DEMASIADO TIEMPO; ",""),LEN(IF(N(A221)=0,"SIN FECHA DE LLEGADA; ","")&amp;IF(C221="","SIN UNIDAD; ","")&amp;IF(AND(C221&lt;&gt;"",COUNTIF('Unidades'!$A$2:$A$300,C221)=0),"UNIDAD NO ESTÁ EN LA LISTA; ","")&amp;IF(I221="","SIN URGENCIA; ","")&amp;IF(AND(I221&lt;&gt;"",J221=""),"FALTA QUIÉN DECIDIÓ; ","")&amp;IF(AND(I221="Emergencia ahora",NOT(OR(N(L221)&gt;0,N(M221)&gt;0))),"EMERGENCIA SIN LLAMADA DE REGRESO; ","")&amp;IF(AND(I221&lt;&gt;"",N(A221)&gt;0,IFERROR(VLOOKUP(I221,'Ajustes'!$A$3:$C$5,2,0),0)&gt;0,IF(OR(N(L221)&gt;0,N(M221)&gt;0),((IF(N(L221)=0,N(A221),N(L221))+N(M221))-(N(A221)+N(B221)))*1440&gt;IFERROR(VLOOKUP(I221,'Ajustes'!$A$3:$C$5,2,0),0),AND(NOT(N(O221)&gt;0),I221&lt;&gt;"Emergencia ahora",(NOW()-(N(A221)+N(B221)))*1440&gt;IFERROR(VLOOKUP(I221,'Ajustes'!$A$3:$C$5,2,0),0)))),"LLAMADA DESPUÉS DE LA META; ","")&amp;IF(AND(I221="Siguiente día hábil",N(A221)&gt;0,IF(N(N221)=0,TODAY()&gt;WORKDAY(N(A221),1),N(N221)&gt;WORKDAY(N(A221),1))),"SIGUIENTE DÍA HÁBIL SIN PROGRAMAR; ","")&amp;IF(AND(OR(I221="Emergencia ahora",I221="Siguiente día hábil"),K221=""),"SIN PROVEEDOR; ","")&amp;IF(AND(I221&lt;&gt;"",N(A221)&gt;0,IFERROR(VLOOKUP(I221,'Ajustes'!$A$3:$C$5,3,0),0)&gt;0,TODAY()-N(A221)&gt;IFERROR(VLOOKUP(I221,'Ajustes'!$A$3:$C$5,3,0),0)),"ABIERTA DEMASIADO TIEMPO; ",""))-2)))</f>
        <v/>
      </c>
    </row>
    <row r="222">
      <c r="A222" s="7" t="n"/>
      <c r="B222" s="8" t="n"/>
      <c r="L222" s="7" t="n"/>
      <c r="M222" s="8" t="n"/>
      <c r="N222" s="7" t="n"/>
      <c r="O222" s="7" t="n"/>
      <c r="Q222" s="10">
        <f>IF(OR(NOT(OR(A222&lt;&gt;"",C222&lt;&gt;"",D222&lt;&gt;"",G222&lt;&gt;"")),N(A222)=0,NOT(OR(N(L222)&gt;0,N(M222)&gt;0))),"",ROUND(((IF(N(L222)=0,N(A222),N(L222))+N(M222))-(N(A222)+N(B222)))*1440,0))</f>
        <v/>
      </c>
      <c r="R222" s="10">
        <f>IF(OR(NOT(OR(A222&lt;&gt;"",C222&lt;&gt;"",D222&lt;&gt;"",G222&lt;&gt;"")),N(A222)=0),"",IF(N(O222)&gt;0,N(O222),TODAY())-N(A222))</f>
        <v/>
      </c>
      <c r="S222">
        <f>IF(OR(NOT(OR(A222&lt;&gt;"",C222&lt;&gt;"",D222&lt;&gt;"",G222&lt;&gt;"")),N(O222)&gt;0),"",IF(IF(N(A222)=0,"SIN FECHA DE LLEGADA; ","")&amp;IF(C222="","SIN UNIDAD; ","")&amp;IF(AND(C222&lt;&gt;"",COUNTIF('Unidades'!$A$2:$A$300,C222)=0),"UNIDAD NO ESTÁ EN LA LISTA; ","")&amp;IF(I222="","SIN URGENCIA; ","")&amp;IF(AND(I222&lt;&gt;"",J222=""),"FALTA QUIÉN DECIDIÓ; ","")&amp;IF(AND(I222="Emergencia ahora",NOT(OR(N(L222)&gt;0,N(M222)&gt;0))),"EMERGENCIA SIN LLAMADA DE REGRESO; ","")&amp;IF(AND(I222&lt;&gt;"",N(A222)&gt;0,IFERROR(VLOOKUP(I222,'Ajustes'!$A$3:$C$5,2,0),0)&gt;0,IF(OR(N(L222)&gt;0,N(M222)&gt;0),((IF(N(L222)=0,N(A222),N(L222))+N(M222))-(N(A222)+N(B222)))*1440&gt;IFERROR(VLOOKUP(I222,'Ajustes'!$A$3:$C$5,2,0),0),AND(NOT(N(O222)&gt;0),I222&lt;&gt;"Emergencia ahora",(NOW()-(N(A222)+N(B222)))*1440&gt;IFERROR(VLOOKUP(I222,'Ajustes'!$A$3:$C$5,2,0),0)))),"LLAMADA DESPUÉS DE LA META; ","")&amp;IF(AND(I222="Siguiente día hábil",N(A222)&gt;0,IF(N(N222)=0,TODAY()&gt;WORKDAY(N(A222),1),N(N222)&gt;WORKDAY(N(A222),1))),"SIGUIENTE DÍA HÁBIL SIN PROGRAMAR; ","")&amp;IF(AND(OR(I222="Emergencia ahora",I222="Siguiente día hábil"),K222=""),"SIN PROVEEDOR; ","")&amp;IF(AND(I222&lt;&gt;"",N(A222)&gt;0,IFERROR(VLOOKUP(I222,'Ajustes'!$A$3:$C$5,3,0),0)&gt;0,TODAY()-N(A222)&gt;IFERROR(VLOOKUP(I222,'Ajustes'!$A$3:$C$5,3,0),0)),"ABIERTA DEMASIADO TIEMPO; ","")="","",LEFT(IF(N(A222)=0,"SIN FECHA DE LLEGADA; ","")&amp;IF(C222="","SIN UNIDAD; ","")&amp;IF(AND(C222&lt;&gt;"",COUNTIF('Unidades'!$A$2:$A$300,C222)=0),"UNIDAD NO ESTÁ EN LA LISTA; ","")&amp;IF(I222="","SIN URGENCIA; ","")&amp;IF(AND(I222&lt;&gt;"",J222=""),"FALTA QUIÉN DECIDIÓ; ","")&amp;IF(AND(I222="Emergencia ahora",NOT(OR(N(L222)&gt;0,N(M222)&gt;0))),"EMERGENCIA SIN LLAMADA DE REGRESO; ","")&amp;IF(AND(I222&lt;&gt;"",N(A222)&gt;0,IFERROR(VLOOKUP(I222,'Ajustes'!$A$3:$C$5,2,0),0)&gt;0,IF(OR(N(L222)&gt;0,N(M222)&gt;0),((IF(N(L222)=0,N(A222),N(L222))+N(M222))-(N(A222)+N(B222)))*1440&gt;IFERROR(VLOOKUP(I222,'Ajustes'!$A$3:$C$5,2,0),0),AND(NOT(N(O222)&gt;0),I222&lt;&gt;"Emergencia ahora",(NOW()-(N(A222)+N(B222)))*1440&gt;IFERROR(VLOOKUP(I222,'Ajustes'!$A$3:$C$5,2,0),0)))),"LLAMADA DESPUÉS DE LA META; ","")&amp;IF(AND(I222="Siguiente día hábil",N(A222)&gt;0,IF(N(N222)=0,TODAY()&gt;WORKDAY(N(A222),1),N(N222)&gt;WORKDAY(N(A222),1))),"SIGUIENTE DÍA HÁBIL SIN PROGRAMAR; ","")&amp;IF(AND(OR(I222="Emergencia ahora",I222="Siguiente día hábil"),K222=""),"SIN PROVEEDOR; ","")&amp;IF(AND(I222&lt;&gt;"",N(A222)&gt;0,IFERROR(VLOOKUP(I222,'Ajustes'!$A$3:$C$5,3,0),0)&gt;0,TODAY()-N(A222)&gt;IFERROR(VLOOKUP(I222,'Ajustes'!$A$3:$C$5,3,0),0)),"ABIERTA DEMASIADO TIEMPO; ",""),LEN(IF(N(A222)=0,"SIN FECHA DE LLEGADA; ","")&amp;IF(C222="","SIN UNIDAD; ","")&amp;IF(AND(C222&lt;&gt;"",COUNTIF('Unidades'!$A$2:$A$300,C222)=0),"UNIDAD NO ESTÁ EN LA LISTA; ","")&amp;IF(I222="","SIN URGENCIA; ","")&amp;IF(AND(I222&lt;&gt;"",J222=""),"FALTA QUIÉN DECIDIÓ; ","")&amp;IF(AND(I222="Emergencia ahora",NOT(OR(N(L222)&gt;0,N(M222)&gt;0))),"EMERGENCIA SIN LLAMADA DE REGRESO; ","")&amp;IF(AND(I222&lt;&gt;"",N(A222)&gt;0,IFERROR(VLOOKUP(I222,'Ajustes'!$A$3:$C$5,2,0),0)&gt;0,IF(OR(N(L222)&gt;0,N(M222)&gt;0),((IF(N(L222)=0,N(A222),N(L222))+N(M222))-(N(A222)+N(B222)))*1440&gt;IFERROR(VLOOKUP(I222,'Ajustes'!$A$3:$C$5,2,0),0),AND(NOT(N(O222)&gt;0),I222&lt;&gt;"Emergencia ahora",(NOW()-(N(A222)+N(B222)))*1440&gt;IFERROR(VLOOKUP(I222,'Ajustes'!$A$3:$C$5,2,0),0)))),"LLAMADA DESPUÉS DE LA META; ","")&amp;IF(AND(I222="Siguiente día hábil",N(A222)&gt;0,IF(N(N222)=0,TODAY()&gt;WORKDAY(N(A222),1),N(N222)&gt;WORKDAY(N(A222),1))),"SIGUIENTE DÍA HÁBIL SIN PROGRAMAR; ","")&amp;IF(AND(OR(I222="Emergencia ahora",I222="Siguiente día hábil"),K222=""),"SIN PROVEEDOR; ","")&amp;IF(AND(I222&lt;&gt;"",N(A222)&gt;0,IFERROR(VLOOKUP(I222,'Ajustes'!$A$3:$C$5,3,0),0)&gt;0,TODAY()-N(A222)&gt;IFERROR(VLOOKUP(I222,'Ajustes'!$A$3:$C$5,3,0),0)),"ABIERTA DEMASIADO TIEMPO; ",""))-2)))</f>
        <v/>
      </c>
    </row>
    <row r="223">
      <c r="A223" s="7" t="n"/>
      <c r="B223" s="8" t="n"/>
      <c r="L223" s="7" t="n"/>
      <c r="M223" s="8" t="n"/>
      <c r="N223" s="7" t="n"/>
      <c r="O223" s="7" t="n"/>
      <c r="Q223" s="10">
        <f>IF(OR(NOT(OR(A223&lt;&gt;"",C223&lt;&gt;"",D223&lt;&gt;"",G223&lt;&gt;"")),N(A223)=0,NOT(OR(N(L223)&gt;0,N(M223)&gt;0))),"",ROUND(((IF(N(L223)=0,N(A223),N(L223))+N(M223))-(N(A223)+N(B223)))*1440,0))</f>
        <v/>
      </c>
      <c r="R223" s="10">
        <f>IF(OR(NOT(OR(A223&lt;&gt;"",C223&lt;&gt;"",D223&lt;&gt;"",G223&lt;&gt;"")),N(A223)=0),"",IF(N(O223)&gt;0,N(O223),TODAY())-N(A223))</f>
        <v/>
      </c>
      <c r="S223">
        <f>IF(OR(NOT(OR(A223&lt;&gt;"",C223&lt;&gt;"",D223&lt;&gt;"",G223&lt;&gt;"")),N(O223)&gt;0),"",IF(IF(N(A223)=0,"SIN FECHA DE LLEGADA; ","")&amp;IF(C223="","SIN UNIDAD; ","")&amp;IF(AND(C223&lt;&gt;"",COUNTIF('Unidades'!$A$2:$A$300,C223)=0),"UNIDAD NO ESTÁ EN LA LISTA; ","")&amp;IF(I223="","SIN URGENCIA; ","")&amp;IF(AND(I223&lt;&gt;"",J223=""),"FALTA QUIÉN DECIDIÓ; ","")&amp;IF(AND(I223="Emergencia ahora",NOT(OR(N(L223)&gt;0,N(M223)&gt;0))),"EMERGENCIA SIN LLAMADA DE REGRESO; ","")&amp;IF(AND(I223&lt;&gt;"",N(A223)&gt;0,IFERROR(VLOOKUP(I223,'Ajustes'!$A$3:$C$5,2,0),0)&gt;0,IF(OR(N(L223)&gt;0,N(M223)&gt;0),((IF(N(L223)=0,N(A223),N(L223))+N(M223))-(N(A223)+N(B223)))*1440&gt;IFERROR(VLOOKUP(I223,'Ajustes'!$A$3:$C$5,2,0),0),AND(NOT(N(O223)&gt;0),I223&lt;&gt;"Emergencia ahora",(NOW()-(N(A223)+N(B223)))*1440&gt;IFERROR(VLOOKUP(I223,'Ajustes'!$A$3:$C$5,2,0),0)))),"LLAMADA DESPUÉS DE LA META; ","")&amp;IF(AND(I223="Siguiente día hábil",N(A223)&gt;0,IF(N(N223)=0,TODAY()&gt;WORKDAY(N(A223),1),N(N223)&gt;WORKDAY(N(A223),1))),"SIGUIENTE DÍA HÁBIL SIN PROGRAMAR; ","")&amp;IF(AND(OR(I223="Emergencia ahora",I223="Siguiente día hábil"),K223=""),"SIN PROVEEDOR; ","")&amp;IF(AND(I223&lt;&gt;"",N(A223)&gt;0,IFERROR(VLOOKUP(I223,'Ajustes'!$A$3:$C$5,3,0),0)&gt;0,TODAY()-N(A223)&gt;IFERROR(VLOOKUP(I223,'Ajustes'!$A$3:$C$5,3,0),0)),"ABIERTA DEMASIADO TIEMPO; ","")="","",LEFT(IF(N(A223)=0,"SIN FECHA DE LLEGADA; ","")&amp;IF(C223="","SIN UNIDAD; ","")&amp;IF(AND(C223&lt;&gt;"",COUNTIF('Unidades'!$A$2:$A$300,C223)=0),"UNIDAD NO ESTÁ EN LA LISTA; ","")&amp;IF(I223="","SIN URGENCIA; ","")&amp;IF(AND(I223&lt;&gt;"",J223=""),"FALTA QUIÉN DECIDIÓ; ","")&amp;IF(AND(I223="Emergencia ahora",NOT(OR(N(L223)&gt;0,N(M223)&gt;0))),"EMERGENCIA SIN LLAMADA DE REGRESO; ","")&amp;IF(AND(I223&lt;&gt;"",N(A223)&gt;0,IFERROR(VLOOKUP(I223,'Ajustes'!$A$3:$C$5,2,0),0)&gt;0,IF(OR(N(L223)&gt;0,N(M223)&gt;0),((IF(N(L223)=0,N(A223),N(L223))+N(M223))-(N(A223)+N(B223)))*1440&gt;IFERROR(VLOOKUP(I223,'Ajustes'!$A$3:$C$5,2,0),0),AND(NOT(N(O223)&gt;0),I223&lt;&gt;"Emergencia ahora",(NOW()-(N(A223)+N(B223)))*1440&gt;IFERROR(VLOOKUP(I223,'Ajustes'!$A$3:$C$5,2,0),0)))),"LLAMADA DESPUÉS DE LA META; ","")&amp;IF(AND(I223="Siguiente día hábil",N(A223)&gt;0,IF(N(N223)=0,TODAY()&gt;WORKDAY(N(A223),1),N(N223)&gt;WORKDAY(N(A223),1))),"SIGUIENTE DÍA HÁBIL SIN PROGRAMAR; ","")&amp;IF(AND(OR(I223="Emergencia ahora",I223="Siguiente día hábil"),K223=""),"SIN PROVEEDOR; ","")&amp;IF(AND(I223&lt;&gt;"",N(A223)&gt;0,IFERROR(VLOOKUP(I223,'Ajustes'!$A$3:$C$5,3,0),0)&gt;0,TODAY()-N(A223)&gt;IFERROR(VLOOKUP(I223,'Ajustes'!$A$3:$C$5,3,0),0)),"ABIERTA DEMASIADO TIEMPO; ",""),LEN(IF(N(A223)=0,"SIN FECHA DE LLEGADA; ","")&amp;IF(C223="","SIN UNIDAD; ","")&amp;IF(AND(C223&lt;&gt;"",COUNTIF('Unidades'!$A$2:$A$300,C223)=0),"UNIDAD NO ESTÁ EN LA LISTA; ","")&amp;IF(I223="","SIN URGENCIA; ","")&amp;IF(AND(I223&lt;&gt;"",J223=""),"FALTA QUIÉN DECIDIÓ; ","")&amp;IF(AND(I223="Emergencia ahora",NOT(OR(N(L223)&gt;0,N(M223)&gt;0))),"EMERGENCIA SIN LLAMADA DE REGRESO; ","")&amp;IF(AND(I223&lt;&gt;"",N(A223)&gt;0,IFERROR(VLOOKUP(I223,'Ajustes'!$A$3:$C$5,2,0),0)&gt;0,IF(OR(N(L223)&gt;0,N(M223)&gt;0),((IF(N(L223)=0,N(A223),N(L223))+N(M223))-(N(A223)+N(B223)))*1440&gt;IFERROR(VLOOKUP(I223,'Ajustes'!$A$3:$C$5,2,0),0),AND(NOT(N(O223)&gt;0),I223&lt;&gt;"Emergencia ahora",(NOW()-(N(A223)+N(B223)))*1440&gt;IFERROR(VLOOKUP(I223,'Ajustes'!$A$3:$C$5,2,0),0)))),"LLAMADA DESPUÉS DE LA META; ","")&amp;IF(AND(I223="Siguiente día hábil",N(A223)&gt;0,IF(N(N223)=0,TODAY()&gt;WORKDAY(N(A223),1),N(N223)&gt;WORKDAY(N(A223),1))),"SIGUIENTE DÍA HÁBIL SIN PROGRAMAR; ","")&amp;IF(AND(OR(I223="Emergencia ahora",I223="Siguiente día hábil"),K223=""),"SIN PROVEEDOR; ","")&amp;IF(AND(I223&lt;&gt;"",N(A223)&gt;0,IFERROR(VLOOKUP(I223,'Ajustes'!$A$3:$C$5,3,0),0)&gt;0,TODAY()-N(A223)&gt;IFERROR(VLOOKUP(I223,'Ajustes'!$A$3:$C$5,3,0),0)),"ABIERTA DEMASIADO TIEMPO; ",""))-2)))</f>
        <v/>
      </c>
    </row>
    <row r="224">
      <c r="A224" s="7" t="n"/>
      <c r="B224" s="8" t="n"/>
      <c r="L224" s="7" t="n"/>
      <c r="M224" s="8" t="n"/>
      <c r="N224" s="7" t="n"/>
      <c r="O224" s="7" t="n"/>
      <c r="Q224" s="10">
        <f>IF(OR(NOT(OR(A224&lt;&gt;"",C224&lt;&gt;"",D224&lt;&gt;"",G224&lt;&gt;"")),N(A224)=0,NOT(OR(N(L224)&gt;0,N(M224)&gt;0))),"",ROUND(((IF(N(L224)=0,N(A224),N(L224))+N(M224))-(N(A224)+N(B224)))*1440,0))</f>
        <v/>
      </c>
      <c r="R224" s="10">
        <f>IF(OR(NOT(OR(A224&lt;&gt;"",C224&lt;&gt;"",D224&lt;&gt;"",G224&lt;&gt;"")),N(A224)=0),"",IF(N(O224)&gt;0,N(O224),TODAY())-N(A224))</f>
        <v/>
      </c>
      <c r="S224">
        <f>IF(OR(NOT(OR(A224&lt;&gt;"",C224&lt;&gt;"",D224&lt;&gt;"",G224&lt;&gt;"")),N(O224)&gt;0),"",IF(IF(N(A224)=0,"SIN FECHA DE LLEGADA; ","")&amp;IF(C224="","SIN UNIDAD; ","")&amp;IF(AND(C224&lt;&gt;"",COUNTIF('Unidades'!$A$2:$A$300,C224)=0),"UNIDAD NO ESTÁ EN LA LISTA; ","")&amp;IF(I224="","SIN URGENCIA; ","")&amp;IF(AND(I224&lt;&gt;"",J224=""),"FALTA QUIÉN DECIDIÓ; ","")&amp;IF(AND(I224="Emergencia ahora",NOT(OR(N(L224)&gt;0,N(M224)&gt;0))),"EMERGENCIA SIN LLAMADA DE REGRESO; ","")&amp;IF(AND(I224&lt;&gt;"",N(A224)&gt;0,IFERROR(VLOOKUP(I224,'Ajustes'!$A$3:$C$5,2,0),0)&gt;0,IF(OR(N(L224)&gt;0,N(M224)&gt;0),((IF(N(L224)=0,N(A224),N(L224))+N(M224))-(N(A224)+N(B224)))*1440&gt;IFERROR(VLOOKUP(I224,'Ajustes'!$A$3:$C$5,2,0),0),AND(NOT(N(O224)&gt;0),I224&lt;&gt;"Emergencia ahora",(NOW()-(N(A224)+N(B224)))*1440&gt;IFERROR(VLOOKUP(I224,'Ajustes'!$A$3:$C$5,2,0),0)))),"LLAMADA DESPUÉS DE LA META; ","")&amp;IF(AND(I224="Siguiente día hábil",N(A224)&gt;0,IF(N(N224)=0,TODAY()&gt;WORKDAY(N(A224),1),N(N224)&gt;WORKDAY(N(A224),1))),"SIGUIENTE DÍA HÁBIL SIN PROGRAMAR; ","")&amp;IF(AND(OR(I224="Emergencia ahora",I224="Siguiente día hábil"),K224=""),"SIN PROVEEDOR; ","")&amp;IF(AND(I224&lt;&gt;"",N(A224)&gt;0,IFERROR(VLOOKUP(I224,'Ajustes'!$A$3:$C$5,3,0),0)&gt;0,TODAY()-N(A224)&gt;IFERROR(VLOOKUP(I224,'Ajustes'!$A$3:$C$5,3,0),0)),"ABIERTA DEMASIADO TIEMPO; ","")="","",LEFT(IF(N(A224)=0,"SIN FECHA DE LLEGADA; ","")&amp;IF(C224="","SIN UNIDAD; ","")&amp;IF(AND(C224&lt;&gt;"",COUNTIF('Unidades'!$A$2:$A$300,C224)=0),"UNIDAD NO ESTÁ EN LA LISTA; ","")&amp;IF(I224="","SIN URGENCIA; ","")&amp;IF(AND(I224&lt;&gt;"",J224=""),"FALTA QUIÉN DECIDIÓ; ","")&amp;IF(AND(I224="Emergencia ahora",NOT(OR(N(L224)&gt;0,N(M224)&gt;0))),"EMERGENCIA SIN LLAMADA DE REGRESO; ","")&amp;IF(AND(I224&lt;&gt;"",N(A224)&gt;0,IFERROR(VLOOKUP(I224,'Ajustes'!$A$3:$C$5,2,0),0)&gt;0,IF(OR(N(L224)&gt;0,N(M224)&gt;0),((IF(N(L224)=0,N(A224),N(L224))+N(M224))-(N(A224)+N(B224)))*1440&gt;IFERROR(VLOOKUP(I224,'Ajustes'!$A$3:$C$5,2,0),0),AND(NOT(N(O224)&gt;0),I224&lt;&gt;"Emergencia ahora",(NOW()-(N(A224)+N(B224)))*1440&gt;IFERROR(VLOOKUP(I224,'Ajustes'!$A$3:$C$5,2,0),0)))),"LLAMADA DESPUÉS DE LA META; ","")&amp;IF(AND(I224="Siguiente día hábil",N(A224)&gt;0,IF(N(N224)=0,TODAY()&gt;WORKDAY(N(A224),1),N(N224)&gt;WORKDAY(N(A224),1))),"SIGUIENTE DÍA HÁBIL SIN PROGRAMAR; ","")&amp;IF(AND(OR(I224="Emergencia ahora",I224="Siguiente día hábil"),K224=""),"SIN PROVEEDOR; ","")&amp;IF(AND(I224&lt;&gt;"",N(A224)&gt;0,IFERROR(VLOOKUP(I224,'Ajustes'!$A$3:$C$5,3,0),0)&gt;0,TODAY()-N(A224)&gt;IFERROR(VLOOKUP(I224,'Ajustes'!$A$3:$C$5,3,0),0)),"ABIERTA DEMASIADO TIEMPO; ",""),LEN(IF(N(A224)=0,"SIN FECHA DE LLEGADA; ","")&amp;IF(C224="","SIN UNIDAD; ","")&amp;IF(AND(C224&lt;&gt;"",COUNTIF('Unidades'!$A$2:$A$300,C224)=0),"UNIDAD NO ESTÁ EN LA LISTA; ","")&amp;IF(I224="","SIN URGENCIA; ","")&amp;IF(AND(I224&lt;&gt;"",J224=""),"FALTA QUIÉN DECIDIÓ; ","")&amp;IF(AND(I224="Emergencia ahora",NOT(OR(N(L224)&gt;0,N(M224)&gt;0))),"EMERGENCIA SIN LLAMADA DE REGRESO; ","")&amp;IF(AND(I224&lt;&gt;"",N(A224)&gt;0,IFERROR(VLOOKUP(I224,'Ajustes'!$A$3:$C$5,2,0),0)&gt;0,IF(OR(N(L224)&gt;0,N(M224)&gt;0),((IF(N(L224)=0,N(A224),N(L224))+N(M224))-(N(A224)+N(B224)))*1440&gt;IFERROR(VLOOKUP(I224,'Ajustes'!$A$3:$C$5,2,0),0),AND(NOT(N(O224)&gt;0),I224&lt;&gt;"Emergencia ahora",(NOW()-(N(A224)+N(B224)))*1440&gt;IFERROR(VLOOKUP(I224,'Ajustes'!$A$3:$C$5,2,0),0)))),"LLAMADA DESPUÉS DE LA META; ","")&amp;IF(AND(I224="Siguiente día hábil",N(A224)&gt;0,IF(N(N224)=0,TODAY()&gt;WORKDAY(N(A224),1),N(N224)&gt;WORKDAY(N(A224),1))),"SIGUIENTE DÍA HÁBIL SIN PROGRAMAR; ","")&amp;IF(AND(OR(I224="Emergencia ahora",I224="Siguiente día hábil"),K224=""),"SIN PROVEEDOR; ","")&amp;IF(AND(I224&lt;&gt;"",N(A224)&gt;0,IFERROR(VLOOKUP(I224,'Ajustes'!$A$3:$C$5,3,0),0)&gt;0,TODAY()-N(A224)&gt;IFERROR(VLOOKUP(I224,'Ajustes'!$A$3:$C$5,3,0),0)),"ABIERTA DEMASIADO TIEMPO; ",""))-2)))</f>
        <v/>
      </c>
    </row>
    <row r="225">
      <c r="A225" s="7" t="n"/>
      <c r="B225" s="8" t="n"/>
      <c r="L225" s="7" t="n"/>
      <c r="M225" s="8" t="n"/>
      <c r="N225" s="7" t="n"/>
      <c r="O225" s="7" t="n"/>
      <c r="Q225" s="10">
        <f>IF(OR(NOT(OR(A225&lt;&gt;"",C225&lt;&gt;"",D225&lt;&gt;"",G225&lt;&gt;"")),N(A225)=0,NOT(OR(N(L225)&gt;0,N(M225)&gt;0))),"",ROUND(((IF(N(L225)=0,N(A225),N(L225))+N(M225))-(N(A225)+N(B225)))*1440,0))</f>
        <v/>
      </c>
      <c r="R225" s="10">
        <f>IF(OR(NOT(OR(A225&lt;&gt;"",C225&lt;&gt;"",D225&lt;&gt;"",G225&lt;&gt;"")),N(A225)=0),"",IF(N(O225)&gt;0,N(O225),TODAY())-N(A225))</f>
        <v/>
      </c>
      <c r="S225">
        <f>IF(OR(NOT(OR(A225&lt;&gt;"",C225&lt;&gt;"",D225&lt;&gt;"",G225&lt;&gt;"")),N(O225)&gt;0),"",IF(IF(N(A225)=0,"SIN FECHA DE LLEGADA; ","")&amp;IF(C225="","SIN UNIDAD; ","")&amp;IF(AND(C225&lt;&gt;"",COUNTIF('Unidades'!$A$2:$A$300,C225)=0),"UNIDAD NO ESTÁ EN LA LISTA; ","")&amp;IF(I225="","SIN URGENCIA; ","")&amp;IF(AND(I225&lt;&gt;"",J225=""),"FALTA QUIÉN DECIDIÓ; ","")&amp;IF(AND(I225="Emergencia ahora",NOT(OR(N(L225)&gt;0,N(M225)&gt;0))),"EMERGENCIA SIN LLAMADA DE REGRESO; ","")&amp;IF(AND(I225&lt;&gt;"",N(A225)&gt;0,IFERROR(VLOOKUP(I225,'Ajustes'!$A$3:$C$5,2,0),0)&gt;0,IF(OR(N(L225)&gt;0,N(M225)&gt;0),((IF(N(L225)=0,N(A225),N(L225))+N(M225))-(N(A225)+N(B225)))*1440&gt;IFERROR(VLOOKUP(I225,'Ajustes'!$A$3:$C$5,2,0),0),AND(NOT(N(O225)&gt;0),I225&lt;&gt;"Emergencia ahora",(NOW()-(N(A225)+N(B225)))*1440&gt;IFERROR(VLOOKUP(I225,'Ajustes'!$A$3:$C$5,2,0),0)))),"LLAMADA DESPUÉS DE LA META; ","")&amp;IF(AND(I225="Siguiente día hábil",N(A225)&gt;0,IF(N(N225)=0,TODAY()&gt;WORKDAY(N(A225),1),N(N225)&gt;WORKDAY(N(A225),1))),"SIGUIENTE DÍA HÁBIL SIN PROGRAMAR; ","")&amp;IF(AND(OR(I225="Emergencia ahora",I225="Siguiente día hábil"),K225=""),"SIN PROVEEDOR; ","")&amp;IF(AND(I225&lt;&gt;"",N(A225)&gt;0,IFERROR(VLOOKUP(I225,'Ajustes'!$A$3:$C$5,3,0),0)&gt;0,TODAY()-N(A225)&gt;IFERROR(VLOOKUP(I225,'Ajustes'!$A$3:$C$5,3,0),0)),"ABIERTA DEMASIADO TIEMPO; ","")="","",LEFT(IF(N(A225)=0,"SIN FECHA DE LLEGADA; ","")&amp;IF(C225="","SIN UNIDAD; ","")&amp;IF(AND(C225&lt;&gt;"",COUNTIF('Unidades'!$A$2:$A$300,C225)=0),"UNIDAD NO ESTÁ EN LA LISTA; ","")&amp;IF(I225="","SIN URGENCIA; ","")&amp;IF(AND(I225&lt;&gt;"",J225=""),"FALTA QUIÉN DECIDIÓ; ","")&amp;IF(AND(I225="Emergencia ahora",NOT(OR(N(L225)&gt;0,N(M225)&gt;0))),"EMERGENCIA SIN LLAMADA DE REGRESO; ","")&amp;IF(AND(I225&lt;&gt;"",N(A225)&gt;0,IFERROR(VLOOKUP(I225,'Ajustes'!$A$3:$C$5,2,0),0)&gt;0,IF(OR(N(L225)&gt;0,N(M225)&gt;0),((IF(N(L225)=0,N(A225),N(L225))+N(M225))-(N(A225)+N(B225)))*1440&gt;IFERROR(VLOOKUP(I225,'Ajustes'!$A$3:$C$5,2,0),0),AND(NOT(N(O225)&gt;0),I225&lt;&gt;"Emergencia ahora",(NOW()-(N(A225)+N(B225)))*1440&gt;IFERROR(VLOOKUP(I225,'Ajustes'!$A$3:$C$5,2,0),0)))),"LLAMADA DESPUÉS DE LA META; ","")&amp;IF(AND(I225="Siguiente día hábil",N(A225)&gt;0,IF(N(N225)=0,TODAY()&gt;WORKDAY(N(A225),1),N(N225)&gt;WORKDAY(N(A225),1))),"SIGUIENTE DÍA HÁBIL SIN PROGRAMAR; ","")&amp;IF(AND(OR(I225="Emergencia ahora",I225="Siguiente día hábil"),K225=""),"SIN PROVEEDOR; ","")&amp;IF(AND(I225&lt;&gt;"",N(A225)&gt;0,IFERROR(VLOOKUP(I225,'Ajustes'!$A$3:$C$5,3,0),0)&gt;0,TODAY()-N(A225)&gt;IFERROR(VLOOKUP(I225,'Ajustes'!$A$3:$C$5,3,0),0)),"ABIERTA DEMASIADO TIEMPO; ",""),LEN(IF(N(A225)=0,"SIN FECHA DE LLEGADA; ","")&amp;IF(C225="","SIN UNIDAD; ","")&amp;IF(AND(C225&lt;&gt;"",COUNTIF('Unidades'!$A$2:$A$300,C225)=0),"UNIDAD NO ESTÁ EN LA LISTA; ","")&amp;IF(I225="","SIN URGENCIA; ","")&amp;IF(AND(I225&lt;&gt;"",J225=""),"FALTA QUIÉN DECIDIÓ; ","")&amp;IF(AND(I225="Emergencia ahora",NOT(OR(N(L225)&gt;0,N(M225)&gt;0))),"EMERGENCIA SIN LLAMADA DE REGRESO; ","")&amp;IF(AND(I225&lt;&gt;"",N(A225)&gt;0,IFERROR(VLOOKUP(I225,'Ajustes'!$A$3:$C$5,2,0),0)&gt;0,IF(OR(N(L225)&gt;0,N(M225)&gt;0),((IF(N(L225)=0,N(A225),N(L225))+N(M225))-(N(A225)+N(B225)))*1440&gt;IFERROR(VLOOKUP(I225,'Ajustes'!$A$3:$C$5,2,0),0),AND(NOT(N(O225)&gt;0),I225&lt;&gt;"Emergencia ahora",(NOW()-(N(A225)+N(B225)))*1440&gt;IFERROR(VLOOKUP(I225,'Ajustes'!$A$3:$C$5,2,0),0)))),"LLAMADA DESPUÉS DE LA META; ","")&amp;IF(AND(I225="Siguiente día hábil",N(A225)&gt;0,IF(N(N225)=0,TODAY()&gt;WORKDAY(N(A225),1),N(N225)&gt;WORKDAY(N(A225),1))),"SIGUIENTE DÍA HÁBIL SIN PROGRAMAR; ","")&amp;IF(AND(OR(I225="Emergencia ahora",I225="Siguiente día hábil"),K225=""),"SIN PROVEEDOR; ","")&amp;IF(AND(I225&lt;&gt;"",N(A225)&gt;0,IFERROR(VLOOKUP(I225,'Ajustes'!$A$3:$C$5,3,0),0)&gt;0,TODAY()-N(A225)&gt;IFERROR(VLOOKUP(I225,'Ajustes'!$A$3:$C$5,3,0),0)),"ABIERTA DEMASIADO TIEMPO; ",""))-2)))</f>
        <v/>
      </c>
    </row>
    <row r="226">
      <c r="A226" s="7" t="n"/>
      <c r="B226" s="8" t="n"/>
      <c r="L226" s="7" t="n"/>
      <c r="M226" s="8" t="n"/>
      <c r="N226" s="7" t="n"/>
      <c r="O226" s="7" t="n"/>
      <c r="Q226" s="10">
        <f>IF(OR(NOT(OR(A226&lt;&gt;"",C226&lt;&gt;"",D226&lt;&gt;"",G226&lt;&gt;"")),N(A226)=0,NOT(OR(N(L226)&gt;0,N(M226)&gt;0))),"",ROUND(((IF(N(L226)=0,N(A226),N(L226))+N(M226))-(N(A226)+N(B226)))*1440,0))</f>
        <v/>
      </c>
      <c r="R226" s="10">
        <f>IF(OR(NOT(OR(A226&lt;&gt;"",C226&lt;&gt;"",D226&lt;&gt;"",G226&lt;&gt;"")),N(A226)=0),"",IF(N(O226)&gt;0,N(O226),TODAY())-N(A226))</f>
        <v/>
      </c>
      <c r="S226">
        <f>IF(OR(NOT(OR(A226&lt;&gt;"",C226&lt;&gt;"",D226&lt;&gt;"",G226&lt;&gt;"")),N(O226)&gt;0),"",IF(IF(N(A226)=0,"SIN FECHA DE LLEGADA; ","")&amp;IF(C226="","SIN UNIDAD; ","")&amp;IF(AND(C226&lt;&gt;"",COUNTIF('Unidades'!$A$2:$A$300,C226)=0),"UNIDAD NO ESTÁ EN LA LISTA; ","")&amp;IF(I226="","SIN URGENCIA; ","")&amp;IF(AND(I226&lt;&gt;"",J226=""),"FALTA QUIÉN DECIDIÓ; ","")&amp;IF(AND(I226="Emergencia ahora",NOT(OR(N(L226)&gt;0,N(M226)&gt;0))),"EMERGENCIA SIN LLAMADA DE REGRESO; ","")&amp;IF(AND(I226&lt;&gt;"",N(A226)&gt;0,IFERROR(VLOOKUP(I226,'Ajustes'!$A$3:$C$5,2,0),0)&gt;0,IF(OR(N(L226)&gt;0,N(M226)&gt;0),((IF(N(L226)=0,N(A226),N(L226))+N(M226))-(N(A226)+N(B226)))*1440&gt;IFERROR(VLOOKUP(I226,'Ajustes'!$A$3:$C$5,2,0),0),AND(NOT(N(O226)&gt;0),I226&lt;&gt;"Emergencia ahora",(NOW()-(N(A226)+N(B226)))*1440&gt;IFERROR(VLOOKUP(I226,'Ajustes'!$A$3:$C$5,2,0),0)))),"LLAMADA DESPUÉS DE LA META; ","")&amp;IF(AND(I226="Siguiente día hábil",N(A226)&gt;0,IF(N(N226)=0,TODAY()&gt;WORKDAY(N(A226),1),N(N226)&gt;WORKDAY(N(A226),1))),"SIGUIENTE DÍA HÁBIL SIN PROGRAMAR; ","")&amp;IF(AND(OR(I226="Emergencia ahora",I226="Siguiente día hábil"),K226=""),"SIN PROVEEDOR; ","")&amp;IF(AND(I226&lt;&gt;"",N(A226)&gt;0,IFERROR(VLOOKUP(I226,'Ajustes'!$A$3:$C$5,3,0),0)&gt;0,TODAY()-N(A226)&gt;IFERROR(VLOOKUP(I226,'Ajustes'!$A$3:$C$5,3,0),0)),"ABIERTA DEMASIADO TIEMPO; ","")="","",LEFT(IF(N(A226)=0,"SIN FECHA DE LLEGADA; ","")&amp;IF(C226="","SIN UNIDAD; ","")&amp;IF(AND(C226&lt;&gt;"",COUNTIF('Unidades'!$A$2:$A$300,C226)=0),"UNIDAD NO ESTÁ EN LA LISTA; ","")&amp;IF(I226="","SIN URGENCIA; ","")&amp;IF(AND(I226&lt;&gt;"",J226=""),"FALTA QUIÉN DECIDIÓ; ","")&amp;IF(AND(I226="Emergencia ahora",NOT(OR(N(L226)&gt;0,N(M226)&gt;0))),"EMERGENCIA SIN LLAMADA DE REGRESO; ","")&amp;IF(AND(I226&lt;&gt;"",N(A226)&gt;0,IFERROR(VLOOKUP(I226,'Ajustes'!$A$3:$C$5,2,0),0)&gt;0,IF(OR(N(L226)&gt;0,N(M226)&gt;0),((IF(N(L226)=0,N(A226),N(L226))+N(M226))-(N(A226)+N(B226)))*1440&gt;IFERROR(VLOOKUP(I226,'Ajustes'!$A$3:$C$5,2,0),0),AND(NOT(N(O226)&gt;0),I226&lt;&gt;"Emergencia ahora",(NOW()-(N(A226)+N(B226)))*1440&gt;IFERROR(VLOOKUP(I226,'Ajustes'!$A$3:$C$5,2,0),0)))),"LLAMADA DESPUÉS DE LA META; ","")&amp;IF(AND(I226="Siguiente día hábil",N(A226)&gt;0,IF(N(N226)=0,TODAY()&gt;WORKDAY(N(A226),1),N(N226)&gt;WORKDAY(N(A226),1))),"SIGUIENTE DÍA HÁBIL SIN PROGRAMAR; ","")&amp;IF(AND(OR(I226="Emergencia ahora",I226="Siguiente día hábil"),K226=""),"SIN PROVEEDOR; ","")&amp;IF(AND(I226&lt;&gt;"",N(A226)&gt;0,IFERROR(VLOOKUP(I226,'Ajustes'!$A$3:$C$5,3,0),0)&gt;0,TODAY()-N(A226)&gt;IFERROR(VLOOKUP(I226,'Ajustes'!$A$3:$C$5,3,0),0)),"ABIERTA DEMASIADO TIEMPO; ",""),LEN(IF(N(A226)=0,"SIN FECHA DE LLEGADA; ","")&amp;IF(C226="","SIN UNIDAD; ","")&amp;IF(AND(C226&lt;&gt;"",COUNTIF('Unidades'!$A$2:$A$300,C226)=0),"UNIDAD NO ESTÁ EN LA LISTA; ","")&amp;IF(I226="","SIN URGENCIA; ","")&amp;IF(AND(I226&lt;&gt;"",J226=""),"FALTA QUIÉN DECIDIÓ; ","")&amp;IF(AND(I226="Emergencia ahora",NOT(OR(N(L226)&gt;0,N(M226)&gt;0))),"EMERGENCIA SIN LLAMADA DE REGRESO; ","")&amp;IF(AND(I226&lt;&gt;"",N(A226)&gt;0,IFERROR(VLOOKUP(I226,'Ajustes'!$A$3:$C$5,2,0),0)&gt;0,IF(OR(N(L226)&gt;0,N(M226)&gt;0),((IF(N(L226)=0,N(A226),N(L226))+N(M226))-(N(A226)+N(B226)))*1440&gt;IFERROR(VLOOKUP(I226,'Ajustes'!$A$3:$C$5,2,0),0),AND(NOT(N(O226)&gt;0),I226&lt;&gt;"Emergencia ahora",(NOW()-(N(A226)+N(B226)))*1440&gt;IFERROR(VLOOKUP(I226,'Ajustes'!$A$3:$C$5,2,0),0)))),"LLAMADA DESPUÉS DE LA META; ","")&amp;IF(AND(I226="Siguiente día hábil",N(A226)&gt;0,IF(N(N226)=0,TODAY()&gt;WORKDAY(N(A226),1),N(N226)&gt;WORKDAY(N(A226),1))),"SIGUIENTE DÍA HÁBIL SIN PROGRAMAR; ","")&amp;IF(AND(OR(I226="Emergencia ahora",I226="Siguiente día hábil"),K226=""),"SIN PROVEEDOR; ","")&amp;IF(AND(I226&lt;&gt;"",N(A226)&gt;0,IFERROR(VLOOKUP(I226,'Ajustes'!$A$3:$C$5,3,0),0)&gt;0,TODAY()-N(A226)&gt;IFERROR(VLOOKUP(I226,'Ajustes'!$A$3:$C$5,3,0),0)),"ABIERTA DEMASIADO TIEMPO; ",""))-2)))</f>
        <v/>
      </c>
    </row>
    <row r="227">
      <c r="A227" s="7" t="n"/>
      <c r="B227" s="8" t="n"/>
      <c r="L227" s="7" t="n"/>
      <c r="M227" s="8" t="n"/>
      <c r="N227" s="7" t="n"/>
      <c r="O227" s="7" t="n"/>
      <c r="Q227" s="10">
        <f>IF(OR(NOT(OR(A227&lt;&gt;"",C227&lt;&gt;"",D227&lt;&gt;"",G227&lt;&gt;"")),N(A227)=0,NOT(OR(N(L227)&gt;0,N(M227)&gt;0))),"",ROUND(((IF(N(L227)=0,N(A227),N(L227))+N(M227))-(N(A227)+N(B227)))*1440,0))</f>
        <v/>
      </c>
      <c r="R227" s="10">
        <f>IF(OR(NOT(OR(A227&lt;&gt;"",C227&lt;&gt;"",D227&lt;&gt;"",G227&lt;&gt;"")),N(A227)=0),"",IF(N(O227)&gt;0,N(O227),TODAY())-N(A227))</f>
        <v/>
      </c>
      <c r="S227">
        <f>IF(OR(NOT(OR(A227&lt;&gt;"",C227&lt;&gt;"",D227&lt;&gt;"",G227&lt;&gt;"")),N(O227)&gt;0),"",IF(IF(N(A227)=0,"SIN FECHA DE LLEGADA; ","")&amp;IF(C227="","SIN UNIDAD; ","")&amp;IF(AND(C227&lt;&gt;"",COUNTIF('Unidades'!$A$2:$A$300,C227)=0),"UNIDAD NO ESTÁ EN LA LISTA; ","")&amp;IF(I227="","SIN URGENCIA; ","")&amp;IF(AND(I227&lt;&gt;"",J227=""),"FALTA QUIÉN DECIDIÓ; ","")&amp;IF(AND(I227="Emergencia ahora",NOT(OR(N(L227)&gt;0,N(M227)&gt;0))),"EMERGENCIA SIN LLAMADA DE REGRESO; ","")&amp;IF(AND(I227&lt;&gt;"",N(A227)&gt;0,IFERROR(VLOOKUP(I227,'Ajustes'!$A$3:$C$5,2,0),0)&gt;0,IF(OR(N(L227)&gt;0,N(M227)&gt;0),((IF(N(L227)=0,N(A227),N(L227))+N(M227))-(N(A227)+N(B227)))*1440&gt;IFERROR(VLOOKUP(I227,'Ajustes'!$A$3:$C$5,2,0),0),AND(NOT(N(O227)&gt;0),I227&lt;&gt;"Emergencia ahora",(NOW()-(N(A227)+N(B227)))*1440&gt;IFERROR(VLOOKUP(I227,'Ajustes'!$A$3:$C$5,2,0),0)))),"LLAMADA DESPUÉS DE LA META; ","")&amp;IF(AND(I227="Siguiente día hábil",N(A227)&gt;0,IF(N(N227)=0,TODAY()&gt;WORKDAY(N(A227),1),N(N227)&gt;WORKDAY(N(A227),1))),"SIGUIENTE DÍA HÁBIL SIN PROGRAMAR; ","")&amp;IF(AND(OR(I227="Emergencia ahora",I227="Siguiente día hábil"),K227=""),"SIN PROVEEDOR; ","")&amp;IF(AND(I227&lt;&gt;"",N(A227)&gt;0,IFERROR(VLOOKUP(I227,'Ajustes'!$A$3:$C$5,3,0),0)&gt;0,TODAY()-N(A227)&gt;IFERROR(VLOOKUP(I227,'Ajustes'!$A$3:$C$5,3,0),0)),"ABIERTA DEMASIADO TIEMPO; ","")="","",LEFT(IF(N(A227)=0,"SIN FECHA DE LLEGADA; ","")&amp;IF(C227="","SIN UNIDAD; ","")&amp;IF(AND(C227&lt;&gt;"",COUNTIF('Unidades'!$A$2:$A$300,C227)=0),"UNIDAD NO ESTÁ EN LA LISTA; ","")&amp;IF(I227="","SIN URGENCIA; ","")&amp;IF(AND(I227&lt;&gt;"",J227=""),"FALTA QUIÉN DECIDIÓ; ","")&amp;IF(AND(I227="Emergencia ahora",NOT(OR(N(L227)&gt;0,N(M227)&gt;0))),"EMERGENCIA SIN LLAMADA DE REGRESO; ","")&amp;IF(AND(I227&lt;&gt;"",N(A227)&gt;0,IFERROR(VLOOKUP(I227,'Ajustes'!$A$3:$C$5,2,0),0)&gt;0,IF(OR(N(L227)&gt;0,N(M227)&gt;0),((IF(N(L227)=0,N(A227),N(L227))+N(M227))-(N(A227)+N(B227)))*1440&gt;IFERROR(VLOOKUP(I227,'Ajustes'!$A$3:$C$5,2,0),0),AND(NOT(N(O227)&gt;0),I227&lt;&gt;"Emergencia ahora",(NOW()-(N(A227)+N(B227)))*1440&gt;IFERROR(VLOOKUP(I227,'Ajustes'!$A$3:$C$5,2,0),0)))),"LLAMADA DESPUÉS DE LA META; ","")&amp;IF(AND(I227="Siguiente día hábil",N(A227)&gt;0,IF(N(N227)=0,TODAY()&gt;WORKDAY(N(A227),1),N(N227)&gt;WORKDAY(N(A227),1))),"SIGUIENTE DÍA HÁBIL SIN PROGRAMAR; ","")&amp;IF(AND(OR(I227="Emergencia ahora",I227="Siguiente día hábil"),K227=""),"SIN PROVEEDOR; ","")&amp;IF(AND(I227&lt;&gt;"",N(A227)&gt;0,IFERROR(VLOOKUP(I227,'Ajustes'!$A$3:$C$5,3,0),0)&gt;0,TODAY()-N(A227)&gt;IFERROR(VLOOKUP(I227,'Ajustes'!$A$3:$C$5,3,0),0)),"ABIERTA DEMASIADO TIEMPO; ",""),LEN(IF(N(A227)=0,"SIN FECHA DE LLEGADA; ","")&amp;IF(C227="","SIN UNIDAD; ","")&amp;IF(AND(C227&lt;&gt;"",COUNTIF('Unidades'!$A$2:$A$300,C227)=0),"UNIDAD NO ESTÁ EN LA LISTA; ","")&amp;IF(I227="","SIN URGENCIA; ","")&amp;IF(AND(I227&lt;&gt;"",J227=""),"FALTA QUIÉN DECIDIÓ; ","")&amp;IF(AND(I227="Emergencia ahora",NOT(OR(N(L227)&gt;0,N(M227)&gt;0))),"EMERGENCIA SIN LLAMADA DE REGRESO; ","")&amp;IF(AND(I227&lt;&gt;"",N(A227)&gt;0,IFERROR(VLOOKUP(I227,'Ajustes'!$A$3:$C$5,2,0),0)&gt;0,IF(OR(N(L227)&gt;0,N(M227)&gt;0),((IF(N(L227)=0,N(A227),N(L227))+N(M227))-(N(A227)+N(B227)))*1440&gt;IFERROR(VLOOKUP(I227,'Ajustes'!$A$3:$C$5,2,0),0),AND(NOT(N(O227)&gt;0),I227&lt;&gt;"Emergencia ahora",(NOW()-(N(A227)+N(B227)))*1440&gt;IFERROR(VLOOKUP(I227,'Ajustes'!$A$3:$C$5,2,0),0)))),"LLAMADA DESPUÉS DE LA META; ","")&amp;IF(AND(I227="Siguiente día hábil",N(A227)&gt;0,IF(N(N227)=0,TODAY()&gt;WORKDAY(N(A227),1),N(N227)&gt;WORKDAY(N(A227),1))),"SIGUIENTE DÍA HÁBIL SIN PROGRAMAR; ","")&amp;IF(AND(OR(I227="Emergencia ahora",I227="Siguiente día hábil"),K227=""),"SIN PROVEEDOR; ","")&amp;IF(AND(I227&lt;&gt;"",N(A227)&gt;0,IFERROR(VLOOKUP(I227,'Ajustes'!$A$3:$C$5,3,0),0)&gt;0,TODAY()-N(A227)&gt;IFERROR(VLOOKUP(I227,'Ajustes'!$A$3:$C$5,3,0),0)),"ABIERTA DEMASIADO TIEMPO; ",""))-2)))</f>
        <v/>
      </c>
    </row>
    <row r="228">
      <c r="A228" s="7" t="n"/>
      <c r="B228" s="8" t="n"/>
      <c r="L228" s="7" t="n"/>
      <c r="M228" s="8" t="n"/>
      <c r="N228" s="7" t="n"/>
      <c r="O228" s="7" t="n"/>
      <c r="Q228" s="10">
        <f>IF(OR(NOT(OR(A228&lt;&gt;"",C228&lt;&gt;"",D228&lt;&gt;"",G228&lt;&gt;"")),N(A228)=0,NOT(OR(N(L228)&gt;0,N(M228)&gt;0))),"",ROUND(((IF(N(L228)=0,N(A228),N(L228))+N(M228))-(N(A228)+N(B228)))*1440,0))</f>
        <v/>
      </c>
      <c r="R228" s="10">
        <f>IF(OR(NOT(OR(A228&lt;&gt;"",C228&lt;&gt;"",D228&lt;&gt;"",G228&lt;&gt;"")),N(A228)=0),"",IF(N(O228)&gt;0,N(O228),TODAY())-N(A228))</f>
        <v/>
      </c>
      <c r="S228">
        <f>IF(OR(NOT(OR(A228&lt;&gt;"",C228&lt;&gt;"",D228&lt;&gt;"",G228&lt;&gt;"")),N(O228)&gt;0),"",IF(IF(N(A228)=0,"SIN FECHA DE LLEGADA; ","")&amp;IF(C228="","SIN UNIDAD; ","")&amp;IF(AND(C228&lt;&gt;"",COUNTIF('Unidades'!$A$2:$A$300,C228)=0),"UNIDAD NO ESTÁ EN LA LISTA; ","")&amp;IF(I228="","SIN URGENCIA; ","")&amp;IF(AND(I228&lt;&gt;"",J228=""),"FALTA QUIÉN DECIDIÓ; ","")&amp;IF(AND(I228="Emergencia ahora",NOT(OR(N(L228)&gt;0,N(M228)&gt;0))),"EMERGENCIA SIN LLAMADA DE REGRESO; ","")&amp;IF(AND(I228&lt;&gt;"",N(A228)&gt;0,IFERROR(VLOOKUP(I228,'Ajustes'!$A$3:$C$5,2,0),0)&gt;0,IF(OR(N(L228)&gt;0,N(M228)&gt;0),((IF(N(L228)=0,N(A228),N(L228))+N(M228))-(N(A228)+N(B228)))*1440&gt;IFERROR(VLOOKUP(I228,'Ajustes'!$A$3:$C$5,2,0),0),AND(NOT(N(O228)&gt;0),I228&lt;&gt;"Emergencia ahora",(NOW()-(N(A228)+N(B228)))*1440&gt;IFERROR(VLOOKUP(I228,'Ajustes'!$A$3:$C$5,2,0),0)))),"LLAMADA DESPUÉS DE LA META; ","")&amp;IF(AND(I228="Siguiente día hábil",N(A228)&gt;0,IF(N(N228)=0,TODAY()&gt;WORKDAY(N(A228),1),N(N228)&gt;WORKDAY(N(A228),1))),"SIGUIENTE DÍA HÁBIL SIN PROGRAMAR; ","")&amp;IF(AND(OR(I228="Emergencia ahora",I228="Siguiente día hábil"),K228=""),"SIN PROVEEDOR; ","")&amp;IF(AND(I228&lt;&gt;"",N(A228)&gt;0,IFERROR(VLOOKUP(I228,'Ajustes'!$A$3:$C$5,3,0),0)&gt;0,TODAY()-N(A228)&gt;IFERROR(VLOOKUP(I228,'Ajustes'!$A$3:$C$5,3,0),0)),"ABIERTA DEMASIADO TIEMPO; ","")="","",LEFT(IF(N(A228)=0,"SIN FECHA DE LLEGADA; ","")&amp;IF(C228="","SIN UNIDAD; ","")&amp;IF(AND(C228&lt;&gt;"",COUNTIF('Unidades'!$A$2:$A$300,C228)=0),"UNIDAD NO ESTÁ EN LA LISTA; ","")&amp;IF(I228="","SIN URGENCIA; ","")&amp;IF(AND(I228&lt;&gt;"",J228=""),"FALTA QUIÉN DECIDIÓ; ","")&amp;IF(AND(I228="Emergencia ahora",NOT(OR(N(L228)&gt;0,N(M228)&gt;0))),"EMERGENCIA SIN LLAMADA DE REGRESO; ","")&amp;IF(AND(I228&lt;&gt;"",N(A228)&gt;0,IFERROR(VLOOKUP(I228,'Ajustes'!$A$3:$C$5,2,0),0)&gt;0,IF(OR(N(L228)&gt;0,N(M228)&gt;0),((IF(N(L228)=0,N(A228),N(L228))+N(M228))-(N(A228)+N(B228)))*1440&gt;IFERROR(VLOOKUP(I228,'Ajustes'!$A$3:$C$5,2,0),0),AND(NOT(N(O228)&gt;0),I228&lt;&gt;"Emergencia ahora",(NOW()-(N(A228)+N(B228)))*1440&gt;IFERROR(VLOOKUP(I228,'Ajustes'!$A$3:$C$5,2,0),0)))),"LLAMADA DESPUÉS DE LA META; ","")&amp;IF(AND(I228="Siguiente día hábil",N(A228)&gt;0,IF(N(N228)=0,TODAY()&gt;WORKDAY(N(A228),1),N(N228)&gt;WORKDAY(N(A228),1))),"SIGUIENTE DÍA HÁBIL SIN PROGRAMAR; ","")&amp;IF(AND(OR(I228="Emergencia ahora",I228="Siguiente día hábil"),K228=""),"SIN PROVEEDOR; ","")&amp;IF(AND(I228&lt;&gt;"",N(A228)&gt;0,IFERROR(VLOOKUP(I228,'Ajustes'!$A$3:$C$5,3,0),0)&gt;0,TODAY()-N(A228)&gt;IFERROR(VLOOKUP(I228,'Ajustes'!$A$3:$C$5,3,0),0)),"ABIERTA DEMASIADO TIEMPO; ",""),LEN(IF(N(A228)=0,"SIN FECHA DE LLEGADA; ","")&amp;IF(C228="","SIN UNIDAD; ","")&amp;IF(AND(C228&lt;&gt;"",COUNTIF('Unidades'!$A$2:$A$300,C228)=0),"UNIDAD NO ESTÁ EN LA LISTA; ","")&amp;IF(I228="","SIN URGENCIA; ","")&amp;IF(AND(I228&lt;&gt;"",J228=""),"FALTA QUIÉN DECIDIÓ; ","")&amp;IF(AND(I228="Emergencia ahora",NOT(OR(N(L228)&gt;0,N(M228)&gt;0))),"EMERGENCIA SIN LLAMADA DE REGRESO; ","")&amp;IF(AND(I228&lt;&gt;"",N(A228)&gt;0,IFERROR(VLOOKUP(I228,'Ajustes'!$A$3:$C$5,2,0),0)&gt;0,IF(OR(N(L228)&gt;0,N(M228)&gt;0),((IF(N(L228)=0,N(A228),N(L228))+N(M228))-(N(A228)+N(B228)))*1440&gt;IFERROR(VLOOKUP(I228,'Ajustes'!$A$3:$C$5,2,0),0),AND(NOT(N(O228)&gt;0),I228&lt;&gt;"Emergencia ahora",(NOW()-(N(A228)+N(B228)))*1440&gt;IFERROR(VLOOKUP(I228,'Ajustes'!$A$3:$C$5,2,0),0)))),"LLAMADA DESPUÉS DE LA META; ","")&amp;IF(AND(I228="Siguiente día hábil",N(A228)&gt;0,IF(N(N228)=0,TODAY()&gt;WORKDAY(N(A228),1),N(N228)&gt;WORKDAY(N(A228),1))),"SIGUIENTE DÍA HÁBIL SIN PROGRAMAR; ","")&amp;IF(AND(OR(I228="Emergencia ahora",I228="Siguiente día hábil"),K228=""),"SIN PROVEEDOR; ","")&amp;IF(AND(I228&lt;&gt;"",N(A228)&gt;0,IFERROR(VLOOKUP(I228,'Ajustes'!$A$3:$C$5,3,0),0)&gt;0,TODAY()-N(A228)&gt;IFERROR(VLOOKUP(I228,'Ajustes'!$A$3:$C$5,3,0),0)),"ABIERTA DEMASIADO TIEMPO; ",""))-2)))</f>
        <v/>
      </c>
    </row>
    <row r="229">
      <c r="A229" s="7" t="n"/>
      <c r="B229" s="8" t="n"/>
      <c r="L229" s="7" t="n"/>
      <c r="M229" s="8" t="n"/>
      <c r="N229" s="7" t="n"/>
      <c r="O229" s="7" t="n"/>
      <c r="Q229" s="10">
        <f>IF(OR(NOT(OR(A229&lt;&gt;"",C229&lt;&gt;"",D229&lt;&gt;"",G229&lt;&gt;"")),N(A229)=0,NOT(OR(N(L229)&gt;0,N(M229)&gt;0))),"",ROUND(((IF(N(L229)=0,N(A229),N(L229))+N(M229))-(N(A229)+N(B229)))*1440,0))</f>
        <v/>
      </c>
      <c r="R229" s="10">
        <f>IF(OR(NOT(OR(A229&lt;&gt;"",C229&lt;&gt;"",D229&lt;&gt;"",G229&lt;&gt;"")),N(A229)=0),"",IF(N(O229)&gt;0,N(O229),TODAY())-N(A229))</f>
        <v/>
      </c>
      <c r="S229">
        <f>IF(OR(NOT(OR(A229&lt;&gt;"",C229&lt;&gt;"",D229&lt;&gt;"",G229&lt;&gt;"")),N(O229)&gt;0),"",IF(IF(N(A229)=0,"SIN FECHA DE LLEGADA; ","")&amp;IF(C229="","SIN UNIDAD; ","")&amp;IF(AND(C229&lt;&gt;"",COUNTIF('Unidades'!$A$2:$A$300,C229)=0),"UNIDAD NO ESTÁ EN LA LISTA; ","")&amp;IF(I229="","SIN URGENCIA; ","")&amp;IF(AND(I229&lt;&gt;"",J229=""),"FALTA QUIÉN DECIDIÓ; ","")&amp;IF(AND(I229="Emergencia ahora",NOT(OR(N(L229)&gt;0,N(M229)&gt;0))),"EMERGENCIA SIN LLAMADA DE REGRESO; ","")&amp;IF(AND(I229&lt;&gt;"",N(A229)&gt;0,IFERROR(VLOOKUP(I229,'Ajustes'!$A$3:$C$5,2,0),0)&gt;0,IF(OR(N(L229)&gt;0,N(M229)&gt;0),((IF(N(L229)=0,N(A229),N(L229))+N(M229))-(N(A229)+N(B229)))*1440&gt;IFERROR(VLOOKUP(I229,'Ajustes'!$A$3:$C$5,2,0),0),AND(NOT(N(O229)&gt;0),I229&lt;&gt;"Emergencia ahora",(NOW()-(N(A229)+N(B229)))*1440&gt;IFERROR(VLOOKUP(I229,'Ajustes'!$A$3:$C$5,2,0),0)))),"LLAMADA DESPUÉS DE LA META; ","")&amp;IF(AND(I229="Siguiente día hábil",N(A229)&gt;0,IF(N(N229)=0,TODAY()&gt;WORKDAY(N(A229),1),N(N229)&gt;WORKDAY(N(A229),1))),"SIGUIENTE DÍA HÁBIL SIN PROGRAMAR; ","")&amp;IF(AND(OR(I229="Emergencia ahora",I229="Siguiente día hábil"),K229=""),"SIN PROVEEDOR; ","")&amp;IF(AND(I229&lt;&gt;"",N(A229)&gt;0,IFERROR(VLOOKUP(I229,'Ajustes'!$A$3:$C$5,3,0),0)&gt;0,TODAY()-N(A229)&gt;IFERROR(VLOOKUP(I229,'Ajustes'!$A$3:$C$5,3,0),0)),"ABIERTA DEMASIADO TIEMPO; ","")="","",LEFT(IF(N(A229)=0,"SIN FECHA DE LLEGADA; ","")&amp;IF(C229="","SIN UNIDAD; ","")&amp;IF(AND(C229&lt;&gt;"",COUNTIF('Unidades'!$A$2:$A$300,C229)=0),"UNIDAD NO ESTÁ EN LA LISTA; ","")&amp;IF(I229="","SIN URGENCIA; ","")&amp;IF(AND(I229&lt;&gt;"",J229=""),"FALTA QUIÉN DECIDIÓ; ","")&amp;IF(AND(I229="Emergencia ahora",NOT(OR(N(L229)&gt;0,N(M229)&gt;0))),"EMERGENCIA SIN LLAMADA DE REGRESO; ","")&amp;IF(AND(I229&lt;&gt;"",N(A229)&gt;0,IFERROR(VLOOKUP(I229,'Ajustes'!$A$3:$C$5,2,0),0)&gt;0,IF(OR(N(L229)&gt;0,N(M229)&gt;0),((IF(N(L229)=0,N(A229),N(L229))+N(M229))-(N(A229)+N(B229)))*1440&gt;IFERROR(VLOOKUP(I229,'Ajustes'!$A$3:$C$5,2,0),0),AND(NOT(N(O229)&gt;0),I229&lt;&gt;"Emergencia ahora",(NOW()-(N(A229)+N(B229)))*1440&gt;IFERROR(VLOOKUP(I229,'Ajustes'!$A$3:$C$5,2,0),0)))),"LLAMADA DESPUÉS DE LA META; ","")&amp;IF(AND(I229="Siguiente día hábil",N(A229)&gt;0,IF(N(N229)=0,TODAY()&gt;WORKDAY(N(A229),1),N(N229)&gt;WORKDAY(N(A229),1))),"SIGUIENTE DÍA HÁBIL SIN PROGRAMAR; ","")&amp;IF(AND(OR(I229="Emergencia ahora",I229="Siguiente día hábil"),K229=""),"SIN PROVEEDOR; ","")&amp;IF(AND(I229&lt;&gt;"",N(A229)&gt;0,IFERROR(VLOOKUP(I229,'Ajustes'!$A$3:$C$5,3,0),0)&gt;0,TODAY()-N(A229)&gt;IFERROR(VLOOKUP(I229,'Ajustes'!$A$3:$C$5,3,0),0)),"ABIERTA DEMASIADO TIEMPO; ",""),LEN(IF(N(A229)=0,"SIN FECHA DE LLEGADA; ","")&amp;IF(C229="","SIN UNIDAD; ","")&amp;IF(AND(C229&lt;&gt;"",COUNTIF('Unidades'!$A$2:$A$300,C229)=0),"UNIDAD NO ESTÁ EN LA LISTA; ","")&amp;IF(I229="","SIN URGENCIA; ","")&amp;IF(AND(I229&lt;&gt;"",J229=""),"FALTA QUIÉN DECIDIÓ; ","")&amp;IF(AND(I229="Emergencia ahora",NOT(OR(N(L229)&gt;0,N(M229)&gt;0))),"EMERGENCIA SIN LLAMADA DE REGRESO; ","")&amp;IF(AND(I229&lt;&gt;"",N(A229)&gt;0,IFERROR(VLOOKUP(I229,'Ajustes'!$A$3:$C$5,2,0),0)&gt;0,IF(OR(N(L229)&gt;0,N(M229)&gt;0),((IF(N(L229)=0,N(A229),N(L229))+N(M229))-(N(A229)+N(B229)))*1440&gt;IFERROR(VLOOKUP(I229,'Ajustes'!$A$3:$C$5,2,0),0),AND(NOT(N(O229)&gt;0),I229&lt;&gt;"Emergencia ahora",(NOW()-(N(A229)+N(B229)))*1440&gt;IFERROR(VLOOKUP(I229,'Ajustes'!$A$3:$C$5,2,0),0)))),"LLAMADA DESPUÉS DE LA META; ","")&amp;IF(AND(I229="Siguiente día hábil",N(A229)&gt;0,IF(N(N229)=0,TODAY()&gt;WORKDAY(N(A229),1),N(N229)&gt;WORKDAY(N(A229),1))),"SIGUIENTE DÍA HÁBIL SIN PROGRAMAR; ","")&amp;IF(AND(OR(I229="Emergencia ahora",I229="Siguiente día hábil"),K229=""),"SIN PROVEEDOR; ","")&amp;IF(AND(I229&lt;&gt;"",N(A229)&gt;0,IFERROR(VLOOKUP(I229,'Ajustes'!$A$3:$C$5,3,0),0)&gt;0,TODAY()-N(A229)&gt;IFERROR(VLOOKUP(I229,'Ajustes'!$A$3:$C$5,3,0),0)),"ABIERTA DEMASIADO TIEMPO; ",""))-2)))</f>
        <v/>
      </c>
    </row>
    <row r="230">
      <c r="A230" s="7" t="n"/>
      <c r="B230" s="8" t="n"/>
      <c r="L230" s="7" t="n"/>
      <c r="M230" s="8" t="n"/>
      <c r="N230" s="7" t="n"/>
      <c r="O230" s="7" t="n"/>
      <c r="Q230" s="10">
        <f>IF(OR(NOT(OR(A230&lt;&gt;"",C230&lt;&gt;"",D230&lt;&gt;"",G230&lt;&gt;"")),N(A230)=0,NOT(OR(N(L230)&gt;0,N(M230)&gt;0))),"",ROUND(((IF(N(L230)=0,N(A230),N(L230))+N(M230))-(N(A230)+N(B230)))*1440,0))</f>
        <v/>
      </c>
      <c r="R230" s="10">
        <f>IF(OR(NOT(OR(A230&lt;&gt;"",C230&lt;&gt;"",D230&lt;&gt;"",G230&lt;&gt;"")),N(A230)=0),"",IF(N(O230)&gt;0,N(O230),TODAY())-N(A230))</f>
        <v/>
      </c>
      <c r="S230">
        <f>IF(OR(NOT(OR(A230&lt;&gt;"",C230&lt;&gt;"",D230&lt;&gt;"",G230&lt;&gt;"")),N(O230)&gt;0),"",IF(IF(N(A230)=0,"SIN FECHA DE LLEGADA; ","")&amp;IF(C230="","SIN UNIDAD; ","")&amp;IF(AND(C230&lt;&gt;"",COUNTIF('Unidades'!$A$2:$A$300,C230)=0),"UNIDAD NO ESTÁ EN LA LISTA; ","")&amp;IF(I230="","SIN URGENCIA; ","")&amp;IF(AND(I230&lt;&gt;"",J230=""),"FALTA QUIÉN DECIDIÓ; ","")&amp;IF(AND(I230="Emergencia ahora",NOT(OR(N(L230)&gt;0,N(M230)&gt;0))),"EMERGENCIA SIN LLAMADA DE REGRESO; ","")&amp;IF(AND(I230&lt;&gt;"",N(A230)&gt;0,IFERROR(VLOOKUP(I230,'Ajustes'!$A$3:$C$5,2,0),0)&gt;0,IF(OR(N(L230)&gt;0,N(M230)&gt;0),((IF(N(L230)=0,N(A230),N(L230))+N(M230))-(N(A230)+N(B230)))*1440&gt;IFERROR(VLOOKUP(I230,'Ajustes'!$A$3:$C$5,2,0),0),AND(NOT(N(O230)&gt;0),I230&lt;&gt;"Emergencia ahora",(NOW()-(N(A230)+N(B230)))*1440&gt;IFERROR(VLOOKUP(I230,'Ajustes'!$A$3:$C$5,2,0),0)))),"LLAMADA DESPUÉS DE LA META; ","")&amp;IF(AND(I230="Siguiente día hábil",N(A230)&gt;0,IF(N(N230)=0,TODAY()&gt;WORKDAY(N(A230),1),N(N230)&gt;WORKDAY(N(A230),1))),"SIGUIENTE DÍA HÁBIL SIN PROGRAMAR; ","")&amp;IF(AND(OR(I230="Emergencia ahora",I230="Siguiente día hábil"),K230=""),"SIN PROVEEDOR; ","")&amp;IF(AND(I230&lt;&gt;"",N(A230)&gt;0,IFERROR(VLOOKUP(I230,'Ajustes'!$A$3:$C$5,3,0),0)&gt;0,TODAY()-N(A230)&gt;IFERROR(VLOOKUP(I230,'Ajustes'!$A$3:$C$5,3,0),0)),"ABIERTA DEMASIADO TIEMPO; ","")="","",LEFT(IF(N(A230)=0,"SIN FECHA DE LLEGADA; ","")&amp;IF(C230="","SIN UNIDAD; ","")&amp;IF(AND(C230&lt;&gt;"",COUNTIF('Unidades'!$A$2:$A$300,C230)=0),"UNIDAD NO ESTÁ EN LA LISTA; ","")&amp;IF(I230="","SIN URGENCIA; ","")&amp;IF(AND(I230&lt;&gt;"",J230=""),"FALTA QUIÉN DECIDIÓ; ","")&amp;IF(AND(I230="Emergencia ahora",NOT(OR(N(L230)&gt;0,N(M230)&gt;0))),"EMERGENCIA SIN LLAMADA DE REGRESO; ","")&amp;IF(AND(I230&lt;&gt;"",N(A230)&gt;0,IFERROR(VLOOKUP(I230,'Ajustes'!$A$3:$C$5,2,0),0)&gt;0,IF(OR(N(L230)&gt;0,N(M230)&gt;0),((IF(N(L230)=0,N(A230),N(L230))+N(M230))-(N(A230)+N(B230)))*1440&gt;IFERROR(VLOOKUP(I230,'Ajustes'!$A$3:$C$5,2,0),0),AND(NOT(N(O230)&gt;0),I230&lt;&gt;"Emergencia ahora",(NOW()-(N(A230)+N(B230)))*1440&gt;IFERROR(VLOOKUP(I230,'Ajustes'!$A$3:$C$5,2,0),0)))),"LLAMADA DESPUÉS DE LA META; ","")&amp;IF(AND(I230="Siguiente día hábil",N(A230)&gt;0,IF(N(N230)=0,TODAY()&gt;WORKDAY(N(A230),1),N(N230)&gt;WORKDAY(N(A230),1))),"SIGUIENTE DÍA HÁBIL SIN PROGRAMAR; ","")&amp;IF(AND(OR(I230="Emergencia ahora",I230="Siguiente día hábil"),K230=""),"SIN PROVEEDOR; ","")&amp;IF(AND(I230&lt;&gt;"",N(A230)&gt;0,IFERROR(VLOOKUP(I230,'Ajustes'!$A$3:$C$5,3,0),0)&gt;0,TODAY()-N(A230)&gt;IFERROR(VLOOKUP(I230,'Ajustes'!$A$3:$C$5,3,0),0)),"ABIERTA DEMASIADO TIEMPO; ",""),LEN(IF(N(A230)=0,"SIN FECHA DE LLEGADA; ","")&amp;IF(C230="","SIN UNIDAD; ","")&amp;IF(AND(C230&lt;&gt;"",COUNTIF('Unidades'!$A$2:$A$300,C230)=0),"UNIDAD NO ESTÁ EN LA LISTA; ","")&amp;IF(I230="","SIN URGENCIA; ","")&amp;IF(AND(I230&lt;&gt;"",J230=""),"FALTA QUIÉN DECIDIÓ; ","")&amp;IF(AND(I230="Emergencia ahora",NOT(OR(N(L230)&gt;0,N(M230)&gt;0))),"EMERGENCIA SIN LLAMADA DE REGRESO; ","")&amp;IF(AND(I230&lt;&gt;"",N(A230)&gt;0,IFERROR(VLOOKUP(I230,'Ajustes'!$A$3:$C$5,2,0),0)&gt;0,IF(OR(N(L230)&gt;0,N(M230)&gt;0),((IF(N(L230)=0,N(A230),N(L230))+N(M230))-(N(A230)+N(B230)))*1440&gt;IFERROR(VLOOKUP(I230,'Ajustes'!$A$3:$C$5,2,0),0),AND(NOT(N(O230)&gt;0),I230&lt;&gt;"Emergencia ahora",(NOW()-(N(A230)+N(B230)))*1440&gt;IFERROR(VLOOKUP(I230,'Ajustes'!$A$3:$C$5,2,0),0)))),"LLAMADA DESPUÉS DE LA META; ","")&amp;IF(AND(I230="Siguiente día hábil",N(A230)&gt;0,IF(N(N230)=0,TODAY()&gt;WORKDAY(N(A230),1),N(N230)&gt;WORKDAY(N(A230),1))),"SIGUIENTE DÍA HÁBIL SIN PROGRAMAR; ","")&amp;IF(AND(OR(I230="Emergencia ahora",I230="Siguiente día hábil"),K230=""),"SIN PROVEEDOR; ","")&amp;IF(AND(I230&lt;&gt;"",N(A230)&gt;0,IFERROR(VLOOKUP(I230,'Ajustes'!$A$3:$C$5,3,0),0)&gt;0,TODAY()-N(A230)&gt;IFERROR(VLOOKUP(I230,'Ajustes'!$A$3:$C$5,3,0),0)),"ABIERTA DEMASIADO TIEMPO; ",""))-2)))</f>
        <v/>
      </c>
    </row>
    <row r="231">
      <c r="A231" s="7" t="n"/>
      <c r="B231" s="8" t="n"/>
      <c r="L231" s="7" t="n"/>
      <c r="M231" s="8" t="n"/>
      <c r="N231" s="7" t="n"/>
      <c r="O231" s="7" t="n"/>
      <c r="Q231" s="10">
        <f>IF(OR(NOT(OR(A231&lt;&gt;"",C231&lt;&gt;"",D231&lt;&gt;"",G231&lt;&gt;"")),N(A231)=0,NOT(OR(N(L231)&gt;0,N(M231)&gt;0))),"",ROUND(((IF(N(L231)=0,N(A231),N(L231))+N(M231))-(N(A231)+N(B231)))*1440,0))</f>
        <v/>
      </c>
      <c r="R231" s="10">
        <f>IF(OR(NOT(OR(A231&lt;&gt;"",C231&lt;&gt;"",D231&lt;&gt;"",G231&lt;&gt;"")),N(A231)=0),"",IF(N(O231)&gt;0,N(O231),TODAY())-N(A231))</f>
        <v/>
      </c>
      <c r="S231">
        <f>IF(OR(NOT(OR(A231&lt;&gt;"",C231&lt;&gt;"",D231&lt;&gt;"",G231&lt;&gt;"")),N(O231)&gt;0),"",IF(IF(N(A231)=0,"SIN FECHA DE LLEGADA; ","")&amp;IF(C231="","SIN UNIDAD; ","")&amp;IF(AND(C231&lt;&gt;"",COUNTIF('Unidades'!$A$2:$A$300,C231)=0),"UNIDAD NO ESTÁ EN LA LISTA; ","")&amp;IF(I231="","SIN URGENCIA; ","")&amp;IF(AND(I231&lt;&gt;"",J231=""),"FALTA QUIÉN DECIDIÓ; ","")&amp;IF(AND(I231="Emergencia ahora",NOT(OR(N(L231)&gt;0,N(M231)&gt;0))),"EMERGENCIA SIN LLAMADA DE REGRESO; ","")&amp;IF(AND(I231&lt;&gt;"",N(A231)&gt;0,IFERROR(VLOOKUP(I231,'Ajustes'!$A$3:$C$5,2,0),0)&gt;0,IF(OR(N(L231)&gt;0,N(M231)&gt;0),((IF(N(L231)=0,N(A231),N(L231))+N(M231))-(N(A231)+N(B231)))*1440&gt;IFERROR(VLOOKUP(I231,'Ajustes'!$A$3:$C$5,2,0),0),AND(NOT(N(O231)&gt;0),I231&lt;&gt;"Emergencia ahora",(NOW()-(N(A231)+N(B231)))*1440&gt;IFERROR(VLOOKUP(I231,'Ajustes'!$A$3:$C$5,2,0),0)))),"LLAMADA DESPUÉS DE LA META; ","")&amp;IF(AND(I231="Siguiente día hábil",N(A231)&gt;0,IF(N(N231)=0,TODAY()&gt;WORKDAY(N(A231),1),N(N231)&gt;WORKDAY(N(A231),1))),"SIGUIENTE DÍA HÁBIL SIN PROGRAMAR; ","")&amp;IF(AND(OR(I231="Emergencia ahora",I231="Siguiente día hábil"),K231=""),"SIN PROVEEDOR; ","")&amp;IF(AND(I231&lt;&gt;"",N(A231)&gt;0,IFERROR(VLOOKUP(I231,'Ajustes'!$A$3:$C$5,3,0),0)&gt;0,TODAY()-N(A231)&gt;IFERROR(VLOOKUP(I231,'Ajustes'!$A$3:$C$5,3,0),0)),"ABIERTA DEMASIADO TIEMPO; ","")="","",LEFT(IF(N(A231)=0,"SIN FECHA DE LLEGADA; ","")&amp;IF(C231="","SIN UNIDAD; ","")&amp;IF(AND(C231&lt;&gt;"",COUNTIF('Unidades'!$A$2:$A$300,C231)=0),"UNIDAD NO ESTÁ EN LA LISTA; ","")&amp;IF(I231="","SIN URGENCIA; ","")&amp;IF(AND(I231&lt;&gt;"",J231=""),"FALTA QUIÉN DECIDIÓ; ","")&amp;IF(AND(I231="Emergencia ahora",NOT(OR(N(L231)&gt;0,N(M231)&gt;0))),"EMERGENCIA SIN LLAMADA DE REGRESO; ","")&amp;IF(AND(I231&lt;&gt;"",N(A231)&gt;0,IFERROR(VLOOKUP(I231,'Ajustes'!$A$3:$C$5,2,0),0)&gt;0,IF(OR(N(L231)&gt;0,N(M231)&gt;0),((IF(N(L231)=0,N(A231),N(L231))+N(M231))-(N(A231)+N(B231)))*1440&gt;IFERROR(VLOOKUP(I231,'Ajustes'!$A$3:$C$5,2,0),0),AND(NOT(N(O231)&gt;0),I231&lt;&gt;"Emergencia ahora",(NOW()-(N(A231)+N(B231)))*1440&gt;IFERROR(VLOOKUP(I231,'Ajustes'!$A$3:$C$5,2,0),0)))),"LLAMADA DESPUÉS DE LA META; ","")&amp;IF(AND(I231="Siguiente día hábil",N(A231)&gt;0,IF(N(N231)=0,TODAY()&gt;WORKDAY(N(A231),1),N(N231)&gt;WORKDAY(N(A231),1))),"SIGUIENTE DÍA HÁBIL SIN PROGRAMAR; ","")&amp;IF(AND(OR(I231="Emergencia ahora",I231="Siguiente día hábil"),K231=""),"SIN PROVEEDOR; ","")&amp;IF(AND(I231&lt;&gt;"",N(A231)&gt;0,IFERROR(VLOOKUP(I231,'Ajustes'!$A$3:$C$5,3,0),0)&gt;0,TODAY()-N(A231)&gt;IFERROR(VLOOKUP(I231,'Ajustes'!$A$3:$C$5,3,0),0)),"ABIERTA DEMASIADO TIEMPO; ",""),LEN(IF(N(A231)=0,"SIN FECHA DE LLEGADA; ","")&amp;IF(C231="","SIN UNIDAD; ","")&amp;IF(AND(C231&lt;&gt;"",COUNTIF('Unidades'!$A$2:$A$300,C231)=0),"UNIDAD NO ESTÁ EN LA LISTA; ","")&amp;IF(I231="","SIN URGENCIA; ","")&amp;IF(AND(I231&lt;&gt;"",J231=""),"FALTA QUIÉN DECIDIÓ; ","")&amp;IF(AND(I231="Emergencia ahora",NOT(OR(N(L231)&gt;0,N(M231)&gt;0))),"EMERGENCIA SIN LLAMADA DE REGRESO; ","")&amp;IF(AND(I231&lt;&gt;"",N(A231)&gt;0,IFERROR(VLOOKUP(I231,'Ajustes'!$A$3:$C$5,2,0),0)&gt;0,IF(OR(N(L231)&gt;0,N(M231)&gt;0),((IF(N(L231)=0,N(A231),N(L231))+N(M231))-(N(A231)+N(B231)))*1440&gt;IFERROR(VLOOKUP(I231,'Ajustes'!$A$3:$C$5,2,0),0),AND(NOT(N(O231)&gt;0),I231&lt;&gt;"Emergencia ahora",(NOW()-(N(A231)+N(B231)))*1440&gt;IFERROR(VLOOKUP(I231,'Ajustes'!$A$3:$C$5,2,0),0)))),"LLAMADA DESPUÉS DE LA META; ","")&amp;IF(AND(I231="Siguiente día hábil",N(A231)&gt;0,IF(N(N231)=0,TODAY()&gt;WORKDAY(N(A231),1),N(N231)&gt;WORKDAY(N(A231),1))),"SIGUIENTE DÍA HÁBIL SIN PROGRAMAR; ","")&amp;IF(AND(OR(I231="Emergencia ahora",I231="Siguiente día hábil"),K231=""),"SIN PROVEEDOR; ","")&amp;IF(AND(I231&lt;&gt;"",N(A231)&gt;0,IFERROR(VLOOKUP(I231,'Ajustes'!$A$3:$C$5,3,0),0)&gt;0,TODAY()-N(A231)&gt;IFERROR(VLOOKUP(I231,'Ajustes'!$A$3:$C$5,3,0),0)),"ABIERTA DEMASIADO TIEMPO; ",""))-2)))</f>
        <v/>
      </c>
    </row>
    <row r="232">
      <c r="A232" s="7" t="n"/>
      <c r="B232" s="8" t="n"/>
      <c r="L232" s="7" t="n"/>
      <c r="M232" s="8" t="n"/>
      <c r="N232" s="7" t="n"/>
      <c r="O232" s="7" t="n"/>
      <c r="Q232" s="10">
        <f>IF(OR(NOT(OR(A232&lt;&gt;"",C232&lt;&gt;"",D232&lt;&gt;"",G232&lt;&gt;"")),N(A232)=0,NOT(OR(N(L232)&gt;0,N(M232)&gt;0))),"",ROUND(((IF(N(L232)=0,N(A232),N(L232))+N(M232))-(N(A232)+N(B232)))*1440,0))</f>
        <v/>
      </c>
      <c r="R232" s="10">
        <f>IF(OR(NOT(OR(A232&lt;&gt;"",C232&lt;&gt;"",D232&lt;&gt;"",G232&lt;&gt;"")),N(A232)=0),"",IF(N(O232)&gt;0,N(O232),TODAY())-N(A232))</f>
        <v/>
      </c>
      <c r="S232">
        <f>IF(OR(NOT(OR(A232&lt;&gt;"",C232&lt;&gt;"",D232&lt;&gt;"",G232&lt;&gt;"")),N(O232)&gt;0),"",IF(IF(N(A232)=0,"SIN FECHA DE LLEGADA; ","")&amp;IF(C232="","SIN UNIDAD; ","")&amp;IF(AND(C232&lt;&gt;"",COUNTIF('Unidades'!$A$2:$A$300,C232)=0),"UNIDAD NO ESTÁ EN LA LISTA; ","")&amp;IF(I232="","SIN URGENCIA; ","")&amp;IF(AND(I232&lt;&gt;"",J232=""),"FALTA QUIÉN DECIDIÓ; ","")&amp;IF(AND(I232="Emergencia ahora",NOT(OR(N(L232)&gt;0,N(M232)&gt;0))),"EMERGENCIA SIN LLAMADA DE REGRESO; ","")&amp;IF(AND(I232&lt;&gt;"",N(A232)&gt;0,IFERROR(VLOOKUP(I232,'Ajustes'!$A$3:$C$5,2,0),0)&gt;0,IF(OR(N(L232)&gt;0,N(M232)&gt;0),((IF(N(L232)=0,N(A232),N(L232))+N(M232))-(N(A232)+N(B232)))*1440&gt;IFERROR(VLOOKUP(I232,'Ajustes'!$A$3:$C$5,2,0),0),AND(NOT(N(O232)&gt;0),I232&lt;&gt;"Emergencia ahora",(NOW()-(N(A232)+N(B232)))*1440&gt;IFERROR(VLOOKUP(I232,'Ajustes'!$A$3:$C$5,2,0),0)))),"LLAMADA DESPUÉS DE LA META; ","")&amp;IF(AND(I232="Siguiente día hábil",N(A232)&gt;0,IF(N(N232)=0,TODAY()&gt;WORKDAY(N(A232),1),N(N232)&gt;WORKDAY(N(A232),1))),"SIGUIENTE DÍA HÁBIL SIN PROGRAMAR; ","")&amp;IF(AND(OR(I232="Emergencia ahora",I232="Siguiente día hábil"),K232=""),"SIN PROVEEDOR; ","")&amp;IF(AND(I232&lt;&gt;"",N(A232)&gt;0,IFERROR(VLOOKUP(I232,'Ajustes'!$A$3:$C$5,3,0),0)&gt;0,TODAY()-N(A232)&gt;IFERROR(VLOOKUP(I232,'Ajustes'!$A$3:$C$5,3,0),0)),"ABIERTA DEMASIADO TIEMPO; ","")="","",LEFT(IF(N(A232)=0,"SIN FECHA DE LLEGADA; ","")&amp;IF(C232="","SIN UNIDAD; ","")&amp;IF(AND(C232&lt;&gt;"",COUNTIF('Unidades'!$A$2:$A$300,C232)=0),"UNIDAD NO ESTÁ EN LA LISTA; ","")&amp;IF(I232="","SIN URGENCIA; ","")&amp;IF(AND(I232&lt;&gt;"",J232=""),"FALTA QUIÉN DECIDIÓ; ","")&amp;IF(AND(I232="Emergencia ahora",NOT(OR(N(L232)&gt;0,N(M232)&gt;0))),"EMERGENCIA SIN LLAMADA DE REGRESO; ","")&amp;IF(AND(I232&lt;&gt;"",N(A232)&gt;0,IFERROR(VLOOKUP(I232,'Ajustes'!$A$3:$C$5,2,0),0)&gt;0,IF(OR(N(L232)&gt;0,N(M232)&gt;0),((IF(N(L232)=0,N(A232),N(L232))+N(M232))-(N(A232)+N(B232)))*1440&gt;IFERROR(VLOOKUP(I232,'Ajustes'!$A$3:$C$5,2,0),0),AND(NOT(N(O232)&gt;0),I232&lt;&gt;"Emergencia ahora",(NOW()-(N(A232)+N(B232)))*1440&gt;IFERROR(VLOOKUP(I232,'Ajustes'!$A$3:$C$5,2,0),0)))),"LLAMADA DESPUÉS DE LA META; ","")&amp;IF(AND(I232="Siguiente día hábil",N(A232)&gt;0,IF(N(N232)=0,TODAY()&gt;WORKDAY(N(A232),1),N(N232)&gt;WORKDAY(N(A232),1))),"SIGUIENTE DÍA HÁBIL SIN PROGRAMAR; ","")&amp;IF(AND(OR(I232="Emergencia ahora",I232="Siguiente día hábil"),K232=""),"SIN PROVEEDOR; ","")&amp;IF(AND(I232&lt;&gt;"",N(A232)&gt;0,IFERROR(VLOOKUP(I232,'Ajustes'!$A$3:$C$5,3,0),0)&gt;0,TODAY()-N(A232)&gt;IFERROR(VLOOKUP(I232,'Ajustes'!$A$3:$C$5,3,0),0)),"ABIERTA DEMASIADO TIEMPO; ",""),LEN(IF(N(A232)=0,"SIN FECHA DE LLEGADA; ","")&amp;IF(C232="","SIN UNIDAD; ","")&amp;IF(AND(C232&lt;&gt;"",COUNTIF('Unidades'!$A$2:$A$300,C232)=0),"UNIDAD NO ESTÁ EN LA LISTA; ","")&amp;IF(I232="","SIN URGENCIA; ","")&amp;IF(AND(I232&lt;&gt;"",J232=""),"FALTA QUIÉN DECIDIÓ; ","")&amp;IF(AND(I232="Emergencia ahora",NOT(OR(N(L232)&gt;0,N(M232)&gt;0))),"EMERGENCIA SIN LLAMADA DE REGRESO; ","")&amp;IF(AND(I232&lt;&gt;"",N(A232)&gt;0,IFERROR(VLOOKUP(I232,'Ajustes'!$A$3:$C$5,2,0),0)&gt;0,IF(OR(N(L232)&gt;0,N(M232)&gt;0),((IF(N(L232)=0,N(A232),N(L232))+N(M232))-(N(A232)+N(B232)))*1440&gt;IFERROR(VLOOKUP(I232,'Ajustes'!$A$3:$C$5,2,0),0),AND(NOT(N(O232)&gt;0),I232&lt;&gt;"Emergencia ahora",(NOW()-(N(A232)+N(B232)))*1440&gt;IFERROR(VLOOKUP(I232,'Ajustes'!$A$3:$C$5,2,0),0)))),"LLAMADA DESPUÉS DE LA META; ","")&amp;IF(AND(I232="Siguiente día hábil",N(A232)&gt;0,IF(N(N232)=0,TODAY()&gt;WORKDAY(N(A232),1),N(N232)&gt;WORKDAY(N(A232),1))),"SIGUIENTE DÍA HÁBIL SIN PROGRAMAR; ","")&amp;IF(AND(OR(I232="Emergencia ahora",I232="Siguiente día hábil"),K232=""),"SIN PROVEEDOR; ","")&amp;IF(AND(I232&lt;&gt;"",N(A232)&gt;0,IFERROR(VLOOKUP(I232,'Ajustes'!$A$3:$C$5,3,0),0)&gt;0,TODAY()-N(A232)&gt;IFERROR(VLOOKUP(I232,'Ajustes'!$A$3:$C$5,3,0),0)),"ABIERTA DEMASIADO TIEMPO; ",""))-2)))</f>
        <v/>
      </c>
    </row>
    <row r="233">
      <c r="A233" s="7" t="n"/>
      <c r="B233" s="8" t="n"/>
      <c r="L233" s="7" t="n"/>
      <c r="M233" s="8" t="n"/>
      <c r="N233" s="7" t="n"/>
      <c r="O233" s="7" t="n"/>
      <c r="Q233" s="10">
        <f>IF(OR(NOT(OR(A233&lt;&gt;"",C233&lt;&gt;"",D233&lt;&gt;"",G233&lt;&gt;"")),N(A233)=0,NOT(OR(N(L233)&gt;0,N(M233)&gt;0))),"",ROUND(((IF(N(L233)=0,N(A233),N(L233))+N(M233))-(N(A233)+N(B233)))*1440,0))</f>
        <v/>
      </c>
      <c r="R233" s="10">
        <f>IF(OR(NOT(OR(A233&lt;&gt;"",C233&lt;&gt;"",D233&lt;&gt;"",G233&lt;&gt;"")),N(A233)=0),"",IF(N(O233)&gt;0,N(O233),TODAY())-N(A233))</f>
        <v/>
      </c>
      <c r="S233">
        <f>IF(OR(NOT(OR(A233&lt;&gt;"",C233&lt;&gt;"",D233&lt;&gt;"",G233&lt;&gt;"")),N(O233)&gt;0),"",IF(IF(N(A233)=0,"SIN FECHA DE LLEGADA; ","")&amp;IF(C233="","SIN UNIDAD; ","")&amp;IF(AND(C233&lt;&gt;"",COUNTIF('Unidades'!$A$2:$A$300,C233)=0),"UNIDAD NO ESTÁ EN LA LISTA; ","")&amp;IF(I233="","SIN URGENCIA; ","")&amp;IF(AND(I233&lt;&gt;"",J233=""),"FALTA QUIÉN DECIDIÓ; ","")&amp;IF(AND(I233="Emergencia ahora",NOT(OR(N(L233)&gt;0,N(M233)&gt;0))),"EMERGENCIA SIN LLAMADA DE REGRESO; ","")&amp;IF(AND(I233&lt;&gt;"",N(A233)&gt;0,IFERROR(VLOOKUP(I233,'Ajustes'!$A$3:$C$5,2,0),0)&gt;0,IF(OR(N(L233)&gt;0,N(M233)&gt;0),((IF(N(L233)=0,N(A233),N(L233))+N(M233))-(N(A233)+N(B233)))*1440&gt;IFERROR(VLOOKUP(I233,'Ajustes'!$A$3:$C$5,2,0),0),AND(NOT(N(O233)&gt;0),I233&lt;&gt;"Emergencia ahora",(NOW()-(N(A233)+N(B233)))*1440&gt;IFERROR(VLOOKUP(I233,'Ajustes'!$A$3:$C$5,2,0),0)))),"LLAMADA DESPUÉS DE LA META; ","")&amp;IF(AND(I233="Siguiente día hábil",N(A233)&gt;0,IF(N(N233)=0,TODAY()&gt;WORKDAY(N(A233),1),N(N233)&gt;WORKDAY(N(A233),1))),"SIGUIENTE DÍA HÁBIL SIN PROGRAMAR; ","")&amp;IF(AND(OR(I233="Emergencia ahora",I233="Siguiente día hábil"),K233=""),"SIN PROVEEDOR; ","")&amp;IF(AND(I233&lt;&gt;"",N(A233)&gt;0,IFERROR(VLOOKUP(I233,'Ajustes'!$A$3:$C$5,3,0),0)&gt;0,TODAY()-N(A233)&gt;IFERROR(VLOOKUP(I233,'Ajustes'!$A$3:$C$5,3,0),0)),"ABIERTA DEMASIADO TIEMPO; ","")="","",LEFT(IF(N(A233)=0,"SIN FECHA DE LLEGADA; ","")&amp;IF(C233="","SIN UNIDAD; ","")&amp;IF(AND(C233&lt;&gt;"",COUNTIF('Unidades'!$A$2:$A$300,C233)=0),"UNIDAD NO ESTÁ EN LA LISTA; ","")&amp;IF(I233="","SIN URGENCIA; ","")&amp;IF(AND(I233&lt;&gt;"",J233=""),"FALTA QUIÉN DECIDIÓ; ","")&amp;IF(AND(I233="Emergencia ahora",NOT(OR(N(L233)&gt;0,N(M233)&gt;0))),"EMERGENCIA SIN LLAMADA DE REGRESO; ","")&amp;IF(AND(I233&lt;&gt;"",N(A233)&gt;0,IFERROR(VLOOKUP(I233,'Ajustes'!$A$3:$C$5,2,0),0)&gt;0,IF(OR(N(L233)&gt;0,N(M233)&gt;0),((IF(N(L233)=0,N(A233),N(L233))+N(M233))-(N(A233)+N(B233)))*1440&gt;IFERROR(VLOOKUP(I233,'Ajustes'!$A$3:$C$5,2,0),0),AND(NOT(N(O233)&gt;0),I233&lt;&gt;"Emergencia ahora",(NOW()-(N(A233)+N(B233)))*1440&gt;IFERROR(VLOOKUP(I233,'Ajustes'!$A$3:$C$5,2,0),0)))),"LLAMADA DESPUÉS DE LA META; ","")&amp;IF(AND(I233="Siguiente día hábil",N(A233)&gt;0,IF(N(N233)=0,TODAY()&gt;WORKDAY(N(A233),1),N(N233)&gt;WORKDAY(N(A233),1))),"SIGUIENTE DÍA HÁBIL SIN PROGRAMAR; ","")&amp;IF(AND(OR(I233="Emergencia ahora",I233="Siguiente día hábil"),K233=""),"SIN PROVEEDOR; ","")&amp;IF(AND(I233&lt;&gt;"",N(A233)&gt;0,IFERROR(VLOOKUP(I233,'Ajustes'!$A$3:$C$5,3,0),0)&gt;0,TODAY()-N(A233)&gt;IFERROR(VLOOKUP(I233,'Ajustes'!$A$3:$C$5,3,0),0)),"ABIERTA DEMASIADO TIEMPO; ",""),LEN(IF(N(A233)=0,"SIN FECHA DE LLEGADA; ","")&amp;IF(C233="","SIN UNIDAD; ","")&amp;IF(AND(C233&lt;&gt;"",COUNTIF('Unidades'!$A$2:$A$300,C233)=0),"UNIDAD NO ESTÁ EN LA LISTA; ","")&amp;IF(I233="","SIN URGENCIA; ","")&amp;IF(AND(I233&lt;&gt;"",J233=""),"FALTA QUIÉN DECIDIÓ; ","")&amp;IF(AND(I233="Emergencia ahora",NOT(OR(N(L233)&gt;0,N(M233)&gt;0))),"EMERGENCIA SIN LLAMADA DE REGRESO; ","")&amp;IF(AND(I233&lt;&gt;"",N(A233)&gt;0,IFERROR(VLOOKUP(I233,'Ajustes'!$A$3:$C$5,2,0),0)&gt;0,IF(OR(N(L233)&gt;0,N(M233)&gt;0),((IF(N(L233)=0,N(A233),N(L233))+N(M233))-(N(A233)+N(B233)))*1440&gt;IFERROR(VLOOKUP(I233,'Ajustes'!$A$3:$C$5,2,0),0),AND(NOT(N(O233)&gt;0),I233&lt;&gt;"Emergencia ahora",(NOW()-(N(A233)+N(B233)))*1440&gt;IFERROR(VLOOKUP(I233,'Ajustes'!$A$3:$C$5,2,0),0)))),"LLAMADA DESPUÉS DE LA META; ","")&amp;IF(AND(I233="Siguiente día hábil",N(A233)&gt;0,IF(N(N233)=0,TODAY()&gt;WORKDAY(N(A233),1),N(N233)&gt;WORKDAY(N(A233),1))),"SIGUIENTE DÍA HÁBIL SIN PROGRAMAR; ","")&amp;IF(AND(OR(I233="Emergencia ahora",I233="Siguiente día hábil"),K233=""),"SIN PROVEEDOR; ","")&amp;IF(AND(I233&lt;&gt;"",N(A233)&gt;0,IFERROR(VLOOKUP(I233,'Ajustes'!$A$3:$C$5,3,0),0)&gt;0,TODAY()-N(A233)&gt;IFERROR(VLOOKUP(I233,'Ajustes'!$A$3:$C$5,3,0),0)),"ABIERTA DEMASIADO TIEMPO; ",""))-2)))</f>
        <v/>
      </c>
    </row>
    <row r="234">
      <c r="A234" s="7" t="n"/>
      <c r="B234" s="8" t="n"/>
      <c r="L234" s="7" t="n"/>
      <c r="M234" s="8" t="n"/>
      <c r="N234" s="7" t="n"/>
      <c r="O234" s="7" t="n"/>
      <c r="Q234" s="10">
        <f>IF(OR(NOT(OR(A234&lt;&gt;"",C234&lt;&gt;"",D234&lt;&gt;"",G234&lt;&gt;"")),N(A234)=0,NOT(OR(N(L234)&gt;0,N(M234)&gt;0))),"",ROUND(((IF(N(L234)=0,N(A234),N(L234))+N(M234))-(N(A234)+N(B234)))*1440,0))</f>
        <v/>
      </c>
      <c r="R234" s="10">
        <f>IF(OR(NOT(OR(A234&lt;&gt;"",C234&lt;&gt;"",D234&lt;&gt;"",G234&lt;&gt;"")),N(A234)=0),"",IF(N(O234)&gt;0,N(O234),TODAY())-N(A234))</f>
        <v/>
      </c>
      <c r="S234">
        <f>IF(OR(NOT(OR(A234&lt;&gt;"",C234&lt;&gt;"",D234&lt;&gt;"",G234&lt;&gt;"")),N(O234)&gt;0),"",IF(IF(N(A234)=0,"SIN FECHA DE LLEGADA; ","")&amp;IF(C234="","SIN UNIDAD; ","")&amp;IF(AND(C234&lt;&gt;"",COUNTIF('Unidades'!$A$2:$A$300,C234)=0),"UNIDAD NO ESTÁ EN LA LISTA; ","")&amp;IF(I234="","SIN URGENCIA; ","")&amp;IF(AND(I234&lt;&gt;"",J234=""),"FALTA QUIÉN DECIDIÓ; ","")&amp;IF(AND(I234="Emergencia ahora",NOT(OR(N(L234)&gt;0,N(M234)&gt;0))),"EMERGENCIA SIN LLAMADA DE REGRESO; ","")&amp;IF(AND(I234&lt;&gt;"",N(A234)&gt;0,IFERROR(VLOOKUP(I234,'Ajustes'!$A$3:$C$5,2,0),0)&gt;0,IF(OR(N(L234)&gt;0,N(M234)&gt;0),((IF(N(L234)=0,N(A234),N(L234))+N(M234))-(N(A234)+N(B234)))*1440&gt;IFERROR(VLOOKUP(I234,'Ajustes'!$A$3:$C$5,2,0),0),AND(NOT(N(O234)&gt;0),I234&lt;&gt;"Emergencia ahora",(NOW()-(N(A234)+N(B234)))*1440&gt;IFERROR(VLOOKUP(I234,'Ajustes'!$A$3:$C$5,2,0),0)))),"LLAMADA DESPUÉS DE LA META; ","")&amp;IF(AND(I234="Siguiente día hábil",N(A234)&gt;0,IF(N(N234)=0,TODAY()&gt;WORKDAY(N(A234),1),N(N234)&gt;WORKDAY(N(A234),1))),"SIGUIENTE DÍA HÁBIL SIN PROGRAMAR; ","")&amp;IF(AND(OR(I234="Emergencia ahora",I234="Siguiente día hábil"),K234=""),"SIN PROVEEDOR; ","")&amp;IF(AND(I234&lt;&gt;"",N(A234)&gt;0,IFERROR(VLOOKUP(I234,'Ajustes'!$A$3:$C$5,3,0),0)&gt;0,TODAY()-N(A234)&gt;IFERROR(VLOOKUP(I234,'Ajustes'!$A$3:$C$5,3,0),0)),"ABIERTA DEMASIADO TIEMPO; ","")="","",LEFT(IF(N(A234)=0,"SIN FECHA DE LLEGADA; ","")&amp;IF(C234="","SIN UNIDAD; ","")&amp;IF(AND(C234&lt;&gt;"",COUNTIF('Unidades'!$A$2:$A$300,C234)=0),"UNIDAD NO ESTÁ EN LA LISTA; ","")&amp;IF(I234="","SIN URGENCIA; ","")&amp;IF(AND(I234&lt;&gt;"",J234=""),"FALTA QUIÉN DECIDIÓ; ","")&amp;IF(AND(I234="Emergencia ahora",NOT(OR(N(L234)&gt;0,N(M234)&gt;0))),"EMERGENCIA SIN LLAMADA DE REGRESO; ","")&amp;IF(AND(I234&lt;&gt;"",N(A234)&gt;0,IFERROR(VLOOKUP(I234,'Ajustes'!$A$3:$C$5,2,0),0)&gt;0,IF(OR(N(L234)&gt;0,N(M234)&gt;0),((IF(N(L234)=0,N(A234),N(L234))+N(M234))-(N(A234)+N(B234)))*1440&gt;IFERROR(VLOOKUP(I234,'Ajustes'!$A$3:$C$5,2,0),0),AND(NOT(N(O234)&gt;0),I234&lt;&gt;"Emergencia ahora",(NOW()-(N(A234)+N(B234)))*1440&gt;IFERROR(VLOOKUP(I234,'Ajustes'!$A$3:$C$5,2,0),0)))),"LLAMADA DESPUÉS DE LA META; ","")&amp;IF(AND(I234="Siguiente día hábil",N(A234)&gt;0,IF(N(N234)=0,TODAY()&gt;WORKDAY(N(A234),1),N(N234)&gt;WORKDAY(N(A234),1))),"SIGUIENTE DÍA HÁBIL SIN PROGRAMAR; ","")&amp;IF(AND(OR(I234="Emergencia ahora",I234="Siguiente día hábil"),K234=""),"SIN PROVEEDOR; ","")&amp;IF(AND(I234&lt;&gt;"",N(A234)&gt;0,IFERROR(VLOOKUP(I234,'Ajustes'!$A$3:$C$5,3,0),0)&gt;0,TODAY()-N(A234)&gt;IFERROR(VLOOKUP(I234,'Ajustes'!$A$3:$C$5,3,0),0)),"ABIERTA DEMASIADO TIEMPO; ",""),LEN(IF(N(A234)=0,"SIN FECHA DE LLEGADA; ","")&amp;IF(C234="","SIN UNIDAD; ","")&amp;IF(AND(C234&lt;&gt;"",COUNTIF('Unidades'!$A$2:$A$300,C234)=0),"UNIDAD NO ESTÁ EN LA LISTA; ","")&amp;IF(I234="","SIN URGENCIA; ","")&amp;IF(AND(I234&lt;&gt;"",J234=""),"FALTA QUIÉN DECIDIÓ; ","")&amp;IF(AND(I234="Emergencia ahora",NOT(OR(N(L234)&gt;0,N(M234)&gt;0))),"EMERGENCIA SIN LLAMADA DE REGRESO; ","")&amp;IF(AND(I234&lt;&gt;"",N(A234)&gt;0,IFERROR(VLOOKUP(I234,'Ajustes'!$A$3:$C$5,2,0),0)&gt;0,IF(OR(N(L234)&gt;0,N(M234)&gt;0),((IF(N(L234)=0,N(A234),N(L234))+N(M234))-(N(A234)+N(B234)))*1440&gt;IFERROR(VLOOKUP(I234,'Ajustes'!$A$3:$C$5,2,0),0),AND(NOT(N(O234)&gt;0),I234&lt;&gt;"Emergencia ahora",(NOW()-(N(A234)+N(B234)))*1440&gt;IFERROR(VLOOKUP(I234,'Ajustes'!$A$3:$C$5,2,0),0)))),"LLAMADA DESPUÉS DE LA META; ","")&amp;IF(AND(I234="Siguiente día hábil",N(A234)&gt;0,IF(N(N234)=0,TODAY()&gt;WORKDAY(N(A234),1),N(N234)&gt;WORKDAY(N(A234),1))),"SIGUIENTE DÍA HÁBIL SIN PROGRAMAR; ","")&amp;IF(AND(OR(I234="Emergencia ahora",I234="Siguiente día hábil"),K234=""),"SIN PROVEEDOR; ","")&amp;IF(AND(I234&lt;&gt;"",N(A234)&gt;0,IFERROR(VLOOKUP(I234,'Ajustes'!$A$3:$C$5,3,0),0)&gt;0,TODAY()-N(A234)&gt;IFERROR(VLOOKUP(I234,'Ajustes'!$A$3:$C$5,3,0),0)),"ABIERTA DEMASIADO TIEMPO; ",""))-2)))</f>
        <v/>
      </c>
    </row>
    <row r="235">
      <c r="A235" s="7" t="n"/>
      <c r="B235" s="8" t="n"/>
      <c r="L235" s="7" t="n"/>
      <c r="M235" s="8" t="n"/>
      <c r="N235" s="7" t="n"/>
      <c r="O235" s="7" t="n"/>
      <c r="Q235" s="10">
        <f>IF(OR(NOT(OR(A235&lt;&gt;"",C235&lt;&gt;"",D235&lt;&gt;"",G235&lt;&gt;"")),N(A235)=0,NOT(OR(N(L235)&gt;0,N(M235)&gt;0))),"",ROUND(((IF(N(L235)=0,N(A235),N(L235))+N(M235))-(N(A235)+N(B235)))*1440,0))</f>
        <v/>
      </c>
      <c r="R235" s="10">
        <f>IF(OR(NOT(OR(A235&lt;&gt;"",C235&lt;&gt;"",D235&lt;&gt;"",G235&lt;&gt;"")),N(A235)=0),"",IF(N(O235)&gt;0,N(O235),TODAY())-N(A235))</f>
        <v/>
      </c>
      <c r="S235">
        <f>IF(OR(NOT(OR(A235&lt;&gt;"",C235&lt;&gt;"",D235&lt;&gt;"",G235&lt;&gt;"")),N(O235)&gt;0),"",IF(IF(N(A235)=0,"SIN FECHA DE LLEGADA; ","")&amp;IF(C235="","SIN UNIDAD; ","")&amp;IF(AND(C235&lt;&gt;"",COUNTIF('Unidades'!$A$2:$A$300,C235)=0),"UNIDAD NO ESTÁ EN LA LISTA; ","")&amp;IF(I235="","SIN URGENCIA; ","")&amp;IF(AND(I235&lt;&gt;"",J235=""),"FALTA QUIÉN DECIDIÓ; ","")&amp;IF(AND(I235="Emergencia ahora",NOT(OR(N(L235)&gt;0,N(M235)&gt;0))),"EMERGENCIA SIN LLAMADA DE REGRESO; ","")&amp;IF(AND(I235&lt;&gt;"",N(A235)&gt;0,IFERROR(VLOOKUP(I235,'Ajustes'!$A$3:$C$5,2,0),0)&gt;0,IF(OR(N(L235)&gt;0,N(M235)&gt;0),((IF(N(L235)=0,N(A235),N(L235))+N(M235))-(N(A235)+N(B235)))*1440&gt;IFERROR(VLOOKUP(I235,'Ajustes'!$A$3:$C$5,2,0),0),AND(NOT(N(O235)&gt;0),I235&lt;&gt;"Emergencia ahora",(NOW()-(N(A235)+N(B235)))*1440&gt;IFERROR(VLOOKUP(I235,'Ajustes'!$A$3:$C$5,2,0),0)))),"LLAMADA DESPUÉS DE LA META; ","")&amp;IF(AND(I235="Siguiente día hábil",N(A235)&gt;0,IF(N(N235)=0,TODAY()&gt;WORKDAY(N(A235),1),N(N235)&gt;WORKDAY(N(A235),1))),"SIGUIENTE DÍA HÁBIL SIN PROGRAMAR; ","")&amp;IF(AND(OR(I235="Emergencia ahora",I235="Siguiente día hábil"),K235=""),"SIN PROVEEDOR; ","")&amp;IF(AND(I235&lt;&gt;"",N(A235)&gt;0,IFERROR(VLOOKUP(I235,'Ajustes'!$A$3:$C$5,3,0),0)&gt;0,TODAY()-N(A235)&gt;IFERROR(VLOOKUP(I235,'Ajustes'!$A$3:$C$5,3,0),0)),"ABIERTA DEMASIADO TIEMPO; ","")="","",LEFT(IF(N(A235)=0,"SIN FECHA DE LLEGADA; ","")&amp;IF(C235="","SIN UNIDAD; ","")&amp;IF(AND(C235&lt;&gt;"",COUNTIF('Unidades'!$A$2:$A$300,C235)=0),"UNIDAD NO ESTÁ EN LA LISTA; ","")&amp;IF(I235="","SIN URGENCIA; ","")&amp;IF(AND(I235&lt;&gt;"",J235=""),"FALTA QUIÉN DECIDIÓ; ","")&amp;IF(AND(I235="Emergencia ahora",NOT(OR(N(L235)&gt;0,N(M235)&gt;0))),"EMERGENCIA SIN LLAMADA DE REGRESO; ","")&amp;IF(AND(I235&lt;&gt;"",N(A235)&gt;0,IFERROR(VLOOKUP(I235,'Ajustes'!$A$3:$C$5,2,0),0)&gt;0,IF(OR(N(L235)&gt;0,N(M235)&gt;0),((IF(N(L235)=0,N(A235),N(L235))+N(M235))-(N(A235)+N(B235)))*1440&gt;IFERROR(VLOOKUP(I235,'Ajustes'!$A$3:$C$5,2,0),0),AND(NOT(N(O235)&gt;0),I235&lt;&gt;"Emergencia ahora",(NOW()-(N(A235)+N(B235)))*1440&gt;IFERROR(VLOOKUP(I235,'Ajustes'!$A$3:$C$5,2,0),0)))),"LLAMADA DESPUÉS DE LA META; ","")&amp;IF(AND(I235="Siguiente día hábil",N(A235)&gt;0,IF(N(N235)=0,TODAY()&gt;WORKDAY(N(A235),1),N(N235)&gt;WORKDAY(N(A235),1))),"SIGUIENTE DÍA HÁBIL SIN PROGRAMAR; ","")&amp;IF(AND(OR(I235="Emergencia ahora",I235="Siguiente día hábil"),K235=""),"SIN PROVEEDOR; ","")&amp;IF(AND(I235&lt;&gt;"",N(A235)&gt;0,IFERROR(VLOOKUP(I235,'Ajustes'!$A$3:$C$5,3,0),0)&gt;0,TODAY()-N(A235)&gt;IFERROR(VLOOKUP(I235,'Ajustes'!$A$3:$C$5,3,0),0)),"ABIERTA DEMASIADO TIEMPO; ",""),LEN(IF(N(A235)=0,"SIN FECHA DE LLEGADA; ","")&amp;IF(C235="","SIN UNIDAD; ","")&amp;IF(AND(C235&lt;&gt;"",COUNTIF('Unidades'!$A$2:$A$300,C235)=0),"UNIDAD NO ESTÁ EN LA LISTA; ","")&amp;IF(I235="","SIN URGENCIA; ","")&amp;IF(AND(I235&lt;&gt;"",J235=""),"FALTA QUIÉN DECIDIÓ; ","")&amp;IF(AND(I235="Emergencia ahora",NOT(OR(N(L235)&gt;0,N(M235)&gt;0))),"EMERGENCIA SIN LLAMADA DE REGRESO; ","")&amp;IF(AND(I235&lt;&gt;"",N(A235)&gt;0,IFERROR(VLOOKUP(I235,'Ajustes'!$A$3:$C$5,2,0),0)&gt;0,IF(OR(N(L235)&gt;0,N(M235)&gt;0),((IF(N(L235)=0,N(A235),N(L235))+N(M235))-(N(A235)+N(B235)))*1440&gt;IFERROR(VLOOKUP(I235,'Ajustes'!$A$3:$C$5,2,0),0),AND(NOT(N(O235)&gt;0),I235&lt;&gt;"Emergencia ahora",(NOW()-(N(A235)+N(B235)))*1440&gt;IFERROR(VLOOKUP(I235,'Ajustes'!$A$3:$C$5,2,0),0)))),"LLAMADA DESPUÉS DE LA META; ","")&amp;IF(AND(I235="Siguiente día hábil",N(A235)&gt;0,IF(N(N235)=0,TODAY()&gt;WORKDAY(N(A235),1),N(N235)&gt;WORKDAY(N(A235),1))),"SIGUIENTE DÍA HÁBIL SIN PROGRAMAR; ","")&amp;IF(AND(OR(I235="Emergencia ahora",I235="Siguiente día hábil"),K235=""),"SIN PROVEEDOR; ","")&amp;IF(AND(I235&lt;&gt;"",N(A235)&gt;0,IFERROR(VLOOKUP(I235,'Ajustes'!$A$3:$C$5,3,0),0)&gt;0,TODAY()-N(A235)&gt;IFERROR(VLOOKUP(I235,'Ajustes'!$A$3:$C$5,3,0),0)),"ABIERTA DEMASIADO TIEMPO; ",""))-2)))</f>
        <v/>
      </c>
    </row>
    <row r="236">
      <c r="A236" s="7" t="n"/>
      <c r="B236" s="8" t="n"/>
      <c r="L236" s="7" t="n"/>
      <c r="M236" s="8" t="n"/>
      <c r="N236" s="7" t="n"/>
      <c r="O236" s="7" t="n"/>
      <c r="Q236" s="10">
        <f>IF(OR(NOT(OR(A236&lt;&gt;"",C236&lt;&gt;"",D236&lt;&gt;"",G236&lt;&gt;"")),N(A236)=0,NOT(OR(N(L236)&gt;0,N(M236)&gt;0))),"",ROUND(((IF(N(L236)=0,N(A236),N(L236))+N(M236))-(N(A236)+N(B236)))*1440,0))</f>
        <v/>
      </c>
      <c r="R236" s="10">
        <f>IF(OR(NOT(OR(A236&lt;&gt;"",C236&lt;&gt;"",D236&lt;&gt;"",G236&lt;&gt;"")),N(A236)=0),"",IF(N(O236)&gt;0,N(O236),TODAY())-N(A236))</f>
        <v/>
      </c>
      <c r="S236">
        <f>IF(OR(NOT(OR(A236&lt;&gt;"",C236&lt;&gt;"",D236&lt;&gt;"",G236&lt;&gt;"")),N(O236)&gt;0),"",IF(IF(N(A236)=0,"SIN FECHA DE LLEGADA; ","")&amp;IF(C236="","SIN UNIDAD; ","")&amp;IF(AND(C236&lt;&gt;"",COUNTIF('Unidades'!$A$2:$A$300,C236)=0),"UNIDAD NO ESTÁ EN LA LISTA; ","")&amp;IF(I236="","SIN URGENCIA; ","")&amp;IF(AND(I236&lt;&gt;"",J236=""),"FALTA QUIÉN DECIDIÓ; ","")&amp;IF(AND(I236="Emergencia ahora",NOT(OR(N(L236)&gt;0,N(M236)&gt;0))),"EMERGENCIA SIN LLAMADA DE REGRESO; ","")&amp;IF(AND(I236&lt;&gt;"",N(A236)&gt;0,IFERROR(VLOOKUP(I236,'Ajustes'!$A$3:$C$5,2,0),0)&gt;0,IF(OR(N(L236)&gt;0,N(M236)&gt;0),((IF(N(L236)=0,N(A236),N(L236))+N(M236))-(N(A236)+N(B236)))*1440&gt;IFERROR(VLOOKUP(I236,'Ajustes'!$A$3:$C$5,2,0),0),AND(NOT(N(O236)&gt;0),I236&lt;&gt;"Emergencia ahora",(NOW()-(N(A236)+N(B236)))*1440&gt;IFERROR(VLOOKUP(I236,'Ajustes'!$A$3:$C$5,2,0),0)))),"LLAMADA DESPUÉS DE LA META; ","")&amp;IF(AND(I236="Siguiente día hábil",N(A236)&gt;0,IF(N(N236)=0,TODAY()&gt;WORKDAY(N(A236),1),N(N236)&gt;WORKDAY(N(A236),1))),"SIGUIENTE DÍA HÁBIL SIN PROGRAMAR; ","")&amp;IF(AND(OR(I236="Emergencia ahora",I236="Siguiente día hábil"),K236=""),"SIN PROVEEDOR; ","")&amp;IF(AND(I236&lt;&gt;"",N(A236)&gt;0,IFERROR(VLOOKUP(I236,'Ajustes'!$A$3:$C$5,3,0),0)&gt;0,TODAY()-N(A236)&gt;IFERROR(VLOOKUP(I236,'Ajustes'!$A$3:$C$5,3,0),0)),"ABIERTA DEMASIADO TIEMPO; ","")="","",LEFT(IF(N(A236)=0,"SIN FECHA DE LLEGADA; ","")&amp;IF(C236="","SIN UNIDAD; ","")&amp;IF(AND(C236&lt;&gt;"",COUNTIF('Unidades'!$A$2:$A$300,C236)=0),"UNIDAD NO ESTÁ EN LA LISTA; ","")&amp;IF(I236="","SIN URGENCIA; ","")&amp;IF(AND(I236&lt;&gt;"",J236=""),"FALTA QUIÉN DECIDIÓ; ","")&amp;IF(AND(I236="Emergencia ahora",NOT(OR(N(L236)&gt;0,N(M236)&gt;0))),"EMERGENCIA SIN LLAMADA DE REGRESO; ","")&amp;IF(AND(I236&lt;&gt;"",N(A236)&gt;0,IFERROR(VLOOKUP(I236,'Ajustes'!$A$3:$C$5,2,0),0)&gt;0,IF(OR(N(L236)&gt;0,N(M236)&gt;0),((IF(N(L236)=0,N(A236),N(L236))+N(M236))-(N(A236)+N(B236)))*1440&gt;IFERROR(VLOOKUP(I236,'Ajustes'!$A$3:$C$5,2,0),0),AND(NOT(N(O236)&gt;0),I236&lt;&gt;"Emergencia ahora",(NOW()-(N(A236)+N(B236)))*1440&gt;IFERROR(VLOOKUP(I236,'Ajustes'!$A$3:$C$5,2,0),0)))),"LLAMADA DESPUÉS DE LA META; ","")&amp;IF(AND(I236="Siguiente día hábil",N(A236)&gt;0,IF(N(N236)=0,TODAY()&gt;WORKDAY(N(A236),1),N(N236)&gt;WORKDAY(N(A236),1))),"SIGUIENTE DÍA HÁBIL SIN PROGRAMAR; ","")&amp;IF(AND(OR(I236="Emergencia ahora",I236="Siguiente día hábil"),K236=""),"SIN PROVEEDOR; ","")&amp;IF(AND(I236&lt;&gt;"",N(A236)&gt;0,IFERROR(VLOOKUP(I236,'Ajustes'!$A$3:$C$5,3,0),0)&gt;0,TODAY()-N(A236)&gt;IFERROR(VLOOKUP(I236,'Ajustes'!$A$3:$C$5,3,0),0)),"ABIERTA DEMASIADO TIEMPO; ",""),LEN(IF(N(A236)=0,"SIN FECHA DE LLEGADA; ","")&amp;IF(C236="","SIN UNIDAD; ","")&amp;IF(AND(C236&lt;&gt;"",COUNTIF('Unidades'!$A$2:$A$300,C236)=0),"UNIDAD NO ESTÁ EN LA LISTA; ","")&amp;IF(I236="","SIN URGENCIA; ","")&amp;IF(AND(I236&lt;&gt;"",J236=""),"FALTA QUIÉN DECIDIÓ; ","")&amp;IF(AND(I236="Emergencia ahora",NOT(OR(N(L236)&gt;0,N(M236)&gt;0))),"EMERGENCIA SIN LLAMADA DE REGRESO; ","")&amp;IF(AND(I236&lt;&gt;"",N(A236)&gt;0,IFERROR(VLOOKUP(I236,'Ajustes'!$A$3:$C$5,2,0),0)&gt;0,IF(OR(N(L236)&gt;0,N(M236)&gt;0),((IF(N(L236)=0,N(A236),N(L236))+N(M236))-(N(A236)+N(B236)))*1440&gt;IFERROR(VLOOKUP(I236,'Ajustes'!$A$3:$C$5,2,0),0),AND(NOT(N(O236)&gt;0),I236&lt;&gt;"Emergencia ahora",(NOW()-(N(A236)+N(B236)))*1440&gt;IFERROR(VLOOKUP(I236,'Ajustes'!$A$3:$C$5,2,0),0)))),"LLAMADA DESPUÉS DE LA META; ","")&amp;IF(AND(I236="Siguiente día hábil",N(A236)&gt;0,IF(N(N236)=0,TODAY()&gt;WORKDAY(N(A236),1),N(N236)&gt;WORKDAY(N(A236),1))),"SIGUIENTE DÍA HÁBIL SIN PROGRAMAR; ","")&amp;IF(AND(OR(I236="Emergencia ahora",I236="Siguiente día hábil"),K236=""),"SIN PROVEEDOR; ","")&amp;IF(AND(I236&lt;&gt;"",N(A236)&gt;0,IFERROR(VLOOKUP(I236,'Ajustes'!$A$3:$C$5,3,0),0)&gt;0,TODAY()-N(A236)&gt;IFERROR(VLOOKUP(I236,'Ajustes'!$A$3:$C$5,3,0),0)),"ABIERTA DEMASIADO TIEMPO; ",""))-2)))</f>
        <v/>
      </c>
    </row>
    <row r="237">
      <c r="A237" s="7" t="n"/>
      <c r="B237" s="8" t="n"/>
      <c r="L237" s="7" t="n"/>
      <c r="M237" s="8" t="n"/>
      <c r="N237" s="7" t="n"/>
      <c r="O237" s="7" t="n"/>
      <c r="Q237" s="10">
        <f>IF(OR(NOT(OR(A237&lt;&gt;"",C237&lt;&gt;"",D237&lt;&gt;"",G237&lt;&gt;"")),N(A237)=0,NOT(OR(N(L237)&gt;0,N(M237)&gt;0))),"",ROUND(((IF(N(L237)=0,N(A237),N(L237))+N(M237))-(N(A237)+N(B237)))*1440,0))</f>
        <v/>
      </c>
      <c r="R237" s="10">
        <f>IF(OR(NOT(OR(A237&lt;&gt;"",C237&lt;&gt;"",D237&lt;&gt;"",G237&lt;&gt;"")),N(A237)=0),"",IF(N(O237)&gt;0,N(O237),TODAY())-N(A237))</f>
        <v/>
      </c>
      <c r="S237">
        <f>IF(OR(NOT(OR(A237&lt;&gt;"",C237&lt;&gt;"",D237&lt;&gt;"",G237&lt;&gt;"")),N(O237)&gt;0),"",IF(IF(N(A237)=0,"SIN FECHA DE LLEGADA; ","")&amp;IF(C237="","SIN UNIDAD; ","")&amp;IF(AND(C237&lt;&gt;"",COUNTIF('Unidades'!$A$2:$A$300,C237)=0),"UNIDAD NO ESTÁ EN LA LISTA; ","")&amp;IF(I237="","SIN URGENCIA; ","")&amp;IF(AND(I237&lt;&gt;"",J237=""),"FALTA QUIÉN DECIDIÓ; ","")&amp;IF(AND(I237="Emergencia ahora",NOT(OR(N(L237)&gt;0,N(M237)&gt;0))),"EMERGENCIA SIN LLAMADA DE REGRESO; ","")&amp;IF(AND(I237&lt;&gt;"",N(A237)&gt;0,IFERROR(VLOOKUP(I237,'Ajustes'!$A$3:$C$5,2,0),0)&gt;0,IF(OR(N(L237)&gt;0,N(M237)&gt;0),((IF(N(L237)=0,N(A237),N(L237))+N(M237))-(N(A237)+N(B237)))*1440&gt;IFERROR(VLOOKUP(I237,'Ajustes'!$A$3:$C$5,2,0),0),AND(NOT(N(O237)&gt;0),I237&lt;&gt;"Emergencia ahora",(NOW()-(N(A237)+N(B237)))*1440&gt;IFERROR(VLOOKUP(I237,'Ajustes'!$A$3:$C$5,2,0),0)))),"LLAMADA DESPUÉS DE LA META; ","")&amp;IF(AND(I237="Siguiente día hábil",N(A237)&gt;0,IF(N(N237)=0,TODAY()&gt;WORKDAY(N(A237),1),N(N237)&gt;WORKDAY(N(A237),1))),"SIGUIENTE DÍA HÁBIL SIN PROGRAMAR; ","")&amp;IF(AND(OR(I237="Emergencia ahora",I237="Siguiente día hábil"),K237=""),"SIN PROVEEDOR; ","")&amp;IF(AND(I237&lt;&gt;"",N(A237)&gt;0,IFERROR(VLOOKUP(I237,'Ajustes'!$A$3:$C$5,3,0),0)&gt;0,TODAY()-N(A237)&gt;IFERROR(VLOOKUP(I237,'Ajustes'!$A$3:$C$5,3,0),0)),"ABIERTA DEMASIADO TIEMPO; ","")="","",LEFT(IF(N(A237)=0,"SIN FECHA DE LLEGADA; ","")&amp;IF(C237="","SIN UNIDAD; ","")&amp;IF(AND(C237&lt;&gt;"",COUNTIF('Unidades'!$A$2:$A$300,C237)=0),"UNIDAD NO ESTÁ EN LA LISTA; ","")&amp;IF(I237="","SIN URGENCIA; ","")&amp;IF(AND(I237&lt;&gt;"",J237=""),"FALTA QUIÉN DECIDIÓ; ","")&amp;IF(AND(I237="Emergencia ahora",NOT(OR(N(L237)&gt;0,N(M237)&gt;0))),"EMERGENCIA SIN LLAMADA DE REGRESO; ","")&amp;IF(AND(I237&lt;&gt;"",N(A237)&gt;0,IFERROR(VLOOKUP(I237,'Ajustes'!$A$3:$C$5,2,0),0)&gt;0,IF(OR(N(L237)&gt;0,N(M237)&gt;0),((IF(N(L237)=0,N(A237),N(L237))+N(M237))-(N(A237)+N(B237)))*1440&gt;IFERROR(VLOOKUP(I237,'Ajustes'!$A$3:$C$5,2,0),0),AND(NOT(N(O237)&gt;0),I237&lt;&gt;"Emergencia ahora",(NOW()-(N(A237)+N(B237)))*1440&gt;IFERROR(VLOOKUP(I237,'Ajustes'!$A$3:$C$5,2,0),0)))),"LLAMADA DESPUÉS DE LA META; ","")&amp;IF(AND(I237="Siguiente día hábil",N(A237)&gt;0,IF(N(N237)=0,TODAY()&gt;WORKDAY(N(A237),1),N(N237)&gt;WORKDAY(N(A237),1))),"SIGUIENTE DÍA HÁBIL SIN PROGRAMAR; ","")&amp;IF(AND(OR(I237="Emergencia ahora",I237="Siguiente día hábil"),K237=""),"SIN PROVEEDOR; ","")&amp;IF(AND(I237&lt;&gt;"",N(A237)&gt;0,IFERROR(VLOOKUP(I237,'Ajustes'!$A$3:$C$5,3,0),0)&gt;0,TODAY()-N(A237)&gt;IFERROR(VLOOKUP(I237,'Ajustes'!$A$3:$C$5,3,0),0)),"ABIERTA DEMASIADO TIEMPO; ",""),LEN(IF(N(A237)=0,"SIN FECHA DE LLEGADA; ","")&amp;IF(C237="","SIN UNIDAD; ","")&amp;IF(AND(C237&lt;&gt;"",COUNTIF('Unidades'!$A$2:$A$300,C237)=0),"UNIDAD NO ESTÁ EN LA LISTA; ","")&amp;IF(I237="","SIN URGENCIA; ","")&amp;IF(AND(I237&lt;&gt;"",J237=""),"FALTA QUIÉN DECIDIÓ; ","")&amp;IF(AND(I237="Emergencia ahora",NOT(OR(N(L237)&gt;0,N(M237)&gt;0))),"EMERGENCIA SIN LLAMADA DE REGRESO; ","")&amp;IF(AND(I237&lt;&gt;"",N(A237)&gt;0,IFERROR(VLOOKUP(I237,'Ajustes'!$A$3:$C$5,2,0),0)&gt;0,IF(OR(N(L237)&gt;0,N(M237)&gt;0),((IF(N(L237)=0,N(A237),N(L237))+N(M237))-(N(A237)+N(B237)))*1440&gt;IFERROR(VLOOKUP(I237,'Ajustes'!$A$3:$C$5,2,0),0),AND(NOT(N(O237)&gt;0),I237&lt;&gt;"Emergencia ahora",(NOW()-(N(A237)+N(B237)))*1440&gt;IFERROR(VLOOKUP(I237,'Ajustes'!$A$3:$C$5,2,0),0)))),"LLAMADA DESPUÉS DE LA META; ","")&amp;IF(AND(I237="Siguiente día hábil",N(A237)&gt;0,IF(N(N237)=0,TODAY()&gt;WORKDAY(N(A237),1),N(N237)&gt;WORKDAY(N(A237),1))),"SIGUIENTE DÍA HÁBIL SIN PROGRAMAR; ","")&amp;IF(AND(OR(I237="Emergencia ahora",I237="Siguiente día hábil"),K237=""),"SIN PROVEEDOR; ","")&amp;IF(AND(I237&lt;&gt;"",N(A237)&gt;0,IFERROR(VLOOKUP(I237,'Ajustes'!$A$3:$C$5,3,0),0)&gt;0,TODAY()-N(A237)&gt;IFERROR(VLOOKUP(I237,'Ajustes'!$A$3:$C$5,3,0),0)),"ABIERTA DEMASIADO TIEMPO; ",""))-2)))</f>
        <v/>
      </c>
    </row>
    <row r="238">
      <c r="A238" s="7" t="n"/>
      <c r="B238" s="8" t="n"/>
      <c r="L238" s="7" t="n"/>
      <c r="M238" s="8" t="n"/>
      <c r="N238" s="7" t="n"/>
      <c r="O238" s="7" t="n"/>
      <c r="Q238" s="10">
        <f>IF(OR(NOT(OR(A238&lt;&gt;"",C238&lt;&gt;"",D238&lt;&gt;"",G238&lt;&gt;"")),N(A238)=0,NOT(OR(N(L238)&gt;0,N(M238)&gt;0))),"",ROUND(((IF(N(L238)=0,N(A238),N(L238))+N(M238))-(N(A238)+N(B238)))*1440,0))</f>
        <v/>
      </c>
      <c r="R238" s="10">
        <f>IF(OR(NOT(OR(A238&lt;&gt;"",C238&lt;&gt;"",D238&lt;&gt;"",G238&lt;&gt;"")),N(A238)=0),"",IF(N(O238)&gt;0,N(O238),TODAY())-N(A238))</f>
        <v/>
      </c>
      <c r="S238">
        <f>IF(OR(NOT(OR(A238&lt;&gt;"",C238&lt;&gt;"",D238&lt;&gt;"",G238&lt;&gt;"")),N(O238)&gt;0),"",IF(IF(N(A238)=0,"SIN FECHA DE LLEGADA; ","")&amp;IF(C238="","SIN UNIDAD; ","")&amp;IF(AND(C238&lt;&gt;"",COUNTIF('Unidades'!$A$2:$A$300,C238)=0),"UNIDAD NO ESTÁ EN LA LISTA; ","")&amp;IF(I238="","SIN URGENCIA; ","")&amp;IF(AND(I238&lt;&gt;"",J238=""),"FALTA QUIÉN DECIDIÓ; ","")&amp;IF(AND(I238="Emergencia ahora",NOT(OR(N(L238)&gt;0,N(M238)&gt;0))),"EMERGENCIA SIN LLAMADA DE REGRESO; ","")&amp;IF(AND(I238&lt;&gt;"",N(A238)&gt;0,IFERROR(VLOOKUP(I238,'Ajustes'!$A$3:$C$5,2,0),0)&gt;0,IF(OR(N(L238)&gt;0,N(M238)&gt;0),((IF(N(L238)=0,N(A238),N(L238))+N(M238))-(N(A238)+N(B238)))*1440&gt;IFERROR(VLOOKUP(I238,'Ajustes'!$A$3:$C$5,2,0),0),AND(NOT(N(O238)&gt;0),I238&lt;&gt;"Emergencia ahora",(NOW()-(N(A238)+N(B238)))*1440&gt;IFERROR(VLOOKUP(I238,'Ajustes'!$A$3:$C$5,2,0),0)))),"LLAMADA DESPUÉS DE LA META; ","")&amp;IF(AND(I238="Siguiente día hábil",N(A238)&gt;0,IF(N(N238)=0,TODAY()&gt;WORKDAY(N(A238),1),N(N238)&gt;WORKDAY(N(A238),1))),"SIGUIENTE DÍA HÁBIL SIN PROGRAMAR; ","")&amp;IF(AND(OR(I238="Emergencia ahora",I238="Siguiente día hábil"),K238=""),"SIN PROVEEDOR; ","")&amp;IF(AND(I238&lt;&gt;"",N(A238)&gt;0,IFERROR(VLOOKUP(I238,'Ajustes'!$A$3:$C$5,3,0),0)&gt;0,TODAY()-N(A238)&gt;IFERROR(VLOOKUP(I238,'Ajustes'!$A$3:$C$5,3,0),0)),"ABIERTA DEMASIADO TIEMPO; ","")="","",LEFT(IF(N(A238)=0,"SIN FECHA DE LLEGADA; ","")&amp;IF(C238="","SIN UNIDAD; ","")&amp;IF(AND(C238&lt;&gt;"",COUNTIF('Unidades'!$A$2:$A$300,C238)=0),"UNIDAD NO ESTÁ EN LA LISTA; ","")&amp;IF(I238="","SIN URGENCIA; ","")&amp;IF(AND(I238&lt;&gt;"",J238=""),"FALTA QUIÉN DECIDIÓ; ","")&amp;IF(AND(I238="Emergencia ahora",NOT(OR(N(L238)&gt;0,N(M238)&gt;0))),"EMERGENCIA SIN LLAMADA DE REGRESO; ","")&amp;IF(AND(I238&lt;&gt;"",N(A238)&gt;0,IFERROR(VLOOKUP(I238,'Ajustes'!$A$3:$C$5,2,0),0)&gt;0,IF(OR(N(L238)&gt;0,N(M238)&gt;0),((IF(N(L238)=0,N(A238),N(L238))+N(M238))-(N(A238)+N(B238)))*1440&gt;IFERROR(VLOOKUP(I238,'Ajustes'!$A$3:$C$5,2,0),0),AND(NOT(N(O238)&gt;0),I238&lt;&gt;"Emergencia ahora",(NOW()-(N(A238)+N(B238)))*1440&gt;IFERROR(VLOOKUP(I238,'Ajustes'!$A$3:$C$5,2,0),0)))),"LLAMADA DESPUÉS DE LA META; ","")&amp;IF(AND(I238="Siguiente día hábil",N(A238)&gt;0,IF(N(N238)=0,TODAY()&gt;WORKDAY(N(A238),1),N(N238)&gt;WORKDAY(N(A238),1))),"SIGUIENTE DÍA HÁBIL SIN PROGRAMAR; ","")&amp;IF(AND(OR(I238="Emergencia ahora",I238="Siguiente día hábil"),K238=""),"SIN PROVEEDOR; ","")&amp;IF(AND(I238&lt;&gt;"",N(A238)&gt;0,IFERROR(VLOOKUP(I238,'Ajustes'!$A$3:$C$5,3,0),0)&gt;0,TODAY()-N(A238)&gt;IFERROR(VLOOKUP(I238,'Ajustes'!$A$3:$C$5,3,0),0)),"ABIERTA DEMASIADO TIEMPO; ",""),LEN(IF(N(A238)=0,"SIN FECHA DE LLEGADA; ","")&amp;IF(C238="","SIN UNIDAD; ","")&amp;IF(AND(C238&lt;&gt;"",COUNTIF('Unidades'!$A$2:$A$300,C238)=0),"UNIDAD NO ESTÁ EN LA LISTA; ","")&amp;IF(I238="","SIN URGENCIA; ","")&amp;IF(AND(I238&lt;&gt;"",J238=""),"FALTA QUIÉN DECIDIÓ; ","")&amp;IF(AND(I238="Emergencia ahora",NOT(OR(N(L238)&gt;0,N(M238)&gt;0))),"EMERGENCIA SIN LLAMADA DE REGRESO; ","")&amp;IF(AND(I238&lt;&gt;"",N(A238)&gt;0,IFERROR(VLOOKUP(I238,'Ajustes'!$A$3:$C$5,2,0),0)&gt;0,IF(OR(N(L238)&gt;0,N(M238)&gt;0),((IF(N(L238)=0,N(A238),N(L238))+N(M238))-(N(A238)+N(B238)))*1440&gt;IFERROR(VLOOKUP(I238,'Ajustes'!$A$3:$C$5,2,0),0),AND(NOT(N(O238)&gt;0),I238&lt;&gt;"Emergencia ahora",(NOW()-(N(A238)+N(B238)))*1440&gt;IFERROR(VLOOKUP(I238,'Ajustes'!$A$3:$C$5,2,0),0)))),"LLAMADA DESPUÉS DE LA META; ","")&amp;IF(AND(I238="Siguiente día hábil",N(A238)&gt;0,IF(N(N238)=0,TODAY()&gt;WORKDAY(N(A238),1),N(N238)&gt;WORKDAY(N(A238),1))),"SIGUIENTE DÍA HÁBIL SIN PROGRAMAR; ","")&amp;IF(AND(OR(I238="Emergencia ahora",I238="Siguiente día hábil"),K238=""),"SIN PROVEEDOR; ","")&amp;IF(AND(I238&lt;&gt;"",N(A238)&gt;0,IFERROR(VLOOKUP(I238,'Ajustes'!$A$3:$C$5,3,0),0)&gt;0,TODAY()-N(A238)&gt;IFERROR(VLOOKUP(I238,'Ajustes'!$A$3:$C$5,3,0),0)),"ABIERTA DEMASIADO TIEMPO; ",""))-2)))</f>
        <v/>
      </c>
    </row>
    <row r="239">
      <c r="A239" s="7" t="n"/>
      <c r="B239" s="8" t="n"/>
      <c r="L239" s="7" t="n"/>
      <c r="M239" s="8" t="n"/>
      <c r="N239" s="7" t="n"/>
      <c r="O239" s="7" t="n"/>
      <c r="Q239" s="10">
        <f>IF(OR(NOT(OR(A239&lt;&gt;"",C239&lt;&gt;"",D239&lt;&gt;"",G239&lt;&gt;"")),N(A239)=0,NOT(OR(N(L239)&gt;0,N(M239)&gt;0))),"",ROUND(((IF(N(L239)=0,N(A239),N(L239))+N(M239))-(N(A239)+N(B239)))*1440,0))</f>
        <v/>
      </c>
      <c r="R239" s="10">
        <f>IF(OR(NOT(OR(A239&lt;&gt;"",C239&lt;&gt;"",D239&lt;&gt;"",G239&lt;&gt;"")),N(A239)=0),"",IF(N(O239)&gt;0,N(O239),TODAY())-N(A239))</f>
        <v/>
      </c>
      <c r="S239">
        <f>IF(OR(NOT(OR(A239&lt;&gt;"",C239&lt;&gt;"",D239&lt;&gt;"",G239&lt;&gt;"")),N(O239)&gt;0),"",IF(IF(N(A239)=0,"SIN FECHA DE LLEGADA; ","")&amp;IF(C239="","SIN UNIDAD; ","")&amp;IF(AND(C239&lt;&gt;"",COUNTIF('Unidades'!$A$2:$A$300,C239)=0),"UNIDAD NO ESTÁ EN LA LISTA; ","")&amp;IF(I239="","SIN URGENCIA; ","")&amp;IF(AND(I239&lt;&gt;"",J239=""),"FALTA QUIÉN DECIDIÓ; ","")&amp;IF(AND(I239="Emergencia ahora",NOT(OR(N(L239)&gt;0,N(M239)&gt;0))),"EMERGENCIA SIN LLAMADA DE REGRESO; ","")&amp;IF(AND(I239&lt;&gt;"",N(A239)&gt;0,IFERROR(VLOOKUP(I239,'Ajustes'!$A$3:$C$5,2,0),0)&gt;0,IF(OR(N(L239)&gt;0,N(M239)&gt;0),((IF(N(L239)=0,N(A239),N(L239))+N(M239))-(N(A239)+N(B239)))*1440&gt;IFERROR(VLOOKUP(I239,'Ajustes'!$A$3:$C$5,2,0),0),AND(NOT(N(O239)&gt;0),I239&lt;&gt;"Emergencia ahora",(NOW()-(N(A239)+N(B239)))*1440&gt;IFERROR(VLOOKUP(I239,'Ajustes'!$A$3:$C$5,2,0),0)))),"LLAMADA DESPUÉS DE LA META; ","")&amp;IF(AND(I239="Siguiente día hábil",N(A239)&gt;0,IF(N(N239)=0,TODAY()&gt;WORKDAY(N(A239),1),N(N239)&gt;WORKDAY(N(A239),1))),"SIGUIENTE DÍA HÁBIL SIN PROGRAMAR; ","")&amp;IF(AND(OR(I239="Emergencia ahora",I239="Siguiente día hábil"),K239=""),"SIN PROVEEDOR; ","")&amp;IF(AND(I239&lt;&gt;"",N(A239)&gt;0,IFERROR(VLOOKUP(I239,'Ajustes'!$A$3:$C$5,3,0),0)&gt;0,TODAY()-N(A239)&gt;IFERROR(VLOOKUP(I239,'Ajustes'!$A$3:$C$5,3,0),0)),"ABIERTA DEMASIADO TIEMPO; ","")="","",LEFT(IF(N(A239)=0,"SIN FECHA DE LLEGADA; ","")&amp;IF(C239="","SIN UNIDAD; ","")&amp;IF(AND(C239&lt;&gt;"",COUNTIF('Unidades'!$A$2:$A$300,C239)=0),"UNIDAD NO ESTÁ EN LA LISTA; ","")&amp;IF(I239="","SIN URGENCIA; ","")&amp;IF(AND(I239&lt;&gt;"",J239=""),"FALTA QUIÉN DECIDIÓ; ","")&amp;IF(AND(I239="Emergencia ahora",NOT(OR(N(L239)&gt;0,N(M239)&gt;0))),"EMERGENCIA SIN LLAMADA DE REGRESO; ","")&amp;IF(AND(I239&lt;&gt;"",N(A239)&gt;0,IFERROR(VLOOKUP(I239,'Ajustes'!$A$3:$C$5,2,0),0)&gt;0,IF(OR(N(L239)&gt;0,N(M239)&gt;0),((IF(N(L239)=0,N(A239),N(L239))+N(M239))-(N(A239)+N(B239)))*1440&gt;IFERROR(VLOOKUP(I239,'Ajustes'!$A$3:$C$5,2,0),0),AND(NOT(N(O239)&gt;0),I239&lt;&gt;"Emergencia ahora",(NOW()-(N(A239)+N(B239)))*1440&gt;IFERROR(VLOOKUP(I239,'Ajustes'!$A$3:$C$5,2,0),0)))),"LLAMADA DESPUÉS DE LA META; ","")&amp;IF(AND(I239="Siguiente día hábil",N(A239)&gt;0,IF(N(N239)=0,TODAY()&gt;WORKDAY(N(A239),1),N(N239)&gt;WORKDAY(N(A239),1))),"SIGUIENTE DÍA HÁBIL SIN PROGRAMAR; ","")&amp;IF(AND(OR(I239="Emergencia ahora",I239="Siguiente día hábil"),K239=""),"SIN PROVEEDOR; ","")&amp;IF(AND(I239&lt;&gt;"",N(A239)&gt;0,IFERROR(VLOOKUP(I239,'Ajustes'!$A$3:$C$5,3,0),0)&gt;0,TODAY()-N(A239)&gt;IFERROR(VLOOKUP(I239,'Ajustes'!$A$3:$C$5,3,0),0)),"ABIERTA DEMASIADO TIEMPO; ",""),LEN(IF(N(A239)=0,"SIN FECHA DE LLEGADA; ","")&amp;IF(C239="","SIN UNIDAD; ","")&amp;IF(AND(C239&lt;&gt;"",COUNTIF('Unidades'!$A$2:$A$300,C239)=0),"UNIDAD NO ESTÁ EN LA LISTA; ","")&amp;IF(I239="","SIN URGENCIA; ","")&amp;IF(AND(I239&lt;&gt;"",J239=""),"FALTA QUIÉN DECIDIÓ; ","")&amp;IF(AND(I239="Emergencia ahora",NOT(OR(N(L239)&gt;0,N(M239)&gt;0))),"EMERGENCIA SIN LLAMADA DE REGRESO; ","")&amp;IF(AND(I239&lt;&gt;"",N(A239)&gt;0,IFERROR(VLOOKUP(I239,'Ajustes'!$A$3:$C$5,2,0),0)&gt;0,IF(OR(N(L239)&gt;0,N(M239)&gt;0),((IF(N(L239)=0,N(A239),N(L239))+N(M239))-(N(A239)+N(B239)))*1440&gt;IFERROR(VLOOKUP(I239,'Ajustes'!$A$3:$C$5,2,0),0),AND(NOT(N(O239)&gt;0),I239&lt;&gt;"Emergencia ahora",(NOW()-(N(A239)+N(B239)))*1440&gt;IFERROR(VLOOKUP(I239,'Ajustes'!$A$3:$C$5,2,0),0)))),"LLAMADA DESPUÉS DE LA META; ","")&amp;IF(AND(I239="Siguiente día hábil",N(A239)&gt;0,IF(N(N239)=0,TODAY()&gt;WORKDAY(N(A239),1),N(N239)&gt;WORKDAY(N(A239),1))),"SIGUIENTE DÍA HÁBIL SIN PROGRAMAR; ","")&amp;IF(AND(OR(I239="Emergencia ahora",I239="Siguiente día hábil"),K239=""),"SIN PROVEEDOR; ","")&amp;IF(AND(I239&lt;&gt;"",N(A239)&gt;0,IFERROR(VLOOKUP(I239,'Ajustes'!$A$3:$C$5,3,0),0)&gt;0,TODAY()-N(A239)&gt;IFERROR(VLOOKUP(I239,'Ajustes'!$A$3:$C$5,3,0),0)),"ABIERTA DEMASIADO TIEMPO; ",""))-2)))</f>
        <v/>
      </c>
    </row>
    <row r="240">
      <c r="A240" s="7" t="n"/>
      <c r="B240" s="8" t="n"/>
      <c r="L240" s="7" t="n"/>
      <c r="M240" s="8" t="n"/>
      <c r="N240" s="7" t="n"/>
      <c r="O240" s="7" t="n"/>
      <c r="Q240" s="10">
        <f>IF(OR(NOT(OR(A240&lt;&gt;"",C240&lt;&gt;"",D240&lt;&gt;"",G240&lt;&gt;"")),N(A240)=0,NOT(OR(N(L240)&gt;0,N(M240)&gt;0))),"",ROUND(((IF(N(L240)=0,N(A240),N(L240))+N(M240))-(N(A240)+N(B240)))*1440,0))</f>
        <v/>
      </c>
      <c r="R240" s="10">
        <f>IF(OR(NOT(OR(A240&lt;&gt;"",C240&lt;&gt;"",D240&lt;&gt;"",G240&lt;&gt;"")),N(A240)=0),"",IF(N(O240)&gt;0,N(O240),TODAY())-N(A240))</f>
        <v/>
      </c>
      <c r="S240">
        <f>IF(OR(NOT(OR(A240&lt;&gt;"",C240&lt;&gt;"",D240&lt;&gt;"",G240&lt;&gt;"")),N(O240)&gt;0),"",IF(IF(N(A240)=0,"SIN FECHA DE LLEGADA; ","")&amp;IF(C240="","SIN UNIDAD; ","")&amp;IF(AND(C240&lt;&gt;"",COUNTIF('Unidades'!$A$2:$A$300,C240)=0),"UNIDAD NO ESTÁ EN LA LISTA; ","")&amp;IF(I240="","SIN URGENCIA; ","")&amp;IF(AND(I240&lt;&gt;"",J240=""),"FALTA QUIÉN DECIDIÓ; ","")&amp;IF(AND(I240="Emergencia ahora",NOT(OR(N(L240)&gt;0,N(M240)&gt;0))),"EMERGENCIA SIN LLAMADA DE REGRESO; ","")&amp;IF(AND(I240&lt;&gt;"",N(A240)&gt;0,IFERROR(VLOOKUP(I240,'Ajustes'!$A$3:$C$5,2,0),0)&gt;0,IF(OR(N(L240)&gt;0,N(M240)&gt;0),((IF(N(L240)=0,N(A240),N(L240))+N(M240))-(N(A240)+N(B240)))*1440&gt;IFERROR(VLOOKUP(I240,'Ajustes'!$A$3:$C$5,2,0),0),AND(NOT(N(O240)&gt;0),I240&lt;&gt;"Emergencia ahora",(NOW()-(N(A240)+N(B240)))*1440&gt;IFERROR(VLOOKUP(I240,'Ajustes'!$A$3:$C$5,2,0),0)))),"LLAMADA DESPUÉS DE LA META; ","")&amp;IF(AND(I240="Siguiente día hábil",N(A240)&gt;0,IF(N(N240)=0,TODAY()&gt;WORKDAY(N(A240),1),N(N240)&gt;WORKDAY(N(A240),1))),"SIGUIENTE DÍA HÁBIL SIN PROGRAMAR; ","")&amp;IF(AND(OR(I240="Emergencia ahora",I240="Siguiente día hábil"),K240=""),"SIN PROVEEDOR; ","")&amp;IF(AND(I240&lt;&gt;"",N(A240)&gt;0,IFERROR(VLOOKUP(I240,'Ajustes'!$A$3:$C$5,3,0),0)&gt;0,TODAY()-N(A240)&gt;IFERROR(VLOOKUP(I240,'Ajustes'!$A$3:$C$5,3,0),0)),"ABIERTA DEMASIADO TIEMPO; ","")="","",LEFT(IF(N(A240)=0,"SIN FECHA DE LLEGADA; ","")&amp;IF(C240="","SIN UNIDAD; ","")&amp;IF(AND(C240&lt;&gt;"",COUNTIF('Unidades'!$A$2:$A$300,C240)=0),"UNIDAD NO ESTÁ EN LA LISTA; ","")&amp;IF(I240="","SIN URGENCIA; ","")&amp;IF(AND(I240&lt;&gt;"",J240=""),"FALTA QUIÉN DECIDIÓ; ","")&amp;IF(AND(I240="Emergencia ahora",NOT(OR(N(L240)&gt;0,N(M240)&gt;0))),"EMERGENCIA SIN LLAMADA DE REGRESO; ","")&amp;IF(AND(I240&lt;&gt;"",N(A240)&gt;0,IFERROR(VLOOKUP(I240,'Ajustes'!$A$3:$C$5,2,0),0)&gt;0,IF(OR(N(L240)&gt;0,N(M240)&gt;0),((IF(N(L240)=0,N(A240),N(L240))+N(M240))-(N(A240)+N(B240)))*1440&gt;IFERROR(VLOOKUP(I240,'Ajustes'!$A$3:$C$5,2,0),0),AND(NOT(N(O240)&gt;0),I240&lt;&gt;"Emergencia ahora",(NOW()-(N(A240)+N(B240)))*1440&gt;IFERROR(VLOOKUP(I240,'Ajustes'!$A$3:$C$5,2,0),0)))),"LLAMADA DESPUÉS DE LA META; ","")&amp;IF(AND(I240="Siguiente día hábil",N(A240)&gt;0,IF(N(N240)=0,TODAY()&gt;WORKDAY(N(A240),1),N(N240)&gt;WORKDAY(N(A240),1))),"SIGUIENTE DÍA HÁBIL SIN PROGRAMAR; ","")&amp;IF(AND(OR(I240="Emergencia ahora",I240="Siguiente día hábil"),K240=""),"SIN PROVEEDOR; ","")&amp;IF(AND(I240&lt;&gt;"",N(A240)&gt;0,IFERROR(VLOOKUP(I240,'Ajustes'!$A$3:$C$5,3,0),0)&gt;0,TODAY()-N(A240)&gt;IFERROR(VLOOKUP(I240,'Ajustes'!$A$3:$C$5,3,0),0)),"ABIERTA DEMASIADO TIEMPO; ",""),LEN(IF(N(A240)=0,"SIN FECHA DE LLEGADA; ","")&amp;IF(C240="","SIN UNIDAD; ","")&amp;IF(AND(C240&lt;&gt;"",COUNTIF('Unidades'!$A$2:$A$300,C240)=0),"UNIDAD NO ESTÁ EN LA LISTA; ","")&amp;IF(I240="","SIN URGENCIA; ","")&amp;IF(AND(I240&lt;&gt;"",J240=""),"FALTA QUIÉN DECIDIÓ; ","")&amp;IF(AND(I240="Emergencia ahora",NOT(OR(N(L240)&gt;0,N(M240)&gt;0))),"EMERGENCIA SIN LLAMADA DE REGRESO; ","")&amp;IF(AND(I240&lt;&gt;"",N(A240)&gt;0,IFERROR(VLOOKUP(I240,'Ajustes'!$A$3:$C$5,2,0),0)&gt;0,IF(OR(N(L240)&gt;0,N(M240)&gt;0),((IF(N(L240)=0,N(A240),N(L240))+N(M240))-(N(A240)+N(B240)))*1440&gt;IFERROR(VLOOKUP(I240,'Ajustes'!$A$3:$C$5,2,0),0),AND(NOT(N(O240)&gt;0),I240&lt;&gt;"Emergencia ahora",(NOW()-(N(A240)+N(B240)))*1440&gt;IFERROR(VLOOKUP(I240,'Ajustes'!$A$3:$C$5,2,0),0)))),"LLAMADA DESPUÉS DE LA META; ","")&amp;IF(AND(I240="Siguiente día hábil",N(A240)&gt;0,IF(N(N240)=0,TODAY()&gt;WORKDAY(N(A240),1),N(N240)&gt;WORKDAY(N(A240),1))),"SIGUIENTE DÍA HÁBIL SIN PROGRAMAR; ","")&amp;IF(AND(OR(I240="Emergencia ahora",I240="Siguiente día hábil"),K240=""),"SIN PROVEEDOR; ","")&amp;IF(AND(I240&lt;&gt;"",N(A240)&gt;0,IFERROR(VLOOKUP(I240,'Ajustes'!$A$3:$C$5,3,0),0)&gt;0,TODAY()-N(A240)&gt;IFERROR(VLOOKUP(I240,'Ajustes'!$A$3:$C$5,3,0),0)),"ABIERTA DEMASIADO TIEMPO; ",""))-2)))</f>
        <v/>
      </c>
    </row>
    <row r="241">
      <c r="A241" s="7" t="n"/>
      <c r="B241" s="8" t="n"/>
      <c r="L241" s="7" t="n"/>
      <c r="M241" s="8" t="n"/>
      <c r="N241" s="7" t="n"/>
      <c r="O241" s="7" t="n"/>
      <c r="Q241" s="10">
        <f>IF(OR(NOT(OR(A241&lt;&gt;"",C241&lt;&gt;"",D241&lt;&gt;"",G241&lt;&gt;"")),N(A241)=0,NOT(OR(N(L241)&gt;0,N(M241)&gt;0))),"",ROUND(((IF(N(L241)=0,N(A241),N(L241))+N(M241))-(N(A241)+N(B241)))*1440,0))</f>
        <v/>
      </c>
      <c r="R241" s="10">
        <f>IF(OR(NOT(OR(A241&lt;&gt;"",C241&lt;&gt;"",D241&lt;&gt;"",G241&lt;&gt;"")),N(A241)=0),"",IF(N(O241)&gt;0,N(O241),TODAY())-N(A241))</f>
        <v/>
      </c>
      <c r="S241">
        <f>IF(OR(NOT(OR(A241&lt;&gt;"",C241&lt;&gt;"",D241&lt;&gt;"",G241&lt;&gt;"")),N(O241)&gt;0),"",IF(IF(N(A241)=0,"SIN FECHA DE LLEGADA; ","")&amp;IF(C241="","SIN UNIDAD; ","")&amp;IF(AND(C241&lt;&gt;"",COUNTIF('Unidades'!$A$2:$A$300,C241)=0),"UNIDAD NO ESTÁ EN LA LISTA; ","")&amp;IF(I241="","SIN URGENCIA; ","")&amp;IF(AND(I241&lt;&gt;"",J241=""),"FALTA QUIÉN DECIDIÓ; ","")&amp;IF(AND(I241="Emergencia ahora",NOT(OR(N(L241)&gt;0,N(M241)&gt;0))),"EMERGENCIA SIN LLAMADA DE REGRESO; ","")&amp;IF(AND(I241&lt;&gt;"",N(A241)&gt;0,IFERROR(VLOOKUP(I241,'Ajustes'!$A$3:$C$5,2,0),0)&gt;0,IF(OR(N(L241)&gt;0,N(M241)&gt;0),((IF(N(L241)=0,N(A241),N(L241))+N(M241))-(N(A241)+N(B241)))*1440&gt;IFERROR(VLOOKUP(I241,'Ajustes'!$A$3:$C$5,2,0),0),AND(NOT(N(O241)&gt;0),I241&lt;&gt;"Emergencia ahora",(NOW()-(N(A241)+N(B241)))*1440&gt;IFERROR(VLOOKUP(I241,'Ajustes'!$A$3:$C$5,2,0),0)))),"LLAMADA DESPUÉS DE LA META; ","")&amp;IF(AND(I241="Siguiente día hábil",N(A241)&gt;0,IF(N(N241)=0,TODAY()&gt;WORKDAY(N(A241),1),N(N241)&gt;WORKDAY(N(A241),1))),"SIGUIENTE DÍA HÁBIL SIN PROGRAMAR; ","")&amp;IF(AND(OR(I241="Emergencia ahora",I241="Siguiente día hábil"),K241=""),"SIN PROVEEDOR; ","")&amp;IF(AND(I241&lt;&gt;"",N(A241)&gt;0,IFERROR(VLOOKUP(I241,'Ajustes'!$A$3:$C$5,3,0),0)&gt;0,TODAY()-N(A241)&gt;IFERROR(VLOOKUP(I241,'Ajustes'!$A$3:$C$5,3,0),0)),"ABIERTA DEMASIADO TIEMPO; ","")="","",LEFT(IF(N(A241)=0,"SIN FECHA DE LLEGADA; ","")&amp;IF(C241="","SIN UNIDAD; ","")&amp;IF(AND(C241&lt;&gt;"",COUNTIF('Unidades'!$A$2:$A$300,C241)=0),"UNIDAD NO ESTÁ EN LA LISTA; ","")&amp;IF(I241="","SIN URGENCIA; ","")&amp;IF(AND(I241&lt;&gt;"",J241=""),"FALTA QUIÉN DECIDIÓ; ","")&amp;IF(AND(I241="Emergencia ahora",NOT(OR(N(L241)&gt;0,N(M241)&gt;0))),"EMERGENCIA SIN LLAMADA DE REGRESO; ","")&amp;IF(AND(I241&lt;&gt;"",N(A241)&gt;0,IFERROR(VLOOKUP(I241,'Ajustes'!$A$3:$C$5,2,0),0)&gt;0,IF(OR(N(L241)&gt;0,N(M241)&gt;0),((IF(N(L241)=0,N(A241),N(L241))+N(M241))-(N(A241)+N(B241)))*1440&gt;IFERROR(VLOOKUP(I241,'Ajustes'!$A$3:$C$5,2,0),0),AND(NOT(N(O241)&gt;0),I241&lt;&gt;"Emergencia ahora",(NOW()-(N(A241)+N(B241)))*1440&gt;IFERROR(VLOOKUP(I241,'Ajustes'!$A$3:$C$5,2,0),0)))),"LLAMADA DESPUÉS DE LA META; ","")&amp;IF(AND(I241="Siguiente día hábil",N(A241)&gt;0,IF(N(N241)=0,TODAY()&gt;WORKDAY(N(A241),1),N(N241)&gt;WORKDAY(N(A241),1))),"SIGUIENTE DÍA HÁBIL SIN PROGRAMAR; ","")&amp;IF(AND(OR(I241="Emergencia ahora",I241="Siguiente día hábil"),K241=""),"SIN PROVEEDOR; ","")&amp;IF(AND(I241&lt;&gt;"",N(A241)&gt;0,IFERROR(VLOOKUP(I241,'Ajustes'!$A$3:$C$5,3,0),0)&gt;0,TODAY()-N(A241)&gt;IFERROR(VLOOKUP(I241,'Ajustes'!$A$3:$C$5,3,0),0)),"ABIERTA DEMASIADO TIEMPO; ",""),LEN(IF(N(A241)=0,"SIN FECHA DE LLEGADA; ","")&amp;IF(C241="","SIN UNIDAD; ","")&amp;IF(AND(C241&lt;&gt;"",COUNTIF('Unidades'!$A$2:$A$300,C241)=0),"UNIDAD NO ESTÁ EN LA LISTA; ","")&amp;IF(I241="","SIN URGENCIA; ","")&amp;IF(AND(I241&lt;&gt;"",J241=""),"FALTA QUIÉN DECIDIÓ; ","")&amp;IF(AND(I241="Emergencia ahora",NOT(OR(N(L241)&gt;0,N(M241)&gt;0))),"EMERGENCIA SIN LLAMADA DE REGRESO; ","")&amp;IF(AND(I241&lt;&gt;"",N(A241)&gt;0,IFERROR(VLOOKUP(I241,'Ajustes'!$A$3:$C$5,2,0),0)&gt;0,IF(OR(N(L241)&gt;0,N(M241)&gt;0),((IF(N(L241)=0,N(A241),N(L241))+N(M241))-(N(A241)+N(B241)))*1440&gt;IFERROR(VLOOKUP(I241,'Ajustes'!$A$3:$C$5,2,0),0),AND(NOT(N(O241)&gt;0),I241&lt;&gt;"Emergencia ahora",(NOW()-(N(A241)+N(B241)))*1440&gt;IFERROR(VLOOKUP(I241,'Ajustes'!$A$3:$C$5,2,0),0)))),"LLAMADA DESPUÉS DE LA META; ","")&amp;IF(AND(I241="Siguiente día hábil",N(A241)&gt;0,IF(N(N241)=0,TODAY()&gt;WORKDAY(N(A241),1),N(N241)&gt;WORKDAY(N(A241),1))),"SIGUIENTE DÍA HÁBIL SIN PROGRAMAR; ","")&amp;IF(AND(OR(I241="Emergencia ahora",I241="Siguiente día hábil"),K241=""),"SIN PROVEEDOR; ","")&amp;IF(AND(I241&lt;&gt;"",N(A241)&gt;0,IFERROR(VLOOKUP(I241,'Ajustes'!$A$3:$C$5,3,0),0)&gt;0,TODAY()-N(A241)&gt;IFERROR(VLOOKUP(I241,'Ajustes'!$A$3:$C$5,3,0),0)),"ABIERTA DEMASIADO TIEMPO; ",""))-2)))</f>
        <v/>
      </c>
    </row>
    <row r="242">
      <c r="A242" s="7" t="n"/>
      <c r="B242" s="8" t="n"/>
      <c r="L242" s="7" t="n"/>
      <c r="M242" s="8" t="n"/>
      <c r="N242" s="7" t="n"/>
      <c r="O242" s="7" t="n"/>
      <c r="Q242" s="10">
        <f>IF(OR(NOT(OR(A242&lt;&gt;"",C242&lt;&gt;"",D242&lt;&gt;"",G242&lt;&gt;"")),N(A242)=0,NOT(OR(N(L242)&gt;0,N(M242)&gt;0))),"",ROUND(((IF(N(L242)=0,N(A242),N(L242))+N(M242))-(N(A242)+N(B242)))*1440,0))</f>
        <v/>
      </c>
      <c r="R242" s="10">
        <f>IF(OR(NOT(OR(A242&lt;&gt;"",C242&lt;&gt;"",D242&lt;&gt;"",G242&lt;&gt;"")),N(A242)=0),"",IF(N(O242)&gt;0,N(O242),TODAY())-N(A242))</f>
        <v/>
      </c>
      <c r="S242">
        <f>IF(OR(NOT(OR(A242&lt;&gt;"",C242&lt;&gt;"",D242&lt;&gt;"",G242&lt;&gt;"")),N(O242)&gt;0),"",IF(IF(N(A242)=0,"SIN FECHA DE LLEGADA; ","")&amp;IF(C242="","SIN UNIDAD; ","")&amp;IF(AND(C242&lt;&gt;"",COUNTIF('Unidades'!$A$2:$A$300,C242)=0),"UNIDAD NO ESTÁ EN LA LISTA; ","")&amp;IF(I242="","SIN URGENCIA; ","")&amp;IF(AND(I242&lt;&gt;"",J242=""),"FALTA QUIÉN DECIDIÓ; ","")&amp;IF(AND(I242="Emergencia ahora",NOT(OR(N(L242)&gt;0,N(M242)&gt;0))),"EMERGENCIA SIN LLAMADA DE REGRESO; ","")&amp;IF(AND(I242&lt;&gt;"",N(A242)&gt;0,IFERROR(VLOOKUP(I242,'Ajustes'!$A$3:$C$5,2,0),0)&gt;0,IF(OR(N(L242)&gt;0,N(M242)&gt;0),((IF(N(L242)=0,N(A242),N(L242))+N(M242))-(N(A242)+N(B242)))*1440&gt;IFERROR(VLOOKUP(I242,'Ajustes'!$A$3:$C$5,2,0),0),AND(NOT(N(O242)&gt;0),I242&lt;&gt;"Emergencia ahora",(NOW()-(N(A242)+N(B242)))*1440&gt;IFERROR(VLOOKUP(I242,'Ajustes'!$A$3:$C$5,2,0),0)))),"LLAMADA DESPUÉS DE LA META; ","")&amp;IF(AND(I242="Siguiente día hábil",N(A242)&gt;0,IF(N(N242)=0,TODAY()&gt;WORKDAY(N(A242),1),N(N242)&gt;WORKDAY(N(A242),1))),"SIGUIENTE DÍA HÁBIL SIN PROGRAMAR; ","")&amp;IF(AND(OR(I242="Emergencia ahora",I242="Siguiente día hábil"),K242=""),"SIN PROVEEDOR; ","")&amp;IF(AND(I242&lt;&gt;"",N(A242)&gt;0,IFERROR(VLOOKUP(I242,'Ajustes'!$A$3:$C$5,3,0),0)&gt;0,TODAY()-N(A242)&gt;IFERROR(VLOOKUP(I242,'Ajustes'!$A$3:$C$5,3,0),0)),"ABIERTA DEMASIADO TIEMPO; ","")="","",LEFT(IF(N(A242)=0,"SIN FECHA DE LLEGADA; ","")&amp;IF(C242="","SIN UNIDAD; ","")&amp;IF(AND(C242&lt;&gt;"",COUNTIF('Unidades'!$A$2:$A$300,C242)=0),"UNIDAD NO ESTÁ EN LA LISTA; ","")&amp;IF(I242="","SIN URGENCIA; ","")&amp;IF(AND(I242&lt;&gt;"",J242=""),"FALTA QUIÉN DECIDIÓ; ","")&amp;IF(AND(I242="Emergencia ahora",NOT(OR(N(L242)&gt;0,N(M242)&gt;0))),"EMERGENCIA SIN LLAMADA DE REGRESO; ","")&amp;IF(AND(I242&lt;&gt;"",N(A242)&gt;0,IFERROR(VLOOKUP(I242,'Ajustes'!$A$3:$C$5,2,0),0)&gt;0,IF(OR(N(L242)&gt;0,N(M242)&gt;0),((IF(N(L242)=0,N(A242),N(L242))+N(M242))-(N(A242)+N(B242)))*1440&gt;IFERROR(VLOOKUP(I242,'Ajustes'!$A$3:$C$5,2,0),0),AND(NOT(N(O242)&gt;0),I242&lt;&gt;"Emergencia ahora",(NOW()-(N(A242)+N(B242)))*1440&gt;IFERROR(VLOOKUP(I242,'Ajustes'!$A$3:$C$5,2,0),0)))),"LLAMADA DESPUÉS DE LA META; ","")&amp;IF(AND(I242="Siguiente día hábil",N(A242)&gt;0,IF(N(N242)=0,TODAY()&gt;WORKDAY(N(A242),1),N(N242)&gt;WORKDAY(N(A242),1))),"SIGUIENTE DÍA HÁBIL SIN PROGRAMAR; ","")&amp;IF(AND(OR(I242="Emergencia ahora",I242="Siguiente día hábil"),K242=""),"SIN PROVEEDOR; ","")&amp;IF(AND(I242&lt;&gt;"",N(A242)&gt;0,IFERROR(VLOOKUP(I242,'Ajustes'!$A$3:$C$5,3,0),0)&gt;0,TODAY()-N(A242)&gt;IFERROR(VLOOKUP(I242,'Ajustes'!$A$3:$C$5,3,0),0)),"ABIERTA DEMASIADO TIEMPO; ",""),LEN(IF(N(A242)=0,"SIN FECHA DE LLEGADA; ","")&amp;IF(C242="","SIN UNIDAD; ","")&amp;IF(AND(C242&lt;&gt;"",COUNTIF('Unidades'!$A$2:$A$300,C242)=0),"UNIDAD NO ESTÁ EN LA LISTA; ","")&amp;IF(I242="","SIN URGENCIA; ","")&amp;IF(AND(I242&lt;&gt;"",J242=""),"FALTA QUIÉN DECIDIÓ; ","")&amp;IF(AND(I242="Emergencia ahora",NOT(OR(N(L242)&gt;0,N(M242)&gt;0))),"EMERGENCIA SIN LLAMADA DE REGRESO; ","")&amp;IF(AND(I242&lt;&gt;"",N(A242)&gt;0,IFERROR(VLOOKUP(I242,'Ajustes'!$A$3:$C$5,2,0),0)&gt;0,IF(OR(N(L242)&gt;0,N(M242)&gt;0),((IF(N(L242)=0,N(A242),N(L242))+N(M242))-(N(A242)+N(B242)))*1440&gt;IFERROR(VLOOKUP(I242,'Ajustes'!$A$3:$C$5,2,0),0),AND(NOT(N(O242)&gt;0),I242&lt;&gt;"Emergencia ahora",(NOW()-(N(A242)+N(B242)))*1440&gt;IFERROR(VLOOKUP(I242,'Ajustes'!$A$3:$C$5,2,0),0)))),"LLAMADA DESPUÉS DE LA META; ","")&amp;IF(AND(I242="Siguiente día hábil",N(A242)&gt;0,IF(N(N242)=0,TODAY()&gt;WORKDAY(N(A242),1),N(N242)&gt;WORKDAY(N(A242),1))),"SIGUIENTE DÍA HÁBIL SIN PROGRAMAR; ","")&amp;IF(AND(OR(I242="Emergencia ahora",I242="Siguiente día hábil"),K242=""),"SIN PROVEEDOR; ","")&amp;IF(AND(I242&lt;&gt;"",N(A242)&gt;0,IFERROR(VLOOKUP(I242,'Ajustes'!$A$3:$C$5,3,0),0)&gt;0,TODAY()-N(A242)&gt;IFERROR(VLOOKUP(I242,'Ajustes'!$A$3:$C$5,3,0),0)),"ABIERTA DEMASIADO TIEMPO; ",""))-2)))</f>
        <v/>
      </c>
    </row>
    <row r="243">
      <c r="A243" s="7" t="n"/>
      <c r="B243" s="8" t="n"/>
      <c r="L243" s="7" t="n"/>
      <c r="M243" s="8" t="n"/>
      <c r="N243" s="7" t="n"/>
      <c r="O243" s="7" t="n"/>
      <c r="Q243" s="10">
        <f>IF(OR(NOT(OR(A243&lt;&gt;"",C243&lt;&gt;"",D243&lt;&gt;"",G243&lt;&gt;"")),N(A243)=0,NOT(OR(N(L243)&gt;0,N(M243)&gt;0))),"",ROUND(((IF(N(L243)=0,N(A243),N(L243))+N(M243))-(N(A243)+N(B243)))*1440,0))</f>
        <v/>
      </c>
      <c r="R243" s="10">
        <f>IF(OR(NOT(OR(A243&lt;&gt;"",C243&lt;&gt;"",D243&lt;&gt;"",G243&lt;&gt;"")),N(A243)=0),"",IF(N(O243)&gt;0,N(O243),TODAY())-N(A243))</f>
        <v/>
      </c>
      <c r="S243">
        <f>IF(OR(NOT(OR(A243&lt;&gt;"",C243&lt;&gt;"",D243&lt;&gt;"",G243&lt;&gt;"")),N(O243)&gt;0),"",IF(IF(N(A243)=0,"SIN FECHA DE LLEGADA; ","")&amp;IF(C243="","SIN UNIDAD; ","")&amp;IF(AND(C243&lt;&gt;"",COUNTIF('Unidades'!$A$2:$A$300,C243)=0),"UNIDAD NO ESTÁ EN LA LISTA; ","")&amp;IF(I243="","SIN URGENCIA; ","")&amp;IF(AND(I243&lt;&gt;"",J243=""),"FALTA QUIÉN DECIDIÓ; ","")&amp;IF(AND(I243="Emergencia ahora",NOT(OR(N(L243)&gt;0,N(M243)&gt;0))),"EMERGENCIA SIN LLAMADA DE REGRESO; ","")&amp;IF(AND(I243&lt;&gt;"",N(A243)&gt;0,IFERROR(VLOOKUP(I243,'Ajustes'!$A$3:$C$5,2,0),0)&gt;0,IF(OR(N(L243)&gt;0,N(M243)&gt;0),((IF(N(L243)=0,N(A243),N(L243))+N(M243))-(N(A243)+N(B243)))*1440&gt;IFERROR(VLOOKUP(I243,'Ajustes'!$A$3:$C$5,2,0),0),AND(NOT(N(O243)&gt;0),I243&lt;&gt;"Emergencia ahora",(NOW()-(N(A243)+N(B243)))*1440&gt;IFERROR(VLOOKUP(I243,'Ajustes'!$A$3:$C$5,2,0),0)))),"LLAMADA DESPUÉS DE LA META; ","")&amp;IF(AND(I243="Siguiente día hábil",N(A243)&gt;0,IF(N(N243)=0,TODAY()&gt;WORKDAY(N(A243),1),N(N243)&gt;WORKDAY(N(A243),1))),"SIGUIENTE DÍA HÁBIL SIN PROGRAMAR; ","")&amp;IF(AND(OR(I243="Emergencia ahora",I243="Siguiente día hábil"),K243=""),"SIN PROVEEDOR; ","")&amp;IF(AND(I243&lt;&gt;"",N(A243)&gt;0,IFERROR(VLOOKUP(I243,'Ajustes'!$A$3:$C$5,3,0),0)&gt;0,TODAY()-N(A243)&gt;IFERROR(VLOOKUP(I243,'Ajustes'!$A$3:$C$5,3,0),0)),"ABIERTA DEMASIADO TIEMPO; ","")="","",LEFT(IF(N(A243)=0,"SIN FECHA DE LLEGADA; ","")&amp;IF(C243="","SIN UNIDAD; ","")&amp;IF(AND(C243&lt;&gt;"",COUNTIF('Unidades'!$A$2:$A$300,C243)=0),"UNIDAD NO ESTÁ EN LA LISTA; ","")&amp;IF(I243="","SIN URGENCIA; ","")&amp;IF(AND(I243&lt;&gt;"",J243=""),"FALTA QUIÉN DECIDIÓ; ","")&amp;IF(AND(I243="Emergencia ahora",NOT(OR(N(L243)&gt;0,N(M243)&gt;0))),"EMERGENCIA SIN LLAMADA DE REGRESO; ","")&amp;IF(AND(I243&lt;&gt;"",N(A243)&gt;0,IFERROR(VLOOKUP(I243,'Ajustes'!$A$3:$C$5,2,0),0)&gt;0,IF(OR(N(L243)&gt;0,N(M243)&gt;0),((IF(N(L243)=0,N(A243),N(L243))+N(M243))-(N(A243)+N(B243)))*1440&gt;IFERROR(VLOOKUP(I243,'Ajustes'!$A$3:$C$5,2,0),0),AND(NOT(N(O243)&gt;0),I243&lt;&gt;"Emergencia ahora",(NOW()-(N(A243)+N(B243)))*1440&gt;IFERROR(VLOOKUP(I243,'Ajustes'!$A$3:$C$5,2,0),0)))),"LLAMADA DESPUÉS DE LA META; ","")&amp;IF(AND(I243="Siguiente día hábil",N(A243)&gt;0,IF(N(N243)=0,TODAY()&gt;WORKDAY(N(A243),1),N(N243)&gt;WORKDAY(N(A243),1))),"SIGUIENTE DÍA HÁBIL SIN PROGRAMAR; ","")&amp;IF(AND(OR(I243="Emergencia ahora",I243="Siguiente día hábil"),K243=""),"SIN PROVEEDOR; ","")&amp;IF(AND(I243&lt;&gt;"",N(A243)&gt;0,IFERROR(VLOOKUP(I243,'Ajustes'!$A$3:$C$5,3,0),0)&gt;0,TODAY()-N(A243)&gt;IFERROR(VLOOKUP(I243,'Ajustes'!$A$3:$C$5,3,0),0)),"ABIERTA DEMASIADO TIEMPO; ",""),LEN(IF(N(A243)=0,"SIN FECHA DE LLEGADA; ","")&amp;IF(C243="","SIN UNIDAD; ","")&amp;IF(AND(C243&lt;&gt;"",COUNTIF('Unidades'!$A$2:$A$300,C243)=0),"UNIDAD NO ESTÁ EN LA LISTA; ","")&amp;IF(I243="","SIN URGENCIA; ","")&amp;IF(AND(I243&lt;&gt;"",J243=""),"FALTA QUIÉN DECIDIÓ; ","")&amp;IF(AND(I243="Emergencia ahora",NOT(OR(N(L243)&gt;0,N(M243)&gt;0))),"EMERGENCIA SIN LLAMADA DE REGRESO; ","")&amp;IF(AND(I243&lt;&gt;"",N(A243)&gt;0,IFERROR(VLOOKUP(I243,'Ajustes'!$A$3:$C$5,2,0),0)&gt;0,IF(OR(N(L243)&gt;0,N(M243)&gt;0),((IF(N(L243)=0,N(A243),N(L243))+N(M243))-(N(A243)+N(B243)))*1440&gt;IFERROR(VLOOKUP(I243,'Ajustes'!$A$3:$C$5,2,0),0),AND(NOT(N(O243)&gt;0),I243&lt;&gt;"Emergencia ahora",(NOW()-(N(A243)+N(B243)))*1440&gt;IFERROR(VLOOKUP(I243,'Ajustes'!$A$3:$C$5,2,0),0)))),"LLAMADA DESPUÉS DE LA META; ","")&amp;IF(AND(I243="Siguiente día hábil",N(A243)&gt;0,IF(N(N243)=0,TODAY()&gt;WORKDAY(N(A243),1),N(N243)&gt;WORKDAY(N(A243),1))),"SIGUIENTE DÍA HÁBIL SIN PROGRAMAR; ","")&amp;IF(AND(OR(I243="Emergencia ahora",I243="Siguiente día hábil"),K243=""),"SIN PROVEEDOR; ","")&amp;IF(AND(I243&lt;&gt;"",N(A243)&gt;0,IFERROR(VLOOKUP(I243,'Ajustes'!$A$3:$C$5,3,0),0)&gt;0,TODAY()-N(A243)&gt;IFERROR(VLOOKUP(I243,'Ajustes'!$A$3:$C$5,3,0),0)),"ABIERTA DEMASIADO TIEMPO; ",""))-2)))</f>
        <v/>
      </c>
    </row>
    <row r="244">
      <c r="A244" s="7" t="n"/>
      <c r="B244" s="8" t="n"/>
      <c r="L244" s="7" t="n"/>
      <c r="M244" s="8" t="n"/>
      <c r="N244" s="7" t="n"/>
      <c r="O244" s="7" t="n"/>
      <c r="Q244" s="10">
        <f>IF(OR(NOT(OR(A244&lt;&gt;"",C244&lt;&gt;"",D244&lt;&gt;"",G244&lt;&gt;"")),N(A244)=0,NOT(OR(N(L244)&gt;0,N(M244)&gt;0))),"",ROUND(((IF(N(L244)=0,N(A244),N(L244))+N(M244))-(N(A244)+N(B244)))*1440,0))</f>
        <v/>
      </c>
      <c r="R244" s="10">
        <f>IF(OR(NOT(OR(A244&lt;&gt;"",C244&lt;&gt;"",D244&lt;&gt;"",G244&lt;&gt;"")),N(A244)=0),"",IF(N(O244)&gt;0,N(O244),TODAY())-N(A244))</f>
        <v/>
      </c>
      <c r="S244">
        <f>IF(OR(NOT(OR(A244&lt;&gt;"",C244&lt;&gt;"",D244&lt;&gt;"",G244&lt;&gt;"")),N(O244)&gt;0),"",IF(IF(N(A244)=0,"SIN FECHA DE LLEGADA; ","")&amp;IF(C244="","SIN UNIDAD; ","")&amp;IF(AND(C244&lt;&gt;"",COUNTIF('Unidades'!$A$2:$A$300,C244)=0),"UNIDAD NO ESTÁ EN LA LISTA; ","")&amp;IF(I244="","SIN URGENCIA; ","")&amp;IF(AND(I244&lt;&gt;"",J244=""),"FALTA QUIÉN DECIDIÓ; ","")&amp;IF(AND(I244="Emergencia ahora",NOT(OR(N(L244)&gt;0,N(M244)&gt;0))),"EMERGENCIA SIN LLAMADA DE REGRESO; ","")&amp;IF(AND(I244&lt;&gt;"",N(A244)&gt;0,IFERROR(VLOOKUP(I244,'Ajustes'!$A$3:$C$5,2,0),0)&gt;0,IF(OR(N(L244)&gt;0,N(M244)&gt;0),((IF(N(L244)=0,N(A244),N(L244))+N(M244))-(N(A244)+N(B244)))*1440&gt;IFERROR(VLOOKUP(I244,'Ajustes'!$A$3:$C$5,2,0),0),AND(NOT(N(O244)&gt;0),I244&lt;&gt;"Emergencia ahora",(NOW()-(N(A244)+N(B244)))*1440&gt;IFERROR(VLOOKUP(I244,'Ajustes'!$A$3:$C$5,2,0),0)))),"LLAMADA DESPUÉS DE LA META; ","")&amp;IF(AND(I244="Siguiente día hábil",N(A244)&gt;0,IF(N(N244)=0,TODAY()&gt;WORKDAY(N(A244),1),N(N244)&gt;WORKDAY(N(A244),1))),"SIGUIENTE DÍA HÁBIL SIN PROGRAMAR; ","")&amp;IF(AND(OR(I244="Emergencia ahora",I244="Siguiente día hábil"),K244=""),"SIN PROVEEDOR; ","")&amp;IF(AND(I244&lt;&gt;"",N(A244)&gt;0,IFERROR(VLOOKUP(I244,'Ajustes'!$A$3:$C$5,3,0),0)&gt;0,TODAY()-N(A244)&gt;IFERROR(VLOOKUP(I244,'Ajustes'!$A$3:$C$5,3,0),0)),"ABIERTA DEMASIADO TIEMPO; ","")="","",LEFT(IF(N(A244)=0,"SIN FECHA DE LLEGADA; ","")&amp;IF(C244="","SIN UNIDAD; ","")&amp;IF(AND(C244&lt;&gt;"",COUNTIF('Unidades'!$A$2:$A$300,C244)=0),"UNIDAD NO ESTÁ EN LA LISTA; ","")&amp;IF(I244="","SIN URGENCIA; ","")&amp;IF(AND(I244&lt;&gt;"",J244=""),"FALTA QUIÉN DECIDIÓ; ","")&amp;IF(AND(I244="Emergencia ahora",NOT(OR(N(L244)&gt;0,N(M244)&gt;0))),"EMERGENCIA SIN LLAMADA DE REGRESO; ","")&amp;IF(AND(I244&lt;&gt;"",N(A244)&gt;0,IFERROR(VLOOKUP(I244,'Ajustes'!$A$3:$C$5,2,0),0)&gt;0,IF(OR(N(L244)&gt;0,N(M244)&gt;0),((IF(N(L244)=0,N(A244),N(L244))+N(M244))-(N(A244)+N(B244)))*1440&gt;IFERROR(VLOOKUP(I244,'Ajustes'!$A$3:$C$5,2,0),0),AND(NOT(N(O244)&gt;0),I244&lt;&gt;"Emergencia ahora",(NOW()-(N(A244)+N(B244)))*1440&gt;IFERROR(VLOOKUP(I244,'Ajustes'!$A$3:$C$5,2,0),0)))),"LLAMADA DESPUÉS DE LA META; ","")&amp;IF(AND(I244="Siguiente día hábil",N(A244)&gt;0,IF(N(N244)=0,TODAY()&gt;WORKDAY(N(A244),1),N(N244)&gt;WORKDAY(N(A244),1))),"SIGUIENTE DÍA HÁBIL SIN PROGRAMAR; ","")&amp;IF(AND(OR(I244="Emergencia ahora",I244="Siguiente día hábil"),K244=""),"SIN PROVEEDOR; ","")&amp;IF(AND(I244&lt;&gt;"",N(A244)&gt;0,IFERROR(VLOOKUP(I244,'Ajustes'!$A$3:$C$5,3,0),0)&gt;0,TODAY()-N(A244)&gt;IFERROR(VLOOKUP(I244,'Ajustes'!$A$3:$C$5,3,0),0)),"ABIERTA DEMASIADO TIEMPO; ",""),LEN(IF(N(A244)=0,"SIN FECHA DE LLEGADA; ","")&amp;IF(C244="","SIN UNIDAD; ","")&amp;IF(AND(C244&lt;&gt;"",COUNTIF('Unidades'!$A$2:$A$300,C244)=0),"UNIDAD NO ESTÁ EN LA LISTA; ","")&amp;IF(I244="","SIN URGENCIA; ","")&amp;IF(AND(I244&lt;&gt;"",J244=""),"FALTA QUIÉN DECIDIÓ; ","")&amp;IF(AND(I244="Emergencia ahora",NOT(OR(N(L244)&gt;0,N(M244)&gt;0))),"EMERGENCIA SIN LLAMADA DE REGRESO; ","")&amp;IF(AND(I244&lt;&gt;"",N(A244)&gt;0,IFERROR(VLOOKUP(I244,'Ajustes'!$A$3:$C$5,2,0),0)&gt;0,IF(OR(N(L244)&gt;0,N(M244)&gt;0),((IF(N(L244)=0,N(A244),N(L244))+N(M244))-(N(A244)+N(B244)))*1440&gt;IFERROR(VLOOKUP(I244,'Ajustes'!$A$3:$C$5,2,0),0),AND(NOT(N(O244)&gt;0),I244&lt;&gt;"Emergencia ahora",(NOW()-(N(A244)+N(B244)))*1440&gt;IFERROR(VLOOKUP(I244,'Ajustes'!$A$3:$C$5,2,0),0)))),"LLAMADA DESPUÉS DE LA META; ","")&amp;IF(AND(I244="Siguiente día hábil",N(A244)&gt;0,IF(N(N244)=0,TODAY()&gt;WORKDAY(N(A244),1),N(N244)&gt;WORKDAY(N(A244),1))),"SIGUIENTE DÍA HÁBIL SIN PROGRAMAR; ","")&amp;IF(AND(OR(I244="Emergencia ahora",I244="Siguiente día hábil"),K244=""),"SIN PROVEEDOR; ","")&amp;IF(AND(I244&lt;&gt;"",N(A244)&gt;0,IFERROR(VLOOKUP(I244,'Ajustes'!$A$3:$C$5,3,0),0)&gt;0,TODAY()-N(A244)&gt;IFERROR(VLOOKUP(I244,'Ajustes'!$A$3:$C$5,3,0),0)),"ABIERTA DEMASIADO TIEMPO; ",""))-2)))</f>
        <v/>
      </c>
    </row>
    <row r="245">
      <c r="A245" s="7" t="n"/>
      <c r="B245" s="8" t="n"/>
      <c r="L245" s="7" t="n"/>
      <c r="M245" s="8" t="n"/>
      <c r="N245" s="7" t="n"/>
      <c r="O245" s="7" t="n"/>
      <c r="Q245" s="10">
        <f>IF(OR(NOT(OR(A245&lt;&gt;"",C245&lt;&gt;"",D245&lt;&gt;"",G245&lt;&gt;"")),N(A245)=0,NOT(OR(N(L245)&gt;0,N(M245)&gt;0))),"",ROUND(((IF(N(L245)=0,N(A245),N(L245))+N(M245))-(N(A245)+N(B245)))*1440,0))</f>
        <v/>
      </c>
      <c r="R245" s="10">
        <f>IF(OR(NOT(OR(A245&lt;&gt;"",C245&lt;&gt;"",D245&lt;&gt;"",G245&lt;&gt;"")),N(A245)=0),"",IF(N(O245)&gt;0,N(O245),TODAY())-N(A245))</f>
        <v/>
      </c>
      <c r="S245">
        <f>IF(OR(NOT(OR(A245&lt;&gt;"",C245&lt;&gt;"",D245&lt;&gt;"",G245&lt;&gt;"")),N(O245)&gt;0),"",IF(IF(N(A245)=0,"SIN FECHA DE LLEGADA; ","")&amp;IF(C245="","SIN UNIDAD; ","")&amp;IF(AND(C245&lt;&gt;"",COUNTIF('Unidades'!$A$2:$A$300,C245)=0),"UNIDAD NO ESTÁ EN LA LISTA; ","")&amp;IF(I245="","SIN URGENCIA; ","")&amp;IF(AND(I245&lt;&gt;"",J245=""),"FALTA QUIÉN DECIDIÓ; ","")&amp;IF(AND(I245="Emergencia ahora",NOT(OR(N(L245)&gt;0,N(M245)&gt;0))),"EMERGENCIA SIN LLAMADA DE REGRESO; ","")&amp;IF(AND(I245&lt;&gt;"",N(A245)&gt;0,IFERROR(VLOOKUP(I245,'Ajustes'!$A$3:$C$5,2,0),0)&gt;0,IF(OR(N(L245)&gt;0,N(M245)&gt;0),((IF(N(L245)=0,N(A245),N(L245))+N(M245))-(N(A245)+N(B245)))*1440&gt;IFERROR(VLOOKUP(I245,'Ajustes'!$A$3:$C$5,2,0),0),AND(NOT(N(O245)&gt;0),I245&lt;&gt;"Emergencia ahora",(NOW()-(N(A245)+N(B245)))*1440&gt;IFERROR(VLOOKUP(I245,'Ajustes'!$A$3:$C$5,2,0),0)))),"LLAMADA DESPUÉS DE LA META; ","")&amp;IF(AND(I245="Siguiente día hábil",N(A245)&gt;0,IF(N(N245)=0,TODAY()&gt;WORKDAY(N(A245),1),N(N245)&gt;WORKDAY(N(A245),1))),"SIGUIENTE DÍA HÁBIL SIN PROGRAMAR; ","")&amp;IF(AND(OR(I245="Emergencia ahora",I245="Siguiente día hábil"),K245=""),"SIN PROVEEDOR; ","")&amp;IF(AND(I245&lt;&gt;"",N(A245)&gt;0,IFERROR(VLOOKUP(I245,'Ajustes'!$A$3:$C$5,3,0),0)&gt;0,TODAY()-N(A245)&gt;IFERROR(VLOOKUP(I245,'Ajustes'!$A$3:$C$5,3,0),0)),"ABIERTA DEMASIADO TIEMPO; ","")="","",LEFT(IF(N(A245)=0,"SIN FECHA DE LLEGADA; ","")&amp;IF(C245="","SIN UNIDAD; ","")&amp;IF(AND(C245&lt;&gt;"",COUNTIF('Unidades'!$A$2:$A$300,C245)=0),"UNIDAD NO ESTÁ EN LA LISTA; ","")&amp;IF(I245="","SIN URGENCIA; ","")&amp;IF(AND(I245&lt;&gt;"",J245=""),"FALTA QUIÉN DECIDIÓ; ","")&amp;IF(AND(I245="Emergencia ahora",NOT(OR(N(L245)&gt;0,N(M245)&gt;0))),"EMERGENCIA SIN LLAMADA DE REGRESO; ","")&amp;IF(AND(I245&lt;&gt;"",N(A245)&gt;0,IFERROR(VLOOKUP(I245,'Ajustes'!$A$3:$C$5,2,0),0)&gt;0,IF(OR(N(L245)&gt;0,N(M245)&gt;0),((IF(N(L245)=0,N(A245),N(L245))+N(M245))-(N(A245)+N(B245)))*1440&gt;IFERROR(VLOOKUP(I245,'Ajustes'!$A$3:$C$5,2,0),0),AND(NOT(N(O245)&gt;0),I245&lt;&gt;"Emergencia ahora",(NOW()-(N(A245)+N(B245)))*1440&gt;IFERROR(VLOOKUP(I245,'Ajustes'!$A$3:$C$5,2,0),0)))),"LLAMADA DESPUÉS DE LA META; ","")&amp;IF(AND(I245="Siguiente día hábil",N(A245)&gt;0,IF(N(N245)=0,TODAY()&gt;WORKDAY(N(A245),1),N(N245)&gt;WORKDAY(N(A245),1))),"SIGUIENTE DÍA HÁBIL SIN PROGRAMAR; ","")&amp;IF(AND(OR(I245="Emergencia ahora",I245="Siguiente día hábil"),K245=""),"SIN PROVEEDOR; ","")&amp;IF(AND(I245&lt;&gt;"",N(A245)&gt;0,IFERROR(VLOOKUP(I245,'Ajustes'!$A$3:$C$5,3,0),0)&gt;0,TODAY()-N(A245)&gt;IFERROR(VLOOKUP(I245,'Ajustes'!$A$3:$C$5,3,0),0)),"ABIERTA DEMASIADO TIEMPO; ",""),LEN(IF(N(A245)=0,"SIN FECHA DE LLEGADA; ","")&amp;IF(C245="","SIN UNIDAD; ","")&amp;IF(AND(C245&lt;&gt;"",COUNTIF('Unidades'!$A$2:$A$300,C245)=0),"UNIDAD NO ESTÁ EN LA LISTA; ","")&amp;IF(I245="","SIN URGENCIA; ","")&amp;IF(AND(I245&lt;&gt;"",J245=""),"FALTA QUIÉN DECIDIÓ; ","")&amp;IF(AND(I245="Emergencia ahora",NOT(OR(N(L245)&gt;0,N(M245)&gt;0))),"EMERGENCIA SIN LLAMADA DE REGRESO; ","")&amp;IF(AND(I245&lt;&gt;"",N(A245)&gt;0,IFERROR(VLOOKUP(I245,'Ajustes'!$A$3:$C$5,2,0),0)&gt;0,IF(OR(N(L245)&gt;0,N(M245)&gt;0),((IF(N(L245)=0,N(A245),N(L245))+N(M245))-(N(A245)+N(B245)))*1440&gt;IFERROR(VLOOKUP(I245,'Ajustes'!$A$3:$C$5,2,0),0),AND(NOT(N(O245)&gt;0),I245&lt;&gt;"Emergencia ahora",(NOW()-(N(A245)+N(B245)))*1440&gt;IFERROR(VLOOKUP(I245,'Ajustes'!$A$3:$C$5,2,0),0)))),"LLAMADA DESPUÉS DE LA META; ","")&amp;IF(AND(I245="Siguiente día hábil",N(A245)&gt;0,IF(N(N245)=0,TODAY()&gt;WORKDAY(N(A245),1),N(N245)&gt;WORKDAY(N(A245),1))),"SIGUIENTE DÍA HÁBIL SIN PROGRAMAR; ","")&amp;IF(AND(OR(I245="Emergencia ahora",I245="Siguiente día hábil"),K245=""),"SIN PROVEEDOR; ","")&amp;IF(AND(I245&lt;&gt;"",N(A245)&gt;0,IFERROR(VLOOKUP(I245,'Ajustes'!$A$3:$C$5,3,0),0)&gt;0,TODAY()-N(A245)&gt;IFERROR(VLOOKUP(I245,'Ajustes'!$A$3:$C$5,3,0),0)),"ABIERTA DEMASIADO TIEMPO; ",""))-2)))</f>
        <v/>
      </c>
    </row>
    <row r="246">
      <c r="A246" s="7" t="n"/>
      <c r="B246" s="8" t="n"/>
      <c r="L246" s="7" t="n"/>
      <c r="M246" s="8" t="n"/>
      <c r="N246" s="7" t="n"/>
      <c r="O246" s="7" t="n"/>
      <c r="Q246" s="10">
        <f>IF(OR(NOT(OR(A246&lt;&gt;"",C246&lt;&gt;"",D246&lt;&gt;"",G246&lt;&gt;"")),N(A246)=0,NOT(OR(N(L246)&gt;0,N(M246)&gt;0))),"",ROUND(((IF(N(L246)=0,N(A246),N(L246))+N(M246))-(N(A246)+N(B246)))*1440,0))</f>
        <v/>
      </c>
      <c r="R246" s="10">
        <f>IF(OR(NOT(OR(A246&lt;&gt;"",C246&lt;&gt;"",D246&lt;&gt;"",G246&lt;&gt;"")),N(A246)=0),"",IF(N(O246)&gt;0,N(O246),TODAY())-N(A246))</f>
        <v/>
      </c>
      <c r="S246">
        <f>IF(OR(NOT(OR(A246&lt;&gt;"",C246&lt;&gt;"",D246&lt;&gt;"",G246&lt;&gt;"")),N(O246)&gt;0),"",IF(IF(N(A246)=0,"SIN FECHA DE LLEGADA; ","")&amp;IF(C246="","SIN UNIDAD; ","")&amp;IF(AND(C246&lt;&gt;"",COUNTIF('Unidades'!$A$2:$A$300,C246)=0),"UNIDAD NO ESTÁ EN LA LISTA; ","")&amp;IF(I246="","SIN URGENCIA; ","")&amp;IF(AND(I246&lt;&gt;"",J246=""),"FALTA QUIÉN DECIDIÓ; ","")&amp;IF(AND(I246="Emergencia ahora",NOT(OR(N(L246)&gt;0,N(M246)&gt;0))),"EMERGENCIA SIN LLAMADA DE REGRESO; ","")&amp;IF(AND(I246&lt;&gt;"",N(A246)&gt;0,IFERROR(VLOOKUP(I246,'Ajustes'!$A$3:$C$5,2,0),0)&gt;0,IF(OR(N(L246)&gt;0,N(M246)&gt;0),((IF(N(L246)=0,N(A246),N(L246))+N(M246))-(N(A246)+N(B246)))*1440&gt;IFERROR(VLOOKUP(I246,'Ajustes'!$A$3:$C$5,2,0),0),AND(NOT(N(O246)&gt;0),I246&lt;&gt;"Emergencia ahora",(NOW()-(N(A246)+N(B246)))*1440&gt;IFERROR(VLOOKUP(I246,'Ajustes'!$A$3:$C$5,2,0),0)))),"LLAMADA DESPUÉS DE LA META; ","")&amp;IF(AND(I246="Siguiente día hábil",N(A246)&gt;0,IF(N(N246)=0,TODAY()&gt;WORKDAY(N(A246),1),N(N246)&gt;WORKDAY(N(A246),1))),"SIGUIENTE DÍA HÁBIL SIN PROGRAMAR; ","")&amp;IF(AND(OR(I246="Emergencia ahora",I246="Siguiente día hábil"),K246=""),"SIN PROVEEDOR; ","")&amp;IF(AND(I246&lt;&gt;"",N(A246)&gt;0,IFERROR(VLOOKUP(I246,'Ajustes'!$A$3:$C$5,3,0),0)&gt;0,TODAY()-N(A246)&gt;IFERROR(VLOOKUP(I246,'Ajustes'!$A$3:$C$5,3,0),0)),"ABIERTA DEMASIADO TIEMPO; ","")="","",LEFT(IF(N(A246)=0,"SIN FECHA DE LLEGADA; ","")&amp;IF(C246="","SIN UNIDAD; ","")&amp;IF(AND(C246&lt;&gt;"",COUNTIF('Unidades'!$A$2:$A$300,C246)=0),"UNIDAD NO ESTÁ EN LA LISTA; ","")&amp;IF(I246="","SIN URGENCIA; ","")&amp;IF(AND(I246&lt;&gt;"",J246=""),"FALTA QUIÉN DECIDIÓ; ","")&amp;IF(AND(I246="Emergencia ahora",NOT(OR(N(L246)&gt;0,N(M246)&gt;0))),"EMERGENCIA SIN LLAMADA DE REGRESO; ","")&amp;IF(AND(I246&lt;&gt;"",N(A246)&gt;0,IFERROR(VLOOKUP(I246,'Ajustes'!$A$3:$C$5,2,0),0)&gt;0,IF(OR(N(L246)&gt;0,N(M246)&gt;0),((IF(N(L246)=0,N(A246),N(L246))+N(M246))-(N(A246)+N(B246)))*1440&gt;IFERROR(VLOOKUP(I246,'Ajustes'!$A$3:$C$5,2,0),0),AND(NOT(N(O246)&gt;0),I246&lt;&gt;"Emergencia ahora",(NOW()-(N(A246)+N(B246)))*1440&gt;IFERROR(VLOOKUP(I246,'Ajustes'!$A$3:$C$5,2,0),0)))),"LLAMADA DESPUÉS DE LA META; ","")&amp;IF(AND(I246="Siguiente día hábil",N(A246)&gt;0,IF(N(N246)=0,TODAY()&gt;WORKDAY(N(A246),1),N(N246)&gt;WORKDAY(N(A246),1))),"SIGUIENTE DÍA HÁBIL SIN PROGRAMAR; ","")&amp;IF(AND(OR(I246="Emergencia ahora",I246="Siguiente día hábil"),K246=""),"SIN PROVEEDOR; ","")&amp;IF(AND(I246&lt;&gt;"",N(A246)&gt;0,IFERROR(VLOOKUP(I246,'Ajustes'!$A$3:$C$5,3,0),0)&gt;0,TODAY()-N(A246)&gt;IFERROR(VLOOKUP(I246,'Ajustes'!$A$3:$C$5,3,0),0)),"ABIERTA DEMASIADO TIEMPO; ",""),LEN(IF(N(A246)=0,"SIN FECHA DE LLEGADA; ","")&amp;IF(C246="","SIN UNIDAD; ","")&amp;IF(AND(C246&lt;&gt;"",COUNTIF('Unidades'!$A$2:$A$300,C246)=0),"UNIDAD NO ESTÁ EN LA LISTA; ","")&amp;IF(I246="","SIN URGENCIA; ","")&amp;IF(AND(I246&lt;&gt;"",J246=""),"FALTA QUIÉN DECIDIÓ; ","")&amp;IF(AND(I246="Emergencia ahora",NOT(OR(N(L246)&gt;0,N(M246)&gt;0))),"EMERGENCIA SIN LLAMADA DE REGRESO; ","")&amp;IF(AND(I246&lt;&gt;"",N(A246)&gt;0,IFERROR(VLOOKUP(I246,'Ajustes'!$A$3:$C$5,2,0),0)&gt;0,IF(OR(N(L246)&gt;0,N(M246)&gt;0),((IF(N(L246)=0,N(A246),N(L246))+N(M246))-(N(A246)+N(B246)))*1440&gt;IFERROR(VLOOKUP(I246,'Ajustes'!$A$3:$C$5,2,0),0),AND(NOT(N(O246)&gt;0),I246&lt;&gt;"Emergencia ahora",(NOW()-(N(A246)+N(B246)))*1440&gt;IFERROR(VLOOKUP(I246,'Ajustes'!$A$3:$C$5,2,0),0)))),"LLAMADA DESPUÉS DE LA META; ","")&amp;IF(AND(I246="Siguiente día hábil",N(A246)&gt;0,IF(N(N246)=0,TODAY()&gt;WORKDAY(N(A246),1),N(N246)&gt;WORKDAY(N(A246),1))),"SIGUIENTE DÍA HÁBIL SIN PROGRAMAR; ","")&amp;IF(AND(OR(I246="Emergencia ahora",I246="Siguiente día hábil"),K246=""),"SIN PROVEEDOR; ","")&amp;IF(AND(I246&lt;&gt;"",N(A246)&gt;0,IFERROR(VLOOKUP(I246,'Ajustes'!$A$3:$C$5,3,0),0)&gt;0,TODAY()-N(A246)&gt;IFERROR(VLOOKUP(I246,'Ajustes'!$A$3:$C$5,3,0),0)),"ABIERTA DEMASIADO TIEMPO; ",""))-2)))</f>
        <v/>
      </c>
    </row>
    <row r="247">
      <c r="A247" s="7" t="n"/>
      <c r="B247" s="8" t="n"/>
      <c r="L247" s="7" t="n"/>
      <c r="M247" s="8" t="n"/>
      <c r="N247" s="7" t="n"/>
      <c r="O247" s="7" t="n"/>
      <c r="Q247" s="10">
        <f>IF(OR(NOT(OR(A247&lt;&gt;"",C247&lt;&gt;"",D247&lt;&gt;"",G247&lt;&gt;"")),N(A247)=0,NOT(OR(N(L247)&gt;0,N(M247)&gt;0))),"",ROUND(((IF(N(L247)=0,N(A247),N(L247))+N(M247))-(N(A247)+N(B247)))*1440,0))</f>
        <v/>
      </c>
      <c r="R247" s="10">
        <f>IF(OR(NOT(OR(A247&lt;&gt;"",C247&lt;&gt;"",D247&lt;&gt;"",G247&lt;&gt;"")),N(A247)=0),"",IF(N(O247)&gt;0,N(O247),TODAY())-N(A247))</f>
        <v/>
      </c>
      <c r="S247">
        <f>IF(OR(NOT(OR(A247&lt;&gt;"",C247&lt;&gt;"",D247&lt;&gt;"",G247&lt;&gt;"")),N(O247)&gt;0),"",IF(IF(N(A247)=0,"SIN FECHA DE LLEGADA; ","")&amp;IF(C247="","SIN UNIDAD; ","")&amp;IF(AND(C247&lt;&gt;"",COUNTIF('Unidades'!$A$2:$A$300,C247)=0),"UNIDAD NO ESTÁ EN LA LISTA; ","")&amp;IF(I247="","SIN URGENCIA; ","")&amp;IF(AND(I247&lt;&gt;"",J247=""),"FALTA QUIÉN DECIDIÓ; ","")&amp;IF(AND(I247="Emergencia ahora",NOT(OR(N(L247)&gt;0,N(M247)&gt;0))),"EMERGENCIA SIN LLAMADA DE REGRESO; ","")&amp;IF(AND(I247&lt;&gt;"",N(A247)&gt;0,IFERROR(VLOOKUP(I247,'Ajustes'!$A$3:$C$5,2,0),0)&gt;0,IF(OR(N(L247)&gt;0,N(M247)&gt;0),((IF(N(L247)=0,N(A247),N(L247))+N(M247))-(N(A247)+N(B247)))*1440&gt;IFERROR(VLOOKUP(I247,'Ajustes'!$A$3:$C$5,2,0),0),AND(NOT(N(O247)&gt;0),I247&lt;&gt;"Emergencia ahora",(NOW()-(N(A247)+N(B247)))*1440&gt;IFERROR(VLOOKUP(I247,'Ajustes'!$A$3:$C$5,2,0),0)))),"LLAMADA DESPUÉS DE LA META; ","")&amp;IF(AND(I247="Siguiente día hábil",N(A247)&gt;0,IF(N(N247)=0,TODAY()&gt;WORKDAY(N(A247),1),N(N247)&gt;WORKDAY(N(A247),1))),"SIGUIENTE DÍA HÁBIL SIN PROGRAMAR; ","")&amp;IF(AND(OR(I247="Emergencia ahora",I247="Siguiente día hábil"),K247=""),"SIN PROVEEDOR; ","")&amp;IF(AND(I247&lt;&gt;"",N(A247)&gt;0,IFERROR(VLOOKUP(I247,'Ajustes'!$A$3:$C$5,3,0),0)&gt;0,TODAY()-N(A247)&gt;IFERROR(VLOOKUP(I247,'Ajustes'!$A$3:$C$5,3,0),0)),"ABIERTA DEMASIADO TIEMPO; ","")="","",LEFT(IF(N(A247)=0,"SIN FECHA DE LLEGADA; ","")&amp;IF(C247="","SIN UNIDAD; ","")&amp;IF(AND(C247&lt;&gt;"",COUNTIF('Unidades'!$A$2:$A$300,C247)=0),"UNIDAD NO ESTÁ EN LA LISTA; ","")&amp;IF(I247="","SIN URGENCIA; ","")&amp;IF(AND(I247&lt;&gt;"",J247=""),"FALTA QUIÉN DECIDIÓ; ","")&amp;IF(AND(I247="Emergencia ahora",NOT(OR(N(L247)&gt;0,N(M247)&gt;0))),"EMERGENCIA SIN LLAMADA DE REGRESO; ","")&amp;IF(AND(I247&lt;&gt;"",N(A247)&gt;0,IFERROR(VLOOKUP(I247,'Ajustes'!$A$3:$C$5,2,0),0)&gt;0,IF(OR(N(L247)&gt;0,N(M247)&gt;0),((IF(N(L247)=0,N(A247),N(L247))+N(M247))-(N(A247)+N(B247)))*1440&gt;IFERROR(VLOOKUP(I247,'Ajustes'!$A$3:$C$5,2,0),0),AND(NOT(N(O247)&gt;0),I247&lt;&gt;"Emergencia ahora",(NOW()-(N(A247)+N(B247)))*1440&gt;IFERROR(VLOOKUP(I247,'Ajustes'!$A$3:$C$5,2,0),0)))),"LLAMADA DESPUÉS DE LA META; ","")&amp;IF(AND(I247="Siguiente día hábil",N(A247)&gt;0,IF(N(N247)=0,TODAY()&gt;WORKDAY(N(A247),1),N(N247)&gt;WORKDAY(N(A247),1))),"SIGUIENTE DÍA HÁBIL SIN PROGRAMAR; ","")&amp;IF(AND(OR(I247="Emergencia ahora",I247="Siguiente día hábil"),K247=""),"SIN PROVEEDOR; ","")&amp;IF(AND(I247&lt;&gt;"",N(A247)&gt;0,IFERROR(VLOOKUP(I247,'Ajustes'!$A$3:$C$5,3,0),0)&gt;0,TODAY()-N(A247)&gt;IFERROR(VLOOKUP(I247,'Ajustes'!$A$3:$C$5,3,0),0)),"ABIERTA DEMASIADO TIEMPO; ",""),LEN(IF(N(A247)=0,"SIN FECHA DE LLEGADA; ","")&amp;IF(C247="","SIN UNIDAD; ","")&amp;IF(AND(C247&lt;&gt;"",COUNTIF('Unidades'!$A$2:$A$300,C247)=0),"UNIDAD NO ESTÁ EN LA LISTA; ","")&amp;IF(I247="","SIN URGENCIA; ","")&amp;IF(AND(I247&lt;&gt;"",J247=""),"FALTA QUIÉN DECIDIÓ; ","")&amp;IF(AND(I247="Emergencia ahora",NOT(OR(N(L247)&gt;0,N(M247)&gt;0))),"EMERGENCIA SIN LLAMADA DE REGRESO; ","")&amp;IF(AND(I247&lt;&gt;"",N(A247)&gt;0,IFERROR(VLOOKUP(I247,'Ajustes'!$A$3:$C$5,2,0),0)&gt;0,IF(OR(N(L247)&gt;0,N(M247)&gt;0),((IF(N(L247)=0,N(A247),N(L247))+N(M247))-(N(A247)+N(B247)))*1440&gt;IFERROR(VLOOKUP(I247,'Ajustes'!$A$3:$C$5,2,0),0),AND(NOT(N(O247)&gt;0),I247&lt;&gt;"Emergencia ahora",(NOW()-(N(A247)+N(B247)))*1440&gt;IFERROR(VLOOKUP(I247,'Ajustes'!$A$3:$C$5,2,0),0)))),"LLAMADA DESPUÉS DE LA META; ","")&amp;IF(AND(I247="Siguiente día hábil",N(A247)&gt;0,IF(N(N247)=0,TODAY()&gt;WORKDAY(N(A247),1),N(N247)&gt;WORKDAY(N(A247),1))),"SIGUIENTE DÍA HÁBIL SIN PROGRAMAR; ","")&amp;IF(AND(OR(I247="Emergencia ahora",I247="Siguiente día hábil"),K247=""),"SIN PROVEEDOR; ","")&amp;IF(AND(I247&lt;&gt;"",N(A247)&gt;0,IFERROR(VLOOKUP(I247,'Ajustes'!$A$3:$C$5,3,0),0)&gt;0,TODAY()-N(A247)&gt;IFERROR(VLOOKUP(I247,'Ajustes'!$A$3:$C$5,3,0),0)),"ABIERTA DEMASIADO TIEMPO; ",""))-2)))</f>
        <v/>
      </c>
    </row>
    <row r="248">
      <c r="A248" s="7" t="n"/>
      <c r="B248" s="8" t="n"/>
      <c r="L248" s="7" t="n"/>
      <c r="M248" s="8" t="n"/>
      <c r="N248" s="7" t="n"/>
      <c r="O248" s="7" t="n"/>
      <c r="Q248" s="10">
        <f>IF(OR(NOT(OR(A248&lt;&gt;"",C248&lt;&gt;"",D248&lt;&gt;"",G248&lt;&gt;"")),N(A248)=0,NOT(OR(N(L248)&gt;0,N(M248)&gt;0))),"",ROUND(((IF(N(L248)=0,N(A248),N(L248))+N(M248))-(N(A248)+N(B248)))*1440,0))</f>
        <v/>
      </c>
      <c r="R248" s="10">
        <f>IF(OR(NOT(OR(A248&lt;&gt;"",C248&lt;&gt;"",D248&lt;&gt;"",G248&lt;&gt;"")),N(A248)=0),"",IF(N(O248)&gt;0,N(O248),TODAY())-N(A248))</f>
        <v/>
      </c>
      <c r="S248">
        <f>IF(OR(NOT(OR(A248&lt;&gt;"",C248&lt;&gt;"",D248&lt;&gt;"",G248&lt;&gt;"")),N(O248)&gt;0),"",IF(IF(N(A248)=0,"SIN FECHA DE LLEGADA; ","")&amp;IF(C248="","SIN UNIDAD; ","")&amp;IF(AND(C248&lt;&gt;"",COUNTIF('Unidades'!$A$2:$A$300,C248)=0),"UNIDAD NO ESTÁ EN LA LISTA; ","")&amp;IF(I248="","SIN URGENCIA; ","")&amp;IF(AND(I248&lt;&gt;"",J248=""),"FALTA QUIÉN DECIDIÓ; ","")&amp;IF(AND(I248="Emergencia ahora",NOT(OR(N(L248)&gt;0,N(M248)&gt;0))),"EMERGENCIA SIN LLAMADA DE REGRESO; ","")&amp;IF(AND(I248&lt;&gt;"",N(A248)&gt;0,IFERROR(VLOOKUP(I248,'Ajustes'!$A$3:$C$5,2,0),0)&gt;0,IF(OR(N(L248)&gt;0,N(M248)&gt;0),((IF(N(L248)=0,N(A248),N(L248))+N(M248))-(N(A248)+N(B248)))*1440&gt;IFERROR(VLOOKUP(I248,'Ajustes'!$A$3:$C$5,2,0),0),AND(NOT(N(O248)&gt;0),I248&lt;&gt;"Emergencia ahora",(NOW()-(N(A248)+N(B248)))*1440&gt;IFERROR(VLOOKUP(I248,'Ajustes'!$A$3:$C$5,2,0),0)))),"LLAMADA DESPUÉS DE LA META; ","")&amp;IF(AND(I248="Siguiente día hábil",N(A248)&gt;0,IF(N(N248)=0,TODAY()&gt;WORKDAY(N(A248),1),N(N248)&gt;WORKDAY(N(A248),1))),"SIGUIENTE DÍA HÁBIL SIN PROGRAMAR; ","")&amp;IF(AND(OR(I248="Emergencia ahora",I248="Siguiente día hábil"),K248=""),"SIN PROVEEDOR; ","")&amp;IF(AND(I248&lt;&gt;"",N(A248)&gt;0,IFERROR(VLOOKUP(I248,'Ajustes'!$A$3:$C$5,3,0),0)&gt;0,TODAY()-N(A248)&gt;IFERROR(VLOOKUP(I248,'Ajustes'!$A$3:$C$5,3,0),0)),"ABIERTA DEMASIADO TIEMPO; ","")="","",LEFT(IF(N(A248)=0,"SIN FECHA DE LLEGADA; ","")&amp;IF(C248="","SIN UNIDAD; ","")&amp;IF(AND(C248&lt;&gt;"",COUNTIF('Unidades'!$A$2:$A$300,C248)=0),"UNIDAD NO ESTÁ EN LA LISTA; ","")&amp;IF(I248="","SIN URGENCIA; ","")&amp;IF(AND(I248&lt;&gt;"",J248=""),"FALTA QUIÉN DECIDIÓ; ","")&amp;IF(AND(I248="Emergencia ahora",NOT(OR(N(L248)&gt;0,N(M248)&gt;0))),"EMERGENCIA SIN LLAMADA DE REGRESO; ","")&amp;IF(AND(I248&lt;&gt;"",N(A248)&gt;0,IFERROR(VLOOKUP(I248,'Ajustes'!$A$3:$C$5,2,0),0)&gt;0,IF(OR(N(L248)&gt;0,N(M248)&gt;0),((IF(N(L248)=0,N(A248),N(L248))+N(M248))-(N(A248)+N(B248)))*1440&gt;IFERROR(VLOOKUP(I248,'Ajustes'!$A$3:$C$5,2,0),0),AND(NOT(N(O248)&gt;0),I248&lt;&gt;"Emergencia ahora",(NOW()-(N(A248)+N(B248)))*1440&gt;IFERROR(VLOOKUP(I248,'Ajustes'!$A$3:$C$5,2,0),0)))),"LLAMADA DESPUÉS DE LA META; ","")&amp;IF(AND(I248="Siguiente día hábil",N(A248)&gt;0,IF(N(N248)=0,TODAY()&gt;WORKDAY(N(A248),1),N(N248)&gt;WORKDAY(N(A248),1))),"SIGUIENTE DÍA HÁBIL SIN PROGRAMAR; ","")&amp;IF(AND(OR(I248="Emergencia ahora",I248="Siguiente día hábil"),K248=""),"SIN PROVEEDOR; ","")&amp;IF(AND(I248&lt;&gt;"",N(A248)&gt;0,IFERROR(VLOOKUP(I248,'Ajustes'!$A$3:$C$5,3,0),0)&gt;0,TODAY()-N(A248)&gt;IFERROR(VLOOKUP(I248,'Ajustes'!$A$3:$C$5,3,0),0)),"ABIERTA DEMASIADO TIEMPO; ",""),LEN(IF(N(A248)=0,"SIN FECHA DE LLEGADA; ","")&amp;IF(C248="","SIN UNIDAD; ","")&amp;IF(AND(C248&lt;&gt;"",COUNTIF('Unidades'!$A$2:$A$300,C248)=0),"UNIDAD NO ESTÁ EN LA LISTA; ","")&amp;IF(I248="","SIN URGENCIA; ","")&amp;IF(AND(I248&lt;&gt;"",J248=""),"FALTA QUIÉN DECIDIÓ; ","")&amp;IF(AND(I248="Emergencia ahora",NOT(OR(N(L248)&gt;0,N(M248)&gt;0))),"EMERGENCIA SIN LLAMADA DE REGRESO; ","")&amp;IF(AND(I248&lt;&gt;"",N(A248)&gt;0,IFERROR(VLOOKUP(I248,'Ajustes'!$A$3:$C$5,2,0),0)&gt;0,IF(OR(N(L248)&gt;0,N(M248)&gt;0),((IF(N(L248)=0,N(A248),N(L248))+N(M248))-(N(A248)+N(B248)))*1440&gt;IFERROR(VLOOKUP(I248,'Ajustes'!$A$3:$C$5,2,0),0),AND(NOT(N(O248)&gt;0),I248&lt;&gt;"Emergencia ahora",(NOW()-(N(A248)+N(B248)))*1440&gt;IFERROR(VLOOKUP(I248,'Ajustes'!$A$3:$C$5,2,0),0)))),"LLAMADA DESPUÉS DE LA META; ","")&amp;IF(AND(I248="Siguiente día hábil",N(A248)&gt;0,IF(N(N248)=0,TODAY()&gt;WORKDAY(N(A248),1),N(N248)&gt;WORKDAY(N(A248),1))),"SIGUIENTE DÍA HÁBIL SIN PROGRAMAR; ","")&amp;IF(AND(OR(I248="Emergencia ahora",I248="Siguiente día hábil"),K248=""),"SIN PROVEEDOR; ","")&amp;IF(AND(I248&lt;&gt;"",N(A248)&gt;0,IFERROR(VLOOKUP(I248,'Ajustes'!$A$3:$C$5,3,0),0)&gt;0,TODAY()-N(A248)&gt;IFERROR(VLOOKUP(I248,'Ajustes'!$A$3:$C$5,3,0),0)),"ABIERTA DEMASIADO TIEMPO; ",""))-2)))</f>
        <v/>
      </c>
    </row>
    <row r="249">
      <c r="A249" s="7" t="n"/>
      <c r="B249" s="8" t="n"/>
      <c r="L249" s="7" t="n"/>
      <c r="M249" s="8" t="n"/>
      <c r="N249" s="7" t="n"/>
      <c r="O249" s="7" t="n"/>
      <c r="Q249" s="10">
        <f>IF(OR(NOT(OR(A249&lt;&gt;"",C249&lt;&gt;"",D249&lt;&gt;"",G249&lt;&gt;"")),N(A249)=0,NOT(OR(N(L249)&gt;0,N(M249)&gt;0))),"",ROUND(((IF(N(L249)=0,N(A249),N(L249))+N(M249))-(N(A249)+N(B249)))*1440,0))</f>
        <v/>
      </c>
      <c r="R249" s="10">
        <f>IF(OR(NOT(OR(A249&lt;&gt;"",C249&lt;&gt;"",D249&lt;&gt;"",G249&lt;&gt;"")),N(A249)=0),"",IF(N(O249)&gt;0,N(O249),TODAY())-N(A249))</f>
        <v/>
      </c>
      <c r="S249">
        <f>IF(OR(NOT(OR(A249&lt;&gt;"",C249&lt;&gt;"",D249&lt;&gt;"",G249&lt;&gt;"")),N(O249)&gt;0),"",IF(IF(N(A249)=0,"SIN FECHA DE LLEGADA; ","")&amp;IF(C249="","SIN UNIDAD; ","")&amp;IF(AND(C249&lt;&gt;"",COUNTIF('Unidades'!$A$2:$A$300,C249)=0),"UNIDAD NO ESTÁ EN LA LISTA; ","")&amp;IF(I249="","SIN URGENCIA; ","")&amp;IF(AND(I249&lt;&gt;"",J249=""),"FALTA QUIÉN DECIDIÓ; ","")&amp;IF(AND(I249="Emergencia ahora",NOT(OR(N(L249)&gt;0,N(M249)&gt;0))),"EMERGENCIA SIN LLAMADA DE REGRESO; ","")&amp;IF(AND(I249&lt;&gt;"",N(A249)&gt;0,IFERROR(VLOOKUP(I249,'Ajustes'!$A$3:$C$5,2,0),0)&gt;0,IF(OR(N(L249)&gt;0,N(M249)&gt;0),((IF(N(L249)=0,N(A249),N(L249))+N(M249))-(N(A249)+N(B249)))*1440&gt;IFERROR(VLOOKUP(I249,'Ajustes'!$A$3:$C$5,2,0),0),AND(NOT(N(O249)&gt;0),I249&lt;&gt;"Emergencia ahora",(NOW()-(N(A249)+N(B249)))*1440&gt;IFERROR(VLOOKUP(I249,'Ajustes'!$A$3:$C$5,2,0),0)))),"LLAMADA DESPUÉS DE LA META; ","")&amp;IF(AND(I249="Siguiente día hábil",N(A249)&gt;0,IF(N(N249)=0,TODAY()&gt;WORKDAY(N(A249),1),N(N249)&gt;WORKDAY(N(A249),1))),"SIGUIENTE DÍA HÁBIL SIN PROGRAMAR; ","")&amp;IF(AND(OR(I249="Emergencia ahora",I249="Siguiente día hábil"),K249=""),"SIN PROVEEDOR; ","")&amp;IF(AND(I249&lt;&gt;"",N(A249)&gt;0,IFERROR(VLOOKUP(I249,'Ajustes'!$A$3:$C$5,3,0),0)&gt;0,TODAY()-N(A249)&gt;IFERROR(VLOOKUP(I249,'Ajustes'!$A$3:$C$5,3,0),0)),"ABIERTA DEMASIADO TIEMPO; ","")="","",LEFT(IF(N(A249)=0,"SIN FECHA DE LLEGADA; ","")&amp;IF(C249="","SIN UNIDAD; ","")&amp;IF(AND(C249&lt;&gt;"",COUNTIF('Unidades'!$A$2:$A$300,C249)=0),"UNIDAD NO ESTÁ EN LA LISTA; ","")&amp;IF(I249="","SIN URGENCIA; ","")&amp;IF(AND(I249&lt;&gt;"",J249=""),"FALTA QUIÉN DECIDIÓ; ","")&amp;IF(AND(I249="Emergencia ahora",NOT(OR(N(L249)&gt;0,N(M249)&gt;0))),"EMERGENCIA SIN LLAMADA DE REGRESO; ","")&amp;IF(AND(I249&lt;&gt;"",N(A249)&gt;0,IFERROR(VLOOKUP(I249,'Ajustes'!$A$3:$C$5,2,0),0)&gt;0,IF(OR(N(L249)&gt;0,N(M249)&gt;0),((IF(N(L249)=0,N(A249),N(L249))+N(M249))-(N(A249)+N(B249)))*1440&gt;IFERROR(VLOOKUP(I249,'Ajustes'!$A$3:$C$5,2,0),0),AND(NOT(N(O249)&gt;0),I249&lt;&gt;"Emergencia ahora",(NOW()-(N(A249)+N(B249)))*1440&gt;IFERROR(VLOOKUP(I249,'Ajustes'!$A$3:$C$5,2,0),0)))),"LLAMADA DESPUÉS DE LA META; ","")&amp;IF(AND(I249="Siguiente día hábil",N(A249)&gt;0,IF(N(N249)=0,TODAY()&gt;WORKDAY(N(A249),1),N(N249)&gt;WORKDAY(N(A249),1))),"SIGUIENTE DÍA HÁBIL SIN PROGRAMAR; ","")&amp;IF(AND(OR(I249="Emergencia ahora",I249="Siguiente día hábil"),K249=""),"SIN PROVEEDOR; ","")&amp;IF(AND(I249&lt;&gt;"",N(A249)&gt;0,IFERROR(VLOOKUP(I249,'Ajustes'!$A$3:$C$5,3,0),0)&gt;0,TODAY()-N(A249)&gt;IFERROR(VLOOKUP(I249,'Ajustes'!$A$3:$C$5,3,0),0)),"ABIERTA DEMASIADO TIEMPO; ",""),LEN(IF(N(A249)=0,"SIN FECHA DE LLEGADA; ","")&amp;IF(C249="","SIN UNIDAD; ","")&amp;IF(AND(C249&lt;&gt;"",COUNTIF('Unidades'!$A$2:$A$300,C249)=0),"UNIDAD NO ESTÁ EN LA LISTA; ","")&amp;IF(I249="","SIN URGENCIA; ","")&amp;IF(AND(I249&lt;&gt;"",J249=""),"FALTA QUIÉN DECIDIÓ; ","")&amp;IF(AND(I249="Emergencia ahora",NOT(OR(N(L249)&gt;0,N(M249)&gt;0))),"EMERGENCIA SIN LLAMADA DE REGRESO; ","")&amp;IF(AND(I249&lt;&gt;"",N(A249)&gt;0,IFERROR(VLOOKUP(I249,'Ajustes'!$A$3:$C$5,2,0),0)&gt;0,IF(OR(N(L249)&gt;0,N(M249)&gt;0),((IF(N(L249)=0,N(A249),N(L249))+N(M249))-(N(A249)+N(B249)))*1440&gt;IFERROR(VLOOKUP(I249,'Ajustes'!$A$3:$C$5,2,0),0),AND(NOT(N(O249)&gt;0),I249&lt;&gt;"Emergencia ahora",(NOW()-(N(A249)+N(B249)))*1440&gt;IFERROR(VLOOKUP(I249,'Ajustes'!$A$3:$C$5,2,0),0)))),"LLAMADA DESPUÉS DE LA META; ","")&amp;IF(AND(I249="Siguiente día hábil",N(A249)&gt;0,IF(N(N249)=0,TODAY()&gt;WORKDAY(N(A249),1),N(N249)&gt;WORKDAY(N(A249),1))),"SIGUIENTE DÍA HÁBIL SIN PROGRAMAR; ","")&amp;IF(AND(OR(I249="Emergencia ahora",I249="Siguiente día hábil"),K249=""),"SIN PROVEEDOR; ","")&amp;IF(AND(I249&lt;&gt;"",N(A249)&gt;0,IFERROR(VLOOKUP(I249,'Ajustes'!$A$3:$C$5,3,0),0)&gt;0,TODAY()-N(A249)&gt;IFERROR(VLOOKUP(I249,'Ajustes'!$A$3:$C$5,3,0),0)),"ABIERTA DEMASIADO TIEMPO; ",""))-2)))</f>
        <v/>
      </c>
    </row>
    <row r="250">
      <c r="A250" s="7" t="n"/>
      <c r="B250" s="8" t="n"/>
      <c r="L250" s="7" t="n"/>
      <c r="M250" s="8" t="n"/>
      <c r="N250" s="7" t="n"/>
      <c r="O250" s="7" t="n"/>
      <c r="Q250" s="10">
        <f>IF(OR(NOT(OR(A250&lt;&gt;"",C250&lt;&gt;"",D250&lt;&gt;"",G250&lt;&gt;"")),N(A250)=0,NOT(OR(N(L250)&gt;0,N(M250)&gt;0))),"",ROUND(((IF(N(L250)=0,N(A250),N(L250))+N(M250))-(N(A250)+N(B250)))*1440,0))</f>
        <v/>
      </c>
      <c r="R250" s="10">
        <f>IF(OR(NOT(OR(A250&lt;&gt;"",C250&lt;&gt;"",D250&lt;&gt;"",G250&lt;&gt;"")),N(A250)=0),"",IF(N(O250)&gt;0,N(O250),TODAY())-N(A250))</f>
        <v/>
      </c>
      <c r="S250">
        <f>IF(OR(NOT(OR(A250&lt;&gt;"",C250&lt;&gt;"",D250&lt;&gt;"",G250&lt;&gt;"")),N(O250)&gt;0),"",IF(IF(N(A250)=0,"SIN FECHA DE LLEGADA; ","")&amp;IF(C250="","SIN UNIDAD; ","")&amp;IF(AND(C250&lt;&gt;"",COUNTIF('Unidades'!$A$2:$A$300,C250)=0),"UNIDAD NO ESTÁ EN LA LISTA; ","")&amp;IF(I250="","SIN URGENCIA; ","")&amp;IF(AND(I250&lt;&gt;"",J250=""),"FALTA QUIÉN DECIDIÓ; ","")&amp;IF(AND(I250="Emergencia ahora",NOT(OR(N(L250)&gt;0,N(M250)&gt;0))),"EMERGENCIA SIN LLAMADA DE REGRESO; ","")&amp;IF(AND(I250&lt;&gt;"",N(A250)&gt;0,IFERROR(VLOOKUP(I250,'Ajustes'!$A$3:$C$5,2,0),0)&gt;0,IF(OR(N(L250)&gt;0,N(M250)&gt;0),((IF(N(L250)=0,N(A250),N(L250))+N(M250))-(N(A250)+N(B250)))*1440&gt;IFERROR(VLOOKUP(I250,'Ajustes'!$A$3:$C$5,2,0),0),AND(NOT(N(O250)&gt;0),I250&lt;&gt;"Emergencia ahora",(NOW()-(N(A250)+N(B250)))*1440&gt;IFERROR(VLOOKUP(I250,'Ajustes'!$A$3:$C$5,2,0),0)))),"LLAMADA DESPUÉS DE LA META; ","")&amp;IF(AND(I250="Siguiente día hábil",N(A250)&gt;0,IF(N(N250)=0,TODAY()&gt;WORKDAY(N(A250),1),N(N250)&gt;WORKDAY(N(A250),1))),"SIGUIENTE DÍA HÁBIL SIN PROGRAMAR; ","")&amp;IF(AND(OR(I250="Emergencia ahora",I250="Siguiente día hábil"),K250=""),"SIN PROVEEDOR; ","")&amp;IF(AND(I250&lt;&gt;"",N(A250)&gt;0,IFERROR(VLOOKUP(I250,'Ajustes'!$A$3:$C$5,3,0),0)&gt;0,TODAY()-N(A250)&gt;IFERROR(VLOOKUP(I250,'Ajustes'!$A$3:$C$5,3,0),0)),"ABIERTA DEMASIADO TIEMPO; ","")="","",LEFT(IF(N(A250)=0,"SIN FECHA DE LLEGADA; ","")&amp;IF(C250="","SIN UNIDAD; ","")&amp;IF(AND(C250&lt;&gt;"",COUNTIF('Unidades'!$A$2:$A$300,C250)=0),"UNIDAD NO ESTÁ EN LA LISTA; ","")&amp;IF(I250="","SIN URGENCIA; ","")&amp;IF(AND(I250&lt;&gt;"",J250=""),"FALTA QUIÉN DECIDIÓ; ","")&amp;IF(AND(I250="Emergencia ahora",NOT(OR(N(L250)&gt;0,N(M250)&gt;0))),"EMERGENCIA SIN LLAMADA DE REGRESO; ","")&amp;IF(AND(I250&lt;&gt;"",N(A250)&gt;0,IFERROR(VLOOKUP(I250,'Ajustes'!$A$3:$C$5,2,0),0)&gt;0,IF(OR(N(L250)&gt;0,N(M250)&gt;0),((IF(N(L250)=0,N(A250),N(L250))+N(M250))-(N(A250)+N(B250)))*1440&gt;IFERROR(VLOOKUP(I250,'Ajustes'!$A$3:$C$5,2,0),0),AND(NOT(N(O250)&gt;0),I250&lt;&gt;"Emergencia ahora",(NOW()-(N(A250)+N(B250)))*1440&gt;IFERROR(VLOOKUP(I250,'Ajustes'!$A$3:$C$5,2,0),0)))),"LLAMADA DESPUÉS DE LA META; ","")&amp;IF(AND(I250="Siguiente día hábil",N(A250)&gt;0,IF(N(N250)=0,TODAY()&gt;WORKDAY(N(A250),1),N(N250)&gt;WORKDAY(N(A250),1))),"SIGUIENTE DÍA HÁBIL SIN PROGRAMAR; ","")&amp;IF(AND(OR(I250="Emergencia ahora",I250="Siguiente día hábil"),K250=""),"SIN PROVEEDOR; ","")&amp;IF(AND(I250&lt;&gt;"",N(A250)&gt;0,IFERROR(VLOOKUP(I250,'Ajustes'!$A$3:$C$5,3,0),0)&gt;0,TODAY()-N(A250)&gt;IFERROR(VLOOKUP(I250,'Ajustes'!$A$3:$C$5,3,0),0)),"ABIERTA DEMASIADO TIEMPO; ",""),LEN(IF(N(A250)=0,"SIN FECHA DE LLEGADA; ","")&amp;IF(C250="","SIN UNIDAD; ","")&amp;IF(AND(C250&lt;&gt;"",COUNTIF('Unidades'!$A$2:$A$300,C250)=0),"UNIDAD NO ESTÁ EN LA LISTA; ","")&amp;IF(I250="","SIN URGENCIA; ","")&amp;IF(AND(I250&lt;&gt;"",J250=""),"FALTA QUIÉN DECIDIÓ; ","")&amp;IF(AND(I250="Emergencia ahora",NOT(OR(N(L250)&gt;0,N(M250)&gt;0))),"EMERGENCIA SIN LLAMADA DE REGRESO; ","")&amp;IF(AND(I250&lt;&gt;"",N(A250)&gt;0,IFERROR(VLOOKUP(I250,'Ajustes'!$A$3:$C$5,2,0),0)&gt;0,IF(OR(N(L250)&gt;0,N(M250)&gt;0),((IF(N(L250)=0,N(A250),N(L250))+N(M250))-(N(A250)+N(B250)))*1440&gt;IFERROR(VLOOKUP(I250,'Ajustes'!$A$3:$C$5,2,0),0),AND(NOT(N(O250)&gt;0),I250&lt;&gt;"Emergencia ahora",(NOW()-(N(A250)+N(B250)))*1440&gt;IFERROR(VLOOKUP(I250,'Ajustes'!$A$3:$C$5,2,0),0)))),"LLAMADA DESPUÉS DE LA META; ","")&amp;IF(AND(I250="Siguiente día hábil",N(A250)&gt;0,IF(N(N250)=0,TODAY()&gt;WORKDAY(N(A250),1),N(N250)&gt;WORKDAY(N(A250),1))),"SIGUIENTE DÍA HÁBIL SIN PROGRAMAR; ","")&amp;IF(AND(OR(I250="Emergencia ahora",I250="Siguiente día hábil"),K250=""),"SIN PROVEEDOR; ","")&amp;IF(AND(I250&lt;&gt;"",N(A250)&gt;0,IFERROR(VLOOKUP(I250,'Ajustes'!$A$3:$C$5,3,0),0)&gt;0,TODAY()-N(A250)&gt;IFERROR(VLOOKUP(I250,'Ajustes'!$A$3:$C$5,3,0),0)),"ABIERTA DEMASIADO TIEMPO; ",""))-2)))</f>
        <v/>
      </c>
    </row>
    <row r="251">
      <c r="A251" s="7" t="n"/>
      <c r="B251" s="8" t="n"/>
      <c r="L251" s="7" t="n"/>
      <c r="M251" s="8" t="n"/>
      <c r="N251" s="7" t="n"/>
      <c r="O251" s="7" t="n"/>
      <c r="Q251" s="10">
        <f>IF(OR(NOT(OR(A251&lt;&gt;"",C251&lt;&gt;"",D251&lt;&gt;"",G251&lt;&gt;"")),N(A251)=0,NOT(OR(N(L251)&gt;0,N(M251)&gt;0))),"",ROUND(((IF(N(L251)=0,N(A251),N(L251))+N(M251))-(N(A251)+N(B251)))*1440,0))</f>
        <v/>
      </c>
      <c r="R251" s="10">
        <f>IF(OR(NOT(OR(A251&lt;&gt;"",C251&lt;&gt;"",D251&lt;&gt;"",G251&lt;&gt;"")),N(A251)=0),"",IF(N(O251)&gt;0,N(O251),TODAY())-N(A251))</f>
        <v/>
      </c>
      <c r="S251">
        <f>IF(OR(NOT(OR(A251&lt;&gt;"",C251&lt;&gt;"",D251&lt;&gt;"",G251&lt;&gt;"")),N(O251)&gt;0),"",IF(IF(N(A251)=0,"SIN FECHA DE LLEGADA; ","")&amp;IF(C251="","SIN UNIDAD; ","")&amp;IF(AND(C251&lt;&gt;"",COUNTIF('Unidades'!$A$2:$A$300,C251)=0),"UNIDAD NO ESTÁ EN LA LISTA; ","")&amp;IF(I251="","SIN URGENCIA; ","")&amp;IF(AND(I251&lt;&gt;"",J251=""),"FALTA QUIÉN DECIDIÓ; ","")&amp;IF(AND(I251="Emergencia ahora",NOT(OR(N(L251)&gt;0,N(M251)&gt;0))),"EMERGENCIA SIN LLAMADA DE REGRESO; ","")&amp;IF(AND(I251&lt;&gt;"",N(A251)&gt;0,IFERROR(VLOOKUP(I251,'Ajustes'!$A$3:$C$5,2,0),0)&gt;0,IF(OR(N(L251)&gt;0,N(M251)&gt;0),((IF(N(L251)=0,N(A251),N(L251))+N(M251))-(N(A251)+N(B251)))*1440&gt;IFERROR(VLOOKUP(I251,'Ajustes'!$A$3:$C$5,2,0),0),AND(NOT(N(O251)&gt;0),I251&lt;&gt;"Emergencia ahora",(NOW()-(N(A251)+N(B251)))*1440&gt;IFERROR(VLOOKUP(I251,'Ajustes'!$A$3:$C$5,2,0),0)))),"LLAMADA DESPUÉS DE LA META; ","")&amp;IF(AND(I251="Siguiente día hábil",N(A251)&gt;0,IF(N(N251)=0,TODAY()&gt;WORKDAY(N(A251),1),N(N251)&gt;WORKDAY(N(A251),1))),"SIGUIENTE DÍA HÁBIL SIN PROGRAMAR; ","")&amp;IF(AND(OR(I251="Emergencia ahora",I251="Siguiente día hábil"),K251=""),"SIN PROVEEDOR; ","")&amp;IF(AND(I251&lt;&gt;"",N(A251)&gt;0,IFERROR(VLOOKUP(I251,'Ajustes'!$A$3:$C$5,3,0),0)&gt;0,TODAY()-N(A251)&gt;IFERROR(VLOOKUP(I251,'Ajustes'!$A$3:$C$5,3,0),0)),"ABIERTA DEMASIADO TIEMPO; ","")="","",LEFT(IF(N(A251)=0,"SIN FECHA DE LLEGADA; ","")&amp;IF(C251="","SIN UNIDAD; ","")&amp;IF(AND(C251&lt;&gt;"",COUNTIF('Unidades'!$A$2:$A$300,C251)=0),"UNIDAD NO ESTÁ EN LA LISTA; ","")&amp;IF(I251="","SIN URGENCIA; ","")&amp;IF(AND(I251&lt;&gt;"",J251=""),"FALTA QUIÉN DECIDIÓ; ","")&amp;IF(AND(I251="Emergencia ahora",NOT(OR(N(L251)&gt;0,N(M251)&gt;0))),"EMERGENCIA SIN LLAMADA DE REGRESO; ","")&amp;IF(AND(I251&lt;&gt;"",N(A251)&gt;0,IFERROR(VLOOKUP(I251,'Ajustes'!$A$3:$C$5,2,0),0)&gt;0,IF(OR(N(L251)&gt;0,N(M251)&gt;0),((IF(N(L251)=0,N(A251),N(L251))+N(M251))-(N(A251)+N(B251)))*1440&gt;IFERROR(VLOOKUP(I251,'Ajustes'!$A$3:$C$5,2,0),0),AND(NOT(N(O251)&gt;0),I251&lt;&gt;"Emergencia ahora",(NOW()-(N(A251)+N(B251)))*1440&gt;IFERROR(VLOOKUP(I251,'Ajustes'!$A$3:$C$5,2,0),0)))),"LLAMADA DESPUÉS DE LA META; ","")&amp;IF(AND(I251="Siguiente día hábil",N(A251)&gt;0,IF(N(N251)=0,TODAY()&gt;WORKDAY(N(A251),1),N(N251)&gt;WORKDAY(N(A251),1))),"SIGUIENTE DÍA HÁBIL SIN PROGRAMAR; ","")&amp;IF(AND(OR(I251="Emergencia ahora",I251="Siguiente día hábil"),K251=""),"SIN PROVEEDOR; ","")&amp;IF(AND(I251&lt;&gt;"",N(A251)&gt;0,IFERROR(VLOOKUP(I251,'Ajustes'!$A$3:$C$5,3,0),0)&gt;0,TODAY()-N(A251)&gt;IFERROR(VLOOKUP(I251,'Ajustes'!$A$3:$C$5,3,0),0)),"ABIERTA DEMASIADO TIEMPO; ",""),LEN(IF(N(A251)=0,"SIN FECHA DE LLEGADA; ","")&amp;IF(C251="","SIN UNIDAD; ","")&amp;IF(AND(C251&lt;&gt;"",COUNTIF('Unidades'!$A$2:$A$300,C251)=0),"UNIDAD NO ESTÁ EN LA LISTA; ","")&amp;IF(I251="","SIN URGENCIA; ","")&amp;IF(AND(I251&lt;&gt;"",J251=""),"FALTA QUIÉN DECIDIÓ; ","")&amp;IF(AND(I251="Emergencia ahora",NOT(OR(N(L251)&gt;0,N(M251)&gt;0))),"EMERGENCIA SIN LLAMADA DE REGRESO; ","")&amp;IF(AND(I251&lt;&gt;"",N(A251)&gt;0,IFERROR(VLOOKUP(I251,'Ajustes'!$A$3:$C$5,2,0),0)&gt;0,IF(OR(N(L251)&gt;0,N(M251)&gt;0),((IF(N(L251)=0,N(A251),N(L251))+N(M251))-(N(A251)+N(B251)))*1440&gt;IFERROR(VLOOKUP(I251,'Ajustes'!$A$3:$C$5,2,0),0),AND(NOT(N(O251)&gt;0),I251&lt;&gt;"Emergencia ahora",(NOW()-(N(A251)+N(B251)))*1440&gt;IFERROR(VLOOKUP(I251,'Ajustes'!$A$3:$C$5,2,0),0)))),"LLAMADA DESPUÉS DE LA META; ","")&amp;IF(AND(I251="Siguiente día hábil",N(A251)&gt;0,IF(N(N251)=0,TODAY()&gt;WORKDAY(N(A251),1),N(N251)&gt;WORKDAY(N(A251),1))),"SIGUIENTE DÍA HÁBIL SIN PROGRAMAR; ","")&amp;IF(AND(OR(I251="Emergencia ahora",I251="Siguiente día hábil"),K251=""),"SIN PROVEEDOR; ","")&amp;IF(AND(I251&lt;&gt;"",N(A251)&gt;0,IFERROR(VLOOKUP(I251,'Ajustes'!$A$3:$C$5,3,0),0)&gt;0,TODAY()-N(A251)&gt;IFERROR(VLOOKUP(I251,'Ajustes'!$A$3:$C$5,3,0),0)),"ABIERTA DEMASIADO TIEMPO; ",""))-2)))</f>
        <v/>
      </c>
    </row>
    <row r="252">
      <c r="A252" s="7" t="n"/>
      <c r="B252" s="8" t="n"/>
      <c r="L252" s="7" t="n"/>
      <c r="M252" s="8" t="n"/>
      <c r="N252" s="7" t="n"/>
      <c r="O252" s="7" t="n"/>
      <c r="Q252" s="10">
        <f>IF(OR(NOT(OR(A252&lt;&gt;"",C252&lt;&gt;"",D252&lt;&gt;"",G252&lt;&gt;"")),N(A252)=0,NOT(OR(N(L252)&gt;0,N(M252)&gt;0))),"",ROUND(((IF(N(L252)=0,N(A252),N(L252))+N(M252))-(N(A252)+N(B252)))*1440,0))</f>
        <v/>
      </c>
      <c r="R252" s="10">
        <f>IF(OR(NOT(OR(A252&lt;&gt;"",C252&lt;&gt;"",D252&lt;&gt;"",G252&lt;&gt;"")),N(A252)=0),"",IF(N(O252)&gt;0,N(O252),TODAY())-N(A252))</f>
        <v/>
      </c>
      <c r="S252">
        <f>IF(OR(NOT(OR(A252&lt;&gt;"",C252&lt;&gt;"",D252&lt;&gt;"",G252&lt;&gt;"")),N(O252)&gt;0),"",IF(IF(N(A252)=0,"SIN FECHA DE LLEGADA; ","")&amp;IF(C252="","SIN UNIDAD; ","")&amp;IF(AND(C252&lt;&gt;"",COUNTIF('Unidades'!$A$2:$A$300,C252)=0),"UNIDAD NO ESTÁ EN LA LISTA; ","")&amp;IF(I252="","SIN URGENCIA; ","")&amp;IF(AND(I252&lt;&gt;"",J252=""),"FALTA QUIÉN DECIDIÓ; ","")&amp;IF(AND(I252="Emergencia ahora",NOT(OR(N(L252)&gt;0,N(M252)&gt;0))),"EMERGENCIA SIN LLAMADA DE REGRESO; ","")&amp;IF(AND(I252&lt;&gt;"",N(A252)&gt;0,IFERROR(VLOOKUP(I252,'Ajustes'!$A$3:$C$5,2,0),0)&gt;0,IF(OR(N(L252)&gt;0,N(M252)&gt;0),((IF(N(L252)=0,N(A252),N(L252))+N(M252))-(N(A252)+N(B252)))*1440&gt;IFERROR(VLOOKUP(I252,'Ajustes'!$A$3:$C$5,2,0),0),AND(NOT(N(O252)&gt;0),I252&lt;&gt;"Emergencia ahora",(NOW()-(N(A252)+N(B252)))*1440&gt;IFERROR(VLOOKUP(I252,'Ajustes'!$A$3:$C$5,2,0),0)))),"LLAMADA DESPUÉS DE LA META; ","")&amp;IF(AND(I252="Siguiente día hábil",N(A252)&gt;0,IF(N(N252)=0,TODAY()&gt;WORKDAY(N(A252),1),N(N252)&gt;WORKDAY(N(A252),1))),"SIGUIENTE DÍA HÁBIL SIN PROGRAMAR; ","")&amp;IF(AND(OR(I252="Emergencia ahora",I252="Siguiente día hábil"),K252=""),"SIN PROVEEDOR; ","")&amp;IF(AND(I252&lt;&gt;"",N(A252)&gt;0,IFERROR(VLOOKUP(I252,'Ajustes'!$A$3:$C$5,3,0),0)&gt;0,TODAY()-N(A252)&gt;IFERROR(VLOOKUP(I252,'Ajustes'!$A$3:$C$5,3,0),0)),"ABIERTA DEMASIADO TIEMPO; ","")="","",LEFT(IF(N(A252)=0,"SIN FECHA DE LLEGADA; ","")&amp;IF(C252="","SIN UNIDAD; ","")&amp;IF(AND(C252&lt;&gt;"",COUNTIF('Unidades'!$A$2:$A$300,C252)=0),"UNIDAD NO ESTÁ EN LA LISTA; ","")&amp;IF(I252="","SIN URGENCIA; ","")&amp;IF(AND(I252&lt;&gt;"",J252=""),"FALTA QUIÉN DECIDIÓ; ","")&amp;IF(AND(I252="Emergencia ahora",NOT(OR(N(L252)&gt;0,N(M252)&gt;0))),"EMERGENCIA SIN LLAMADA DE REGRESO; ","")&amp;IF(AND(I252&lt;&gt;"",N(A252)&gt;0,IFERROR(VLOOKUP(I252,'Ajustes'!$A$3:$C$5,2,0),0)&gt;0,IF(OR(N(L252)&gt;0,N(M252)&gt;0),((IF(N(L252)=0,N(A252),N(L252))+N(M252))-(N(A252)+N(B252)))*1440&gt;IFERROR(VLOOKUP(I252,'Ajustes'!$A$3:$C$5,2,0),0),AND(NOT(N(O252)&gt;0),I252&lt;&gt;"Emergencia ahora",(NOW()-(N(A252)+N(B252)))*1440&gt;IFERROR(VLOOKUP(I252,'Ajustes'!$A$3:$C$5,2,0),0)))),"LLAMADA DESPUÉS DE LA META; ","")&amp;IF(AND(I252="Siguiente día hábil",N(A252)&gt;0,IF(N(N252)=0,TODAY()&gt;WORKDAY(N(A252),1),N(N252)&gt;WORKDAY(N(A252),1))),"SIGUIENTE DÍA HÁBIL SIN PROGRAMAR; ","")&amp;IF(AND(OR(I252="Emergencia ahora",I252="Siguiente día hábil"),K252=""),"SIN PROVEEDOR; ","")&amp;IF(AND(I252&lt;&gt;"",N(A252)&gt;0,IFERROR(VLOOKUP(I252,'Ajustes'!$A$3:$C$5,3,0),0)&gt;0,TODAY()-N(A252)&gt;IFERROR(VLOOKUP(I252,'Ajustes'!$A$3:$C$5,3,0),0)),"ABIERTA DEMASIADO TIEMPO; ",""),LEN(IF(N(A252)=0,"SIN FECHA DE LLEGADA; ","")&amp;IF(C252="","SIN UNIDAD; ","")&amp;IF(AND(C252&lt;&gt;"",COUNTIF('Unidades'!$A$2:$A$300,C252)=0),"UNIDAD NO ESTÁ EN LA LISTA; ","")&amp;IF(I252="","SIN URGENCIA; ","")&amp;IF(AND(I252&lt;&gt;"",J252=""),"FALTA QUIÉN DECIDIÓ; ","")&amp;IF(AND(I252="Emergencia ahora",NOT(OR(N(L252)&gt;0,N(M252)&gt;0))),"EMERGENCIA SIN LLAMADA DE REGRESO; ","")&amp;IF(AND(I252&lt;&gt;"",N(A252)&gt;0,IFERROR(VLOOKUP(I252,'Ajustes'!$A$3:$C$5,2,0),0)&gt;0,IF(OR(N(L252)&gt;0,N(M252)&gt;0),((IF(N(L252)=0,N(A252),N(L252))+N(M252))-(N(A252)+N(B252)))*1440&gt;IFERROR(VLOOKUP(I252,'Ajustes'!$A$3:$C$5,2,0),0),AND(NOT(N(O252)&gt;0),I252&lt;&gt;"Emergencia ahora",(NOW()-(N(A252)+N(B252)))*1440&gt;IFERROR(VLOOKUP(I252,'Ajustes'!$A$3:$C$5,2,0),0)))),"LLAMADA DESPUÉS DE LA META; ","")&amp;IF(AND(I252="Siguiente día hábil",N(A252)&gt;0,IF(N(N252)=0,TODAY()&gt;WORKDAY(N(A252),1),N(N252)&gt;WORKDAY(N(A252),1))),"SIGUIENTE DÍA HÁBIL SIN PROGRAMAR; ","")&amp;IF(AND(OR(I252="Emergencia ahora",I252="Siguiente día hábil"),K252=""),"SIN PROVEEDOR; ","")&amp;IF(AND(I252&lt;&gt;"",N(A252)&gt;0,IFERROR(VLOOKUP(I252,'Ajustes'!$A$3:$C$5,3,0),0)&gt;0,TODAY()-N(A252)&gt;IFERROR(VLOOKUP(I252,'Ajustes'!$A$3:$C$5,3,0),0)),"ABIERTA DEMASIADO TIEMPO; ",""))-2)))</f>
        <v/>
      </c>
    </row>
    <row r="253">
      <c r="A253" s="7" t="n"/>
      <c r="B253" s="8" t="n"/>
      <c r="L253" s="7" t="n"/>
      <c r="M253" s="8" t="n"/>
      <c r="N253" s="7" t="n"/>
      <c r="O253" s="7" t="n"/>
      <c r="Q253" s="10">
        <f>IF(OR(NOT(OR(A253&lt;&gt;"",C253&lt;&gt;"",D253&lt;&gt;"",G253&lt;&gt;"")),N(A253)=0,NOT(OR(N(L253)&gt;0,N(M253)&gt;0))),"",ROUND(((IF(N(L253)=0,N(A253),N(L253))+N(M253))-(N(A253)+N(B253)))*1440,0))</f>
        <v/>
      </c>
      <c r="R253" s="10">
        <f>IF(OR(NOT(OR(A253&lt;&gt;"",C253&lt;&gt;"",D253&lt;&gt;"",G253&lt;&gt;"")),N(A253)=0),"",IF(N(O253)&gt;0,N(O253),TODAY())-N(A253))</f>
        <v/>
      </c>
      <c r="S253">
        <f>IF(OR(NOT(OR(A253&lt;&gt;"",C253&lt;&gt;"",D253&lt;&gt;"",G253&lt;&gt;"")),N(O253)&gt;0),"",IF(IF(N(A253)=0,"SIN FECHA DE LLEGADA; ","")&amp;IF(C253="","SIN UNIDAD; ","")&amp;IF(AND(C253&lt;&gt;"",COUNTIF('Unidades'!$A$2:$A$300,C253)=0),"UNIDAD NO ESTÁ EN LA LISTA; ","")&amp;IF(I253="","SIN URGENCIA; ","")&amp;IF(AND(I253&lt;&gt;"",J253=""),"FALTA QUIÉN DECIDIÓ; ","")&amp;IF(AND(I253="Emergencia ahora",NOT(OR(N(L253)&gt;0,N(M253)&gt;0))),"EMERGENCIA SIN LLAMADA DE REGRESO; ","")&amp;IF(AND(I253&lt;&gt;"",N(A253)&gt;0,IFERROR(VLOOKUP(I253,'Ajustes'!$A$3:$C$5,2,0),0)&gt;0,IF(OR(N(L253)&gt;0,N(M253)&gt;0),((IF(N(L253)=0,N(A253),N(L253))+N(M253))-(N(A253)+N(B253)))*1440&gt;IFERROR(VLOOKUP(I253,'Ajustes'!$A$3:$C$5,2,0),0),AND(NOT(N(O253)&gt;0),I253&lt;&gt;"Emergencia ahora",(NOW()-(N(A253)+N(B253)))*1440&gt;IFERROR(VLOOKUP(I253,'Ajustes'!$A$3:$C$5,2,0),0)))),"LLAMADA DESPUÉS DE LA META; ","")&amp;IF(AND(I253="Siguiente día hábil",N(A253)&gt;0,IF(N(N253)=0,TODAY()&gt;WORKDAY(N(A253),1),N(N253)&gt;WORKDAY(N(A253),1))),"SIGUIENTE DÍA HÁBIL SIN PROGRAMAR; ","")&amp;IF(AND(OR(I253="Emergencia ahora",I253="Siguiente día hábil"),K253=""),"SIN PROVEEDOR; ","")&amp;IF(AND(I253&lt;&gt;"",N(A253)&gt;0,IFERROR(VLOOKUP(I253,'Ajustes'!$A$3:$C$5,3,0),0)&gt;0,TODAY()-N(A253)&gt;IFERROR(VLOOKUP(I253,'Ajustes'!$A$3:$C$5,3,0),0)),"ABIERTA DEMASIADO TIEMPO; ","")="","",LEFT(IF(N(A253)=0,"SIN FECHA DE LLEGADA; ","")&amp;IF(C253="","SIN UNIDAD; ","")&amp;IF(AND(C253&lt;&gt;"",COUNTIF('Unidades'!$A$2:$A$300,C253)=0),"UNIDAD NO ESTÁ EN LA LISTA; ","")&amp;IF(I253="","SIN URGENCIA; ","")&amp;IF(AND(I253&lt;&gt;"",J253=""),"FALTA QUIÉN DECIDIÓ; ","")&amp;IF(AND(I253="Emergencia ahora",NOT(OR(N(L253)&gt;0,N(M253)&gt;0))),"EMERGENCIA SIN LLAMADA DE REGRESO; ","")&amp;IF(AND(I253&lt;&gt;"",N(A253)&gt;0,IFERROR(VLOOKUP(I253,'Ajustes'!$A$3:$C$5,2,0),0)&gt;0,IF(OR(N(L253)&gt;0,N(M253)&gt;0),((IF(N(L253)=0,N(A253),N(L253))+N(M253))-(N(A253)+N(B253)))*1440&gt;IFERROR(VLOOKUP(I253,'Ajustes'!$A$3:$C$5,2,0),0),AND(NOT(N(O253)&gt;0),I253&lt;&gt;"Emergencia ahora",(NOW()-(N(A253)+N(B253)))*1440&gt;IFERROR(VLOOKUP(I253,'Ajustes'!$A$3:$C$5,2,0),0)))),"LLAMADA DESPUÉS DE LA META; ","")&amp;IF(AND(I253="Siguiente día hábil",N(A253)&gt;0,IF(N(N253)=0,TODAY()&gt;WORKDAY(N(A253),1),N(N253)&gt;WORKDAY(N(A253),1))),"SIGUIENTE DÍA HÁBIL SIN PROGRAMAR; ","")&amp;IF(AND(OR(I253="Emergencia ahora",I253="Siguiente día hábil"),K253=""),"SIN PROVEEDOR; ","")&amp;IF(AND(I253&lt;&gt;"",N(A253)&gt;0,IFERROR(VLOOKUP(I253,'Ajustes'!$A$3:$C$5,3,0),0)&gt;0,TODAY()-N(A253)&gt;IFERROR(VLOOKUP(I253,'Ajustes'!$A$3:$C$5,3,0),0)),"ABIERTA DEMASIADO TIEMPO; ",""),LEN(IF(N(A253)=0,"SIN FECHA DE LLEGADA; ","")&amp;IF(C253="","SIN UNIDAD; ","")&amp;IF(AND(C253&lt;&gt;"",COUNTIF('Unidades'!$A$2:$A$300,C253)=0),"UNIDAD NO ESTÁ EN LA LISTA; ","")&amp;IF(I253="","SIN URGENCIA; ","")&amp;IF(AND(I253&lt;&gt;"",J253=""),"FALTA QUIÉN DECIDIÓ; ","")&amp;IF(AND(I253="Emergencia ahora",NOT(OR(N(L253)&gt;0,N(M253)&gt;0))),"EMERGENCIA SIN LLAMADA DE REGRESO; ","")&amp;IF(AND(I253&lt;&gt;"",N(A253)&gt;0,IFERROR(VLOOKUP(I253,'Ajustes'!$A$3:$C$5,2,0),0)&gt;0,IF(OR(N(L253)&gt;0,N(M253)&gt;0),((IF(N(L253)=0,N(A253),N(L253))+N(M253))-(N(A253)+N(B253)))*1440&gt;IFERROR(VLOOKUP(I253,'Ajustes'!$A$3:$C$5,2,0),0),AND(NOT(N(O253)&gt;0),I253&lt;&gt;"Emergencia ahora",(NOW()-(N(A253)+N(B253)))*1440&gt;IFERROR(VLOOKUP(I253,'Ajustes'!$A$3:$C$5,2,0),0)))),"LLAMADA DESPUÉS DE LA META; ","")&amp;IF(AND(I253="Siguiente día hábil",N(A253)&gt;0,IF(N(N253)=0,TODAY()&gt;WORKDAY(N(A253),1),N(N253)&gt;WORKDAY(N(A253),1))),"SIGUIENTE DÍA HÁBIL SIN PROGRAMAR; ","")&amp;IF(AND(OR(I253="Emergencia ahora",I253="Siguiente día hábil"),K253=""),"SIN PROVEEDOR; ","")&amp;IF(AND(I253&lt;&gt;"",N(A253)&gt;0,IFERROR(VLOOKUP(I253,'Ajustes'!$A$3:$C$5,3,0),0)&gt;0,TODAY()-N(A253)&gt;IFERROR(VLOOKUP(I253,'Ajustes'!$A$3:$C$5,3,0),0)),"ABIERTA DEMASIADO TIEMPO; ",""))-2)))</f>
        <v/>
      </c>
    </row>
    <row r="254">
      <c r="A254" s="7" t="n"/>
      <c r="B254" s="8" t="n"/>
      <c r="L254" s="7" t="n"/>
      <c r="M254" s="8" t="n"/>
      <c r="N254" s="7" t="n"/>
      <c r="O254" s="7" t="n"/>
      <c r="Q254" s="10">
        <f>IF(OR(NOT(OR(A254&lt;&gt;"",C254&lt;&gt;"",D254&lt;&gt;"",G254&lt;&gt;"")),N(A254)=0,NOT(OR(N(L254)&gt;0,N(M254)&gt;0))),"",ROUND(((IF(N(L254)=0,N(A254),N(L254))+N(M254))-(N(A254)+N(B254)))*1440,0))</f>
        <v/>
      </c>
      <c r="R254" s="10">
        <f>IF(OR(NOT(OR(A254&lt;&gt;"",C254&lt;&gt;"",D254&lt;&gt;"",G254&lt;&gt;"")),N(A254)=0),"",IF(N(O254)&gt;0,N(O254),TODAY())-N(A254))</f>
        <v/>
      </c>
      <c r="S254">
        <f>IF(OR(NOT(OR(A254&lt;&gt;"",C254&lt;&gt;"",D254&lt;&gt;"",G254&lt;&gt;"")),N(O254)&gt;0),"",IF(IF(N(A254)=0,"SIN FECHA DE LLEGADA; ","")&amp;IF(C254="","SIN UNIDAD; ","")&amp;IF(AND(C254&lt;&gt;"",COUNTIF('Unidades'!$A$2:$A$300,C254)=0),"UNIDAD NO ESTÁ EN LA LISTA; ","")&amp;IF(I254="","SIN URGENCIA; ","")&amp;IF(AND(I254&lt;&gt;"",J254=""),"FALTA QUIÉN DECIDIÓ; ","")&amp;IF(AND(I254="Emergencia ahora",NOT(OR(N(L254)&gt;0,N(M254)&gt;0))),"EMERGENCIA SIN LLAMADA DE REGRESO; ","")&amp;IF(AND(I254&lt;&gt;"",N(A254)&gt;0,IFERROR(VLOOKUP(I254,'Ajustes'!$A$3:$C$5,2,0),0)&gt;0,IF(OR(N(L254)&gt;0,N(M254)&gt;0),((IF(N(L254)=0,N(A254),N(L254))+N(M254))-(N(A254)+N(B254)))*1440&gt;IFERROR(VLOOKUP(I254,'Ajustes'!$A$3:$C$5,2,0),0),AND(NOT(N(O254)&gt;0),I254&lt;&gt;"Emergencia ahora",(NOW()-(N(A254)+N(B254)))*1440&gt;IFERROR(VLOOKUP(I254,'Ajustes'!$A$3:$C$5,2,0),0)))),"LLAMADA DESPUÉS DE LA META; ","")&amp;IF(AND(I254="Siguiente día hábil",N(A254)&gt;0,IF(N(N254)=0,TODAY()&gt;WORKDAY(N(A254),1),N(N254)&gt;WORKDAY(N(A254),1))),"SIGUIENTE DÍA HÁBIL SIN PROGRAMAR; ","")&amp;IF(AND(OR(I254="Emergencia ahora",I254="Siguiente día hábil"),K254=""),"SIN PROVEEDOR; ","")&amp;IF(AND(I254&lt;&gt;"",N(A254)&gt;0,IFERROR(VLOOKUP(I254,'Ajustes'!$A$3:$C$5,3,0),0)&gt;0,TODAY()-N(A254)&gt;IFERROR(VLOOKUP(I254,'Ajustes'!$A$3:$C$5,3,0),0)),"ABIERTA DEMASIADO TIEMPO; ","")="","",LEFT(IF(N(A254)=0,"SIN FECHA DE LLEGADA; ","")&amp;IF(C254="","SIN UNIDAD; ","")&amp;IF(AND(C254&lt;&gt;"",COUNTIF('Unidades'!$A$2:$A$300,C254)=0),"UNIDAD NO ESTÁ EN LA LISTA; ","")&amp;IF(I254="","SIN URGENCIA; ","")&amp;IF(AND(I254&lt;&gt;"",J254=""),"FALTA QUIÉN DECIDIÓ; ","")&amp;IF(AND(I254="Emergencia ahora",NOT(OR(N(L254)&gt;0,N(M254)&gt;0))),"EMERGENCIA SIN LLAMADA DE REGRESO; ","")&amp;IF(AND(I254&lt;&gt;"",N(A254)&gt;0,IFERROR(VLOOKUP(I254,'Ajustes'!$A$3:$C$5,2,0),0)&gt;0,IF(OR(N(L254)&gt;0,N(M254)&gt;0),((IF(N(L254)=0,N(A254),N(L254))+N(M254))-(N(A254)+N(B254)))*1440&gt;IFERROR(VLOOKUP(I254,'Ajustes'!$A$3:$C$5,2,0),0),AND(NOT(N(O254)&gt;0),I254&lt;&gt;"Emergencia ahora",(NOW()-(N(A254)+N(B254)))*1440&gt;IFERROR(VLOOKUP(I254,'Ajustes'!$A$3:$C$5,2,0),0)))),"LLAMADA DESPUÉS DE LA META; ","")&amp;IF(AND(I254="Siguiente día hábil",N(A254)&gt;0,IF(N(N254)=0,TODAY()&gt;WORKDAY(N(A254),1),N(N254)&gt;WORKDAY(N(A254),1))),"SIGUIENTE DÍA HÁBIL SIN PROGRAMAR; ","")&amp;IF(AND(OR(I254="Emergencia ahora",I254="Siguiente día hábil"),K254=""),"SIN PROVEEDOR; ","")&amp;IF(AND(I254&lt;&gt;"",N(A254)&gt;0,IFERROR(VLOOKUP(I254,'Ajustes'!$A$3:$C$5,3,0),0)&gt;0,TODAY()-N(A254)&gt;IFERROR(VLOOKUP(I254,'Ajustes'!$A$3:$C$5,3,0),0)),"ABIERTA DEMASIADO TIEMPO; ",""),LEN(IF(N(A254)=0,"SIN FECHA DE LLEGADA; ","")&amp;IF(C254="","SIN UNIDAD; ","")&amp;IF(AND(C254&lt;&gt;"",COUNTIF('Unidades'!$A$2:$A$300,C254)=0),"UNIDAD NO ESTÁ EN LA LISTA; ","")&amp;IF(I254="","SIN URGENCIA; ","")&amp;IF(AND(I254&lt;&gt;"",J254=""),"FALTA QUIÉN DECIDIÓ; ","")&amp;IF(AND(I254="Emergencia ahora",NOT(OR(N(L254)&gt;0,N(M254)&gt;0))),"EMERGENCIA SIN LLAMADA DE REGRESO; ","")&amp;IF(AND(I254&lt;&gt;"",N(A254)&gt;0,IFERROR(VLOOKUP(I254,'Ajustes'!$A$3:$C$5,2,0),0)&gt;0,IF(OR(N(L254)&gt;0,N(M254)&gt;0),((IF(N(L254)=0,N(A254),N(L254))+N(M254))-(N(A254)+N(B254)))*1440&gt;IFERROR(VLOOKUP(I254,'Ajustes'!$A$3:$C$5,2,0),0),AND(NOT(N(O254)&gt;0),I254&lt;&gt;"Emergencia ahora",(NOW()-(N(A254)+N(B254)))*1440&gt;IFERROR(VLOOKUP(I254,'Ajustes'!$A$3:$C$5,2,0),0)))),"LLAMADA DESPUÉS DE LA META; ","")&amp;IF(AND(I254="Siguiente día hábil",N(A254)&gt;0,IF(N(N254)=0,TODAY()&gt;WORKDAY(N(A254),1),N(N254)&gt;WORKDAY(N(A254),1))),"SIGUIENTE DÍA HÁBIL SIN PROGRAMAR; ","")&amp;IF(AND(OR(I254="Emergencia ahora",I254="Siguiente día hábil"),K254=""),"SIN PROVEEDOR; ","")&amp;IF(AND(I254&lt;&gt;"",N(A254)&gt;0,IFERROR(VLOOKUP(I254,'Ajustes'!$A$3:$C$5,3,0),0)&gt;0,TODAY()-N(A254)&gt;IFERROR(VLOOKUP(I254,'Ajustes'!$A$3:$C$5,3,0),0)),"ABIERTA DEMASIADO TIEMPO; ",""))-2)))</f>
        <v/>
      </c>
    </row>
    <row r="255">
      <c r="A255" s="7" t="n"/>
      <c r="B255" s="8" t="n"/>
      <c r="L255" s="7" t="n"/>
      <c r="M255" s="8" t="n"/>
      <c r="N255" s="7" t="n"/>
      <c r="O255" s="7" t="n"/>
      <c r="Q255" s="10">
        <f>IF(OR(NOT(OR(A255&lt;&gt;"",C255&lt;&gt;"",D255&lt;&gt;"",G255&lt;&gt;"")),N(A255)=0,NOT(OR(N(L255)&gt;0,N(M255)&gt;0))),"",ROUND(((IF(N(L255)=0,N(A255),N(L255))+N(M255))-(N(A255)+N(B255)))*1440,0))</f>
        <v/>
      </c>
      <c r="R255" s="10">
        <f>IF(OR(NOT(OR(A255&lt;&gt;"",C255&lt;&gt;"",D255&lt;&gt;"",G255&lt;&gt;"")),N(A255)=0),"",IF(N(O255)&gt;0,N(O255),TODAY())-N(A255))</f>
        <v/>
      </c>
      <c r="S255">
        <f>IF(OR(NOT(OR(A255&lt;&gt;"",C255&lt;&gt;"",D255&lt;&gt;"",G255&lt;&gt;"")),N(O255)&gt;0),"",IF(IF(N(A255)=0,"SIN FECHA DE LLEGADA; ","")&amp;IF(C255="","SIN UNIDAD; ","")&amp;IF(AND(C255&lt;&gt;"",COUNTIF('Unidades'!$A$2:$A$300,C255)=0),"UNIDAD NO ESTÁ EN LA LISTA; ","")&amp;IF(I255="","SIN URGENCIA; ","")&amp;IF(AND(I255&lt;&gt;"",J255=""),"FALTA QUIÉN DECIDIÓ; ","")&amp;IF(AND(I255="Emergencia ahora",NOT(OR(N(L255)&gt;0,N(M255)&gt;0))),"EMERGENCIA SIN LLAMADA DE REGRESO; ","")&amp;IF(AND(I255&lt;&gt;"",N(A255)&gt;0,IFERROR(VLOOKUP(I255,'Ajustes'!$A$3:$C$5,2,0),0)&gt;0,IF(OR(N(L255)&gt;0,N(M255)&gt;0),((IF(N(L255)=0,N(A255),N(L255))+N(M255))-(N(A255)+N(B255)))*1440&gt;IFERROR(VLOOKUP(I255,'Ajustes'!$A$3:$C$5,2,0),0),AND(NOT(N(O255)&gt;0),I255&lt;&gt;"Emergencia ahora",(NOW()-(N(A255)+N(B255)))*1440&gt;IFERROR(VLOOKUP(I255,'Ajustes'!$A$3:$C$5,2,0),0)))),"LLAMADA DESPUÉS DE LA META; ","")&amp;IF(AND(I255="Siguiente día hábil",N(A255)&gt;0,IF(N(N255)=0,TODAY()&gt;WORKDAY(N(A255),1),N(N255)&gt;WORKDAY(N(A255),1))),"SIGUIENTE DÍA HÁBIL SIN PROGRAMAR; ","")&amp;IF(AND(OR(I255="Emergencia ahora",I255="Siguiente día hábil"),K255=""),"SIN PROVEEDOR; ","")&amp;IF(AND(I255&lt;&gt;"",N(A255)&gt;0,IFERROR(VLOOKUP(I255,'Ajustes'!$A$3:$C$5,3,0),0)&gt;0,TODAY()-N(A255)&gt;IFERROR(VLOOKUP(I255,'Ajustes'!$A$3:$C$5,3,0),0)),"ABIERTA DEMASIADO TIEMPO; ","")="","",LEFT(IF(N(A255)=0,"SIN FECHA DE LLEGADA; ","")&amp;IF(C255="","SIN UNIDAD; ","")&amp;IF(AND(C255&lt;&gt;"",COUNTIF('Unidades'!$A$2:$A$300,C255)=0),"UNIDAD NO ESTÁ EN LA LISTA; ","")&amp;IF(I255="","SIN URGENCIA; ","")&amp;IF(AND(I255&lt;&gt;"",J255=""),"FALTA QUIÉN DECIDIÓ; ","")&amp;IF(AND(I255="Emergencia ahora",NOT(OR(N(L255)&gt;0,N(M255)&gt;0))),"EMERGENCIA SIN LLAMADA DE REGRESO; ","")&amp;IF(AND(I255&lt;&gt;"",N(A255)&gt;0,IFERROR(VLOOKUP(I255,'Ajustes'!$A$3:$C$5,2,0),0)&gt;0,IF(OR(N(L255)&gt;0,N(M255)&gt;0),((IF(N(L255)=0,N(A255),N(L255))+N(M255))-(N(A255)+N(B255)))*1440&gt;IFERROR(VLOOKUP(I255,'Ajustes'!$A$3:$C$5,2,0),0),AND(NOT(N(O255)&gt;0),I255&lt;&gt;"Emergencia ahora",(NOW()-(N(A255)+N(B255)))*1440&gt;IFERROR(VLOOKUP(I255,'Ajustes'!$A$3:$C$5,2,0),0)))),"LLAMADA DESPUÉS DE LA META; ","")&amp;IF(AND(I255="Siguiente día hábil",N(A255)&gt;0,IF(N(N255)=0,TODAY()&gt;WORKDAY(N(A255),1),N(N255)&gt;WORKDAY(N(A255),1))),"SIGUIENTE DÍA HÁBIL SIN PROGRAMAR; ","")&amp;IF(AND(OR(I255="Emergencia ahora",I255="Siguiente día hábil"),K255=""),"SIN PROVEEDOR; ","")&amp;IF(AND(I255&lt;&gt;"",N(A255)&gt;0,IFERROR(VLOOKUP(I255,'Ajustes'!$A$3:$C$5,3,0),0)&gt;0,TODAY()-N(A255)&gt;IFERROR(VLOOKUP(I255,'Ajustes'!$A$3:$C$5,3,0),0)),"ABIERTA DEMASIADO TIEMPO; ",""),LEN(IF(N(A255)=0,"SIN FECHA DE LLEGADA; ","")&amp;IF(C255="","SIN UNIDAD; ","")&amp;IF(AND(C255&lt;&gt;"",COUNTIF('Unidades'!$A$2:$A$300,C255)=0),"UNIDAD NO ESTÁ EN LA LISTA; ","")&amp;IF(I255="","SIN URGENCIA; ","")&amp;IF(AND(I255&lt;&gt;"",J255=""),"FALTA QUIÉN DECIDIÓ; ","")&amp;IF(AND(I255="Emergencia ahora",NOT(OR(N(L255)&gt;0,N(M255)&gt;0))),"EMERGENCIA SIN LLAMADA DE REGRESO; ","")&amp;IF(AND(I255&lt;&gt;"",N(A255)&gt;0,IFERROR(VLOOKUP(I255,'Ajustes'!$A$3:$C$5,2,0),0)&gt;0,IF(OR(N(L255)&gt;0,N(M255)&gt;0),((IF(N(L255)=0,N(A255),N(L255))+N(M255))-(N(A255)+N(B255)))*1440&gt;IFERROR(VLOOKUP(I255,'Ajustes'!$A$3:$C$5,2,0),0),AND(NOT(N(O255)&gt;0),I255&lt;&gt;"Emergencia ahora",(NOW()-(N(A255)+N(B255)))*1440&gt;IFERROR(VLOOKUP(I255,'Ajustes'!$A$3:$C$5,2,0),0)))),"LLAMADA DESPUÉS DE LA META; ","")&amp;IF(AND(I255="Siguiente día hábil",N(A255)&gt;0,IF(N(N255)=0,TODAY()&gt;WORKDAY(N(A255),1),N(N255)&gt;WORKDAY(N(A255),1))),"SIGUIENTE DÍA HÁBIL SIN PROGRAMAR; ","")&amp;IF(AND(OR(I255="Emergencia ahora",I255="Siguiente día hábil"),K255=""),"SIN PROVEEDOR; ","")&amp;IF(AND(I255&lt;&gt;"",N(A255)&gt;0,IFERROR(VLOOKUP(I255,'Ajustes'!$A$3:$C$5,3,0),0)&gt;0,TODAY()-N(A255)&gt;IFERROR(VLOOKUP(I255,'Ajustes'!$A$3:$C$5,3,0),0)),"ABIERTA DEMASIADO TIEMPO; ",""))-2)))</f>
        <v/>
      </c>
    </row>
    <row r="256">
      <c r="A256" s="7" t="n"/>
      <c r="B256" s="8" t="n"/>
      <c r="L256" s="7" t="n"/>
      <c r="M256" s="8" t="n"/>
      <c r="N256" s="7" t="n"/>
      <c r="O256" s="7" t="n"/>
      <c r="Q256" s="10">
        <f>IF(OR(NOT(OR(A256&lt;&gt;"",C256&lt;&gt;"",D256&lt;&gt;"",G256&lt;&gt;"")),N(A256)=0,NOT(OR(N(L256)&gt;0,N(M256)&gt;0))),"",ROUND(((IF(N(L256)=0,N(A256),N(L256))+N(M256))-(N(A256)+N(B256)))*1440,0))</f>
        <v/>
      </c>
      <c r="R256" s="10">
        <f>IF(OR(NOT(OR(A256&lt;&gt;"",C256&lt;&gt;"",D256&lt;&gt;"",G256&lt;&gt;"")),N(A256)=0),"",IF(N(O256)&gt;0,N(O256),TODAY())-N(A256))</f>
        <v/>
      </c>
      <c r="S256">
        <f>IF(OR(NOT(OR(A256&lt;&gt;"",C256&lt;&gt;"",D256&lt;&gt;"",G256&lt;&gt;"")),N(O256)&gt;0),"",IF(IF(N(A256)=0,"SIN FECHA DE LLEGADA; ","")&amp;IF(C256="","SIN UNIDAD; ","")&amp;IF(AND(C256&lt;&gt;"",COUNTIF('Unidades'!$A$2:$A$300,C256)=0),"UNIDAD NO ESTÁ EN LA LISTA; ","")&amp;IF(I256="","SIN URGENCIA; ","")&amp;IF(AND(I256&lt;&gt;"",J256=""),"FALTA QUIÉN DECIDIÓ; ","")&amp;IF(AND(I256="Emergencia ahora",NOT(OR(N(L256)&gt;0,N(M256)&gt;0))),"EMERGENCIA SIN LLAMADA DE REGRESO; ","")&amp;IF(AND(I256&lt;&gt;"",N(A256)&gt;0,IFERROR(VLOOKUP(I256,'Ajustes'!$A$3:$C$5,2,0),0)&gt;0,IF(OR(N(L256)&gt;0,N(M256)&gt;0),((IF(N(L256)=0,N(A256),N(L256))+N(M256))-(N(A256)+N(B256)))*1440&gt;IFERROR(VLOOKUP(I256,'Ajustes'!$A$3:$C$5,2,0),0),AND(NOT(N(O256)&gt;0),I256&lt;&gt;"Emergencia ahora",(NOW()-(N(A256)+N(B256)))*1440&gt;IFERROR(VLOOKUP(I256,'Ajustes'!$A$3:$C$5,2,0),0)))),"LLAMADA DESPUÉS DE LA META; ","")&amp;IF(AND(I256="Siguiente día hábil",N(A256)&gt;0,IF(N(N256)=0,TODAY()&gt;WORKDAY(N(A256),1),N(N256)&gt;WORKDAY(N(A256),1))),"SIGUIENTE DÍA HÁBIL SIN PROGRAMAR; ","")&amp;IF(AND(OR(I256="Emergencia ahora",I256="Siguiente día hábil"),K256=""),"SIN PROVEEDOR; ","")&amp;IF(AND(I256&lt;&gt;"",N(A256)&gt;0,IFERROR(VLOOKUP(I256,'Ajustes'!$A$3:$C$5,3,0),0)&gt;0,TODAY()-N(A256)&gt;IFERROR(VLOOKUP(I256,'Ajustes'!$A$3:$C$5,3,0),0)),"ABIERTA DEMASIADO TIEMPO; ","")="","",LEFT(IF(N(A256)=0,"SIN FECHA DE LLEGADA; ","")&amp;IF(C256="","SIN UNIDAD; ","")&amp;IF(AND(C256&lt;&gt;"",COUNTIF('Unidades'!$A$2:$A$300,C256)=0),"UNIDAD NO ESTÁ EN LA LISTA; ","")&amp;IF(I256="","SIN URGENCIA; ","")&amp;IF(AND(I256&lt;&gt;"",J256=""),"FALTA QUIÉN DECIDIÓ; ","")&amp;IF(AND(I256="Emergencia ahora",NOT(OR(N(L256)&gt;0,N(M256)&gt;0))),"EMERGENCIA SIN LLAMADA DE REGRESO; ","")&amp;IF(AND(I256&lt;&gt;"",N(A256)&gt;0,IFERROR(VLOOKUP(I256,'Ajustes'!$A$3:$C$5,2,0),0)&gt;0,IF(OR(N(L256)&gt;0,N(M256)&gt;0),((IF(N(L256)=0,N(A256),N(L256))+N(M256))-(N(A256)+N(B256)))*1440&gt;IFERROR(VLOOKUP(I256,'Ajustes'!$A$3:$C$5,2,0),0),AND(NOT(N(O256)&gt;0),I256&lt;&gt;"Emergencia ahora",(NOW()-(N(A256)+N(B256)))*1440&gt;IFERROR(VLOOKUP(I256,'Ajustes'!$A$3:$C$5,2,0),0)))),"LLAMADA DESPUÉS DE LA META; ","")&amp;IF(AND(I256="Siguiente día hábil",N(A256)&gt;0,IF(N(N256)=0,TODAY()&gt;WORKDAY(N(A256),1),N(N256)&gt;WORKDAY(N(A256),1))),"SIGUIENTE DÍA HÁBIL SIN PROGRAMAR; ","")&amp;IF(AND(OR(I256="Emergencia ahora",I256="Siguiente día hábil"),K256=""),"SIN PROVEEDOR; ","")&amp;IF(AND(I256&lt;&gt;"",N(A256)&gt;0,IFERROR(VLOOKUP(I256,'Ajustes'!$A$3:$C$5,3,0),0)&gt;0,TODAY()-N(A256)&gt;IFERROR(VLOOKUP(I256,'Ajustes'!$A$3:$C$5,3,0),0)),"ABIERTA DEMASIADO TIEMPO; ",""),LEN(IF(N(A256)=0,"SIN FECHA DE LLEGADA; ","")&amp;IF(C256="","SIN UNIDAD; ","")&amp;IF(AND(C256&lt;&gt;"",COUNTIF('Unidades'!$A$2:$A$300,C256)=0),"UNIDAD NO ESTÁ EN LA LISTA; ","")&amp;IF(I256="","SIN URGENCIA; ","")&amp;IF(AND(I256&lt;&gt;"",J256=""),"FALTA QUIÉN DECIDIÓ; ","")&amp;IF(AND(I256="Emergencia ahora",NOT(OR(N(L256)&gt;0,N(M256)&gt;0))),"EMERGENCIA SIN LLAMADA DE REGRESO; ","")&amp;IF(AND(I256&lt;&gt;"",N(A256)&gt;0,IFERROR(VLOOKUP(I256,'Ajustes'!$A$3:$C$5,2,0),0)&gt;0,IF(OR(N(L256)&gt;0,N(M256)&gt;0),((IF(N(L256)=0,N(A256),N(L256))+N(M256))-(N(A256)+N(B256)))*1440&gt;IFERROR(VLOOKUP(I256,'Ajustes'!$A$3:$C$5,2,0),0),AND(NOT(N(O256)&gt;0),I256&lt;&gt;"Emergencia ahora",(NOW()-(N(A256)+N(B256)))*1440&gt;IFERROR(VLOOKUP(I256,'Ajustes'!$A$3:$C$5,2,0),0)))),"LLAMADA DESPUÉS DE LA META; ","")&amp;IF(AND(I256="Siguiente día hábil",N(A256)&gt;0,IF(N(N256)=0,TODAY()&gt;WORKDAY(N(A256),1),N(N256)&gt;WORKDAY(N(A256),1))),"SIGUIENTE DÍA HÁBIL SIN PROGRAMAR; ","")&amp;IF(AND(OR(I256="Emergencia ahora",I256="Siguiente día hábil"),K256=""),"SIN PROVEEDOR; ","")&amp;IF(AND(I256&lt;&gt;"",N(A256)&gt;0,IFERROR(VLOOKUP(I256,'Ajustes'!$A$3:$C$5,3,0),0)&gt;0,TODAY()-N(A256)&gt;IFERROR(VLOOKUP(I256,'Ajustes'!$A$3:$C$5,3,0),0)),"ABIERTA DEMASIADO TIEMPO; ",""))-2)))</f>
        <v/>
      </c>
    </row>
    <row r="257">
      <c r="A257" s="7" t="n"/>
      <c r="B257" s="8" t="n"/>
      <c r="L257" s="7" t="n"/>
      <c r="M257" s="8" t="n"/>
      <c r="N257" s="7" t="n"/>
      <c r="O257" s="7" t="n"/>
      <c r="Q257" s="10">
        <f>IF(OR(NOT(OR(A257&lt;&gt;"",C257&lt;&gt;"",D257&lt;&gt;"",G257&lt;&gt;"")),N(A257)=0,NOT(OR(N(L257)&gt;0,N(M257)&gt;0))),"",ROUND(((IF(N(L257)=0,N(A257),N(L257))+N(M257))-(N(A257)+N(B257)))*1440,0))</f>
        <v/>
      </c>
      <c r="R257" s="10">
        <f>IF(OR(NOT(OR(A257&lt;&gt;"",C257&lt;&gt;"",D257&lt;&gt;"",G257&lt;&gt;"")),N(A257)=0),"",IF(N(O257)&gt;0,N(O257),TODAY())-N(A257))</f>
        <v/>
      </c>
      <c r="S257">
        <f>IF(OR(NOT(OR(A257&lt;&gt;"",C257&lt;&gt;"",D257&lt;&gt;"",G257&lt;&gt;"")),N(O257)&gt;0),"",IF(IF(N(A257)=0,"SIN FECHA DE LLEGADA; ","")&amp;IF(C257="","SIN UNIDAD; ","")&amp;IF(AND(C257&lt;&gt;"",COUNTIF('Unidades'!$A$2:$A$300,C257)=0),"UNIDAD NO ESTÁ EN LA LISTA; ","")&amp;IF(I257="","SIN URGENCIA; ","")&amp;IF(AND(I257&lt;&gt;"",J257=""),"FALTA QUIÉN DECIDIÓ; ","")&amp;IF(AND(I257="Emergencia ahora",NOT(OR(N(L257)&gt;0,N(M257)&gt;0))),"EMERGENCIA SIN LLAMADA DE REGRESO; ","")&amp;IF(AND(I257&lt;&gt;"",N(A257)&gt;0,IFERROR(VLOOKUP(I257,'Ajustes'!$A$3:$C$5,2,0),0)&gt;0,IF(OR(N(L257)&gt;0,N(M257)&gt;0),((IF(N(L257)=0,N(A257),N(L257))+N(M257))-(N(A257)+N(B257)))*1440&gt;IFERROR(VLOOKUP(I257,'Ajustes'!$A$3:$C$5,2,0),0),AND(NOT(N(O257)&gt;0),I257&lt;&gt;"Emergencia ahora",(NOW()-(N(A257)+N(B257)))*1440&gt;IFERROR(VLOOKUP(I257,'Ajustes'!$A$3:$C$5,2,0),0)))),"LLAMADA DESPUÉS DE LA META; ","")&amp;IF(AND(I257="Siguiente día hábil",N(A257)&gt;0,IF(N(N257)=0,TODAY()&gt;WORKDAY(N(A257),1),N(N257)&gt;WORKDAY(N(A257),1))),"SIGUIENTE DÍA HÁBIL SIN PROGRAMAR; ","")&amp;IF(AND(OR(I257="Emergencia ahora",I257="Siguiente día hábil"),K257=""),"SIN PROVEEDOR; ","")&amp;IF(AND(I257&lt;&gt;"",N(A257)&gt;0,IFERROR(VLOOKUP(I257,'Ajustes'!$A$3:$C$5,3,0),0)&gt;0,TODAY()-N(A257)&gt;IFERROR(VLOOKUP(I257,'Ajustes'!$A$3:$C$5,3,0),0)),"ABIERTA DEMASIADO TIEMPO; ","")="","",LEFT(IF(N(A257)=0,"SIN FECHA DE LLEGADA; ","")&amp;IF(C257="","SIN UNIDAD; ","")&amp;IF(AND(C257&lt;&gt;"",COUNTIF('Unidades'!$A$2:$A$300,C257)=0),"UNIDAD NO ESTÁ EN LA LISTA; ","")&amp;IF(I257="","SIN URGENCIA; ","")&amp;IF(AND(I257&lt;&gt;"",J257=""),"FALTA QUIÉN DECIDIÓ; ","")&amp;IF(AND(I257="Emergencia ahora",NOT(OR(N(L257)&gt;0,N(M257)&gt;0))),"EMERGENCIA SIN LLAMADA DE REGRESO; ","")&amp;IF(AND(I257&lt;&gt;"",N(A257)&gt;0,IFERROR(VLOOKUP(I257,'Ajustes'!$A$3:$C$5,2,0),0)&gt;0,IF(OR(N(L257)&gt;0,N(M257)&gt;0),((IF(N(L257)=0,N(A257),N(L257))+N(M257))-(N(A257)+N(B257)))*1440&gt;IFERROR(VLOOKUP(I257,'Ajustes'!$A$3:$C$5,2,0),0),AND(NOT(N(O257)&gt;0),I257&lt;&gt;"Emergencia ahora",(NOW()-(N(A257)+N(B257)))*1440&gt;IFERROR(VLOOKUP(I257,'Ajustes'!$A$3:$C$5,2,0),0)))),"LLAMADA DESPUÉS DE LA META; ","")&amp;IF(AND(I257="Siguiente día hábil",N(A257)&gt;0,IF(N(N257)=0,TODAY()&gt;WORKDAY(N(A257),1),N(N257)&gt;WORKDAY(N(A257),1))),"SIGUIENTE DÍA HÁBIL SIN PROGRAMAR; ","")&amp;IF(AND(OR(I257="Emergencia ahora",I257="Siguiente día hábil"),K257=""),"SIN PROVEEDOR; ","")&amp;IF(AND(I257&lt;&gt;"",N(A257)&gt;0,IFERROR(VLOOKUP(I257,'Ajustes'!$A$3:$C$5,3,0),0)&gt;0,TODAY()-N(A257)&gt;IFERROR(VLOOKUP(I257,'Ajustes'!$A$3:$C$5,3,0),0)),"ABIERTA DEMASIADO TIEMPO; ",""),LEN(IF(N(A257)=0,"SIN FECHA DE LLEGADA; ","")&amp;IF(C257="","SIN UNIDAD; ","")&amp;IF(AND(C257&lt;&gt;"",COUNTIF('Unidades'!$A$2:$A$300,C257)=0),"UNIDAD NO ESTÁ EN LA LISTA; ","")&amp;IF(I257="","SIN URGENCIA; ","")&amp;IF(AND(I257&lt;&gt;"",J257=""),"FALTA QUIÉN DECIDIÓ; ","")&amp;IF(AND(I257="Emergencia ahora",NOT(OR(N(L257)&gt;0,N(M257)&gt;0))),"EMERGENCIA SIN LLAMADA DE REGRESO; ","")&amp;IF(AND(I257&lt;&gt;"",N(A257)&gt;0,IFERROR(VLOOKUP(I257,'Ajustes'!$A$3:$C$5,2,0),0)&gt;0,IF(OR(N(L257)&gt;0,N(M257)&gt;0),((IF(N(L257)=0,N(A257),N(L257))+N(M257))-(N(A257)+N(B257)))*1440&gt;IFERROR(VLOOKUP(I257,'Ajustes'!$A$3:$C$5,2,0),0),AND(NOT(N(O257)&gt;0),I257&lt;&gt;"Emergencia ahora",(NOW()-(N(A257)+N(B257)))*1440&gt;IFERROR(VLOOKUP(I257,'Ajustes'!$A$3:$C$5,2,0),0)))),"LLAMADA DESPUÉS DE LA META; ","")&amp;IF(AND(I257="Siguiente día hábil",N(A257)&gt;0,IF(N(N257)=0,TODAY()&gt;WORKDAY(N(A257),1),N(N257)&gt;WORKDAY(N(A257),1))),"SIGUIENTE DÍA HÁBIL SIN PROGRAMAR; ","")&amp;IF(AND(OR(I257="Emergencia ahora",I257="Siguiente día hábil"),K257=""),"SIN PROVEEDOR; ","")&amp;IF(AND(I257&lt;&gt;"",N(A257)&gt;0,IFERROR(VLOOKUP(I257,'Ajustes'!$A$3:$C$5,3,0),0)&gt;0,TODAY()-N(A257)&gt;IFERROR(VLOOKUP(I257,'Ajustes'!$A$3:$C$5,3,0),0)),"ABIERTA DEMASIADO TIEMPO; ",""))-2)))</f>
        <v/>
      </c>
    </row>
    <row r="258">
      <c r="A258" s="7" t="n"/>
      <c r="B258" s="8" t="n"/>
      <c r="L258" s="7" t="n"/>
      <c r="M258" s="8" t="n"/>
      <c r="N258" s="7" t="n"/>
      <c r="O258" s="7" t="n"/>
      <c r="Q258" s="10">
        <f>IF(OR(NOT(OR(A258&lt;&gt;"",C258&lt;&gt;"",D258&lt;&gt;"",G258&lt;&gt;"")),N(A258)=0,NOT(OR(N(L258)&gt;0,N(M258)&gt;0))),"",ROUND(((IF(N(L258)=0,N(A258),N(L258))+N(M258))-(N(A258)+N(B258)))*1440,0))</f>
        <v/>
      </c>
      <c r="R258" s="10">
        <f>IF(OR(NOT(OR(A258&lt;&gt;"",C258&lt;&gt;"",D258&lt;&gt;"",G258&lt;&gt;"")),N(A258)=0),"",IF(N(O258)&gt;0,N(O258),TODAY())-N(A258))</f>
        <v/>
      </c>
      <c r="S258">
        <f>IF(OR(NOT(OR(A258&lt;&gt;"",C258&lt;&gt;"",D258&lt;&gt;"",G258&lt;&gt;"")),N(O258)&gt;0),"",IF(IF(N(A258)=0,"SIN FECHA DE LLEGADA; ","")&amp;IF(C258="","SIN UNIDAD; ","")&amp;IF(AND(C258&lt;&gt;"",COUNTIF('Unidades'!$A$2:$A$300,C258)=0),"UNIDAD NO ESTÁ EN LA LISTA; ","")&amp;IF(I258="","SIN URGENCIA; ","")&amp;IF(AND(I258&lt;&gt;"",J258=""),"FALTA QUIÉN DECIDIÓ; ","")&amp;IF(AND(I258="Emergencia ahora",NOT(OR(N(L258)&gt;0,N(M258)&gt;0))),"EMERGENCIA SIN LLAMADA DE REGRESO; ","")&amp;IF(AND(I258&lt;&gt;"",N(A258)&gt;0,IFERROR(VLOOKUP(I258,'Ajustes'!$A$3:$C$5,2,0),0)&gt;0,IF(OR(N(L258)&gt;0,N(M258)&gt;0),((IF(N(L258)=0,N(A258),N(L258))+N(M258))-(N(A258)+N(B258)))*1440&gt;IFERROR(VLOOKUP(I258,'Ajustes'!$A$3:$C$5,2,0),0),AND(NOT(N(O258)&gt;0),I258&lt;&gt;"Emergencia ahora",(NOW()-(N(A258)+N(B258)))*1440&gt;IFERROR(VLOOKUP(I258,'Ajustes'!$A$3:$C$5,2,0),0)))),"LLAMADA DESPUÉS DE LA META; ","")&amp;IF(AND(I258="Siguiente día hábil",N(A258)&gt;0,IF(N(N258)=0,TODAY()&gt;WORKDAY(N(A258),1),N(N258)&gt;WORKDAY(N(A258),1))),"SIGUIENTE DÍA HÁBIL SIN PROGRAMAR; ","")&amp;IF(AND(OR(I258="Emergencia ahora",I258="Siguiente día hábil"),K258=""),"SIN PROVEEDOR; ","")&amp;IF(AND(I258&lt;&gt;"",N(A258)&gt;0,IFERROR(VLOOKUP(I258,'Ajustes'!$A$3:$C$5,3,0),0)&gt;0,TODAY()-N(A258)&gt;IFERROR(VLOOKUP(I258,'Ajustes'!$A$3:$C$5,3,0),0)),"ABIERTA DEMASIADO TIEMPO; ","")="","",LEFT(IF(N(A258)=0,"SIN FECHA DE LLEGADA; ","")&amp;IF(C258="","SIN UNIDAD; ","")&amp;IF(AND(C258&lt;&gt;"",COUNTIF('Unidades'!$A$2:$A$300,C258)=0),"UNIDAD NO ESTÁ EN LA LISTA; ","")&amp;IF(I258="","SIN URGENCIA; ","")&amp;IF(AND(I258&lt;&gt;"",J258=""),"FALTA QUIÉN DECIDIÓ; ","")&amp;IF(AND(I258="Emergencia ahora",NOT(OR(N(L258)&gt;0,N(M258)&gt;0))),"EMERGENCIA SIN LLAMADA DE REGRESO; ","")&amp;IF(AND(I258&lt;&gt;"",N(A258)&gt;0,IFERROR(VLOOKUP(I258,'Ajustes'!$A$3:$C$5,2,0),0)&gt;0,IF(OR(N(L258)&gt;0,N(M258)&gt;0),((IF(N(L258)=0,N(A258),N(L258))+N(M258))-(N(A258)+N(B258)))*1440&gt;IFERROR(VLOOKUP(I258,'Ajustes'!$A$3:$C$5,2,0),0),AND(NOT(N(O258)&gt;0),I258&lt;&gt;"Emergencia ahora",(NOW()-(N(A258)+N(B258)))*1440&gt;IFERROR(VLOOKUP(I258,'Ajustes'!$A$3:$C$5,2,0),0)))),"LLAMADA DESPUÉS DE LA META; ","")&amp;IF(AND(I258="Siguiente día hábil",N(A258)&gt;0,IF(N(N258)=0,TODAY()&gt;WORKDAY(N(A258),1),N(N258)&gt;WORKDAY(N(A258),1))),"SIGUIENTE DÍA HÁBIL SIN PROGRAMAR; ","")&amp;IF(AND(OR(I258="Emergencia ahora",I258="Siguiente día hábil"),K258=""),"SIN PROVEEDOR; ","")&amp;IF(AND(I258&lt;&gt;"",N(A258)&gt;0,IFERROR(VLOOKUP(I258,'Ajustes'!$A$3:$C$5,3,0),0)&gt;0,TODAY()-N(A258)&gt;IFERROR(VLOOKUP(I258,'Ajustes'!$A$3:$C$5,3,0),0)),"ABIERTA DEMASIADO TIEMPO; ",""),LEN(IF(N(A258)=0,"SIN FECHA DE LLEGADA; ","")&amp;IF(C258="","SIN UNIDAD; ","")&amp;IF(AND(C258&lt;&gt;"",COUNTIF('Unidades'!$A$2:$A$300,C258)=0),"UNIDAD NO ESTÁ EN LA LISTA; ","")&amp;IF(I258="","SIN URGENCIA; ","")&amp;IF(AND(I258&lt;&gt;"",J258=""),"FALTA QUIÉN DECIDIÓ; ","")&amp;IF(AND(I258="Emergencia ahora",NOT(OR(N(L258)&gt;0,N(M258)&gt;0))),"EMERGENCIA SIN LLAMADA DE REGRESO; ","")&amp;IF(AND(I258&lt;&gt;"",N(A258)&gt;0,IFERROR(VLOOKUP(I258,'Ajustes'!$A$3:$C$5,2,0),0)&gt;0,IF(OR(N(L258)&gt;0,N(M258)&gt;0),((IF(N(L258)=0,N(A258),N(L258))+N(M258))-(N(A258)+N(B258)))*1440&gt;IFERROR(VLOOKUP(I258,'Ajustes'!$A$3:$C$5,2,0),0),AND(NOT(N(O258)&gt;0),I258&lt;&gt;"Emergencia ahora",(NOW()-(N(A258)+N(B258)))*1440&gt;IFERROR(VLOOKUP(I258,'Ajustes'!$A$3:$C$5,2,0),0)))),"LLAMADA DESPUÉS DE LA META; ","")&amp;IF(AND(I258="Siguiente día hábil",N(A258)&gt;0,IF(N(N258)=0,TODAY()&gt;WORKDAY(N(A258),1),N(N258)&gt;WORKDAY(N(A258),1))),"SIGUIENTE DÍA HÁBIL SIN PROGRAMAR; ","")&amp;IF(AND(OR(I258="Emergencia ahora",I258="Siguiente día hábil"),K258=""),"SIN PROVEEDOR; ","")&amp;IF(AND(I258&lt;&gt;"",N(A258)&gt;0,IFERROR(VLOOKUP(I258,'Ajustes'!$A$3:$C$5,3,0),0)&gt;0,TODAY()-N(A258)&gt;IFERROR(VLOOKUP(I258,'Ajustes'!$A$3:$C$5,3,0),0)),"ABIERTA DEMASIADO TIEMPO; ",""))-2)))</f>
        <v/>
      </c>
    </row>
    <row r="259">
      <c r="A259" s="7" t="n"/>
      <c r="B259" s="8" t="n"/>
      <c r="L259" s="7" t="n"/>
      <c r="M259" s="8" t="n"/>
      <c r="N259" s="7" t="n"/>
      <c r="O259" s="7" t="n"/>
      <c r="Q259" s="10">
        <f>IF(OR(NOT(OR(A259&lt;&gt;"",C259&lt;&gt;"",D259&lt;&gt;"",G259&lt;&gt;"")),N(A259)=0,NOT(OR(N(L259)&gt;0,N(M259)&gt;0))),"",ROUND(((IF(N(L259)=0,N(A259),N(L259))+N(M259))-(N(A259)+N(B259)))*1440,0))</f>
        <v/>
      </c>
      <c r="R259" s="10">
        <f>IF(OR(NOT(OR(A259&lt;&gt;"",C259&lt;&gt;"",D259&lt;&gt;"",G259&lt;&gt;"")),N(A259)=0),"",IF(N(O259)&gt;0,N(O259),TODAY())-N(A259))</f>
        <v/>
      </c>
      <c r="S259">
        <f>IF(OR(NOT(OR(A259&lt;&gt;"",C259&lt;&gt;"",D259&lt;&gt;"",G259&lt;&gt;"")),N(O259)&gt;0),"",IF(IF(N(A259)=0,"SIN FECHA DE LLEGADA; ","")&amp;IF(C259="","SIN UNIDAD; ","")&amp;IF(AND(C259&lt;&gt;"",COUNTIF('Unidades'!$A$2:$A$300,C259)=0),"UNIDAD NO ESTÁ EN LA LISTA; ","")&amp;IF(I259="","SIN URGENCIA; ","")&amp;IF(AND(I259&lt;&gt;"",J259=""),"FALTA QUIÉN DECIDIÓ; ","")&amp;IF(AND(I259="Emergencia ahora",NOT(OR(N(L259)&gt;0,N(M259)&gt;0))),"EMERGENCIA SIN LLAMADA DE REGRESO; ","")&amp;IF(AND(I259&lt;&gt;"",N(A259)&gt;0,IFERROR(VLOOKUP(I259,'Ajustes'!$A$3:$C$5,2,0),0)&gt;0,IF(OR(N(L259)&gt;0,N(M259)&gt;0),((IF(N(L259)=0,N(A259),N(L259))+N(M259))-(N(A259)+N(B259)))*1440&gt;IFERROR(VLOOKUP(I259,'Ajustes'!$A$3:$C$5,2,0),0),AND(NOT(N(O259)&gt;0),I259&lt;&gt;"Emergencia ahora",(NOW()-(N(A259)+N(B259)))*1440&gt;IFERROR(VLOOKUP(I259,'Ajustes'!$A$3:$C$5,2,0),0)))),"LLAMADA DESPUÉS DE LA META; ","")&amp;IF(AND(I259="Siguiente día hábil",N(A259)&gt;0,IF(N(N259)=0,TODAY()&gt;WORKDAY(N(A259),1),N(N259)&gt;WORKDAY(N(A259),1))),"SIGUIENTE DÍA HÁBIL SIN PROGRAMAR; ","")&amp;IF(AND(OR(I259="Emergencia ahora",I259="Siguiente día hábil"),K259=""),"SIN PROVEEDOR; ","")&amp;IF(AND(I259&lt;&gt;"",N(A259)&gt;0,IFERROR(VLOOKUP(I259,'Ajustes'!$A$3:$C$5,3,0),0)&gt;0,TODAY()-N(A259)&gt;IFERROR(VLOOKUP(I259,'Ajustes'!$A$3:$C$5,3,0),0)),"ABIERTA DEMASIADO TIEMPO; ","")="","",LEFT(IF(N(A259)=0,"SIN FECHA DE LLEGADA; ","")&amp;IF(C259="","SIN UNIDAD; ","")&amp;IF(AND(C259&lt;&gt;"",COUNTIF('Unidades'!$A$2:$A$300,C259)=0),"UNIDAD NO ESTÁ EN LA LISTA; ","")&amp;IF(I259="","SIN URGENCIA; ","")&amp;IF(AND(I259&lt;&gt;"",J259=""),"FALTA QUIÉN DECIDIÓ; ","")&amp;IF(AND(I259="Emergencia ahora",NOT(OR(N(L259)&gt;0,N(M259)&gt;0))),"EMERGENCIA SIN LLAMADA DE REGRESO; ","")&amp;IF(AND(I259&lt;&gt;"",N(A259)&gt;0,IFERROR(VLOOKUP(I259,'Ajustes'!$A$3:$C$5,2,0),0)&gt;0,IF(OR(N(L259)&gt;0,N(M259)&gt;0),((IF(N(L259)=0,N(A259),N(L259))+N(M259))-(N(A259)+N(B259)))*1440&gt;IFERROR(VLOOKUP(I259,'Ajustes'!$A$3:$C$5,2,0),0),AND(NOT(N(O259)&gt;0),I259&lt;&gt;"Emergencia ahora",(NOW()-(N(A259)+N(B259)))*1440&gt;IFERROR(VLOOKUP(I259,'Ajustes'!$A$3:$C$5,2,0),0)))),"LLAMADA DESPUÉS DE LA META; ","")&amp;IF(AND(I259="Siguiente día hábil",N(A259)&gt;0,IF(N(N259)=0,TODAY()&gt;WORKDAY(N(A259),1),N(N259)&gt;WORKDAY(N(A259),1))),"SIGUIENTE DÍA HÁBIL SIN PROGRAMAR; ","")&amp;IF(AND(OR(I259="Emergencia ahora",I259="Siguiente día hábil"),K259=""),"SIN PROVEEDOR; ","")&amp;IF(AND(I259&lt;&gt;"",N(A259)&gt;0,IFERROR(VLOOKUP(I259,'Ajustes'!$A$3:$C$5,3,0),0)&gt;0,TODAY()-N(A259)&gt;IFERROR(VLOOKUP(I259,'Ajustes'!$A$3:$C$5,3,0),0)),"ABIERTA DEMASIADO TIEMPO; ",""),LEN(IF(N(A259)=0,"SIN FECHA DE LLEGADA; ","")&amp;IF(C259="","SIN UNIDAD; ","")&amp;IF(AND(C259&lt;&gt;"",COUNTIF('Unidades'!$A$2:$A$300,C259)=0),"UNIDAD NO ESTÁ EN LA LISTA; ","")&amp;IF(I259="","SIN URGENCIA; ","")&amp;IF(AND(I259&lt;&gt;"",J259=""),"FALTA QUIÉN DECIDIÓ; ","")&amp;IF(AND(I259="Emergencia ahora",NOT(OR(N(L259)&gt;0,N(M259)&gt;0))),"EMERGENCIA SIN LLAMADA DE REGRESO; ","")&amp;IF(AND(I259&lt;&gt;"",N(A259)&gt;0,IFERROR(VLOOKUP(I259,'Ajustes'!$A$3:$C$5,2,0),0)&gt;0,IF(OR(N(L259)&gt;0,N(M259)&gt;0),((IF(N(L259)=0,N(A259),N(L259))+N(M259))-(N(A259)+N(B259)))*1440&gt;IFERROR(VLOOKUP(I259,'Ajustes'!$A$3:$C$5,2,0),0),AND(NOT(N(O259)&gt;0),I259&lt;&gt;"Emergencia ahora",(NOW()-(N(A259)+N(B259)))*1440&gt;IFERROR(VLOOKUP(I259,'Ajustes'!$A$3:$C$5,2,0),0)))),"LLAMADA DESPUÉS DE LA META; ","")&amp;IF(AND(I259="Siguiente día hábil",N(A259)&gt;0,IF(N(N259)=0,TODAY()&gt;WORKDAY(N(A259),1),N(N259)&gt;WORKDAY(N(A259),1))),"SIGUIENTE DÍA HÁBIL SIN PROGRAMAR; ","")&amp;IF(AND(OR(I259="Emergencia ahora",I259="Siguiente día hábil"),K259=""),"SIN PROVEEDOR; ","")&amp;IF(AND(I259&lt;&gt;"",N(A259)&gt;0,IFERROR(VLOOKUP(I259,'Ajustes'!$A$3:$C$5,3,0),0)&gt;0,TODAY()-N(A259)&gt;IFERROR(VLOOKUP(I259,'Ajustes'!$A$3:$C$5,3,0),0)),"ABIERTA DEMASIADO TIEMPO; ",""))-2)))</f>
        <v/>
      </c>
    </row>
    <row r="260">
      <c r="A260" s="7" t="n"/>
      <c r="B260" s="8" t="n"/>
      <c r="L260" s="7" t="n"/>
      <c r="M260" s="8" t="n"/>
      <c r="N260" s="7" t="n"/>
      <c r="O260" s="7" t="n"/>
      <c r="Q260" s="10">
        <f>IF(OR(NOT(OR(A260&lt;&gt;"",C260&lt;&gt;"",D260&lt;&gt;"",G260&lt;&gt;"")),N(A260)=0,NOT(OR(N(L260)&gt;0,N(M260)&gt;0))),"",ROUND(((IF(N(L260)=0,N(A260),N(L260))+N(M260))-(N(A260)+N(B260)))*1440,0))</f>
        <v/>
      </c>
      <c r="R260" s="10">
        <f>IF(OR(NOT(OR(A260&lt;&gt;"",C260&lt;&gt;"",D260&lt;&gt;"",G260&lt;&gt;"")),N(A260)=0),"",IF(N(O260)&gt;0,N(O260),TODAY())-N(A260))</f>
        <v/>
      </c>
      <c r="S260">
        <f>IF(OR(NOT(OR(A260&lt;&gt;"",C260&lt;&gt;"",D260&lt;&gt;"",G260&lt;&gt;"")),N(O260)&gt;0),"",IF(IF(N(A260)=0,"SIN FECHA DE LLEGADA; ","")&amp;IF(C260="","SIN UNIDAD; ","")&amp;IF(AND(C260&lt;&gt;"",COUNTIF('Unidades'!$A$2:$A$300,C260)=0),"UNIDAD NO ESTÁ EN LA LISTA; ","")&amp;IF(I260="","SIN URGENCIA; ","")&amp;IF(AND(I260&lt;&gt;"",J260=""),"FALTA QUIÉN DECIDIÓ; ","")&amp;IF(AND(I260="Emergencia ahora",NOT(OR(N(L260)&gt;0,N(M260)&gt;0))),"EMERGENCIA SIN LLAMADA DE REGRESO; ","")&amp;IF(AND(I260&lt;&gt;"",N(A260)&gt;0,IFERROR(VLOOKUP(I260,'Ajustes'!$A$3:$C$5,2,0),0)&gt;0,IF(OR(N(L260)&gt;0,N(M260)&gt;0),((IF(N(L260)=0,N(A260),N(L260))+N(M260))-(N(A260)+N(B260)))*1440&gt;IFERROR(VLOOKUP(I260,'Ajustes'!$A$3:$C$5,2,0),0),AND(NOT(N(O260)&gt;0),I260&lt;&gt;"Emergencia ahora",(NOW()-(N(A260)+N(B260)))*1440&gt;IFERROR(VLOOKUP(I260,'Ajustes'!$A$3:$C$5,2,0),0)))),"LLAMADA DESPUÉS DE LA META; ","")&amp;IF(AND(I260="Siguiente día hábil",N(A260)&gt;0,IF(N(N260)=0,TODAY()&gt;WORKDAY(N(A260),1),N(N260)&gt;WORKDAY(N(A260),1))),"SIGUIENTE DÍA HÁBIL SIN PROGRAMAR; ","")&amp;IF(AND(OR(I260="Emergencia ahora",I260="Siguiente día hábil"),K260=""),"SIN PROVEEDOR; ","")&amp;IF(AND(I260&lt;&gt;"",N(A260)&gt;0,IFERROR(VLOOKUP(I260,'Ajustes'!$A$3:$C$5,3,0),0)&gt;0,TODAY()-N(A260)&gt;IFERROR(VLOOKUP(I260,'Ajustes'!$A$3:$C$5,3,0),0)),"ABIERTA DEMASIADO TIEMPO; ","")="","",LEFT(IF(N(A260)=0,"SIN FECHA DE LLEGADA; ","")&amp;IF(C260="","SIN UNIDAD; ","")&amp;IF(AND(C260&lt;&gt;"",COUNTIF('Unidades'!$A$2:$A$300,C260)=0),"UNIDAD NO ESTÁ EN LA LISTA; ","")&amp;IF(I260="","SIN URGENCIA; ","")&amp;IF(AND(I260&lt;&gt;"",J260=""),"FALTA QUIÉN DECIDIÓ; ","")&amp;IF(AND(I260="Emergencia ahora",NOT(OR(N(L260)&gt;0,N(M260)&gt;0))),"EMERGENCIA SIN LLAMADA DE REGRESO; ","")&amp;IF(AND(I260&lt;&gt;"",N(A260)&gt;0,IFERROR(VLOOKUP(I260,'Ajustes'!$A$3:$C$5,2,0),0)&gt;0,IF(OR(N(L260)&gt;0,N(M260)&gt;0),((IF(N(L260)=0,N(A260),N(L260))+N(M260))-(N(A260)+N(B260)))*1440&gt;IFERROR(VLOOKUP(I260,'Ajustes'!$A$3:$C$5,2,0),0),AND(NOT(N(O260)&gt;0),I260&lt;&gt;"Emergencia ahora",(NOW()-(N(A260)+N(B260)))*1440&gt;IFERROR(VLOOKUP(I260,'Ajustes'!$A$3:$C$5,2,0),0)))),"LLAMADA DESPUÉS DE LA META; ","")&amp;IF(AND(I260="Siguiente día hábil",N(A260)&gt;0,IF(N(N260)=0,TODAY()&gt;WORKDAY(N(A260),1),N(N260)&gt;WORKDAY(N(A260),1))),"SIGUIENTE DÍA HÁBIL SIN PROGRAMAR; ","")&amp;IF(AND(OR(I260="Emergencia ahora",I260="Siguiente día hábil"),K260=""),"SIN PROVEEDOR; ","")&amp;IF(AND(I260&lt;&gt;"",N(A260)&gt;0,IFERROR(VLOOKUP(I260,'Ajustes'!$A$3:$C$5,3,0),0)&gt;0,TODAY()-N(A260)&gt;IFERROR(VLOOKUP(I260,'Ajustes'!$A$3:$C$5,3,0),0)),"ABIERTA DEMASIADO TIEMPO; ",""),LEN(IF(N(A260)=0,"SIN FECHA DE LLEGADA; ","")&amp;IF(C260="","SIN UNIDAD; ","")&amp;IF(AND(C260&lt;&gt;"",COUNTIF('Unidades'!$A$2:$A$300,C260)=0),"UNIDAD NO ESTÁ EN LA LISTA; ","")&amp;IF(I260="","SIN URGENCIA; ","")&amp;IF(AND(I260&lt;&gt;"",J260=""),"FALTA QUIÉN DECIDIÓ; ","")&amp;IF(AND(I260="Emergencia ahora",NOT(OR(N(L260)&gt;0,N(M260)&gt;0))),"EMERGENCIA SIN LLAMADA DE REGRESO; ","")&amp;IF(AND(I260&lt;&gt;"",N(A260)&gt;0,IFERROR(VLOOKUP(I260,'Ajustes'!$A$3:$C$5,2,0),0)&gt;0,IF(OR(N(L260)&gt;0,N(M260)&gt;0),((IF(N(L260)=0,N(A260),N(L260))+N(M260))-(N(A260)+N(B260)))*1440&gt;IFERROR(VLOOKUP(I260,'Ajustes'!$A$3:$C$5,2,0),0),AND(NOT(N(O260)&gt;0),I260&lt;&gt;"Emergencia ahora",(NOW()-(N(A260)+N(B260)))*1440&gt;IFERROR(VLOOKUP(I260,'Ajustes'!$A$3:$C$5,2,0),0)))),"LLAMADA DESPUÉS DE LA META; ","")&amp;IF(AND(I260="Siguiente día hábil",N(A260)&gt;0,IF(N(N260)=0,TODAY()&gt;WORKDAY(N(A260),1),N(N260)&gt;WORKDAY(N(A260),1))),"SIGUIENTE DÍA HÁBIL SIN PROGRAMAR; ","")&amp;IF(AND(OR(I260="Emergencia ahora",I260="Siguiente día hábil"),K260=""),"SIN PROVEEDOR; ","")&amp;IF(AND(I260&lt;&gt;"",N(A260)&gt;0,IFERROR(VLOOKUP(I260,'Ajustes'!$A$3:$C$5,3,0),0)&gt;0,TODAY()-N(A260)&gt;IFERROR(VLOOKUP(I260,'Ajustes'!$A$3:$C$5,3,0),0)),"ABIERTA DEMASIADO TIEMPO; ",""))-2)))</f>
        <v/>
      </c>
    </row>
    <row r="261">
      <c r="A261" s="7" t="n"/>
      <c r="B261" s="8" t="n"/>
      <c r="L261" s="7" t="n"/>
      <c r="M261" s="8" t="n"/>
      <c r="N261" s="7" t="n"/>
      <c r="O261" s="7" t="n"/>
      <c r="Q261" s="10">
        <f>IF(OR(NOT(OR(A261&lt;&gt;"",C261&lt;&gt;"",D261&lt;&gt;"",G261&lt;&gt;"")),N(A261)=0,NOT(OR(N(L261)&gt;0,N(M261)&gt;0))),"",ROUND(((IF(N(L261)=0,N(A261),N(L261))+N(M261))-(N(A261)+N(B261)))*1440,0))</f>
        <v/>
      </c>
      <c r="R261" s="10">
        <f>IF(OR(NOT(OR(A261&lt;&gt;"",C261&lt;&gt;"",D261&lt;&gt;"",G261&lt;&gt;"")),N(A261)=0),"",IF(N(O261)&gt;0,N(O261),TODAY())-N(A261))</f>
        <v/>
      </c>
      <c r="S261">
        <f>IF(OR(NOT(OR(A261&lt;&gt;"",C261&lt;&gt;"",D261&lt;&gt;"",G261&lt;&gt;"")),N(O261)&gt;0),"",IF(IF(N(A261)=0,"SIN FECHA DE LLEGADA; ","")&amp;IF(C261="","SIN UNIDAD; ","")&amp;IF(AND(C261&lt;&gt;"",COUNTIF('Unidades'!$A$2:$A$300,C261)=0),"UNIDAD NO ESTÁ EN LA LISTA; ","")&amp;IF(I261="","SIN URGENCIA; ","")&amp;IF(AND(I261&lt;&gt;"",J261=""),"FALTA QUIÉN DECIDIÓ; ","")&amp;IF(AND(I261="Emergencia ahora",NOT(OR(N(L261)&gt;0,N(M261)&gt;0))),"EMERGENCIA SIN LLAMADA DE REGRESO; ","")&amp;IF(AND(I261&lt;&gt;"",N(A261)&gt;0,IFERROR(VLOOKUP(I261,'Ajustes'!$A$3:$C$5,2,0),0)&gt;0,IF(OR(N(L261)&gt;0,N(M261)&gt;0),((IF(N(L261)=0,N(A261),N(L261))+N(M261))-(N(A261)+N(B261)))*1440&gt;IFERROR(VLOOKUP(I261,'Ajustes'!$A$3:$C$5,2,0),0),AND(NOT(N(O261)&gt;0),I261&lt;&gt;"Emergencia ahora",(NOW()-(N(A261)+N(B261)))*1440&gt;IFERROR(VLOOKUP(I261,'Ajustes'!$A$3:$C$5,2,0),0)))),"LLAMADA DESPUÉS DE LA META; ","")&amp;IF(AND(I261="Siguiente día hábil",N(A261)&gt;0,IF(N(N261)=0,TODAY()&gt;WORKDAY(N(A261),1),N(N261)&gt;WORKDAY(N(A261),1))),"SIGUIENTE DÍA HÁBIL SIN PROGRAMAR; ","")&amp;IF(AND(OR(I261="Emergencia ahora",I261="Siguiente día hábil"),K261=""),"SIN PROVEEDOR; ","")&amp;IF(AND(I261&lt;&gt;"",N(A261)&gt;0,IFERROR(VLOOKUP(I261,'Ajustes'!$A$3:$C$5,3,0),0)&gt;0,TODAY()-N(A261)&gt;IFERROR(VLOOKUP(I261,'Ajustes'!$A$3:$C$5,3,0),0)),"ABIERTA DEMASIADO TIEMPO; ","")="","",LEFT(IF(N(A261)=0,"SIN FECHA DE LLEGADA; ","")&amp;IF(C261="","SIN UNIDAD; ","")&amp;IF(AND(C261&lt;&gt;"",COUNTIF('Unidades'!$A$2:$A$300,C261)=0),"UNIDAD NO ESTÁ EN LA LISTA; ","")&amp;IF(I261="","SIN URGENCIA; ","")&amp;IF(AND(I261&lt;&gt;"",J261=""),"FALTA QUIÉN DECIDIÓ; ","")&amp;IF(AND(I261="Emergencia ahora",NOT(OR(N(L261)&gt;0,N(M261)&gt;0))),"EMERGENCIA SIN LLAMADA DE REGRESO; ","")&amp;IF(AND(I261&lt;&gt;"",N(A261)&gt;0,IFERROR(VLOOKUP(I261,'Ajustes'!$A$3:$C$5,2,0),0)&gt;0,IF(OR(N(L261)&gt;0,N(M261)&gt;0),((IF(N(L261)=0,N(A261),N(L261))+N(M261))-(N(A261)+N(B261)))*1440&gt;IFERROR(VLOOKUP(I261,'Ajustes'!$A$3:$C$5,2,0),0),AND(NOT(N(O261)&gt;0),I261&lt;&gt;"Emergencia ahora",(NOW()-(N(A261)+N(B261)))*1440&gt;IFERROR(VLOOKUP(I261,'Ajustes'!$A$3:$C$5,2,0),0)))),"LLAMADA DESPUÉS DE LA META; ","")&amp;IF(AND(I261="Siguiente día hábil",N(A261)&gt;0,IF(N(N261)=0,TODAY()&gt;WORKDAY(N(A261),1),N(N261)&gt;WORKDAY(N(A261),1))),"SIGUIENTE DÍA HÁBIL SIN PROGRAMAR; ","")&amp;IF(AND(OR(I261="Emergencia ahora",I261="Siguiente día hábil"),K261=""),"SIN PROVEEDOR; ","")&amp;IF(AND(I261&lt;&gt;"",N(A261)&gt;0,IFERROR(VLOOKUP(I261,'Ajustes'!$A$3:$C$5,3,0),0)&gt;0,TODAY()-N(A261)&gt;IFERROR(VLOOKUP(I261,'Ajustes'!$A$3:$C$5,3,0),0)),"ABIERTA DEMASIADO TIEMPO; ",""),LEN(IF(N(A261)=0,"SIN FECHA DE LLEGADA; ","")&amp;IF(C261="","SIN UNIDAD; ","")&amp;IF(AND(C261&lt;&gt;"",COUNTIF('Unidades'!$A$2:$A$300,C261)=0),"UNIDAD NO ESTÁ EN LA LISTA; ","")&amp;IF(I261="","SIN URGENCIA; ","")&amp;IF(AND(I261&lt;&gt;"",J261=""),"FALTA QUIÉN DECIDIÓ; ","")&amp;IF(AND(I261="Emergencia ahora",NOT(OR(N(L261)&gt;0,N(M261)&gt;0))),"EMERGENCIA SIN LLAMADA DE REGRESO; ","")&amp;IF(AND(I261&lt;&gt;"",N(A261)&gt;0,IFERROR(VLOOKUP(I261,'Ajustes'!$A$3:$C$5,2,0),0)&gt;0,IF(OR(N(L261)&gt;0,N(M261)&gt;0),((IF(N(L261)=0,N(A261),N(L261))+N(M261))-(N(A261)+N(B261)))*1440&gt;IFERROR(VLOOKUP(I261,'Ajustes'!$A$3:$C$5,2,0),0),AND(NOT(N(O261)&gt;0),I261&lt;&gt;"Emergencia ahora",(NOW()-(N(A261)+N(B261)))*1440&gt;IFERROR(VLOOKUP(I261,'Ajustes'!$A$3:$C$5,2,0),0)))),"LLAMADA DESPUÉS DE LA META; ","")&amp;IF(AND(I261="Siguiente día hábil",N(A261)&gt;0,IF(N(N261)=0,TODAY()&gt;WORKDAY(N(A261),1),N(N261)&gt;WORKDAY(N(A261),1))),"SIGUIENTE DÍA HÁBIL SIN PROGRAMAR; ","")&amp;IF(AND(OR(I261="Emergencia ahora",I261="Siguiente día hábil"),K261=""),"SIN PROVEEDOR; ","")&amp;IF(AND(I261&lt;&gt;"",N(A261)&gt;0,IFERROR(VLOOKUP(I261,'Ajustes'!$A$3:$C$5,3,0),0)&gt;0,TODAY()-N(A261)&gt;IFERROR(VLOOKUP(I261,'Ajustes'!$A$3:$C$5,3,0),0)),"ABIERTA DEMASIADO TIEMPO; ",""))-2)))</f>
        <v/>
      </c>
    </row>
    <row r="262">
      <c r="A262" s="7" t="n"/>
      <c r="B262" s="8" t="n"/>
      <c r="L262" s="7" t="n"/>
      <c r="M262" s="8" t="n"/>
      <c r="N262" s="7" t="n"/>
      <c r="O262" s="7" t="n"/>
      <c r="Q262" s="10">
        <f>IF(OR(NOT(OR(A262&lt;&gt;"",C262&lt;&gt;"",D262&lt;&gt;"",G262&lt;&gt;"")),N(A262)=0,NOT(OR(N(L262)&gt;0,N(M262)&gt;0))),"",ROUND(((IF(N(L262)=0,N(A262),N(L262))+N(M262))-(N(A262)+N(B262)))*1440,0))</f>
        <v/>
      </c>
      <c r="R262" s="10">
        <f>IF(OR(NOT(OR(A262&lt;&gt;"",C262&lt;&gt;"",D262&lt;&gt;"",G262&lt;&gt;"")),N(A262)=0),"",IF(N(O262)&gt;0,N(O262),TODAY())-N(A262))</f>
        <v/>
      </c>
      <c r="S262">
        <f>IF(OR(NOT(OR(A262&lt;&gt;"",C262&lt;&gt;"",D262&lt;&gt;"",G262&lt;&gt;"")),N(O262)&gt;0),"",IF(IF(N(A262)=0,"SIN FECHA DE LLEGADA; ","")&amp;IF(C262="","SIN UNIDAD; ","")&amp;IF(AND(C262&lt;&gt;"",COUNTIF('Unidades'!$A$2:$A$300,C262)=0),"UNIDAD NO ESTÁ EN LA LISTA; ","")&amp;IF(I262="","SIN URGENCIA; ","")&amp;IF(AND(I262&lt;&gt;"",J262=""),"FALTA QUIÉN DECIDIÓ; ","")&amp;IF(AND(I262="Emergencia ahora",NOT(OR(N(L262)&gt;0,N(M262)&gt;0))),"EMERGENCIA SIN LLAMADA DE REGRESO; ","")&amp;IF(AND(I262&lt;&gt;"",N(A262)&gt;0,IFERROR(VLOOKUP(I262,'Ajustes'!$A$3:$C$5,2,0),0)&gt;0,IF(OR(N(L262)&gt;0,N(M262)&gt;0),((IF(N(L262)=0,N(A262),N(L262))+N(M262))-(N(A262)+N(B262)))*1440&gt;IFERROR(VLOOKUP(I262,'Ajustes'!$A$3:$C$5,2,0),0),AND(NOT(N(O262)&gt;0),I262&lt;&gt;"Emergencia ahora",(NOW()-(N(A262)+N(B262)))*1440&gt;IFERROR(VLOOKUP(I262,'Ajustes'!$A$3:$C$5,2,0),0)))),"LLAMADA DESPUÉS DE LA META; ","")&amp;IF(AND(I262="Siguiente día hábil",N(A262)&gt;0,IF(N(N262)=0,TODAY()&gt;WORKDAY(N(A262),1),N(N262)&gt;WORKDAY(N(A262),1))),"SIGUIENTE DÍA HÁBIL SIN PROGRAMAR; ","")&amp;IF(AND(OR(I262="Emergencia ahora",I262="Siguiente día hábil"),K262=""),"SIN PROVEEDOR; ","")&amp;IF(AND(I262&lt;&gt;"",N(A262)&gt;0,IFERROR(VLOOKUP(I262,'Ajustes'!$A$3:$C$5,3,0),0)&gt;0,TODAY()-N(A262)&gt;IFERROR(VLOOKUP(I262,'Ajustes'!$A$3:$C$5,3,0),0)),"ABIERTA DEMASIADO TIEMPO; ","")="","",LEFT(IF(N(A262)=0,"SIN FECHA DE LLEGADA; ","")&amp;IF(C262="","SIN UNIDAD; ","")&amp;IF(AND(C262&lt;&gt;"",COUNTIF('Unidades'!$A$2:$A$300,C262)=0),"UNIDAD NO ESTÁ EN LA LISTA; ","")&amp;IF(I262="","SIN URGENCIA; ","")&amp;IF(AND(I262&lt;&gt;"",J262=""),"FALTA QUIÉN DECIDIÓ; ","")&amp;IF(AND(I262="Emergencia ahora",NOT(OR(N(L262)&gt;0,N(M262)&gt;0))),"EMERGENCIA SIN LLAMADA DE REGRESO; ","")&amp;IF(AND(I262&lt;&gt;"",N(A262)&gt;0,IFERROR(VLOOKUP(I262,'Ajustes'!$A$3:$C$5,2,0),0)&gt;0,IF(OR(N(L262)&gt;0,N(M262)&gt;0),((IF(N(L262)=0,N(A262),N(L262))+N(M262))-(N(A262)+N(B262)))*1440&gt;IFERROR(VLOOKUP(I262,'Ajustes'!$A$3:$C$5,2,0),0),AND(NOT(N(O262)&gt;0),I262&lt;&gt;"Emergencia ahora",(NOW()-(N(A262)+N(B262)))*1440&gt;IFERROR(VLOOKUP(I262,'Ajustes'!$A$3:$C$5,2,0),0)))),"LLAMADA DESPUÉS DE LA META; ","")&amp;IF(AND(I262="Siguiente día hábil",N(A262)&gt;0,IF(N(N262)=0,TODAY()&gt;WORKDAY(N(A262),1),N(N262)&gt;WORKDAY(N(A262),1))),"SIGUIENTE DÍA HÁBIL SIN PROGRAMAR; ","")&amp;IF(AND(OR(I262="Emergencia ahora",I262="Siguiente día hábil"),K262=""),"SIN PROVEEDOR; ","")&amp;IF(AND(I262&lt;&gt;"",N(A262)&gt;0,IFERROR(VLOOKUP(I262,'Ajustes'!$A$3:$C$5,3,0),0)&gt;0,TODAY()-N(A262)&gt;IFERROR(VLOOKUP(I262,'Ajustes'!$A$3:$C$5,3,0),0)),"ABIERTA DEMASIADO TIEMPO; ",""),LEN(IF(N(A262)=0,"SIN FECHA DE LLEGADA; ","")&amp;IF(C262="","SIN UNIDAD; ","")&amp;IF(AND(C262&lt;&gt;"",COUNTIF('Unidades'!$A$2:$A$300,C262)=0),"UNIDAD NO ESTÁ EN LA LISTA; ","")&amp;IF(I262="","SIN URGENCIA; ","")&amp;IF(AND(I262&lt;&gt;"",J262=""),"FALTA QUIÉN DECIDIÓ; ","")&amp;IF(AND(I262="Emergencia ahora",NOT(OR(N(L262)&gt;0,N(M262)&gt;0))),"EMERGENCIA SIN LLAMADA DE REGRESO; ","")&amp;IF(AND(I262&lt;&gt;"",N(A262)&gt;0,IFERROR(VLOOKUP(I262,'Ajustes'!$A$3:$C$5,2,0),0)&gt;0,IF(OR(N(L262)&gt;0,N(M262)&gt;0),((IF(N(L262)=0,N(A262),N(L262))+N(M262))-(N(A262)+N(B262)))*1440&gt;IFERROR(VLOOKUP(I262,'Ajustes'!$A$3:$C$5,2,0),0),AND(NOT(N(O262)&gt;0),I262&lt;&gt;"Emergencia ahora",(NOW()-(N(A262)+N(B262)))*1440&gt;IFERROR(VLOOKUP(I262,'Ajustes'!$A$3:$C$5,2,0),0)))),"LLAMADA DESPUÉS DE LA META; ","")&amp;IF(AND(I262="Siguiente día hábil",N(A262)&gt;0,IF(N(N262)=0,TODAY()&gt;WORKDAY(N(A262),1),N(N262)&gt;WORKDAY(N(A262),1))),"SIGUIENTE DÍA HÁBIL SIN PROGRAMAR; ","")&amp;IF(AND(OR(I262="Emergencia ahora",I262="Siguiente día hábil"),K262=""),"SIN PROVEEDOR; ","")&amp;IF(AND(I262&lt;&gt;"",N(A262)&gt;0,IFERROR(VLOOKUP(I262,'Ajustes'!$A$3:$C$5,3,0),0)&gt;0,TODAY()-N(A262)&gt;IFERROR(VLOOKUP(I262,'Ajustes'!$A$3:$C$5,3,0),0)),"ABIERTA DEMASIADO TIEMPO; ",""))-2)))</f>
        <v/>
      </c>
    </row>
    <row r="263">
      <c r="A263" s="7" t="n"/>
      <c r="B263" s="8" t="n"/>
      <c r="L263" s="7" t="n"/>
      <c r="M263" s="8" t="n"/>
      <c r="N263" s="7" t="n"/>
      <c r="O263" s="7" t="n"/>
      <c r="Q263" s="10">
        <f>IF(OR(NOT(OR(A263&lt;&gt;"",C263&lt;&gt;"",D263&lt;&gt;"",G263&lt;&gt;"")),N(A263)=0,NOT(OR(N(L263)&gt;0,N(M263)&gt;0))),"",ROUND(((IF(N(L263)=0,N(A263),N(L263))+N(M263))-(N(A263)+N(B263)))*1440,0))</f>
        <v/>
      </c>
      <c r="R263" s="10">
        <f>IF(OR(NOT(OR(A263&lt;&gt;"",C263&lt;&gt;"",D263&lt;&gt;"",G263&lt;&gt;"")),N(A263)=0),"",IF(N(O263)&gt;0,N(O263),TODAY())-N(A263))</f>
        <v/>
      </c>
      <c r="S263">
        <f>IF(OR(NOT(OR(A263&lt;&gt;"",C263&lt;&gt;"",D263&lt;&gt;"",G263&lt;&gt;"")),N(O263)&gt;0),"",IF(IF(N(A263)=0,"SIN FECHA DE LLEGADA; ","")&amp;IF(C263="","SIN UNIDAD; ","")&amp;IF(AND(C263&lt;&gt;"",COUNTIF('Unidades'!$A$2:$A$300,C263)=0),"UNIDAD NO ESTÁ EN LA LISTA; ","")&amp;IF(I263="","SIN URGENCIA; ","")&amp;IF(AND(I263&lt;&gt;"",J263=""),"FALTA QUIÉN DECIDIÓ; ","")&amp;IF(AND(I263="Emergencia ahora",NOT(OR(N(L263)&gt;0,N(M263)&gt;0))),"EMERGENCIA SIN LLAMADA DE REGRESO; ","")&amp;IF(AND(I263&lt;&gt;"",N(A263)&gt;0,IFERROR(VLOOKUP(I263,'Ajustes'!$A$3:$C$5,2,0),0)&gt;0,IF(OR(N(L263)&gt;0,N(M263)&gt;0),((IF(N(L263)=0,N(A263),N(L263))+N(M263))-(N(A263)+N(B263)))*1440&gt;IFERROR(VLOOKUP(I263,'Ajustes'!$A$3:$C$5,2,0),0),AND(NOT(N(O263)&gt;0),I263&lt;&gt;"Emergencia ahora",(NOW()-(N(A263)+N(B263)))*1440&gt;IFERROR(VLOOKUP(I263,'Ajustes'!$A$3:$C$5,2,0),0)))),"LLAMADA DESPUÉS DE LA META; ","")&amp;IF(AND(I263="Siguiente día hábil",N(A263)&gt;0,IF(N(N263)=0,TODAY()&gt;WORKDAY(N(A263),1),N(N263)&gt;WORKDAY(N(A263),1))),"SIGUIENTE DÍA HÁBIL SIN PROGRAMAR; ","")&amp;IF(AND(OR(I263="Emergencia ahora",I263="Siguiente día hábil"),K263=""),"SIN PROVEEDOR; ","")&amp;IF(AND(I263&lt;&gt;"",N(A263)&gt;0,IFERROR(VLOOKUP(I263,'Ajustes'!$A$3:$C$5,3,0),0)&gt;0,TODAY()-N(A263)&gt;IFERROR(VLOOKUP(I263,'Ajustes'!$A$3:$C$5,3,0),0)),"ABIERTA DEMASIADO TIEMPO; ","")="","",LEFT(IF(N(A263)=0,"SIN FECHA DE LLEGADA; ","")&amp;IF(C263="","SIN UNIDAD; ","")&amp;IF(AND(C263&lt;&gt;"",COUNTIF('Unidades'!$A$2:$A$300,C263)=0),"UNIDAD NO ESTÁ EN LA LISTA; ","")&amp;IF(I263="","SIN URGENCIA; ","")&amp;IF(AND(I263&lt;&gt;"",J263=""),"FALTA QUIÉN DECIDIÓ; ","")&amp;IF(AND(I263="Emergencia ahora",NOT(OR(N(L263)&gt;0,N(M263)&gt;0))),"EMERGENCIA SIN LLAMADA DE REGRESO; ","")&amp;IF(AND(I263&lt;&gt;"",N(A263)&gt;0,IFERROR(VLOOKUP(I263,'Ajustes'!$A$3:$C$5,2,0),0)&gt;0,IF(OR(N(L263)&gt;0,N(M263)&gt;0),((IF(N(L263)=0,N(A263),N(L263))+N(M263))-(N(A263)+N(B263)))*1440&gt;IFERROR(VLOOKUP(I263,'Ajustes'!$A$3:$C$5,2,0),0),AND(NOT(N(O263)&gt;0),I263&lt;&gt;"Emergencia ahora",(NOW()-(N(A263)+N(B263)))*1440&gt;IFERROR(VLOOKUP(I263,'Ajustes'!$A$3:$C$5,2,0),0)))),"LLAMADA DESPUÉS DE LA META; ","")&amp;IF(AND(I263="Siguiente día hábil",N(A263)&gt;0,IF(N(N263)=0,TODAY()&gt;WORKDAY(N(A263),1),N(N263)&gt;WORKDAY(N(A263),1))),"SIGUIENTE DÍA HÁBIL SIN PROGRAMAR; ","")&amp;IF(AND(OR(I263="Emergencia ahora",I263="Siguiente día hábil"),K263=""),"SIN PROVEEDOR; ","")&amp;IF(AND(I263&lt;&gt;"",N(A263)&gt;0,IFERROR(VLOOKUP(I263,'Ajustes'!$A$3:$C$5,3,0),0)&gt;0,TODAY()-N(A263)&gt;IFERROR(VLOOKUP(I263,'Ajustes'!$A$3:$C$5,3,0),0)),"ABIERTA DEMASIADO TIEMPO; ",""),LEN(IF(N(A263)=0,"SIN FECHA DE LLEGADA; ","")&amp;IF(C263="","SIN UNIDAD; ","")&amp;IF(AND(C263&lt;&gt;"",COUNTIF('Unidades'!$A$2:$A$300,C263)=0),"UNIDAD NO ESTÁ EN LA LISTA; ","")&amp;IF(I263="","SIN URGENCIA; ","")&amp;IF(AND(I263&lt;&gt;"",J263=""),"FALTA QUIÉN DECIDIÓ; ","")&amp;IF(AND(I263="Emergencia ahora",NOT(OR(N(L263)&gt;0,N(M263)&gt;0))),"EMERGENCIA SIN LLAMADA DE REGRESO; ","")&amp;IF(AND(I263&lt;&gt;"",N(A263)&gt;0,IFERROR(VLOOKUP(I263,'Ajustes'!$A$3:$C$5,2,0),0)&gt;0,IF(OR(N(L263)&gt;0,N(M263)&gt;0),((IF(N(L263)=0,N(A263),N(L263))+N(M263))-(N(A263)+N(B263)))*1440&gt;IFERROR(VLOOKUP(I263,'Ajustes'!$A$3:$C$5,2,0),0),AND(NOT(N(O263)&gt;0),I263&lt;&gt;"Emergencia ahora",(NOW()-(N(A263)+N(B263)))*1440&gt;IFERROR(VLOOKUP(I263,'Ajustes'!$A$3:$C$5,2,0),0)))),"LLAMADA DESPUÉS DE LA META; ","")&amp;IF(AND(I263="Siguiente día hábil",N(A263)&gt;0,IF(N(N263)=0,TODAY()&gt;WORKDAY(N(A263),1),N(N263)&gt;WORKDAY(N(A263),1))),"SIGUIENTE DÍA HÁBIL SIN PROGRAMAR; ","")&amp;IF(AND(OR(I263="Emergencia ahora",I263="Siguiente día hábil"),K263=""),"SIN PROVEEDOR; ","")&amp;IF(AND(I263&lt;&gt;"",N(A263)&gt;0,IFERROR(VLOOKUP(I263,'Ajustes'!$A$3:$C$5,3,0),0)&gt;0,TODAY()-N(A263)&gt;IFERROR(VLOOKUP(I263,'Ajustes'!$A$3:$C$5,3,0),0)),"ABIERTA DEMASIADO TIEMPO; ",""))-2)))</f>
        <v/>
      </c>
    </row>
    <row r="264">
      <c r="A264" s="7" t="n"/>
      <c r="B264" s="8" t="n"/>
      <c r="L264" s="7" t="n"/>
      <c r="M264" s="8" t="n"/>
      <c r="N264" s="7" t="n"/>
      <c r="O264" s="7" t="n"/>
      <c r="Q264" s="10">
        <f>IF(OR(NOT(OR(A264&lt;&gt;"",C264&lt;&gt;"",D264&lt;&gt;"",G264&lt;&gt;"")),N(A264)=0,NOT(OR(N(L264)&gt;0,N(M264)&gt;0))),"",ROUND(((IF(N(L264)=0,N(A264),N(L264))+N(M264))-(N(A264)+N(B264)))*1440,0))</f>
        <v/>
      </c>
      <c r="R264" s="10">
        <f>IF(OR(NOT(OR(A264&lt;&gt;"",C264&lt;&gt;"",D264&lt;&gt;"",G264&lt;&gt;"")),N(A264)=0),"",IF(N(O264)&gt;0,N(O264),TODAY())-N(A264))</f>
        <v/>
      </c>
      <c r="S264">
        <f>IF(OR(NOT(OR(A264&lt;&gt;"",C264&lt;&gt;"",D264&lt;&gt;"",G264&lt;&gt;"")),N(O264)&gt;0),"",IF(IF(N(A264)=0,"SIN FECHA DE LLEGADA; ","")&amp;IF(C264="","SIN UNIDAD; ","")&amp;IF(AND(C264&lt;&gt;"",COUNTIF('Unidades'!$A$2:$A$300,C264)=0),"UNIDAD NO ESTÁ EN LA LISTA; ","")&amp;IF(I264="","SIN URGENCIA; ","")&amp;IF(AND(I264&lt;&gt;"",J264=""),"FALTA QUIÉN DECIDIÓ; ","")&amp;IF(AND(I264="Emergencia ahora",NOT(OR(N(L264)&gt;0,N(M264)&gt;0))),"EMERGENCIA SIN LLAMADA DE REGRESO; ","")&amp;IF(AND(I264&lt;&gt;"",N(A264)&gt;0,IFERROR(VLOOKUP(I264,'Ajustes'!$A$3:$C$5,2,0),0)&gt;0,IF(OR(N(L264)&gt;0,N(M264)&gt;0),((IF(N(L264)=0,N(A264),N(L264))+N(M264))-(N(A264)+N(B264)))*1440&gt;IFERROR(VLOOKUP(I264,'Ajustes'!$A$3:$C$5,2,0),0),AND(NOT(N(O264)&gt;0),I264&lt;&gt;"Emergencia ahora",(NOW()-(N(A264)+N(B264)))*1440&gt;IFERROR(VLOOKUP(I264,'Ajustes'!$A$3:$C$5,2,0),0)))),"LLAMADA DESPUÉS DE LA META; ","")&amp;IF(AND(I264="Siguiente día hábil",N(A264)&gt;0,IF(N(N264)=0,TODAY()&gt;WORKDAY(N(A264),1),N(N264)&gt;WORKDAY(N(A264),1))),"SIGUIENTE DÍA HÁBIL SIN PROGRAMAR; ","")&amp;IF(AND(OR(I264="Emergencia ahora",I264="Siguiente día hábil"),K264=""),"SIN PROVEEDOR; ","")&amp;IF(AND(I264&lt;&gt;"",N(A264)&gt;0,IFERROR(VLOOKUP(I264,'Ajustes'!$A$3:$C$5,3,0),0)&gt;0,TODAY()-N(A264)&gt;IFERROR(VLOOKUP(I264,'Ajustes'!$A$3:$C$5,3,0),0)),"ABIERTA DEMASIADO TIEMPO; ","")="","",LEFT(IF(N(A264)=0,"SIN FECHA DE LLEGADA; ","")&amp;IF(C264="","SIN UNIDAD; ","")&amp;IF(AND(C264&lt;&gt;"",COUNTIF('Unidades'!$A$2:$A$300,C264)=0),"UNIDAD NO ESTÁ EN LA LISTA; ","")&amp;IF(I264="","SIN URGENCIA; ","")&amp;IF(AND(I264&lt;&gt;"",J264=""),"FALTA QUIÉN DECIDIÓ; ","")&amp;IF(AND(I264="Emergencia ahora",NOT(OR(N(L264)&gt;0,N(M264)&gt;0))),"EMERGENCIA SIN LLAMADA DE REGRESO; ","")&amp;IF(AND(I264&lt;&gt;"",N(A264)&gt;0,IFERROR(VLOOKUP(I264,'Ajustes'!$A$3:$C$5,2,0),0)&gt;0,IF(OR(N(L264)&gt;0,N(M264)&gt;0),((IF(N(L264)=0,N(A264),N(L264))+N(M264))-(N(A264)+N(B264)))*1440&gt;IFERROR(VLOOKUP(I264,'Ajustes'!$A$3:$C$5,2,0),0),AND(NOT(N(O264)&gt;0),I264&lt;&gt;"Emergencia ahora",(NOW()-(N(A264)+N(B264)))*1440&gt;IFERROR(VLOOKUP(I264,'Ajustes'!$A$3:$C$5,2,0),0)))),"LLAMADA DESPUÉS DE LA META; ","")&amp;IF(AND(I264="Siguiente día hábil",N(A264)&gt;0,IF(N(N264)=0,TODAY()&gt;WORKDAY(N(A264),1),N(N264)&gt;WORKDAY(N(A264),1))),"SIGUIENTE DÍA HÁBIL SIN PROGRAMAR; ","")&amp;IF(AND(OR(I264="Emergencia ahora",I264="Siguiente día hábil"),K264=""),"SIN PROVEEDOR; ","")&amp;IF(AND(I264&lt;&gt;"",N(A264)&gt;0,IFERROR(VLOOKUP(I264,'Ajustes'!$A$3:$C$5,3,0),0)&gt;0,TODAY()-N(A264)&gt;IFERROR(VLOOKUP(I264,'Ajustes'!$A$3:$C$5,3,0),0)),"ABIERTA DEMASIADO TIEMPO; ",""),LEN(IF(N(A264)=0,"SIN FECHA DE LLEGADA; ","")&amp;IF(C264="","SIN UNIDAD; ","")&amp;IF(AND(C264&lt;&gt;"",COUNTIF('Unidades'!$A$2:$A$300,C264)=0),"UNIDAD NO ESTÁ EN LA LISTA; ","")&amp;IF(I264="","SIN URGENCIA; ","")&amp;IF(AND(I264&lt;&gt;"",J264=""),"FALTA QUIÉN DECIDIÓ; ","")&amp;IF(AND(I264="Emergencia ahora",NOT(OR(N(L264)&gt;0,N(M264)&gt;0))),"EMERGENCIA SIN LLAMADA DE REGRESO; ","")&amp;IF(AND(I264&lt;&gt;"",N(A264)&gt;0,IFERROR(VLOOKUP(I264,'Ajustes'!$A$3:$C$5,2,0),0)&gt;0,IF(OR(N(L264)&gt;0,N(M264)&gt;0),((IF(N(L264)=0,N(A264),N(L264))+N(M264))-(N(A264)+N(B264)))*1440&gt;IFERROR(VLOOKUP(I264,'Ajustes'!$A$3:$C$5,2,0),0),AND(NOT(N(O264)&gt;0),I264&lt;&gt;"Emergencia ahora",(NOW()-(N(A264)+N(B264)))*1440&gt;IFERROR(VLOOKUP(I264,'Ajustes'!$A$3:$C$5,2,0),0)))),"LLAMADA DESPUÉS DE LA META; ","")&amp;IF(AND(I264="Siguiente día hábil",N(A264)&gt;0,IF(N(N264)=0,TODAY()&gt;WORKDAY(N(A264),1),N(N264)&gt;WORKDAY(N(A264),1))),"SIGUIENTE DÍA HÁBIL SIN PROGRAMAR; ","")&amp;IF(AND(OR(I264="Emergencia ahora",I264="Siguiente día hábil"),K264=""),"SIN PROVEEDOR; ","")&amp;IF(AND(I264&lt;&gt;"",N(A264)&gt;0,IFERROR(VLOOKUP(I264,'Ajustes'!$A$3:$C$5,3,0),0)&gt;0,TODAY()-N(A264)&gt;IFERROR(VLOOKUP(I264,'Ajustes'!$A$3:$C$5,3,0),0)),"ABIERTA DEMASIADO TIEMPO; ",""))-2)))</f>
        <v/>
      </c>
    </row>
    <row r="265">
      <c r="A265" s="7" t="n"/>
      <c r="B265" s="8" t="n"/>
      <c r="L265" s="7" t="n"/>
      <c r="M265" s="8" t="n"/>
      <c r="N265" s="7" t="n"/>
      <c r="O265" s="7" t="n"/>
      <c r="Q265" s="10">
        <f>IF(OR(NOT(OR(A265&lt;&gt;"",C265&lt;&gt;"",D265&lt;&gt;"",G265&lt;&gt;"")),N(A265)=0,NOT(OR(N(L265)&gt;0,N(M265)&gt;0))),"",ROUND(((IF(N(L265)=0,N(A265),N(L265))+N(M265))-(N(A265)+N(B265)))*1440,0))</f>
        <v/>
      </c>
      <c r="R265" s="10">
        <f>IF(OR(NOT(OR(A265&lt;&gt;"",C265&lt;&gt;"",D265&lt;&gt;"",G265&lt;&gt;"")),N(A265)=0),"",IF(N(O265)&gt;0,N(O265),TODAY())-N(A265))</f>
        <v/>
      </c>
      <c r="S265">
        <f>IF(OR(NOT(OR(A265&lt;&gt;"",C265&lt;&gt;"",D265&lt;&gt;"",G265&lt;&gt;"")),N(O265)&gt;0),"",IF(IF(N(A265)=0,"SIN FECHA DE LLEGADA; ","")&amp;IF(C265="","SIN UNIDAD; ","")&amp;IF(AND(C265&lt;&gt;"",COUNTIF('Unidades'!$A$2:$A$300,C265)=0),"UNIDAD NO ESTÁ EN LA LISTA; ","")&amp;IF(I265="","SIN URGENCIA; ","")&amp;IF(AND(I265&lt;&gt;"",J265=""),"FALTA QUIÉN DECIDIÓ; ","")&amp;IF(AND(I265="Emergencia ahora",NOT(OR(N(L265)&gt;0,N(M265)&gt;0))),"EMERGENCIA SIN LLAMADA DE REGRESO; ","")&amp;IF(AND(I265&lt;&gt;"",N(A265)&gt;0,IFERROR(VLOOKUP(I265,'Ajustes'!$A$3:$C$5,2,0),0)&gt;0,IF(OR(N(L265)&gt;0,N(M265)&gt;0),((IF(N(L265)=0,N(A265),N(L265))+N(M265))-(N(A265)+N(B265)))*1440&gt;IFERROR(VLOOKUP(I265,'Ajustes'!$A$3:$C$5,2,0),0),AND(NOT(N(O265)&gt;0),I265&lt;&gt;"Emergencia ahora",(NOW()-(N(A265)+N(B265)))*1440&gt;IFERROR(VLOOKUP(I265,'Ajustes'!$A$3:$C$5,2,0),0)))),"LLAMADA DESPUÉS DE LA META; ","")&amp;IF(AND(I265="Siguiente día hábil",N(A265)&gt;0,IF(N(N265)=0,TODAY()&gt;WORKDAY(N(A265),1),N(N265)&gt;WORKDAY(N(A265),1))),"SIGUIENTE DÍA HÁBIL SIN PROGRAMAR; ","")&amp;IF(AND(OR(I265="Emergencia ahora",I265="Siguiente día hábil"),K265=""),"SIN PROVEEDOR; ","")&amp;IF(AND(I265&lt;&gt;"",N(A265)&gt;0,IFERROR(VLOOKUP(I265,'Ajustes'!$A$3:$C$5,3,0),0)&gt;0,TODAY()-N(A265)&gt;IFERROR(VLOOKUP(I265,'Ajustes'!$A$3:$C$5,3,0),0)),"ABIERTA DEMASIADO TIEMPO; ","")="","",LEFT(IF(N(A265)=0,"SIN FECHA DE LLEGADA; ","")&amp;IF(C265="","SIN UNIDAD; ","")&amp;IF(AND(C265&lt;&gt;"",COUNTIF('Unidades'!$A$2:$A$300,C265)=0),"UNIDAD NO ESTÁ EN LA LISTA; ","")&amp;IF(I265="","SIN URGENCIA; ","")&amp;IF(AND(I265&lt;&gt;"",J265=""),"FALTA QUIÉN DECIDIÓ; ","")&amp;IF(AND(I265="Emergencia ahora",NOT(OR(N(L265)&gt;0,N(M265)&gt;0))),"EMERGENCIA SIN LLAMADA DE REGRESO; ","")&amp;IF(AND(I265&lt;&gt;"",N(A265)&gt;0,IFERROR(VLOOKUP(I265,'Ajustes'!$A$3:$C$5,2,0),0)&gt;0,IF(OR(N(L265)&gt;0,N(M265)&gt;0),((IF(N(L265)=0,N(A265),N(L265))+N(M265))-(N(A265)+N(B265)))*1440&gt;IFERROR(VLOOKUP(I265,'Ajustes'!$A$3:$C$5,2,0),0),AND(NOT(N(O265)&gt;0),I265&lt;&gt;"Emergencia ahora",(NOW()-(N(A265)+N(B265)))*1440&gt;IFERROR(VLOOKUP(I265,'Ajustes'!$A$3:$C$5,2,0),0)))),"LLAMADA DESPUÉS DE LA META; ","")&amp;IF(AND(I265="Siguiente día hábil",N(A265)&gt;0,IF(N(N265)=0,TODAY()&gt;WORKDAY(N(A265),1),N(N265)&gt;WORKDAY(N(A265),1))),"SIGUIENTE DÍA HÁBIL SIN PROGRAMAR; ","")&amp;IF(AND(OR(I265="Emergencia ahora",I265="Siguiente día hábil"),K265=""),"SIN PROVEEDOR; ","")&amp;IF(AND(I265&lt;&gt;"",N(A265)&gt;0,IFERROR(VLOOKUP(I265,'Ajustes'!$A$3:$C$5,3,0),0)&gt;0,TODAY()-N(A265)&gt;IFERROR(VLOOKUP(I265,'Ajustes'!$A$3:$C$5,3,0),0)),"ABIERTA DEMASIADO TIEMPO; ",""),LEN(IF(N(A265)=0,"SIN FECHA DE LLEGADA; ","")&amp;IF(C265="","SIN UNIDAD; ","")&amp;IF(AND(C265&lt;&gt;"",COUNTIF('Unidades'!$A$2:$A$300,C265)=0),"UNIDAD NO ESTÁ EN LA LISTA; ","")&amp;IF(I265="","SIN URGENCIA; ","")&amp;IF(AND(I265&lt;&gt;"",J265=""),"FALTA QUIÉN DECIDIÓ; ","")&amp;IF(AND(I265="Emergencia ahora",NOT(OR(N(L265)&gt;0,N(M265)&gt;0))),"EMERGENCIA SIN LLAMADA DE REGRESO; ","")&amp;IF(AND(I265&lt;&gt;"",N(A265)&gt;0,IFERROR(VLOOKUP(I265,'Ajustes'!$A$3:$C$5,2,0),0)&gt;0,IF(OR(N(L265)&gt;0,N(M265)&gt;0),((IF(N(L265)=0,N(A265),N(L265))+N(M265))-(N(A265)+N(B265)))*1440&gt;IFERROR(VLOOKUP(I265,'Ajustes'!$A$3:$C$5,2,0),0),AND(NOT(N(O265)&gt;0),I265&lt;&gt;"Emergencia ahora",(NOW()-(N(A265)+N(B265)))*1440&gt;IFERROR(VLOOKUP(I265,'Ajustes'!$A$3:$C$5,2,0),0)))),"LLAMADA DESPUÉS DE LA META; ","")&amp;IF(AND(I265="Siguiente día hábil",N(A265)&gt;0,IF(N(N265)=0,TODAY()&gt;WORKDAY(N(A265),1),N(N265)&gt;WORKDAY(N(A265),1))),"SIGUIENTE DÍA HÁBIL SIN PROGRAMAR; ","")&amp;IF(AND(OR(I265="Emergencia ahora",I265="Siguiente día hábil"),K265=""),"SIN PROVEEDOR; ","")&amp;IF(AND(I265&lt;&gt;"",N(A265)&gt;0,IFERROR(VLOOKUP(I265,'Ajustes'!$A$3:$C$5,3,0),0)&gt;0,TODAY()-N(A265)&gt;IFERROR(VLOOKUP(I265,'Ajustes'!$A$3:$C$5,3,0),0)),"ABIERTA DEMASIADO TIEMPO; ",""))-2)))</f>
        <v/>
      </c>
    </row>
    <row r="266">
      <c r="A266" s="7" t="n"/>
      <c r="B266" s="8" t="n"/>
      <c r="L266" s="7" t="n"/>
      <c r="M266" s="8" t="n"/>
      <c r="N266" s="7" t="n"/>
      <c r="O266" s="7" t="n"/>
      <c r="Q266" s="10">
        <f>IF(OR(NOT(OR(A266&lt;&gt;"",C266&lt;&gt;"",D266&lt;&gt;"",G266&lt;&gt;"")),N(A266)=0,NOT(OR(N(L266)&gt;0,N(M266)&gt;0))),"",ROUND(((IF(N(L266)=0,N(A266),N(L266))+N(M266))-(N(A266)+N(B266)))*1440,0))</f>
        <v/>
      </c>
      <c r="R266" s="10">
        <f>IF(OR(NOT(OR(A266&lt;&gt;"",C266&lt;&gt;"",D266&lt;&gt;"",G266&lt;&gt;"")),N(A266)=0),"",IF(N(O266)&gt;0,N(O266),TODAY())-N(A266))</f>
        <v/>
      </c>
      <c r="S266">
        <f>IF(OR(NOT(OR(A266&lt;&gt;"",C266&lt;&gt;"",D266&lt;&gt;"",G266&lt;&gt;"")),N(O266)&gt;0),"",IF(IF(N(A266)=0,"SIN FECHA DE LLEGADA; ","")&amp;IF(C266="","SIN UNIDAD; ","")&amp;IF(AND(C266&lt;&gt;"",COUNTIF('Unidades'!$A$2:$A$300,C266)=0),"UNIDAD NO ESTÁ EN LA LISTA; ","")&amp;IF(I266="","SIN URGENCIA; ","")&amp;IF(AND(I266&lt;&gt;"",J266=""),"FALTA QUIÉN DECIDIÓ; ","")&amp;IF(AND(I266="Emergencia ahora",NOT(OR(N(L266)&gt;0,N(M266)&gt;0))),"EMERGENCIA SIN LLAMADA DE REGRESO; ","")&amp;IF(AND(I266&lt;&gt;"",N(A266)&gt;0,IFERROR(VLOOKUP(I266,'Ajustes'!$A$3:$C$5,2,0),0)&gt;0,IF(OR(N(L266)&gt;0,N(M266)&gt;0),((IF(N(L266)=0,N(A266),N(L266))+N(M266))-(N(A266)+N(B266)))*1440&gt;IFERROR(VLOOKUP(I266,'Ajustes'!$A$3:$C$5,2,0),0),AND(NOT(N(O266)&gt;0),I266&lt;&gt;"Emergencia ahora",(NOW()-(N(A266)+N(B266)))*1440&gt;IFERROR(VLOOKUP(I266,'Ajustes'!$A$3:$C$5,2,0),0)))),"LLAMADA DESPUÉS DE LA META; ","")&amp;IF(AND(I266="Siguiente día hábil",N(A266)&gt;0,IF(N(N266)=0,TODAY()&gt;WORKDAY(N(A266),1),N(N266)&gt;WORKDAY(N(A266),1))),"SIGUIENTE DÍA HÁBIL SIN PROGRAMAR; ","")&amp;IF(AND(OR(I266="Emergencia ahora",I266="Siguiente día hábil"),K266=""),"SIN PROVEEDOR; ","")&amp;IF(AND(I266&lt;&gt;"",N(A266)&gt;0,IFERROR(VLOOKUP(I266,'Ajustes'!$A$3:$C$5,3,0),0)&gt;0,TODAY()-N(A266)&gt;IFERROR(VLOOKUP(I266,'Ajustes'!$A$3:$C$5,3,0),0)),"ABIERTA DEMASIADO TIEMPO; ","")="","",LEFT(IF(N(A266)=0,"SIN FECHA DE LLEGADA; ","")&amp;IF(C266="","SIN UNIDAD; ","")&amp;IF(AND(C266&lt;&gt;"",COUNTIF('Unidades'!$A$2:$A$300,C266)=0),"UNIDAD NO ESTÁ EN LA LISTA; ","")&amp;IF(I266="","SIN URGENCIA; ","")&amp;IF(AND(I266&lt;&gt;"",J266=""),"FALTA QUIÉN DECIDIÓ; ","")&amp;IF(AND(I266="Emergencia ahora",NOT(OR(N(L266)&gt;0,N(M266)&gt;0))),"EMERGENCIA SIN LLAMADA DE REGRESO; ","")&amp;IF(AND(I266&lt;&gt;"",N(A266)&gt;0,IFERROR(VLOOKUP(I266,'Ajustes'!$A$3:$C$5,2,0),0)&gt;0,IF(OR(N(L266)&gt;0,N(M266)&gt;0),((IF(N(L266)=0,N(A266),N(L266))+N(M266))-(N(A266)+N(B266)))*1440&gt;IFERROR(VLOOKUP(I266,'Ajustes'!$A$3:$C$5,2,0),0),AND(NOT(N(O266)&gt;0),I266&lt;&gt;"Emergencia ahora",(NOW()-(N(A266)+N(B266)))*1440&gt;IFERROR(VLOOKUP(I266,'Ajustes'!$A$3:$C$5,2,0),0)))),"LLAMADA DESPUÉS DE LA META; ","")&amp;IF(AND(I266="Siguiente día hábil",N(A266)&gt;0,IF(N(N266)=0,TODAY()&gt;WORKDAY(N(A266),1),N(N266)&gt;WORKDAY(N(A266),1))),"SIGUIENTE DÍA HÁBIL SIN PROGRAMAR; ","")&amp;IF(AND(OR(I266="Emergencia ahora",I266="Siguiente día hábil"),K266=""),"SIN PROVEEDOR; ","")&amp;IF(AND(I266&lt;&gt;"",N(A266)&gt;0,IFERROR(VLOOKUP(I266,'Ajustes'!$A$3:$C$5,3,0),0)&gt;0,TODAY()-N(A266)&gt;IFERROR(VLOOKUP(I266,'Ajustes'!$A$3:$C$5,3,0),0)),"ABIERTA DEMASIADO TIEMPO; ",""),LEN(IF(N(A266)=0,"SIN FECHA DE LLEGADA; ","")&amp;IF(C266="","SIN UNIDAD; ","")&amp;IF(AND(C266&lt;&gt;"",COUNTIF('Unidades'!$A$2:$A$300,C266)=0),"UNIDAD NO ESTÁ EN LA LISTA; ","")&amp;IF(I266="","SIN URGENCIA; ","")&amp;IF(AND(I266&lt;&gt;"",J266=""),"FALTA QUIÉN DECIDIÓ; ","")&amp;IF(AND(I266="Emergencia ahora",NOT(OR(N(L266)&gt;0,N(M266)&gt;0))),"EMERGENCIA SIN LLAMADA DE REGRESO; ","")&amp;IF(AND(I266&lt;&gt;"",N(A266)&gt;0,IFERROR(VLOOKUP(I266,'Ajustes'!$A$3:$C$5,2,0),0)&gt;0,IF(OR(N(L266)&gt;0,N(M266)&gt;0),((IF(N(L266)=0,N(A266),N(L266))+N(M266))-(N(A266)+N(B266)))*1440&gt;IFERROR(VLOOKUP(I266,'Ajustes'!$A$3:$C$5,2,0),0),AND(NOT(N(O266)&gt;0),I266&lt;&gt;"Emergencia ahora",(NOW()-(N(A266)+N(B266)))*1440&gt;IFERROR(VLOOKUP(I266,'Ajustes'!$A$3:$C$5,2,0),0)))),"LLAMADA DESPUÉS DE LA META; ","")&amp;IF(AND(I266="Siguiente día hábil",N(A266)&gt;0,IF(N(N266)=0,TODAY()&gt;WORKDAY(N(A266),1),N(N266)&gt;WORKDAY(N(A266),1))),"SIGUIENTE DÍA HÁBIL SIN PROGRAMAR; ","")&amp;IF(AND(OR(I266="Emergencia ahora",I266="Siguiente día hábil"),K266=""),"SIN PROVEEDOR; ","")&amp;IF(AND(I266&lt;&gt;"",N(A266)&gt;0,IFERROR(VLOOKUP(I266,'Ajustes'!$A$3:$C$5,3,0),0)&gt;0,TODAY()-N(A266)&gt;IFERROR(VLOOKUP(I266,'Ajustes'!$A$3:$C$5,3,0),0)),"ABIERTA DEMASIADO TIEMPO; ",""))-2)))</f>
        <v/>
      </c>
    </row>
    <row r="267">
      <c r="A267" s="7" t="n"/>
      <c r="B267" s="8" t="n"/>
      <c r="L267" s="7" t="n"/>
      <c r="M267" s="8" t="n"/>
      <c r="N267" s="7" t="n"/>
      <c r="O267" s="7" t="n"/>
      <c r="Q267" s="10">
        <f>IF(OR(NOT(OR(A267&lt;&gt;"",C267&lt;&gt;"",D267&lt;&gt;"",G267&lt;&gt;"")),N(A267)=0,NOT(OR(N(L267)&gt;0,N(M267)&gt;0))),"",ROUND(((IF(N(L267)=0,N(A267),N(L267))+N(M267))-(N(A267)+N(B267)))*1440,0))</f>
        <v/>
      </c>
      <c r="R267" s="10">
        <f>IF(OR(NOT(OR(A267&lt;&gt;"",C267&lt;&gt;"",D267&lt;&gt;"",G267&lt;&gt;"")),N(A267)=0),"",IF(N(O267)&gt;0,N(O267),TODAY())-N(A267))</f>
        <v/>
      </c>
      <c r="S267">
        <f>IF(OR(NOT(OR(A267&lt;&gt;"",C267&lt;&gt;"",D267&lt;&gt;"",G267&lt;&gt;"")),N(O267)&gt;0),"",IF(IF(N(A267)=0,"SIN FECHA DE LLEGADA; ","")&amp;IF(C267="","SIN UNIDAD; ","")&amp;IF(AND(C267&lt;&gt;"",COUNTIF('Unidades'!$A$2:$A$300,C267)=0),"UNIDAD NO ESTÁ EN LA LISTA; ","")&amp;IF(I267="","SIN URGENCIA; ","")&amp;IF(AND(I267&lt;&gt;"",J267=""),"FALTA QUIÉN DECIDIÓ; ","")&amp;IF(AND(I267="Emergencia ahora",NOT(OR(N(L267)&gt;0,N(M267)&gt;0))),"EMERGENCIA SIN LLAMADA DE REGRESO; ","")&amp;IF(AND(I267&lt;&gt;"",N(A267)&gt;0,IFERROR(VLOOKUP(I267,'Ajustes'!$A$3:$C$5,2,0),0)&gt;0,IF(OR(N(L267)&gt;0,N(M267)&gt;0),((IF(N(L267)=0,N(A267),N(L267))+N(M267))-(N(A267)+N(B267)))*1440&gt;IFERROR(VLOOKUP(I267,'Ajustes'!$A$3:$C$5,2,0),0),AND(NOT(N(O267)&gt;0),I267&lt;&gt;"Emergencia ahora",(NOW()-(N(A267)+N(B267)))*1440&gt;IFERROR(VLOOKUP(I267,'Ajustes'!$A$3:$C$5,2,0),0)))),"LLAMADA DESPUÉS DE LA META; ","")&amp;IF(AND(I267="Siguiente día hábil",N(A267)&gt;0,IF(N(N267)=0,TODAY()&gt;WORKDAY(N(A267),1),N(N267)&gt;WORKDAY(N(A267),1))),"SIGUIENTE DÍA HÁBIL SIN PROGRAMAR; ","")&amp;IF(AND(OR(I267="Emergencia ahora",I267="Siguiente día hábil"),K267=""),"SIN PROVEEDOR; ","")&amp;IF(AND(I267&lt;&gt;"",N(A267)&gt;0,IFERROR(VLOOKUP(I267,'Ajustes'!$A$3:$C$5,3,0),0)&gt;0,TODAY()-N(A267)&gt;IFERROR(VLOOKUP(I267,'Ajustes'!$A$3:$C$5,3,0),0)),"ABIERTA DEMASIADO TIEMPO; ","")="","",LEFT(IF(N(A267)=0,"SIN FECHA DE LLEGADA; ","")&amp;IF(C267="","SIN UNIDAD; ","")&amp;IF(AND(C267&lt;&gt;"",COUNTIF('Unidades'!$A$2:$A$300,C267)=0),"UNIDAD NO ESTÁ EN LA LISTA; ","")&amp;IF(I267="","SIN URGENCIA; ","")&amp;IF(AND(I267&lt;&gt;"",J267=""),"FALTA QUIÉN DECIDIÓ; ","")&amp;IF(AND(I267="Emergencia ahora",NOT(OR(N(L267)&gt;0,N(M267)&gt;0))),"EMERGENCIA SIN LLAMADA DE REGRESO; ","")&amp;IF(AND(I267&lt;&gt;"",N(A267)&gt;0,IFERROR(VLOOKUP(I267,'Ajustes'!$A$3:$C$5,2,0),0)&gt;0,IF(OR(N(L267)&gt;0,N(M267)&gt;0),((IF(N(L267)=0,N(A267),N(L267))+N(M267))-(N(A267)+N(B267)))*1440&gt;IFERROR(VLOOKUP(I267,'Ajustes'!$A$3:$C$5,2,0),0),AND(NOT(N(O267)&gt;0),I267&lt;&gt;"Emergencia ahora",(NOW()-(N(A267)+N(B267)))*1440&gt;IFERROR(VLOOKUP(I267,'Ajustes'!$A$3:$C$5,2,0),0)))),"LLAMADA DESPUÉS DE LA META; ","")&amp;IF(AND(I267="Siguiente día hábil",N(A267)&gt;0,IF(N(N267)=0,TODAY()&gt;WORKDAY(N(A267),1),N(N267)&gt;WORKDAY(N(A267),1))),"SIGUIENTE DÍA HÁBIL SIN PROGRAMAR; ","")&amp;IF(AND(OR(I267="Emergencia ahora",I267="Siguiente día hábil"),K267=""),"SIN PROVEEDOR; ","")&amp;IF(AND(I267&lt;&gt;"",N(A267)&gt;0,IFERROR(VLOOKUP(I267,'Ajustes'!$A$3:$C$5,3,0),0)&gt;0,TODAY()-N(A267)&gt;IFERROR(VLOOKUP(I267,'Ajustes'!$A$3:$C$5,3,0),0)),"ABIERTA DEMASIADO TIEMPO; ",""),LEN(IF(N(A267)=0,"SIN FECHA DE LLEGADA; ","")&amp;IF(C267="","SIN UNIDAD; ","")&amp;IF(AND(C267&lt;&gt;"",COUNTIF('Unidades'!$A$2:$A$300,C267)=0),"UNIDAD NO ESTÁ EN LA LISTA; ","")&amp;IF(I267="","SIN URGENCIA; ","")&amp;IF(AND(I267&lt;&gt;"",J267=""),"FALTA QUIÉN DECIDIÓ; ","")&amp;IF(AND(I267="Emergencia ahora",NOT(OR(N(L267)&gt;0,N(M267)&gt;0))),"EMERGENCIA SIN LLAMADA DE REGRESO; ","")&amp;IF(AND(I267&lt;&gt;"",N(A267)&gt;0,IFERROR(VLOOKUP(I267,'Ajustes'!$A$3:$C$5,2,0),0)&gt;0,IF(OR(N(L267)&gt;0,N(M267)&gt;0),((IF(N(L267)=0,N(A267),N(L267))+N(M267))-(N(A267)+N(B267)))*1440&gt;IFERROR(VLOOKUP(I267,'Ajustes'!$A$3:$C$5,2,0),0),AND(NOT(N(O267)&gt;0),I267&lt;&gt;"Emergencia ahora",(NOW()-(N(A267)+N(B267)))*1440&gt;IFERROR(VLOOKUP(I267,'Ajustes'!$A$3:$C$5,2,0),0)))),"LLAMADA DESPUÉS DE LA META; ","")&amp;IF(AND(I267="Siguiente día hábil",N(A267)&gt;0,IF(N(N267)=0,TODAY()&gt;WORKDAY(N(A267),1),N(N267)&gt;WORKDAY(N(A267),1))),"SIGUIENTE DÍA HÁBIL SIN PROGRAMAR; ","")&amp;IF(AND(OR(I267="Emergencia ahora",I267="Siguiente día hábil"),K267=""),"SIN PROVEEDOR; ","")&amp;IF(AND(I267&lt;&gt;"",N(A267)&gt;0,IFERROR(VLOOKUP(I267,'Ajustes'!$A$3:$C$5,3,0),0)&gt;0,TODAY()-N(A267)&gt;IFERROR(VLOOKUP(I267,'Ajustes'!$A$3:$C$5,3,0),0)),"ABIERTA DEMASIADO TIEMPO; ",""))-2)))</f>
        <v/>
      </c>
    </row>
    <row r="268">
      <c r="A268" s="7" t="n"/>
      <c r="B268" s="8" t="n"/>
      <c r="L268" s="7" t="n"/>
      <c r="M268" s="8" t="n"/>
      <c r="N268" s="7" t="n"/>
      <c r="O268" s="7" t="n"/>
      <c r="Q268" s="10">
        <f>IF(OR(NOT(OR(A268&lt;&gt;"",C268&lt;&gt;"",D268&lt;&gt;"",G268&lt;&gt;"")),N(A268)=0,NOT(OR(N(L268)&gt;0,N(M268)&gt;0))),"",ROUND(((IF(N(L268)=0,N(A268),N(L268))+N(M268))-(N(A268)+N(B268)))*1440,0))</f>
        <v/>
      </c>
      <c r="R268" s="10">
        <f>IF(OR(NOT(OR(A268&lt;&gt;"",C268&lt;&gt;"",D268&lt;&gt;"",G268&lt;&gt;"")),N(A268)=0),"",IF(N(O268)&gt;0,N(O268),TODAY())-N(A268))</f>
        <v/>
      </c>
      <c r="S268">
        <f>IF(OR(NOT(OR(A268&lt;&gt;"",C268&lt;&gt;"",D268&lt;&gt;"",G268&lt;&gt;"")),N(O268)&gt;0),"",IF(IF(N(A268)=0,"SIN FECHA DE LLEGADA; ","")&amp;IF(C268="","SIN UNIDAD; ","")&amp;IF(AND(C268&lt;&gt;"",COUNTIF('Unidades'!$A$2:$A$300,C268)=0),"UNIDAD NO ESTÁ EN LA LISTA; ","")&amp;IF(I268="","SIN URGENCIA; ","")&amp;IF(AND(I268&lt;&gt;"",J268=""),"FALTA QUIÉN DECIDIÓ; ","")&amp;IF(AND(I268="Emergencia ahora",NOT(OR(N(L268)&gt;0,N(M268)&gt;0))),"EMERGENCIA SIN LLAMADA DE REGRESO; ","")&amp;IF(AND(I268&lt;&gt;"",N(A268)&gt;0,IFERROR(VLOOKUP(I268,'Ajustes'!$A$3:$C$5,2,0),0)&gt;0,IF(OR(N(L268)&gt;0,N(M268)&gt;0),((IF(N(L268)=0,N(A268),N(L268))+N(M268))-(N(A268)+N(B268)))*1440&gt;IFERROR(VLOOKUP(I268,'Ajustes'!$A$3:$C$5,2,0),0),AND(NOT(N(O268)&gt;0),I268&lt;&gt;"Emergencia ahora",(NOW()-(N(A268)+N(B268)))*1440&gt;IFERROR(VLOOKUP(I268,'Ajustes'!$A$3:$C$5,2,0),0)))),"LLAMADA DESPUÉS DE LA META; ","")&amp;IF(AND(I268="Siguiente día hábil",N(A268)&gt;0,IF(N(N268)=0,TODAY()&gt;WORKDAY(N(A268),1),N(N268)&gt;WORKDAY(N(A268),1))),"SIGUIENTE DÍA HÁBIL SIN PROGRAMAR; ","")&amp;IF(AND(OR(I268="Emergencia ahora",I268="Siguiente día hábil"),K268=""),"SIN PROVEEDOR; ","")&amp;IF(AND(I268&lt;&gt;"",N(A268)&gt;0,IFERROR(VLOOKUP(I268,'Ajustes'!$A$3:$C$5,3,0),0)&gt;0,TODAY()-N(A268)&gt;IFERROR(VLOOKUP(I268,'Ajustes'!$A$3:$C$5,3,0),0)),"ABIERTA DEMASIADO TIEMPO; ","")="","",LEFT(IF(N(A268)=0,"SIN FECHA DE LLEGADA; ","")&amp;IF(C268="","SIN UNIDAD; ","")&amp;IF(AND(C268&lt;&gt;"",COUNTIF('Unidades'!$A$2:$A$300,C268)=0),"UNIDAD NO ESTÁ EN LA LISTA; ","")&amp;IF(I268="","SIN URGENCIA; ","")&amp;IF(AND(I268&lt;&gt;"",J268=""),"FALTA QUIÉN DECIDIÓ; ","")&amp;IF(AND(I268="Emergencia ahora",NOT(OR(N(L268)&gt;0,N(M268)&gt;0))),"EMERGENCIA SIN LLAMADA DE REGRESO; ","")&amp;IF(AND(I268&lt;&gt;"",N(A268)&gt;0,IFERROR(VLOOKUP(I268,'Ajustes'!$A$3:$C$5,2,0),0)&gt;0,IF(OR(N(L268)&gt;0,N(M268)&gt;0),((IF(N(L268)=0,N(A268),N(L268))+N(M268))-(N(A268)+N(B268)))*1440&gt;IFERROR(VLOOKUP(I268,'Ajustes'!$A$3:$C$5,2,0),0),AND(NOT(N(O268)&gt;0),I268&lt;&gt;"Emergencia ahora",(NOW()-(N(A268)+N(B268)))*1440&gt;IFERROR(VLOOKUP(I268,'Ajustes'!$A$3:$C$5,2,0),0)))),"LLAMADA DESPUÉS DE LA META; ","")&amp;IF(AND(I268="Siguiente día hábil",N(A268)&gt;0,IF(N(N268)=0,TODAY()&gt;WORKDAY(N(A268),1),N(N268)&gt;WORKDAY(N(A268),1))),"SIGUIENTE DÍA HÁBIL SIN PROGRAMAR; ","")&amp;IF(AND(OR(I268="Emergencia ahora",I268="Siguiente día hábil"),K268=""),"SIN PROVEEDOR; ","")&amp;IF(AND(I268&lt;&gt;"",N(A268)&gt;0,IFERROR(VLOOKUP(I268,'Ajustes'!$A$3:$C$5,3,0),0)&gt;0,TODAY()-N(A268)&gt;IFERROR(VLOOKUP(I268,'Ajustes'!$A$3:$C$5,3,0),0)),"ABIERTA DEMASIADO TIEMPO; ",""),LEN(IF(N(A268)=0,"SIN FECHA DE LLEGADA; ","")&amp;IF(C268="","SIN UNIDAD; ","")&amp;IF(AND(C268&lt;&gt;"",COUNTIF('Unidades'!$A$2:$A$300,C268)=0),"UNIDAD NO ESTÁ EN LA LISTA; ","")&amp;IF(I268="","SIN URGENCIA; ","")&amp;IF(AND(I268&lt;&gt;"",J268=""),"FALTA QUIÉN DECIDIÓ; ","")&amp;IF(AND(I268="Emergencia ahora",NOT(OR(N(L268)&gt;0,N(M268)&gt;0))),"EMERGENCIA SIN LLAMADA DE REGRESO; ","")&amp;IF(AND(I268&lt;&gt;"",N(A268)&gt;0,IFERROR(VLOOKUP(I268,'Ajustes'!$A$3:$C$5,2,0),0)&gt;0,IF(OR(N(L268)&gt;0,N(M268)&gt;0),((IF(N(L268)=0,N(A268),N(L268))+N(M268))-(N(A268)+N(B268)))*1440&gt;IFERROR(VLOOKUP(I268,'Ajustes'!$A$3:$C$5,2,0),0),AND(NOT(N(O268)&gt;0),I268&lt;&gt;"Emergencia ahora",(NOW()-(N(A268)+N(B268)))*1440&gt;IFERROR(VLOOKUP(I268,'Ajustes'!$A$3:$C$5,2,0),0)))),"LLAMADA DESPUÉS DE LA META; ","")&amp;IF(AND(I268="Siguiente día hábil",N(A268)&gt;0,IF(N(N268)=0,TODAY()&gt;WORKDAY(N(A268),1),N(N268)&gt;WORKDAY(N(A268),1))),"SIGUIENTE DÍA HÁBIL SIN PROGRAMAR; ","")&amp;IF(AND(OR(I268="Emergencia ahora",I268="Siguiente día hábil"),K268=""),"SIN PROVEEDOR; ","")&amp;IF(AND(I268&lt;&gt;"",N(A268)&gt;0,IFERROR(VLOOKUP(I268,'Ajustes'!$A$3:$C$5,3,0),0)&gt;0,TODAY()-N(A268)&gt;IFERROR(VLOOKUP(I268,'Ajustes'!$A$3:$C$5,3,0),0)),"ABIERTA DEMASIADO TIEMPO; ",""))-2)))</f>
        <v/>
      </c>
    </row>
    <row r="269">
      <c r="A269" s="7" t="n"/>
      <c r="B269" s="8" t="n"/>
      <c r="L269" s="7" t="n"/>
      <c r="M269" s="8" t="n"/>
      <c r="N269" s="7" t="n"/>
      <c r="O269" s="7" t="n"/>
      <c r="Q269" s="10">
        <f>IF(OR(NOT(OR(A269&lt;&gt;"",C269&lt;&gt;"",D269&lt;&gt;"",G269&lt;&gt;"")),N(A269)=0,NOT(OR(N(L269)&gt;0,N(M269)&gt;0))),"",ROUND(((IF(N(L269)=0,N(A269),N(L269))+N(M269))-(N(A269)+N(B269)))*1440,0))</f>
        <v/>
      </c>
      <c r="R269" s="10">
        <f>IF(OR(NOT(OR(A269&lt;&gt;"",C269&lt;&gt;"",D269&lt;&gt;"",G269&lt;&gt;"")),N(A269)=0),"",IF(N(O269)&gt;0,N(O269),TODAY())-N(A269))</f>
        <v/>
      </c>
      <c r="S269">
        <f>IF(OR(NOT(OR(A269&lt;&gt;"",C269&lt;&gt;"",D269&lt;&gt;"",G269&lt;&gt;"")),N(O269)&gt;0),"",IF(IF(N(A269)=0,"SIN FECHA DE LLEGADA; ","")&amp;IF(C269="","SIN UNIDAD; ","")&amp;IF(AND(C269&lt;&gt;"",COUNTIF('Unidades'!$A$2:$A$300,C269)=0),"UNIDAD NO ESTÁ EN LA LISTA; ","")&amp;IF(I269="","SIN URGENCIA; ","")&amp;IF(AND(I269&lt;&gt;"",J269=""),"FALTA QUIÉN DECIDIÓ; ","")&amp;IF(AND(I269="Emergencia ahora",NOT(OR(N(L269)&gt;0,N(M269)&gt;0))),"EMERGENCIA SIN LLAMADA DE REGRESO; ","")&amp;IF(AND(I269&lt;&gt;"",N(A269)&gt;0,IFERROR(VLOOKUP(I269,'Ajustes'!$A$3:$C$5,2,0),0)&gt;0,IF(OR(N(L269)&gt;0,N(M269)&gt;0),((IF(N(L269)=0,N(A269),N(L269))+N(M269))-(N(A269)+N(B269)))*1440&gt;IFERROR(VLOOKUP(I269,'Ajustes'!$A$3:$C$5,2,0),0),AND(NOT(N(O269)&gt;0),I269&lt;&gt;"Emergencia ahora",(NOW()-(N(A269)+N(B269)))*1440&gt;IFERROR(VLOOKUP(I269,'Ajustes'!$A$3:$C$5,2,0),0)))),"LLAMADA DESPUÉS DE LA META; ","")&amp;IF(AND(I269="Siguiente día hábil",N(A269)&gt;0,IF(N(N269)=0,TODAY()&gt;WORKDAY(N(A269),1),N(N269)&gt;WORKDAY(N(A269),1))),"SIGUIENTE DÍA HÁBIL SIN PROGRAMAR; ","")&amp;IF(AND(OR(I269="Emergencia ahora",I269="Siguiente día hábil"),K269=""),"SIN PROVEEDOR; ","")&amp;IF(AND(I269&lt;&gt;"",N(A269)&gt;0,IFERROR(VLOOKUP(I269,'Ajustes'!$A$3:$C$5,3,0),0)&gt;0,TODAY()-N(A269)&gt;IFERROR(VLOOKUP(I269,'Ajustes'!$A$3:$C$5,3,0),0)),"ABIERTA DEMASIADO TIEMPO; ","")="","",LEFT(IF(N(A269)=0,"SIN FECHA DE LLEGADA; ","")&amp;IF(C269="","SIN UNIDAD; ","")&amp;IF(AND(C269&lt;&gt;"",COUNTIF('Unidades'!$A$2:$A$300,C269)=0),"UNIDAD NO ESTÁ EN LA LISTA; ","")&amp;IF(I269="","SIN URGENCIA; ","")&amp;IF(AND(I269&lt;&gt;"",J269=""),"FALTA QUIÉN DECIDIÓ; ","")&amp;IF(AND(I269="Emergencia ahora",NOT(OR(N(L269)&gt;0,N(M269)&gt;0))),"EMERGENCIA SIN LLAMADA DE REGRESO; ","")&amp;IF(AND(I269&lt;&gt;"",N(A269)&gt;0,IFERROR(VLOOKUP(I269,'Ajustes'!$A$3:$C$5,2,0),0)&gt;0,IF(OR(N(L269)&gt;0,N(M269)&gt;0),((IF(N(L269)=0,N(A269),N(L269))+N(M269))-(N(A269)+N(B269)))*1440&gt;IFERROR(VLOOKUP(I269,'Ajustes'!$A$3:$C$5,2,0),0),AND(NOT(N(O269)&gt;0),I269&lt;&gt;"Emergencia ahora",(NOW()-(N(A269)+N(B269)))*1440&gt;IFERROR(VLOOKUP(I269,'Ajustes'!$A$3:$C$5,2,0),0)))),"LLAMADA DESPUÉS DE LA META; ","")&amp;IF(AND(I269="Siguiente día hábil",N(A269)&gt;0,IF(N(N269)=0,TODAY()&gt;WORKDAY(N(A269),1),N(N269)&gt;WORKDAY(N(A269),1))),"SIGUIENTE DÍA HÁBIL SIN PROGRAMAR; ","")&amp;IF(AND(OR(I269="Emergencia ahora",I269="Siguiente día hábil"),K269=""),"SIN PROVEEDOR; ","")&amp;IF(AND(I269&lt;&gt;"",N(A269)&gt;0,IFERROR(VLOOKUP(I269,'Ajustes'!$A$3:$C$5,3,0),0)&gt;0,TODAY()-N(A269)&gt;IFERROR(VLOOKUP(I269,'Ajustes'!$A$3:$C$5,3,0),0)),"ABIERTA DEMASIADO TIEMPO; ",""),LEN(IF(N(A269)=0,"SIN FECHA DE LLEGADA; ","")&amp;IF(C269="","SIN UNIDAD; ","")&amp;IF(AND(C269&lt;&gt;"",COUNTIF('Unidades'!$A$2:$A$300,C269)=0),"UNIDAD NO ESTÁ EN LA LISTA; ","")&amp;IF(I269="","SIN URGENCIA; ","")&amp;IF(AND(I269&lt;&gt;"",J269=""),"FALTA QUIÉN DECIDIÓ; ","")&amp;IF(AND(I269="Emergencia ahora",NOT(OR(N(L269)&gt;0,N(M269)&gt;0))),"EMERGENCIA SIN LLAMADA DE REGRESO; ","")&amp;IF(AND(I269&lt;&gt;"",N(A269)&gt;0,IFERROR(VLOOKUP(I269,'Ajustes'!$A$3:$C$5,2,0),0)&gt;0,IF(OR(N(L269)&gt;0,N(M269)&gt;0),((IF(N(L269)=0,N(A269),N(L269))+N(M269))-(N(A269)+N(B269)))*1440&gt;IFERROR(VLOOKUP(I269,'Ajustes'!$A$3:$C$5,2,0),0),AND(NOT(N(O269)&gt;0),I269&lt;&gt;"Emergencia ahora",(NOW()-(N(A269)+N(B269)))*1440&gt;IFERROR(VLOOKUP(I269,'Ajustes'!$A$3:$C$5,2,0),0)))),"LLAMADA DESPUÉS DE LA META; ","")&amp;IF(AND(I269="Siguiente día hábil",N(A269)&gt;0,IF(N(N269)=0,TODAY()&gt;WORKDAY(N(A269),1),N(N269)&gt;WORKDAY(N(A269),1))),"SIGUIENTE DÍA HÁBIL SIN PROGRAMAR; ","")&amp;IF(AND(OR(I269="Emergencia ahora",I269="Siguiente día hábil"),K269=""),"SIN PROVEEDOR; ","")&amp;IF(AND(I269&lt;&gt;"",N(A269)&gt;0,IFERROR(VLOOKUP(I269,'Ajustes'!$A$3:$C$5,3,0),0)&gt;0,TODAY()-N(A269)&gt;IFERROR(VLOOKUP(I269,'Ajustes'!$A$3:$C$5,3,0),0)),"ABIERTA DEMASIADO TIEMPO; ",""))-2)))</f>
        <v/>
      </c>
    </row>
    <row r="270">
      <c r="A270" s="7" t="n"/>
      <c r="B270" s="8" t="n"/>
      <c r="L270" s="7" t="n"/>
      <c r="M270" s="8" t="n"/>
      <c r="N270" s="7" t="n"/>
      <c r="O270" s="7" t="n"/>
      <c r="Q270" s="10">
        <f>IF(OR(NOT(OR(A270&lt;&gt;"",C270&lt;&gt;"",D270&lt;&gt;"",G270&lt;&gt;"")),N(A270)=0,NOT(OR(N(L270)&gt;0,N(M270)&gt;0))),"",ROUND(((IF(N(L270)=0,N(A270),N(L270))+N(M270))-(N(A270)+N(B270)))*1440,0))</f>
        <v/>
      </c>
      <c r="R270" s="10">
        <f>IF(OR(NOT(OR(A270&lt;&gt;"",C270&lt;&gt;"",D270&lt;&gt;"",G270&lt;&gt;"")),N(A270)=0),"",IF(N(O270)&gt;0,N(O270),TODAY())-N(A270))</f>
        <v/>
      </c>
      <c r="S270">
        <f>IF(OR(NOT(OR(A270&lt;&gt;"",C270&lt;&gt;"",D270&lt;&gt;"",G270&lt;&gt;"")),N(O270)&gt;0),"",IF(IF(N(A270)=0,"SIN FECHA DE LLEGADA; ","")&amp;IF(C270="","SIN UNIDAD; ","")&amp;IF(AND(C270&lt;&gt;"",COUNTIF('Unidades'!$A$2:$A$300,C270)=0),"UNIDAD NO ESTÁ EN LA LISTA; ","")&amp;IF(I270="","SIN URGENCIA; ","")&amp;IF(AND(I270&lt;&gt;"",J270=""),"FALTA QUIÉN DECIDIÓ; ","")&amp;IF(AND(I270="Emergencia ahora",NOT(OR(N(L270)&gt;0,N(M270)&gt;0))),"EMERGENCIA SIN LLAMADA DE REGRESO; ","")&amp;IF(AND(I270&lt;&gt;"",N(A270)&gt;0,IFERROR(VLOOKUP(I270,'Ajustes'!$A$3:$C$5,2,0),0)&gt;0,IF(OR(N(L270)&gt;0,N(M270)&gt;0),((IF(N(L270)=0,N(A270),N(L270))+N(M270))-(N(A270)+N(B270)))*1440&gt;IFERROR(VLOOKUP(I270,'Ajustes'!$A$3:$C$5,2,0),0),AND(NOT(N(O270)&gt;0),I270&lt;&gt;"Emergencia ahora",(NOW()-(N(A270)+N(B270)))*1440&gt;IFERROR(VLOOKUP(I270,'Ajustes'!$A$3:$C$5,2,0),0)))),"LLAMADA DESPUÉS DE LA META; ","")&amp;IF(AND(I270="Siguiente día hábil",N(A270)&gt;0,IF(N(N270)=0,TODAY()&gt;WORKDAY(N(A270),1),N(N270)&gt;WORKDAY(N(A270),1))),"SIGUIENTE DÍA HÁBIL SIN PROGRAMAR; ","")&amp;IF(AND(OR(I270="Emergencia ahora",I270="Siguiente día hábil"),K270=""),"SIN PROVEEDOR; ","")&amp;IF(AND(I270&lt;&gt;"",N(A270)&gt;0,IFERROR(VLOOKUP(I270,'Ajustes'!$A$3:$C$5,3,0),0)&gt;0,TODAY()-N(A270)&gt;IFERROR(VLOOKUP(I270,'Ajustes'!$A$3:$C$5,3,0),0)),"ABIERTA DEMASIADO TIEMPO; ","")="","",LEFT(IF(N(A270)=0,"SIN FECHA DE LLEGADA; ","")&amp;IF(C270="","SIN UNIDAD; ","")&amp;IF(AND(C270&lt;&gt;"",COUNTIF('Unidades'!$A$2:$A$300,C270)=0),"UNIDAD NO ESTÁ EN LA LISTA; ","")&amp;IF(I270="","SIN URGENCIA; ","")&amp;IF(AND(I270&lt;&gt;"",J270=""),"FALTA QUIÉN DECIDIÓ; ","")&amp;IF(AND(I270="Emergencia ahora",NOT(OR(N(L270)&gt;0,N(M270)&gt;0))),"EMERGENCIA SIN LLAMADA DE REGRESO; ","")&amp;IF(AND(I270&lt;&gt;"",N(A270)&gt;0,IFERROR(VLOOKUP(I270,'Ajustes'!$A$3:$C$5,2,0),0)&gt;0,IF(OR(N(L270)&gt;0,N(M270)&gt;0),((IF(N(L270)=0,N(A270),N(L270))+N(M270))-(N(A270)+N(B270)))*1440&gt;IFERROR(VLOOKUP(I270,'Ajustes'!$A$3:$C$5,2,0),0),AND(NOT(N(O270)&gt;0),I270&lt;&gt;"Emergencia ahora",(NOW()-(N(A270)+N(B270)))*1440&gt;IFERROR(VLOOKUP(I270,'Ajustes'!$A$3:$C$5,2,0),0)))),"LLAMADA DESPUÉS DE LA META; ","")&amp;IF(AND(I270="Siguiente día hábil",N(A270)&gt;0,IF(N(N270)=0,TODAY()&gt;WORKDAY(N(A270),1),N(N270)&gt;WORKDAY(N(A270),1))),"SIGUIENTE DÍA HÁBIL SIN PROGRAMAR; ","")&amp;IF(AND(OR(I270="Emergencia ahora",I270="Siguiente día hábil"),K270=""),"SIN PROVEEDOR; ","")&amp;IF(AND(I270&lt;&gt;"",N(A270)&gt;0,IFERROR(VLOOKUP(I270,'Ajustes'!$A$3:$C$5,3,0),0)&gt;0,TODAY()-N(A270)&gt;IFERROR(VLOOKUP(I270,'Ajustes'!$A$3:$C$5,3,0),0)),"ABIERTA DEMASIADO TIEMPO; ",""),LEN(IF(N(A270)=0,"SIN FECHA DE LLEGADA; ","")&amp;IF(C270="","SIN UNIDAD; ","")&amp;IF(AND(C270&lt;&gt;"",COUNTIF('Unidades'!$A$2:$A$300,C270)=0),"UNIDAD NO ESTÁ EN LA LISTA; ","")&amp;IF(I270="","SIN URGENCIA; ","")&amp;IF(AND(I270&lt;&gt;"",J270=""),"FALTA QUIÉN DECIDIÓ; ","")&amp;IF(AND(I270="Emergencia ahora",NOT(OR(N(L270)&gt;0,N(M270)&gt;0))),"EMERGENCIA SIN LLAMADA DE REGRESO; ","")&amp;IF(AND(I270&lt;&gt;"",N(A270)&gt;0,IFERROR(VLOOKUP(I270,'Ajustes'!$A$3:$C$5,2,0),0)&gt;0,IF(OR(N(L270)&gt;0,N(M270)&gt;0),((IF(N(L270)=0,N(A270),N(L270))+N(M270))-(N(A270)+N(B270)))*1440&gt;IFERROR(VLOOKUP(I270,'Ajustes'!$A$3:$C$5,2,0),0),AND(NOT(N(O270)&gt;0),I270&lt;&gt;"Emergencia ahora",(NOW()-(N(A270)+N(B270)))*1440&gt;IFERROR(VLOOKUP(I270,'Ajustes'!$A$3:$C$5,2,0),0)))),"LLAMADA DESPUÉS DE LA META; ","")&amp;IF(AND(I270="Siguiente día hábil",N(A270)&gt;0,IF(N(N270)=0,TODAY()&gt;WORKDAY(N(A270),1),N(N270)&gt;WORKDAY(N(A270),1))),"SIGUIENTE DÍA HÁBIL SIN PROGRAMAR; ","")&amp;IF(AND(OR(I270="Emergencia ahora",I270="Siguiente día hábil"),K270=""),"SIN PROVEEDOR; ","")&amp;IF(AND(I270&lt;&gt;"",N(A270)&gt;0,IFERROR(VLOOKUP(I270,'Ajustes'!$A$3:$C$5,3,0),0)&gt;0,TODAY()-N(A270)&gt;IFERROR(VLOOKUP(I270,'Ajustes'!$A$3:$C$5,3,0),0)),"ABIERTA DEMASIADO TIEMPO; ",""))-2)))</f>
        <v/>
      </c>
    </row>
    <row r="271">
      <c r="A271" s="7" t="n"/>
      <c r="B271" s="8" t="n"/>
      <c r="L271" s="7" t="n"/>
      <c r="M271" s="8" t="n"/>
      <c r="N271" s="7" t="n"/>
      <c r="O271" s="7" t="n"/>
      <c r="Q271" s="10">
        <f>IF(OR(NOT(OR(A271&lt;&gt;"",C271&lt;&gt;"",D271&lt;&gt;"",G271&lt;&gt;"")),N(A271)=0,NOT(OR(N(L271)&gt;0,N(M271)&gt;0))),"",ROUND(((IF(N(L271)=0,N(A271),N(L271))+N(M271))-(N(A271)+N(B271)))*1440,0))</f>
        <v/>
      </c>
      <c r="R271" s="10">
        <f>IF(OR(NOT(OR(A271&lt;&gt;"",C271&lt;&gt;"",D271&lt;&gt;"",G271&lt;&gt;"")),N(A271)=0),"",IF(N(O271)&gt;0,N(O271),TODAY())-N(A271))</f>
        <v/>
      </c>
      <c r="S271">
        <f>IF(OR(NOT(OR(A271&lt;&gt;"",C271&lt;&gt;"",D271&lt;&gt;"",G271&lt;&gt;"")),N(O271)&gt;0),"",IF(IF(N(A271)=0,"SIN FECHA DE LLEGADA; ","")&amp;IF(C271="","SIN UNIDAD; ","")&amp;IF(AND(C271&lt;&gt;"",COUNTIF('Unidades'!$A$2:$A$300,C271)=0),"UNIDAD NO ESTÁ EN LA LISTA; ","")&amp;IF(I271="","SIN URGENCIA; ","")&amp;IF(AND(I271&lt;&gt;"",J271=""),"FALTA QUIÉN DECIDIÓ; ","")&amp;IF(AND(I271="Emergencia ahora",NOT(OR(N(L271)&gt;0,N(M271)&gt;0))),"EMERGENCIA SIN LLAMADA DE REGRESO; ","")&amp;IF(AND(I271&lt;&gt;"",N(A271)&gt;0,IFERROR(VLOOKUP(I271,'Ajustes'!$A$3:$C$5,2,0),0)&gt;0,IF(OR(N(L271)&gt;0,N(M271)&gt;0),((IF(N(L271)=0,N(A271),N(L271))+N(M271))-(N(A271)+N(B271)))*1440&gt;IFERROR(VLOOKUP(I271,'Ajustes'!$A$3:$C$5,2,0),0),AND(NOT(N(O271)&gt;0),I271&lt;&gt;"Emergencia ahora",(NOW()-(N(A271)+N(B271)))*1440&gt;IFERROR(VLOOKUP(I271,'Ajustes'!$A$3:$C$5,2,0),0)))),"LLAMADA DESPUÉS DE LA META; ","")&amp;IF(AND(I271="Siguiente día hábil",N(A271)&gt;0,IF(N(N271)=0,TODAY()&gt;WORKDAY(N(A271),1),N(N271)&gt;WORKDAY(N(A271),1))),"SIGUIENTE DÍA HÁBIL SIN PROGRAMAR; ","")&amp;IF(AND(OR(I271="Emergencia ahora",I271="Siguiente día hábil"),K271=""),"SIN PROVEEDOR; ","")&amp;IF(AND(I271&lt;&gt;"",N(A271)&gt;0,IFERROR(VLOOKUP(I271,'Ajustes'!$A$3:$C$5,3,0),0)&gt;0,TODAY()-N(A271)&gt;IFERROR(VLOOKUP(I271,'Ajustes'!$A$3:$C$5,3,0),0)),"ABIERTA DEMASIADO TIEMPO; ","")="","",LEFT(IF(N(A271)=0,"SIN FECHA DE LLEGADA; ","")&amp;IF(C271="","SIN UNIDAD; ","")&amp;IF(AND(C271&lt;&gt;"",COUNTIF('Unidades'!$A$2:$A$300,C271)=0),"UNIDAD NO ESTÁ EN LA LISTA; ","")&amp;IF(I271="","SIN URGENCIA; ","")&amp;IF(AND(I271&lt;&gt;"",J271=""),"FALTA QUIÉN DECIDIÓ; ","")&amp;IF(AND(I271="Emergencia ahora",NOT(OR(N(L271)&gt;0,N(M271)&gt;0))),"EMERGENCIA SIN LLAMADA DE REGRESO; ","")&amp;IF(AND(I271&lt;&gt;"",N(A271)&gt;0,IFERROR(VLOOKUP(I271,'Ajustes'!$A$3:$C$5,2,0),0)&gt;0,IF(OR(N(L271)&gt;0,N(M271)&gt;0),((IF(N(L271)=0,N(A271),N(L271))+N(M271))-(N(A271)+N(B271)))*1440&gt;IFERROR(VLOOKUP(I271,'Ajustes'!$A$3:$C$5,2,0),0),AND(NOT(N(O271)&gt;0),I271&lt;&gt;"Emergencia ahora",(NOW()-(N(A271)+N(B271)))*1440&gt;IFERROR(VLOOKUP(I271,'Ajustes'!$A$3:$C$5,2,0),0)))),"LLAMADA DESPUÉS DE LA META; ","")&amp;IF(AND(I271="Siguiente día hábil",N(A271)&gt;0,IF(N(N271)=0,TODAY()&gt;WORKDAY(N(A271),1),N(N271)&gt;WORKDAY(N(A271),1))),"SIGUIENTE DÍA HÁBIL SIN PROGRAMAR; ","")&amp;IF(AND(OR(I271="Emergencia ahora",I271="Siguiente día hábil"),K271=""),"SIN PROVEEDOR; ","")&amp;IF(AND(I271&lt;&gt;"",N(A271)&gt;0,IFERROR(VLOOKUP(I271,'Ajustes'!$A$3:$C$5,3,0),0)&gt;0,TODAY()-N(A271)&gt;IFERROR(VLOOKUP(I271,'Ajustes'!$A$3:$C$5,3,0),0)),"ABIERTA DEMASIADO TIEMPO; ",""),LEN(IF(N(A271)=0,"SIN FECHA DE LLEGADA; ","")&amp;IF(C271="","SIN UNIDAD; ","")&amp;IF(AND(C271&lt;&gt;"",COUNTIF('Unidades'!$A$2:$A$300,C271)=0),"UNIDAD NO ESTÁ EN LA LISTA; ","")&amp;IF(I271="","SIN URGENCIA; ","")&amp;IF(AND(I271&lt;&gt;"",J271=""),"FALTA QUIÉN DECIDIÓ; ","")&amp;IF(AND(I271="Emergencia ahora",NOT(OR(N(L271)&gt;0,N(M271)&gt;0))),"EMERGENCIA SIN LLAMADA DE REGRESO; ","")&amp;IF(AND(I271&lt;&gt;"",N(A271)&gt;0,IFERROR(VLOOKUP(I271,'Ajustes'!$A$3:$C$5,2,0),0)&gt;0,IF(OR(N(L271)&gt;0,N(M271)&gt;0),((IF(N(L271)=0,N(A271),N(L271))+N(M271))-(N(A271)+N(B271)))*1440&gt;IFERROR(VLOOKUP(I271,'Ajustes'!$A$3:$C$5,2,0),0),AND(NOT(N(O271)&gt;0),I271&lt;&gt;"Emergencia ahora",(NOW()-(N(A271)+N(B271)))*1440&gt;IFERROR(VLOOKUP(I271,'Ajustes'!$A$3:$C$5,2,0),0)))),"LLAMADA DESPUÉS DE LA META; ","")&amp;IF(AND(I271="Siguiente día hábil",N(A271)&gt;0,IF(N(N271)=0,TODAY()&gt;WORKDAY(N(A271),1),N(N271)&gt;WORKDAY(N(A271),1))),"SIGUIENTE DÍA HÁBIL SIN PROGRAMAR; ","")&amp;IF(AND(OR(I271="Emergencia ahora",I271="Siguiente día hábil"),K271=""),"SIN PROVEEDOR; ","")&amp;IF(AND(I271&lt;&gt;"",N(A271)&gt;0,IFERROR(VLOOKUP(I271,'Ajustes'!$A$3:$C$5,3,0),0)&gt;0,TODAY()-N(A271)&gt;IFERROR(VLOOKUP(I271,'Ajustes'!$A$3:$C$5,3,0),0)),"ABIERTA DEMASIADO TIEMPO; ",""))-2)))</f>
        <v/>
      </c>
    </row>
    <row r="272">
      <c r="A272" s="7" t="n"/>
      <c r="B272" s="8" t="n"/>
      <c r="L272" s="7" t="n"/>
      <c r="M272" s="8" t="n"/>
      <c r="N272" s="7" t="n"/>
      <c r="O272" s="7" t="n"/>
      <c r="Q272" s="10">
        <f>IF(OR(NOT(OR(A272&lt;&gt;"",C272&lt;&gt;"",D272&lt;&gt;"",G272&lt;&gt;"")),N(A272)=0,NOT(OR(N(L272)&gt;0,N(M272)&gt;0))),"",ROUND(((IF(N(L272)=0,N(A272),N(L272))+N(M272))-(N(A272)+N(B272)))*1440,0))</f>
        <v/>
      </c>
      <c r="R272" s="10">
        <f>IF(OR(NOT(OR(A272&lt;&gt;"",C272&lt;&gt;"",D272&lt;&gt;"",G272&lt;&gt;"")),N(A272)=0),"",IF(N(O272)&gt;0,N(O272),TODAY())-N(A272))</f>
        <v/>
      </c>
      <c r="S272">
        <f>IF(OR(NOT(OR(A272&lt;&gt;"",C272&lt;&gt;"",D272&lt;&gt;"",G272&lt;&gt;"")),N(O272)&gt;0),"",IF(IF(N(A272)=0,"SIN FECHA DE LLEGADA; ","")&amp;IF(C272="","SIN UNIDAD; ","")&amp;IF(AND(C272&lt;&gt;"",COUNTIF('Unidades'!$A$2:$A$300,C272)=0),"UNIDAD NO ESTÁ EN LA LISTA; ","")&amp;IF(I272="","SIN URGENCIA; ","")&amp;IF(AND(I272&lt;&gt;"",J272=""),"FALTA QUIÉN DECIDIÓ; ","")&amp;IF(AND(I272="Emergencia ahora",NOT(OR(N(L272)&gt;0,N(M272)&gt;0))),"EMERGENCIA SIN LLAMADA DE REGRESO; ","")&amp;IF(AND(I272&lt;&gt;"",N(A272)&gt;0,IFERROR(VLOOKUP(I272,'Ajustes'!$A$3:$C$5,2,0),0)&gt;0,IF(OR(N(L272)&gt;0,N(M272)&gt;0),((IF(N(L272)=0,N(A272),N(L272))+N(M272))-(N(A272)+N(B272)))*1440&gt;IFERROR(VLOOKUP(I272,'Ajustes'!$A$3:$C$5,2,0),0),AND(NOT(N(O272)&gt;0),I272&lt;&gt;"Emergencia ahora",(NOW()-(N(A272)+N(B272)))*1440&gt;IFERROR(VLOOKUP(I272,'Ajustes'!$A$3:$C$5,2,0),0)))),"LLAMADA DESPUÉS DE LA META; ","")&amp;IF(AND(I272="Siguiente día hábil",N(A272)&gt;0,IF(N(N272)=0,TODAY()&gt;WORKDAY(N(A272),1),N(N272)&gt;WORKDAY(N(A272),1))),"SIGUIENTE DÍA HÁBIL SIN PROGRAMAR; ","")&amp;IF(AND(OR(I272="Emergencia ahora",I272="Siguiente día hábil"),K272=""),"SIN PROVEEDOR; ","")&amp;IF(AND(I272&lt;&gt;"",N(A272)&gt;0,IFERROR(VLOOKUP(I272,'Ajustes'!$A$3:$C$5,3,0),0)&gt;0,TODAY()-N(A272)&gt;IFERROR(VLOOKUP(I272,'Ajustes'!$A$3:$C$5,3,0),0)),"ABIERTA DEMASIADO TIEMPO; ","")="","",LEFT(IF(N(A272)=0,"SIN FECHA DE LLEGADA; ","")&amp;IF(C272="","SIN UNIDAD; ","")&amp;IF(AND(C272&lt;&gt;"",COUNTIF('Unidades'!$A$2:$A$300,C272)=0),"UNIDAD NO ESTÁ EN LA LISTA; ","")&amp;IF(I272="","SIN URGENCIA; ","")&amp;IF(AND(I272&lt;&gt;"",J272=""),"FALTA QUIÉN DECIDIÓ; ","")&amp;IF(AND(I272="Emergencia ahora",NOT(OR(N(L272)&gt;0,N(M272)&gt;0))),"EMERGENCIA SIN LLAMADA DE REGRESO; ","")&amp;IF(AND(I272&lt;&gt;"",N(A272)&gt;0,IFERROR(VLOOKUP(I272,'Ajustes'!$A$3:$C$5,2,0),0)&gt;0,IF(OR(N(L272)&gt;0,N(M272)&gt;0),((IF(N(L272)=0,N(A272),N(L272))+N(M272))-(N(A272)+N(B272)))*1440&gt;IFERROR(VLOOKUP(I272,'Ajustes'!$A$3:$C$5,2,0),0),AND(NOT(N(O272)&gt;0),I272&lt;&gt;"Emergencia ahora",(NOW()-(N(A272)+N(B272)))*1440&gt;IFERROR(VLOOKUP(I272,'Ajustes'!$A$3:$C$5,2,0),0)))),"LLAMADA DESPUÉS DE LA META; ","")&amp;IF(AND(I272="Siguiente día hábil",N(A272)&gt;0,IF(N(N272)=0,TODAY()&gt;WORKDAY(N(A272),1),N(N272)&gt;WORKDAY(N(A272),1))),"SIGUIENTE DÍA HÁBIL SIN PROGRAMAR; ","")&amp;IF(AND(OR(I272="Emergencia ahora",I272="Siguiente día hábil"),K272=""),"SIN PROVEEDOR; ","")&amp;IF(AND(I272&lt;&gt;"",N(A272)&gt;0,IFERROR(VLOOKUP(I272,'Ajustes'!$A$3:$C$5,3,0),0)&gt;0,TODAY()-N(A272)&gt;IFERROR(VLOOKUP(I272,'Ajustes'!$A$3:$C$5,3,0),0)),"ABIERTA DEMASIADO TIEMPO; ",""),LEN(IF(N(A272)=0,"SIN FECHA DE LLEGADA; ","")&amp;IF(C272="","SIN UNIDAD; ","")&amp;IF(AND(C272&lt;&gt;"",COUNTIF('Unidades'!$A$2:$A$300,C272)=0),"UNIDAD NO ESTÁ EN LA LISTA; ","")&amp;IF(I272="","SIN URGENCIA; ","")&amp;IF(AND(I272&lt;&gt;"",J272=""),"FALTA QUIÉN DECIDIÓ; ","")&amp;IF(AND(I272="Emergencia ahora",NOT(OR(N(L272)&gt;0,N(M272)&gt;0))),"EMERGENCIA SIN LLAMADA DE REGRESO; ","")&amp;IF(AND(I272&lt;&gt;"",N(A272)&gt;0,IFERROR(VLOOKUP(I272,'Ajustes'!$A$3:$C$5,2,0),0)&gt;0,IF(OR(N(L272)&gt;0,N(M272)&gt;0),((IF(N(L272)=0,N(A272),N(L272))+N(M272))-(N(A272)+N(B272)))*1440&gt;IFERROR(VLOOKUP(I272,'Ajustes'!$A$3:$C$5,2,0),0),AND(NOT(N(O272)&gt;0),I272&lt;&gt;"Emergencia ahora",(NOW()-(N(A272)+N(B272)))*1440&gt;IFERROR(VLOOKUP(I272,'Ajustes'!$A$3:$C$5,2,0),0)))),"LLAMADA DESPUÉS DE LA META; ","")&amp;IF(AND(I272="Siguiente día hábil",N(A272)&gt;0,IF(N(N272)=0,TODAY()&gt;WORKDAY(N(A272),1),N(N272)&gt;WORKDAY(N(A272),1))),"SIGUIENTE DÍA HÁBIL SIN PROGRAMAR; ","")&amp;IF(AND(OR(I272="Emergencia ahora",I272="Siguiente día hábil"),K272=""),"SIN PROVEEDOR; ","")&amp;IF(AND(I272&lt;&gt;"",N(A272)&gt;0,IFERROR(VLOOKUP(I272,'Ajustes'!$A$3:$C$5,3,0),0)&gt;0,TODAY()-N(A272)&gt;IFERROR(VLOOKUP(I272,'Ajustes'!$A$3:$C$5,3,0),0)),"ABIERTA DEMASIADO TIEMPO; ",""))-2)))</f>
        <v/>
      </c>
    </row>
    <row r="273">
      <c r="A273" s="7" t="n"/>
      <c r="B273" s="8" t="n"/>
      <c r="L273" s="7" t="n"/>
      <c r="M273" s="8" t="n"/>
      <c r="N273" s="7" t="n"/>
      <c r="O273" s="7" t="n"/>
      <c r="Q273" s="10">
        <f>IF(OR(NOT(OR(A273&lt;&gt;"",C273&lt;&gt;"",D273&lt;&gt;"",G273&lt;&gt;"")),N(A273)=0,NOT(OR(N(L273)&gt;0,N(M273)&gt;0))),"",ROUND(((IF(N(L273)=0,N(A273),N(L273))+N(M273))-(N(A273)+N(B273)))*1440,0))</f>
        <v/>
      </c>
      <c r="R273" s="10">
        <f>IF(OR(NOT(OR(A273&lt;&gt;"",C273&lt;&gt;"",D273&lt;&gt;"",G273&lt;&gt;"")),N(A273)=0),"",IF(N(O273)&gt;0,N(O273),TODAY())-N(A273))</f>
        <v/>
      </c>
      <c r="S273">
        <f>IF(OR(NOT(OR(A273&lt;&gt;"",C273&lt;&gt;"",D273&lt;&gt;"",G273&lt;&gt;"")),N(O273)&gt;0),"",IF(IF(N(A273)=0,"SIN FECHA DE LLEGADA; ","")&amp;IF(C273="","SIN UNIDAD; ","")&amp;IF(AND(C273&lt;&gt;"",COUNTIF('Unidades'!$A$2:$A$300,C273)=0),"UNIDAD NO ESTÁ EN LA LISTA; ","")&amp;IF(I273="","SIN URGENCIA; ","")&amp;IF(AND(I273&lt;&gt;"",J273=""),"FALTA QUIÉN DECIDIÓ; ","")&amp;IF(AND(I273="Emergencia ahora",NOT(OR(N(L273)&gt;0,N(M273)&gt;0))),"EMERGENCIA SIN LLAMADA DE REGRESO; ","")&amp;IF(AND(I273&lt;&gt;"",N(A273)&gt;0,IFERROR(VLOOKUP(I273,'Ajustes'!$A$3:$C$5,2,0),0)&gt;0,IF(OR(N(L273)&gt;0,N(M273)&gt;0),((IF(N(L273)=0,N(A273),N(L273))+N(M273))-(N(A273)+N(B273)))*1440&gt;IFERROR(VLOOKUP(I273,'Ajustes'!$A$3:$C$5,2,0),0),AND(NOT(N(O273)&gt;0),I273&lt;&gt;"Emergencia ahora",(NOW()-(N(A273)+N(B273)))*1440&gt;IFERROR(VLOOKUP(I273,'Ajustes'!$A$3:$C$5,2,0),0)))),"LLAMADA DESPUÉS DE LA META; ","")&amp;IF(AND(I273="Siguiente día hábil",N(A273)&gt;0,IF(N(N273)=0,TODAY()&gt;WORKDAY(N(A273),1),N(N273)&gt;WORKDAY(N(A273),1))),"SIGUIENTE DÍA HÁBIL SIN PROGRAMAR; ","")&amp;IF(AND(OR(I273="Emergencia ahora",I273="Siguiente día hábil"),K273=""),"SIN PROVEEDOR; ","")&amp;IF(AND(I273&lt;&gt;"",N(A273)&gt;0,IFERROR(VLOOKUP(I273,'Ajustes'!$A$3:$C$5,3,0),0)&gt;0,TODAY()-N(A273)&gt;IFERROR(VLOOKUP(I273,'Ajustes'!$A$3:$C$5,3,0),0)),"ABIERTA DEMASIADO TIEMPO; ","")="","",LEFT(IF(N(A273)=0,"SIN FECHA DE LLEGADA; ","")&amp;IF(C273="","SIN UNIDAD; ","")&amp;IF(AND(C273&lt;&gt;"",COUNTIF('Unidades'!$A$2:$A$300,C273)=0),"UNIDAD NO ESTÁ EN LA LISTA; ","")&amp;IF(I273="","SIN URGENCIA; ","")&amp;IF(AND(I273&lt;&gt;"",J273=""),"FALTA QUIÉN DECIDIÓ; ","")&amp;IF(AND(I273="Emergencia ahora",NOT(OR(N(L273)&gt;0,N(M273)&gt;0))),"EMERGENCIA SIN LLAMADA DE REGRESO; ","")&amp;IF(AND(I273&lt;&gt;"",N(A273)&gt;0,IFERROR(VLOOKUP(I273,'Ajustes'!$A$3:$C$5,2,0),0)&gt;0,IF(OR(N(L273)&gt;0,N(M273)&gt;0),((IF(N(L273)=0,N(A273),N(L273))+N(M273))-(N(A273)+N(B273)))*1440&gt;IFERROR(VLOOKUP(I273,'Ajustes'!$A$3:$C$5,2,0),0),AND(NOT(N(O273)&gt;0),I273&lt;&gt;"Emergencia ahora",(NOW()-(N(A273)+N(B273)))*1440&gt;IFERROR(VLOOKUP(I273,'Ajustes'!$A$3:$C$5,2,0),0)))),"LLAMADA DESPUÉS DE LA META; ","")&amp;IF(AND(I273="Siguiente día hábil",N(A273)&gt;0,IF(N(N273)=0,TODAY()&gt;WORKDAY(N(A273),1),N(N273)&gt;WORKDAY(N(A273),1))),"SIGUIENTE DÍA HÁBIL SIN PROGRAMAR; ","")&amp;IF(AND(OR(I273="Emergencia ahora",I273="Siguiente día hábil"),K273=""),"SIN PROVEEDOR; ","")&amp;IF(AND(I273&lt;&gt;"",N(A273)&gt;0,IFERROR(VLOOKUP(I273,'Ajustes'!$A$3:$C$5,3,0),0)&gt;0,TODAY()-N(A273)&gt;IFERROR(VLOOKUP(I273,'Ajustes'!$A$3:$C$5,3,0),0)),"ABIERTA DEMASIADO TIEMPO; ",""),LEN(IF(N(A273)=0,"SIN FECHA DE LLEGADA; ","")&amp;IF(C273="","SIN UNIDAD; ","")&amp;IF(AND(C273&lt;&gt;"",COUNTIF('Unidades'!$A$2:$A$300,C273)=0),"UNIDAD NO ESTÁ EN LA LISTA; ","")&amp;IF(I273="","SIN URGENCIA; ","")&amp;IF(AND(I273&lt;&gt;"",J273=""),"FALTA QUIÉN DECIDIÓ; ","")&amp;IF(AND(I273="Emergencia ahora",NOT(OR(N(L273)&gt;0,N(M273)&gt;0))),"EMERGENCIA SIN LLAMADA DE REGRESO; ","")&amp;IF(AND(I273&lt;&gt;"",N(A273)&gt;0,IFERROR(VLOOKUP(I273,'Ajustes'!$A$3:$C$5,2,0),0)&gt;0,IF(OR(N(L273)&gt;0,N(M273)&gt;0),((IF(N(L273)=0,N(A273),N(L273))+N(M273))-(N(A273)+N(B273)))*1440&gt;IFERROR(VLOOKUP(I273,'Ajustes'!$A$3:$C$5,2,0),0),AND(NOT(N(O273)&gt;0),I273&lt;&gt;"Emergencia ahora",(NOW()-(N(A273)+N(B273)))*1440&gt;IFERROR(VLOOKUP(I273,'Ajustes'!$A$3:$C$5,2,0),0)))),"LLAMADA DESPUÉS DE LA META; ","")&amp;IF(AND(I273="Siguiente día hábil",N(A273)&gt;0,IF(N(N273)=0,TODAY()&gt;WORKDAY(N(A273),1),N(N273)&gt;WORKDAY(N(A273),1))),"SIGUIENTE DÍA HÁBIL SIN PROGRAMAR; ","")&amp;IF(AND(OR(I273="Emergencia ahora",I273="Siguiente día hábil"),K273=""),"SIN PROVEEDOR; ","")&amp;IF(AND(I273&lt;&gt;"",N(A273)&gt;0,IFERROR(VLOOKUP(I273,'Ajustes'!$A$3:$C$5,3,0),0)&gt;0,TODAY()-N(A273)&gt;IFERROR(VLOOKUP(I273,'Ajustes'!$A$3:$C$5,3,0),0)),"ABIERTA DEMASIADO TIEMPO; ",""))-2)))</f>
        <v/>
      </c>
    </row>
    <row r="274">
      <c r="A274" s="7" t="n"/>
      <c r="B274" s="8" t="n"/>
      <c r="L274" s="7" t="n"/>
      <c r="M274" s="8" t="n"/>
      <c r="N274" s="7" t="n"/>
      <c r="O274" s="7" t="n"/>
      <c r="Q274" s="10">
        <f>IF(OR(NOT(OR(A274&lt;&gt;"",C274&lt;&gt;"",D274&lt;&gt;"",G274&lt;&gt;"")),N(A274)=0,NOT(OR(N(L274)&gt;0,N(M274)&gt;0))),"",ROUND(((IF(N(L274)=0,N(A274),N(L274))+N(M274))-(N(A274)+N(B274)))*1440,0))</f>
        <v/>
      </c>
      <c r="R274" s="10">
        <f>IF(OR(NOT(OR(A274&lt;&gt;"",C274&lt;&gt;"",D274&lt;&gt;"",G274&lt;&gt;"")),N(A274)=0),"",IF(N(O274)&gt;0,N(O274),TODAY())-N(A274))</f>
        <v/>
      </c>
      <c r="S274">
        <f>IF(OR(NOT(OR(A274&lt;&gt;"",C274&lt;&gt;"",D274&lt;&gt;"",G274&lt;&gt;"")),N(O274)&gt;0),"",IF(IF(N(A274)=0,"SIN FECHA DE LLEGADA; ","")&amp;IF(C274="","SIN UNIDAD; ","")&amp;IF(AND(C274&lt;&gt;"",COUNTIF('Unidades'!$A$2:$A$300,C274)=0),"UNIDAD NO ESTÁ EN LA LISTA; ","")&amp;IF(I274="","SIN URGENCIA; ","")&amp;IF(AND(I274&lt;&gt;"",J274=""),"FALTA QUIÉN DECIDIÓ; ","")&amp;IF(AND(I274="Emergencia ahora",NOT(OR(N(L274)&gt;0,N(M274)&gt;0))),"EMERGENCIA SIN LLAMADA DE REGRESO; ","")&amp;IF(AND(I274&lt;&gt;"",N(A274)&gt;0,IFERROR(VLOOKUP(I274,'Ajustes'!$A$3:$C$5,2,0),0)&gt;0,IF(OR(N(L274)&gt;0,N(M274)&gt;0),((IF(N(L274)=0,N(A274),N(L274))+N(M274))-(N(A274)+N(B274)))*1440&gt;IFERROR(VLOOKUP(I274,'Ajustes'!$A$3:$C$5,2,0),0),AND(NOT(N(O274)&gt;0),I274&lt;&gt;"Emergencia ahora",(NOW()-(N(A274)+N(B274)))*1440&gt;IFERROR(VLOOKUP(I274,'Ajustes'!$A$3:$C$5,2,0),0)))),"LLAMADA DESPUÉS DE LA META; ","")&amp;IF(AND(I274="Siguiente día hábil",N(A274)&gt;0,IF(N(N274)=0,TODAY()&gt;WORKDAY(N(A274),1),N(N274)&gt;WORKDAY(N(A274),1))),"SIGUIENTE DÍA HÁBIL SIN PROGRAMAR; ","")&amp;IF(AND(OR(I274="Emergencia ahora",I274="Siguiente día hábil"),K274=""),"SIN PROVEEDOR; ","")&amp;IF(AND(I274&lt;&gt;"",N(A274)&gt;0,IFERROR(VLOOKUP(I274,'Ajustes'!$A$3:$C$5,3,0),0)&gt;0,TODAY()-N(A274)&gt;IFERROR(VLOOKUP(I274,'Ajustes'!$A$3:$C$5,3,0),0)),"ABIERTA DEMASIADO TIEMPO; ","")="","",LEFT(IF(N(A274)=0,"SIN FECHA DE LLEGADA; ","")&amp;IF(C274="","SIN UNIDAD; ","")&amp;IF(AND(C274&lt;&gt;"",COUNTIF('Unidades'!$A$2:$A$300,C274)=0),"UNIDAD NO ESTÁ EN LA LISTA; ","")&amp;IF(I274="","SIN URGENCIA; ","")&amp;IF(AND(I274&lt;&gt;"",J274=""),"FALTA QUIÉN DECIDIÓ; ","")&amp;IF(AND(I274="Emergencia ahora",NOT(OR(N(L274)&gt;0,N(M274)&gt;0))),"EMERGENCIA SIN LLAMADA DE REGRESO; ","")&amp;IF(AND(I274&lt;&gt;"",N(A274)&gt;0,IFERROR(VLOOKUP(I274,'Ajustes'!$A$3:$C$5,2,0),0)&gt;0,IF(OR(N(L274)&gt;0,N(M274)&gt;0),((IF(N(L274)=0,N(A274),N(L274))+N(M274))-(N(A274)+N(B274)))*1440&gt;IFERROR(VLOOKUP(I274,'Ajustes'!$A$3:$C$5,2,0),0),AND(NOT(N(O274)&gt;0),I274&lt;&gt;"Emergencia ahora",(NOW()-(N(A274)+N(B274)))*1440&gt;IFERROR(VLOOKUP(I274,'Ajustes'!$A$3:$C$5,2,0),0)))),"LLAMADA DESPUÉS DE LA META; ","")&amp;IF(AND(I274="Siguiente día hábil",N(A274)&gt;0,IF(N(N274)=0,TODAY()&gt;WORKDAY(N(A274),1),N(N274)&gt;WORKDAY(N(A274),1))),"SIGUIENTE DÍA HÁBIL SIN PROGRAMAR; ","")&amp;IF(AND(OR(I274="Emergencia ahora",I274="Siguiente día hábil"),K274=""),"SIN PROVEEDOR; ","")&amp;IF(AND(I274&lt;&gt;"",N(A274)&gt;0,IFERROR(VLOOKUP(I274,'Ajustes'!$A$3:$C$5,3,0),0)&gt;0,TODAY()-N(A274)&gt;IFERROR(VLOOKUP(I274,'Ajustes'!$A$3:$C$5,3,0),0)),"ABIERTA DEMASIADO TIEMPO; ",""),LEN(IF(N(A274)=0,"SIN FECHA DE LLEGADA; ","")&amp;IF(C274="","SIN UNIDAD; ","")&amp;IF(AND(C274&lt;&gt;"",COUNTIF('Unidades'!$A$2:$A$300,C274)=0),"UNIDAD NO ESTÁ EN LA LISTA; ","")&amp;IF(I274="","SIN URGENCIA; ","")&amp;IF(AND(I274&lt;&gt;"",J274=""),"FALTA QUIÉN DECIDIÓ; ","")&amp;IF(AND(I274="Emergencia ahora",NOT(OR(N(L274)&gt;0,N(M274)&gt;0))),"EMERGENCIA SIN LLAMADA DE REGRESO; ","")&amp;IF(AND(I274&lt;&gt;"",N(A274)&gt;0,IFERROR(VLOOKUP(I274,'Ajustes'!$A$3:$C$5,2,0),0)&gt;0,IF(OR(N(L274)&gt;0,N(M274)&gt;0),((IF(N(L274)=0,N(A274),N(L274))+N(M274))-(N(A274)+N(B274)))*1440&gt;IFERROR(VLOOKUP(I274,'Ajustes'!$A$3:$C$5,2,0),0),AND(NOT(N(O274)&gt;0),I274&lt;&gt;"Emergencia ahora",(NOW()-(N(A274)+N(B274)))*1440&gt;IFERROR(VLOOKUP(I274,'Ajustes'!$A$3:$C$5,2,0),0)))),"LLAMADA DESPUÉS DE LA META; ","")&amp;IF(AND(I274="Siguiente día hábil",N(A274)&gt;0,IF(N(N274)=0,TODAY()&gt;WORKDAY(N(A274),1),N(N274)&gt;WORKDAY(N(A274),1))),"SIGUIENTE DÍA HÁBIL SIN PROGRAMAR; ","")&amp;IF(AND(OR(I274="Emergencia ahora",I274="Siguiente día hábil"),K274=""),"SIN PROVEEDOR; ","")&amp;IF(AND(I274&lt;&gt;"",N(A274)&gt;0,IFERROR(VLOOKUP(I274,'Ajustes'!$A$3:$C$5,3,0),0)&gt;0,TODAY()-N(A274)&gt;IFERROR(VLOOKUP(I274,'Ajustes'!$A$3:$C$5,3,0),0)),"ABIERTA DEMASIADO TIEMPO; ",""))-2)))</f>
        <v/>
      </c>
    </row>
    <row r="275">
      <c r="A275" s="7" t="n"/>
      <c r="B275" s="8" t="n"/>
      <c r="L275" s="7" t="n"/>
      <c r="M275" s="8" t="n"/>
      <c r="N275" s="7" t="n"/>
      <c r="O275" s="7" t="n"/>
      <c r="Q275" s="10">
        <f>IF(OR(NOT(OR(A275&lt;&gt;"",C275&lt;&gt;"",D275&lt;&gt;"",G275&lt;&gt;"")),N(A275)=0,NOT(OR(N(L275)&gt;0,N(M275)&gt;0))),"",ROUND(((IF(N(L275)=0,N(A275),N(L275))+N(M275))-(N(A275)+N(B275)))*1440,0))</f>
        <v/>
      </c>
      <c r="R275" s="10">
        <f>IF(OR(NOT(OR(A275&lt;&gt;"",C275&lt;&gt;"",D275&lt;&gt;"",G275&lt;&gt;"")),N(A275)=0),"",IF(N(O275)&gt;0,N(O275),TODAY())-N(A275))</f>
        <v/>
      </c>
      <c r="S275">
        <f>IF(OR(NOT(OR(A275&lt;&gt;"",C275&lt;&gt;"",D275&lt;&gt;"",G275&lt;&gt;"")),N(O275)&gt;0),"",IF(IF(N(A275)=0,"SIN FECHA DE LLEGADA; ","")&amp;IF(C275="","SIN UNIDAD; ","")&amp;IF(AND(C275&lt;&gt;"",COUNTIF('Unidades'!$A$2:$A$300,C275)=0),"UNIDAD NO ESTÁ EN LA LISTA; ","")&amp;IF(I275="","SIN URGENCIA; ","")&amp;IF(AND(I275&lt;&gt;"",J275=""),"FALTA QUIÉN DECIDIÓ; ","")&amp;IF(AND(I275="Emergencia ahora",NOT(OR(N(L275)&gt;0,N(M275)&gt;0))),"EMERGENCIA SIN LLAMADA DE REGRESO; ","")&amp;IF(AND(I275&lt;&gt;"",N(A275)&gt;0,IFERROR(VLOOKUP(I275,'Ajustes'!$A$3:$C$5,2,0),0)&gt;0,IF(OR(N(L275)&gt;0,N(M275)&gt;0),((IF(N(L275)=0,N(A275),N(L275))+N(M275))-(N(A275)+N(B275)))*1440&gt;IFERROR(VLOOKUP(I275,'Ajustes'!$A$3:$C$5,2,0),0),AND(NOT(N(O275)&gt;0),I275&lt;&gt;"Emergencia ahora",(NOW()-(N(A275)+N(B275)))*1440&gt;IFERROR(VLOOKUP(I275,'Ajustes'!$A$3:$C$5,2,0),0)))),"LLAMADA DESPUÉS DE LA META; ","")&amp;IF(AND(I275="Siguiente día hábil",N(A275)&gt;0,IF(N(N275)=0,TODAY()&gt;WORKDAY(N(A275),1),N(N275)&gt;WORKDAY(N(A275),1))),"SIGUIENTE DÍA HÁBIL SIN PROGRAMAR; ","")&amp;IF(AND(OR(I275="Emergencia ahora",I275="Siguiente día hábil"),K275=""),"SIN PROVEEDOR; ","")&amp;IF(AND(I275&lt;&gt;"",N(A275)&gt;0,IFERROR(VLOOKUP(I275,'Ajustes'!$A$3:$C$5,3,0),0)&gt;0,TODAY()-N(A275)&gt;IFERROR(VLOOKUP(I275,'Ajustes'!$A$3:$C$5,3,0),0)),"ABIERTA DEMASIADO TIEMPO; ","")="","",LEFT(IF(N(A275)=0,"SIN FECHA DE LLEGADA; ","")&amp;IF(C275="","SIN UNIDAD; ","")&amp;IF(AND(C275&lt;&gt;"",COUNTIF('Unidades'!$A$2:$A$300,C275)=0),"UNIDAD NO ESTÁ EN LA LISTA; ","")&amp;IF(I275="","SIN URGENCIA; ","")&amp;IF(AND(I275&lt;&gt;"",J275=""),"FALTA QUIÉN DECIDIÓ; ","")&amp;IF(AND(I275="Emergencia ahora",NOT(OR(N(L275)&gt;0,N(M275)&gt;0))),"EMERGENCIA SIN LLAMADA DE REGRESO; ","")&amp;IF(AND(I275&lt;&gt;"",N(A275)&gt;0,IFERROR(VLOOKUP(I275,'Ajustes'!$A$3:$C$5,2,0),0)&gt;0,IF(OR(N(L275)&gt;0,N(M275)&gt;0),((IF(N(L275)=0,N(A275),N(L275))+N(M275))-(N(A275)+N(B275)))*1440&gt;IFERROR(VLOOKUP(I275,'Ajustes'!$A$3:$C$5,2,0),0),AND(NOT(N(O275)&gt;0),I275&lt;&gt;"Emergencia ahora",(NOW()-(N(A275)+N(B275)))*1440&gt;IFERROR(VLOOKUP(I275,'Ajustes'!$A$3:$C$5,2,0),0)))),"LLAMADA DESPUÉS DE LA META; ","")&amp;IF(AND(I275="Siguiente día hábil",N(A275)&gt;0,IF(N(N275)=0,TODAY()&gt;WORKDAY(N(A275),1),N(N275)&gt;WORKDAY(N(A275),1))),"SIGUIENTE DÍA HÁBIL SIN PROGRAMAR; ","")&amp;IF(AND(OR(I275="Emergencia ahora",I275="Siguiente día hábil"),K275=""),"SIN PROVEEDOR; ","")&amp;IF(AND(I275&lt;&gt;"",N(A275)&gt;0,IFERROR(VLOOKUP(I275,'Ajustes'!$A$3:$C$5,3,0),0)&gt;0,TODAY()-N(A275)&gt;IFERROR(VLOOKUP(I275,'Ajustes'!$A$3:$C$5,3,0),0)),"ABIERTA DEMASIADO TIEMPO; ",""),LEN(IF(N(A275)=0,"SIN FECHA DE LLEGADA; ","")&amp;IF(C275="","SIN UNIDAD; ","")&amp;IF(AND(C275&lt;&gt;"",COUNTIF('Unidades'!$A$2:$A$300,C275)=0),"UNIDAD NO ESTÁ EN LA LISTA; ","")&amp;IF(I275="","SIN URGENCIA; ","")&amp;IF(AND(I275&lt;&gt;"",J275=""),"FALTA QUIÉN DECIDIÓ; ","")&amp;IF(AND(I275="Emergencia ahora",NOT(OR(N(L275)&gt;0,N(M275)&gt;0))),"EMERGENCIA SIN LLAMADA DE REGRESO; ","")&amp;IF(AND(I275&lt;&gt;"",N(A275)&gt;0,IFERROR(VLOOKUP(I275,'Ajustes'!$A$3:$C$5,2,0),0)&gt;0,IF(OR(N(L275)&gt;0,N(M275)&gt;0),((IF(N(L275)=0,N(A275),N(L275))+N(M275))-(N(A275)+N(B275)))*1440&gt;IFERROR(VLOOKUP(I275,'Ajustes'!$A$3:$C$5,2,0),0),AND(NOT(N(O275)&gt;0),I275&lt;&gt;"Emergencia ahora",(NOW()-(N(A275)+N(B275)))*1440&gt;IFERROR(VLOOKUP(I275,'Ajustes'!$A$3:$C$5,2,0),0)))),"LLAMADA DESPUÉS DE LA META; ","")&amp;IF(AND(I275="Siguiente día hábil",N(A275)&gt;0,IF(N(N275)=0,TODAY()&gt;WORKDAY(N(A275),1),N(N275)&gt;WORKDAY(N(A275),1))),"SIGUIENTE DÍA HÁBIL SIN PROGRAMAR; ","")&amp;IF(AND(OR(I275="Emergencia ahora",I275="Siguiente día hábil"),K275=""),"SIN PROVEEDOR; ","")&amp;IF(AND(I275&lt;&gt;"",N(A275)&gt;0,IFERROR(VLOOKUP(I275,'Ajustes'!$A$3:$C$5,3,0),0)&gt;0,TODAY()-N(A275)&gt;IFERROR(VLOOKUP(I275,'Ajustes'!$A$3:$C$5,3,0),0)),"ABIERTA DEMASIADO TIEMPO; ",""))-2)))</f>
        <v/>
      </c>
    </row>
    <row r="276">
      <c r="A276" s="7" t="n"/>
      <c r="B276" s="8" t="n"/>
      <c r="L276" s="7" t="n"/>
      <c r="M276" s="8" t="n"/>
      <c r="N276" s="7" t="n"/>
      <c r="O276" s="7" t="n"/>
      <c r="Q276" s="10">
        <f>IF(OR(NOT(OR(A276&lt;&gt;"",C276&lt;&gt;"",D276&lt;&gt;"",G276&lt;&gt;"")),N(A276)=0,NOT(OR(N(L276)&gt;0,N(M276)&gt;0))),"",ROUND(((IF(N(L276)=0,N(A276),N(L276))+N(M276))-(N(A276)+N(B276)))*1440,0))</f>
        <v/>
      </c>
      <c r="R276" s="10">
        <f>IF(OR(NOT(OR(A276&lt;&gt;"",C276&lt;&gt;"",D276&lt;&gt;"",G276&lt;&gt;"")),N(A276)=0),"",IF(N(O276)&gt;0,N(O276),TODAY())-N(A276))</f>
        <v/>
      </c>
      <c r="S276">
        <f>IF(OR(NOT(OR(A276&lt;&gt;"",C276&lt;&gt;"",D276&lt;&gt;"",G276&lt;&gt;"")),N(O276)&gt;0),"",IF(IF(N(A276)=0,"SIN FECHA DE LLEGADA; ","")&amp;IF(C276="","SIN UNIDAD; ","")&amp;IF(AND(C276&lt;&gt;"",COUNTIF('Unidades'!$A$2:$A$300,C276)=0),"UNIDAD NO ESTÁ EN LA LISTA; ","")&amp;IF(I276="","SIN URGENCIA; ","")&amp;IF(AND(I276&lt;&gt;"",J276=""),"FALTA QUIÉN DECIDIÓ; ","")&amp;IF(AND(I276="Emergencia ahora",NOT(OR(N(L276)&gt;0,N(M276)&gt;0))),"EMERGENCIA SIN LLAMADA DE REGRESO; ","")&amp;IF(AND(I276&lt;&gt;"",N(A276)&gt;0,IFERROR(VLOOKUP(I276,'Ajustes'!$A$3:$C$5,2,0),0)&gt;0,IF(OR(N(L276)&gt;0,N(M276)&gt;0),((IF(N(L276)=0,N(A276),N(L276))+N(M276))-(N(A276)+N(B276)))*1440&gt;IFERROR(VLOOKUP(I276,'Ajustes'!$A$3:$C$5,2,0),0),AND(NOT(N(O276)&gt;0),I276&lt;&gt;"Emergencia ahora",(NOW()-(N(A276)+N(B276)))*1440&gt;IFERROR(VLOOKUP(I276,'Ajustes'!$A$3:$C$5,2,0),0)))),"LLAMADA DESPUÉS DE LA META; ","")&amp;IF(AND(I276="Siguiente día hábil",N(A276)&gt;0,IF(N(N276)=0,TODAY()&gt;WORKDAY(N(A276),1),N(N276)&gt;WORKDAY(N(A276),1))),"SIGUIENTE DÍA HÁBIL SIN PROGRAMAR; ","")&amp;IF(AND(OR(I276="Emergencia ahora",I276="Siguiente día hábil"),K276=""),"SIN PROVEEDOR; ","")&amp;IF(AND(I276&lt;&gt;"",N(A276)&gt;0,IFERROR(VLOOKUP(I276,'Ajustes'!$A$3:$C$5,3,0),0)&gt;0,TODAY()-N(A276)&gt;IFERROR(VLOOKUP(I276,'Ajustes'!$A$3:$C$5,3,0),0)),"ABIERTA DEMASIADO TIEMPO; ","")="","",LEFT(IF(N(A276)=0,"SIN FECHA DE LLEGADA; ","")&amp;IF(C276="","SIN UNIDAD; ","")&amp;IF(AND(C276&lt;&gt;"",COUNTIF('Unidades'!$A$2:$A$300,C276)=0),"UNIDAD NO ESTÁ EN LA LISTA; ","")&amp;IF(I276="","SIN URGENCIA; ","")&amp;IF(AND(I276&lt;&gt;"",J276=""),"FALTA QUIÉN DECIDIÓ; ","")&amp;IF(AND(I276="Emergencia ahora",NOT(OR(N(L276)&gt;0,N(M276)&gt;0))),"EMERGENCIA SIN LLAMADA DE REGRESO; ","")&amp;IF(AND(I276&lt;&gt;"",N(A276)&gt;0,IFERROR(VLOOKUP(I276,'Ajustes'!$A$3:$C$5,2,0),0)&gt;0,IF(OR(N(L276)&gt;0,N(M276)&gt;0),((IF(N(L276)=0,N(A276),N(L276))+N(M276))-(N(A276)+N(B276)))*1440&gt;IFERROR(VLOOKUP(I276,'Ajustes'!$A$3:$C$5,2,0),0),AND(NOT(N(O276)&gt;0),I276&lt;&gt;"Emergencia ahora",(NOW()-(N(A276)+N(B276)))*1440&gt;IFERROR(VLOOKUP(I276,'Ajustes'!$A$3:$C$5,2,0),0)))),"LLAMADA DESPUÉS DE LA META; ","")&amp;IF(AND(I276="Siguiente día hábil",N(A276)&gt;0,IF(N(N276)=0,TODAY()&gt;WORKDAY(N(A276),1),N(N276)&gt;WORKDAY(N(A276),1))),"SIGUIENTE DÍA HÁBIL SIN PROGRAMAR; ","")&amp;IF(AND(OR(I276="Emergencia ahora",I276="Siguiente día hábil"),K276=""),"SIN PROVEEDOR; ","")&amp;IF(AND(I276&lt;&gt;"",N(A276)&gt;0,IFERROR(VLOOKUP(I276,'Ajustes'!$A$3:$C$5,3,0),0)&gt;0,TODAY()-N(A276)&gt;IFERROR(VLOOKUP(I276,'Ajustes'!$A$3:$C$5,3,0),0)),"ABIERTA DEMASIADO TIEMPO; ",""),LEN(IF(N(A276)=0,"SIN FECHA DE LLEGADA; ","")&amp;IF(C276="","SIN UNIDAD; ","")&amp;IF(AND(C276&lt;&gt;"",COUNTIF('Unidades'!$A$2:$A$300,C276)=0),"UNIDAD NO ESTÁ EN LA LISTA; ","")&amp;IF(I276="","SIN URGENCIA; ","")&amp;IF(AND(I276&lt;&gt;"",J276=""),"FALTA QUIÉN DECIDIÓ; ","")&amp;IF(AND(I276="Emergencia ahora",NOT(OR(N(L276)&gt;0,N(M276)&gt;0))),"EMERGENCIA SIN LLAMADA DE REGRESO; ","")&amp;IF(AND(I276&lt;&gt;"",N(A276)&gt;0,IFERROR(VLOOKUP(I276,'Ajustes'!$A$3:$C$5,2,0),0)&gt;0,IF(OR(N(L276)&gt;0,N(M276)&gt;0),((IF(N(L276)=0,N(A276),N(L276))+N(M276))-(N(A276)+N(B276)))*1440&gt;IFERROR(VLOOKUP(I276,'Ajustes'!$A$3:$C$5,2,0),0),AND(NOT(N(O276)&gt;0),I276&lt;&gt;"Emergencia ahora",(NOW()-(N(A276)+N(B276)))*1440&gt;IFERROR(VLOOKUP(I276,'Ajustes'!$A$3:$C$5,2,0),0)))),"LLAMADA DESPUÉS DE LA META; ","")&amp;IF(AND(I276="Siguiente día hábil",N(A276)&gt;0,IF(N(N276)=0,TODAY()&gt;WORKDAY(N(A276),1),N(N276)&gt;WORKDAY(N(A276),1))),"SIGUIENTE DÍA HÁBIL SIN PROGRAMAR; ","")&amp;IF(AND(OR(I276="Emergencia ahora",I276="Siguiente día hábil"),K276=""),"SIN PROVEEDOR; ","")&amp;IF(AND(I276&lt;&gt;"",N(A276)&gt;0,IFERROR(VLOOKUP(I276,'Ajustes'!$A$3:$C$5,3,0),0)&gt;0,TODAY()-N(A276)&gt;IFERROR(VLOOKUP(I276,'Ajustes'!$A$3:$C$5,3,0),0)),"ABIERTA DEMASIADO TIEMPO; ",""))-2)))</f>
        <v/>
      </c>
    </row>
    <row r="277">
      <c r="A277" s="7" t="n"/>
      <c r="B277" s="8" t="n"/>
      <c r="L277" s="7" t="n"/>
      <c r="M277" s="8" t="n"/>
      <c r="N277" s="7" t="n"/>
      <c r="O277" s="7" t="n"/>
      <c r="Q277" s="10">
        <f>IF(OR(NOT(OR(A277&lt;&gt;"",C277&lt;&gt;"",D277&lt;&gt;"",G277&lt;&gt;"")),N(A277)=0,NOT(OR(N(L277)&gt;0,N(M277)&gt;0))),"",ROUND(((IF(N(L277)=0,N(A277),N(L277))+N(M277))-(N(A277)+N(B277)))*1440,0))</f>
        <v/>
      </c>
      <c r="R277" s="10">
        <f>IF(OR(NOT(OR(A277&lt;&gt;"",C277&lt;&gt;"",D277&lt;&gt;"",G277&lt;&gt;"")),N(A277)=0),"",IF(N(O277)&gt;0,N(O277),TODAY())-N(A277))</f>
        <v/>
      </c>
      <c r="S277">
        <f>IF(OR(NOT(OR(A277&lt;&gt;"",C277&lt;&gt;"",D277&lt;&gt;"",G277&lt;&gt;"")),N(O277)&gt;0),"",IF(IF(N(A277)=0,"SIN FECHA DE LLEGADA; ","")&amp;IF(C277="","SIN UNIDAD; ","")&amp;IF(AND(C277&lt;&gt;"",COUNTIF('Unidades'!$A$2:$A$300,C277)=0),"UNIDAD NO ESTÁ EN LA LISTA; ","")&amp;IF(I277="","SIN URGENCIA; ","")&amp;IF(AND(I277&lt;&gt;"",J277=""),"FALTA QUIÉN DECIDIÓ; ","")&amp;IF(AND(I277="Emergencia ahora",NOT(OR(N(L277)&gt;0,N(M277)&gt;0))),"EMERGENCIA SIN LLAMADA DE REGRESO; ","")&amp;IF(AND(I277&lt;&gt;"",N(A277)&gt;0,IFERROR(VLOOKUP(I277,'Ajustes'!$A$3:$C$5,2,0),0)&gt;0,IF(OR(N(L277)&gt;0,N(M277)&gt;0),((IF(N(L277)=0,N(A277),N(L277))+N(M277))-(N(A277)+N(B277)))*1440&gt;IFERROR(VLOOKUP(I277,'Ajustes'!$A$3:$C$5,2,0),0),AND(NOT(N(O277)&gt;0),I277&lt;&gt;"Emergencia ahora",(NOW()-(N(A277)+N(B277)))*1440&gt;IFERROR(VLOOKUP(I277,'Ajustes'!$A$3:$C$5,2,0),0)))),"LLAMADA DESPUÉS DE LA META; ","")&amp;IF(AND(I277="Siguiente día hábil",N(A277)&gt;0,IF(N(N277)=0,TODAY()&gt;WORKDAY(N(A277),1),N(N277)&gt;WORKDAY(N(A277),1))),"SIGUIENTE DÍA HÁBIL SIN PROGRAMAR; ","")&amp;IF(AND(OR(I277="Emergencia ahora",I277="Siguiente día hábil"),K277=""),"SIN PROVEEDOR; ","")&amp;IF(AND(I277&lt;&gt;"",N(A277)&gt;0,IFERROR(VLOOKUP(I277,'Ajustes'!$A$3:$C$5,3,0),0)&gt;0,TODAY()-N(A277)&gt;IFERROR(VLOOKUP(I277,'Ajustes'!$A$3:$C$5,3,0),0)),"ABIERTA DEMASIADO TIEMPO; ","")="","",LEFT(IF(N(A277)=0,"SIN FECHA DE LLEGADA; ","")&amp;IF(C277="","SIN UNIDAD; ","")&amp;IF(AND(C277&lt;&gt;"",COUNTIF('Unidades'!$A$2:$A$300,C277)=0),"UNIDAD NO ESTÁ EN LA LISTA; ","")&amp;IF(I277="","SIN URGENCIA; ","")&amp;IF(AND(I277&lt;&gt;"",J277=""),"FALTA QUIÉN DECIDIÓ; ","")&amp;IF(AND(I277="Emergencia ahora",NOT(OR(N(L277)&gt;0,N(M277)&gt;0))),"EMERGENCIA SIN LLAMADA DE REGRESO; ","")&amp;IF(AND(I277&lt;&gt;"",N(A277)&gt;0,IFERROR(VLOOKUP(I277,'Ajustes'!$A$3:$C$5,2,0),0)&gt;0,IF(OR(N(L277)&gt;0,N(M277)&gt;0),((IF(N(L277)=0,N(A277),N(L277))+N(M277))-(N(A277)+N(B277)))*1440&gt;IFERROR(VLOOKUP(I277,'Ajustes'!$A$3:$C$5,2,0),0),AND(NOT(N(O277)&gt;0),I277&lt;&gt;"Emergencia ahora",(NOW()-(N(A277)+N(B277)))*1440&gt;IFERROR(VLOOKUP(I277,'Ajustes'!$A$3:$C$5,2,0),0)))),"LLAMADA DESPUÉS DE LA META; ","")&amp;IF(AND(I277="Siguiente día hábil",N(A277)&gt;0,IF(N(N277)=0,TODAY()&gt;WORKDAY(N(A277),1),N(N277)&gt;WORKDAY(N(A277),1))),"SIGUIENTE DÍA HÁBIL SIN PROGRAMAR; ","")&amp;IF(AND(OR(I277="Emergencia ahora",I277="Siguiente día hábil"),K277=""),"SIN PROVEEDOR; ","")&amp;IF(AND(I277&lt;&gt;"",N(A277)&gt;0,IFERROR(VLOOKUP(I277,'Ajustes'!$A$3:$C$5,3,0),0)&gt;0,TODAY()-N(A277)&gt;IFERROR(VLOOKUP(I277,'Ajustes'!$A$3:$C$5,3,0),0)),"ABIERTA DEMASIADO TIEMPO; ",""),LEN(IF(N(A277)=0,"SIN FECHA DE LLEGADA; ","")&amp;IF(C277="","SIN UNIDAD; ","")&amp;IF(AND(C277&lt;&gt;"",COUNTIF('Unidades'!$A$2:$A$300,C277)=0),"UNIDAD NO ESTÁ EN LA LISTA; ","")&amp;IF(I277="","SIN URGENCIA; ","")&amp;IF(AND(I277&lt;&gt;"",J277=""),"FALTA QUIÉN DECIDIÓ; ","")&amp;IF(AND(I277="Emergencia ahora",NOT(OR(N(L277)&gt;0,N(M277)&gt;0))),"EMERGENCIA SIN LLAMADA DE REGRESO; ","")&amp;IF(AND(I277&lt;&gt;"",N(A277)&gt;0,IFERROR(VLOOKUP(I277,'Ajustes'!$A$3:$C$5,2,0),0)&gt;0,IF(OR(N(L277)&gt;0,N(M277)&gt;0),((IF(N(L277)=0,N(A277),N(L277))+N(M277))-(N(A277)+N(B277)))*1440&gt;IFERROR(VLOOKUP(I277,'Ajustes'!$A$3:$C$5,2,0),0),AND(NOT(N(O277)&gt;0),I277&lt;&gt;"Emergencia ahora",(NOW()-(N(A277)+N(B277)))*1440&gt;IFERROR(VLOOKUP(I277,'Ajustes'!$A$3:$C$5,2,0),0)))),"LLAMADA DESPUÉS DE LA META; ","")&amp;IF(AND(I277="Siguiente día hábil",N(A277)&gt;0,IF(N(N277)=0,TODAY()&gt;WORKDAY(N(A277),1),N(N277)&gt;WORKDAY(N(A277),1))),"SIGUIENTE DÍA HÁBIL SIN PROGRAMAR; ","")&amp;IF(AND(OR(I277="Emergencia ahora",I277="Siguiente día hábil"),K277=""),"SIN PROVEEDOR; ","")&amp;IF(AND(I277&lt;&gt;"",N(A277)&gt;0,IFERROR(VLOOKUP(I277,'Ajustes'!$A$3:$C$5,3,0),0)&gt;0,TODAY()-N(A277)&gt;IFERROR(VLOOKUP(I277,'Ajustes'!$A$3:$C$5,3,0),0)),"ABIERTA DEMASIADO TIEMPO; ",""))-2)))</f>
        <v/>
      </c>
    </row>
    <row r="278">
      <c r="A278" s="7" t="n"/>
      <c r="B278" s="8" t="n"/>
      <c r="L278" s="7" t="n"/>
      <c r="M278" s="8" t="n"/>
      <c r="N278" s="7" t="n"/>
      <c r="O278" s="7" t="n"/>
      <c r="Q278" s="10">
        <f>IF(OR(NOT(OR(A278&lt;&gt;"",C278&lt;&gt;"",D278&lt;&gt;"",G278&lt;&gt;"")),N(A278)=0,NOT(OR(N(L278)&gt;0,N(M278)&gt;0))),"",ROUND(((IF(N(L278)=0,N(A278),N(L278))+N(M278))-(N(A278)+N(B278)))*1440,0))</f>
        <v/>
      </c>
      <c r="R278" s="10">
        <f>IF(OR(NOT(OR(A278&lt;&gt;"",C278&lt;&gt;"",D278&lt;&gt;"",G278&lt;&gt;"")),N(A278)=0),"",IF(N(O278)&gt;0,N(O278),TODAY())-N(A278))</f>
        <v/>
      </c>
      <c r="S278">
        <f>IF(OR(NOT(OR(A278&lt;&gt;"",C278&lt;&gt;"",D278&lt;&gt;"",G278&lt;&gt;"")),N(O278)&gt;0),"",IF(IF(N(A278)=0,"SIN FECHA DE LLEGADA; ","")&amp;IF(C278="","SIN UNIDAD; ","")&amp;IF(AND(C278&lt;&gt;"",COUNTIF('Unidades'!$A$2:$A$300,C278)=0),"UNIDAD NO ESTÁ EN LA LISTA; ","")&amp;IF(I278="","SIN URGENCIA; ","")&amp;IF(AND(I278&lt;&gt;"",J278=""),"FALTA QUIÉN DECIDIÓ; ","")&amp;IF(AND(I278="Emergencia ahora",NOT(OR(N(L278)&gt;0,N(M278)&gt;0))),"EMERGENCIA SIN LLAMADA DE REGRESO; ","")&amp;IF(AND(I278&lt;&gt;"",N(A278)&gt;0,IFERROR(VLOOKUP(I278,'Ajustes'!$A$3:$C$5,2,0),0)&gt;0,IF(OR(N(L278)&gt;0,N(M278)&gt;0),((IF(N(L278)=0,N(A278),N(L278))+N(M278))-(N(A278)+N(B278)))*1440&gt;IFERROR(VLOOKUP(I278,'Ajustes'!$A$3:$C$5,2,0),0),AND(NOT(N(O278)&gt;0),I278&lt;&gt;"Emergencia ahora",(NOW()-(N(A278)+N(B278)))*1440&gt;IFERROR(VLOOKUP(I278,'Ajustes'!$A$3:$C$5,2,0),0)))),"LLAMADA DESPUÉS DE LA META; ","")&amp;IF(AND(I278="Siguiente día hábil",N(A278)&gt;0,IF(N(N278)=0,TODAY()&gt;WORKDAY(N(A278),1),N(N278)&gt;WORKDAY(N(A278),1))),"SIGUIENTE DÍA HÁBIL SIN PROGRAMAR; ","")&amp;IF(AND(OR(I278="Emergencia ahora",I278="Siguiente día hábil"),K278=""),"SIN PROVEEDOR; ","")&amp;IF(AND(I278&lt;&gt;"",N(A278)&gt;0,IFERROR(VLOOKUP(I278,'Ajustes'!$A$3:$C$5,3,0),0)&gt;0,TODAY()-N(A278)&gt;IFERROR(VLOOKUP(I278,'Ajustes'!$A$3:$C$5,3,0),0)),"ABIERTA DEMASIADO TIEMPO; ","")="","",LEFT(IF(N(A278)=0,"SIN FECHA DE LLEGADA; ","")&amp;IF(C278="","SIN UNIDAD; ","")&amp;IF(AND(C278&lt;&gt;"",COUNTIF('Unidades'!$A$2:$A$300,C278)=0),"UNIDAD NO ESTÁ EN LA LISTA; ","")&amp;IF(I278="","SIN URGENCIA; ","")&amp;IF(AND(I278&lt;&gt;"",J278=""),"FALTA QUIÉN DECIDIÓ; ","")&amp;IF(AND(I278="Emergencia ahora",NOT(OR(N(L278)&gt;0,N(M278)&gt;0))),"EMERGENCIA SIN LLAMADA DE REGRESO; ","")&amp;IF(AND(I278&lt;&gt;"",N(A278)&gt;0,IFERROR(VLOOKUP(I278,'Ajustes'!$A$3:$C$5,2,0),0)&gt;0,IF(OR(N(L278)&gt;0,N(M278)&gt;0),((IF(N(L278)=0,N(A278),N(L278))+N(M278))-(N(A278)+N(B278)))*1440&gt;IFERROR(VLOOKUP(I278,'Ajustes'!$A$3:$C$5,2,0),0),AND(NOT(N(O278)&gt;0),I278&lt;&gt;"Emergencia ahora",(NOW()-(N(A278)+N(B278)))*1440&gt;IFERROR(VLOOKUP(I278,'Ajustes'!$A$3:$C$5,2,0),0)))),"LLAMADA DESPUÉS DE LA META; ","")&amp;IF(AND(I278="Siguiente día hábil",N(A278)&gt;0,IF(N(N278)=0,TODAY()&gt;WORKDAY(N(A278),1),N(N278)&gt;WORKDAY(N(A278),1))),"SIGUIENTE DÍA HÁBIL SIN PROGRAMAR; ","")&amp;IF(AND(OR(I278="Emergencia ahora",I278="Siguiente día hábil"),K278=""),"SIN PROVEEDOR; ","")&amp;IF(AND(I278&lt;&gt;"",N(A278)&gt;0,IFERROR(VLOOKUP(I278,'Ajustes'!$A$3:$C$5,3,0),0)&gt;0,TODAY()-N(A278)&gt;IFERROR(VLOOKUP(I278,'Ajustes'!$A$3:$C$5,3,0),0)),"ABIERTA DEMASIADO TIEMPO; ",""),LEN(IF(N(A278)=0,"SIN FECHA DE LLEGADA; ","")&amp;IF(C278="","SIN UNIDAD; ","")&amp;IF(AND(C278&lt;&gt;"",COUNTIF('Unidades'!$A$2:$A$300,C278)=0),"UNIDAD NO ESTÁ EN LA LISTA; ","")&amp;IF(I278="","SIN URGENCIA; ","")&amp;IF(AND(I278&lt;&gt;"",J278=""),"FALTA QUIÉN DECIDIÓ; ","")&amp;IF(AND(I278="Emergencia ahora",NOT(OR(N(L278)&gt;0,N(M278)&gt;0))),"EMERGENCIA SIN LLAMADA DE REGRESO; ","")&amp;IF(AND(I278&lt;&gt;"",N(A278)&gt;0,IFERROR(VLOOKUP(I278,'Ajustes'!$A$3:$C$5,2,0),0)&gt;0,IF(OR(N(L278)&gt;0,N(M278)&gt;0),((IF(N(L278)=0,N(A278),N(L278))+N(M278))-(N(A278)+N(B278)))*1440&gt;IFERROR(VLOOKUP(I278,'Ajustes'!$A$3:$C$5,2,0),0),AND(NOT(N(O278)&gt;0),I278&lt;&gt;"Emergencia ahora",(NOW()-(N(A278)+N(B278)))*1440&gt;IFERROR(VLOOKUP(I278,'Ajustes'!$A$3:$C$5,2,0),0)))),"LLAMADA DESPUÉS DE LA META; ","")&amp;IF(AND(I278="Siguiente día hábil",N(A278)&gt;0,IF(N(N278)=0,TODAY()&gt;WORKDAY(N(A278),1),N(N278)&gt;WORKDAY(N(A278),1))),"SIGUIENTE DÍA HÁBIL SIN PROGRAMAR; ","")&amp;IF(AND(OR(I278="Emergencia ahora",I278="Siguiente día hábil"),K278=""),"SIN PROVEEDOR; ","")&amp;IF(AND(I278&lt;&gt;"",N(A278)&gt;0,IFERROR(VLOOKUP(I278,'Ajustes'!$A$3:$C$5,3,0),0)&gt;0,TODAY()-N(A278)&gt;IFERROR(VLOOKUP(I278,'Ajustes'!$A$3:$C$5,3,0),0)),"ABIERTA DEMASIADO TIEMPO; ",""))-2)))</f>
        <v/>
      </c>
    </row>
    <row r="279">
      <c r="A279" s="7" t="n"/>
      <c r="B279" s="8" t="n"/>
      <c r="L279" s="7" t="n"/>
      <c r="M279" s="8" t="n"/>
      <c r="N279" s="7" t="n"/>
      <c r="O279" s="7" t="n"/>
      <c r="Q279" s="10">
        <f>IF(OR(NOT(OR(A279&lt;&gt;"",C279&lt;&gt;"",D279&lt;&gt;"",G279&lt;&gt;"")),N(A279)=0,NOT(OR(N(L279)&gt;0,N(M279)&gt;0))),"",ROUND(((IF(N(L279)=0,N(A279),N(L279))+N(M279))-(N(A279)+N(B279)))*1440,0))</f>
        <v/>
      </c>
      <c r="R279" s="10">
        <f>IF(OR(NOT(OR(A279&lt;&gt;"",C279&lt;&gt;"",D279&lt;&gt;"",G279&lt;&gt;"")),N(A279)=0),"",IF(N(O279)&gt;0,N(O279),TODAY())-N(A279))</f>
        <v/>
      </c>
      <c r="S279">
        <f>IF(OR(NOT(OR(A279&lt;&gt;"",C279&lt;&gt;"",D279&lt;&gt;"",G279&lt;&gt;"")),N(O279)&gt;0),"",IF(IF(N(A279)=0,"SIN FECHA DE LLEGADA; ","")&amp;IF(C279="","SIN UNIDAD; ","")&amp;IF(AND(C279&lt;&gt;"",COUNTIF('Unidades'!$A$2:$A$300,C279)=0),"UNIDAD NO ESTÁ EN LA LISTA; ","")&amp;IF(I279="","SIN URGENCIA; ","")&amp;IF(AND(I279&lt;&gt;"",J279=""),"FALTA QUIÉN DECIDIÓ; ","")&amp;IF(AND(I279="Emergencia ahora",NOT(OR(N(L279)&gt;0,N(M279)&gt;0))),"EMERGENCIA SIN LLAMADA DE REGRESO; ","")&amp;IF(AND(I279&lt;&gt;"",N(A279)&gt;0,IFERROR(VLOOKUP(I279,'Ajustes'!$A$3:$C$5,2,0),0)&gt;0,IF(OR(N(L279)&gt;0,N(M279)&gt;0),((IF(N(L279)=0,N(A279),N(L279))+N(M279))-(N(A279)+N(B279)))*1440&gt;IFERROR(VLOOKUP(I279,'Ajustes'!$A$3:$C$5,2,0),0),AND(NOT(N(O279)&gt;0),I279&lt;&gt;"Emergencia ahora",(NOW()-(N(A279)+N(B279)))*1440&gt;IFERROR(VLOOKUP(I279,'Ajustes'!$A$3:$C$5,2,0),0)))),"LLAMADA DESPUÉS DE LA META; ","")&amp;IF(AND(I279="Siguiente día hábil",N(A279)&gt;0,IF(N(N279)=0,TODAY()&gt;WORKDAY(N(A279),1),N(N279)&gt;WORKDAY(N(A279),1))),"SIGUIENTE DÍA HÁBIL SIN PROGRAMAR; ","")&amp;IF(AND(OR(I279="Emergencia ahora",I279="Siguiente día hábil"),K279=""),"SIN PROVEEDOR; ","")&amp;IF(AND(I279&lt;&gt;"",N(A279)&gt;0,IFERROR(VLOOKUP(I279,'Ajustes'!$A$3:$C$5,3,0),0)&gt;0,TODAY()-N(A279)&gt;IFERROR(VLOOKUP(I279,'Ajustes'!$A$3:$C$5,3,0),0)),"ABIERTA DEMASIADO TIEMPO; ","")="","",LEFT(IF(N(A279)=0,"SIN FECHA DE LLEGADA; ","")&amp;IF(C279="","SIN UNIDAD; ","")&amp;IF(AND(C279&lt;&gt;"",COUNTIF('Unidades'!$A$2:$A$300,C279)=0),"UNIDAD NO ESTÁ EN LA LISTA; ","")&amp;IF(I279="","SIN URGENCIA; ","")&amp;IF(AND(I279&lt;&gt;"",J279=""),"FALTA QUIÉN DECIDIÓ; ","")&amp;IF(AND(I279="Emergencia ahora",NOT(OR(N(L279)&gt;0,N(M279)&gt;0))),"EMERGENCIA SIN LLAMADA DE REGRESO; ","")&amp;IF(AND(I279&lt;&gt;"",N(A279)&gt;0,IFERROR(VLOOKUP(I279,'Ajustes'!$A$3:$C$5,2,0),0)&gt;0,IF(OR(N(L279)&gt;0,N(M279)&gt;0),((IF(N(L279)=0,N(A279),N(L279))+N(M279))-(N(A279)+N(B279)))*1440&gt;IFERROR(VLOOKUP(I279,'Ajustes'!$A$3:$C$5,2,0),0),AND(NOT(N(O279)&gt;0),I279&lt;&gt;"Emergencia ahora",(NOW()-(N(A279)+N(B279)))*1440&gt;IFERROR(VLOOKUP(I279,'Ajustes'!$A$3:$C$5,2,0),0)))),"LLAMADA DESPUÉS DE LA META; ","")&amp;IF(AND(I279="Siguiente día hábil",N(A279)&gt;0,IF(N(N279)=0,TODAY()&gt;WORKDAY(N(A279),1),N(N279)&gt;WORKDAY(N(A279),1))),"SIGUIENTE DÍA HÁBIL SIN PROGRAMAR; ","")&amp;IF(AND(OR(I279="Emergencia ahora",I279="Siguiente día hábil"),K279=""),"SIN PROVEEDOR; ","")&amp;IF(AND(I279&lt;&gt;"",N(A279)&gt;0,IFERROR(VLOOKUP(I279,'Ajustes'!$A$3:$C$5,3,0),0)&gt;0,TODAY()-N(A279)&gt;IFERROR(VLOOKUP(I279,'Ajustes'!$A$3:$C$5,3,0),0)),"ABIERTA DEMASIADO TIEMPO; ",""),LEN(IF(N(A279)=0,"SIN FECHA DE LLEGADA; ","")&amp;IF(C279="","SIN UNIDAD; ","")&amp;IF(AND(C279&lt;&gt;"",COUNTIF('Unidades'!$A$2:$A$300,C279)=0),"UNIDAD NO ESTÁ EN LA LISTA; ","")&amp;IF(I279="","SIN URGENCIA; ","")&amp;IF(AND(I279&lt;&gt;"",J279=""),"FALTA QUIÉN DECIDIÓ; ","")&amp;IF(AND(I279="Emergencia ahora",NOT(OR(N(L279)&gt;0,N(M279)&gt;0))),"EMERGENCIA SIN LLAMADA DE REGRESO; ","")&amp;IF(AND(I279&lt;&gt;"",N(A279)&gt;0,IFERROR(VLOOKUP(I279,'Ajustes'!$A$3:$C$5,2,0),0)&gt;0,IF(OR(N(L279)&gt;0,N(M279)&gt;0),((IF(N(L279)=0,N(A279),N(L279))+N(M279))-(N(A279)+N(B279)))*1440&gt;IFERROR(VLOOKUP(I279,'Ajustes'!$A$3:$C$5,2,0),0),AND(NOT(N(O279)&gt;0),I279&lt;&gt;"Emergencia ahora",(NOW()-(N(A279)+N(B279)))*1440&gt;IFERROR(VLOOKUP(I279,'Ajustes'!$A$3:$C$5,2,0),0)))),"LLAMADA DESPUÉS DE LA META; ","")&amp;IF(AND(I279="Siguiente día hábil",N(A279)&gt;0,IF(N(N279)=0,TODAY()&gt;WORKDAY(N(A279),1),N(N279)&gt;WORKDAY(N(A279),1))),"SIGUIENTE DÍA HÁBIL SIN PROGRAMAR; ","")&amp;IF(AND(OR(I279="Emergencia ahora",I279="Siguiente día hábil"),K279=""),"SIN PROVEEDOR; ","")&amp;IF(AND(I279&lt;&gt;"",N(A279)&gt;0,IFERROR(VLOOKUP(I279,'Ajustes'!$A$3:$C$5,3,0),0)&gt;0,TODAY()-N(A279)&gt;IFERROR(VLOOKUP(I279,'Ajustes'!$A$3:$C$5,3,0),0)),"ABIERTA DEMASIADO TIEMPO; ",""))-2)))</f>
        <v/>
      </c>
    </row>
    <row r="280">
      <c r="A280" s="7" t="n"/>
      <c r="B280" s="8" t="n"/>
      <c r="L280" s="7" t="n"/>
      <c r="M280" s="8" t="n"/>
      <c r="N280" s="7" t="n"/>
      <c r="O280" s="7" t="n"/>
      <c r="Q280" s="10">
        <f>IF(OR(NOT(OR(A280&lt;&gt;"",C280&lt;&gt;"",D280&lt;&gt;"",G280&lt;&gt;"")),N(A280)=0,NOT(OR(N(L280)&gt;0,N(M280)&gt;0))),"",ROUND(((IF(N(L280)=0,N(A280),N(L280))+N(M280))-(N(A280)+N(B280)))*1440,0))</f>
        <v/>
      </c>
      <c r="R280" s="10">
        <f>IF(OR(NOT(OR(A280&lt;&gt;"",C280&lt;&gt;"",D280&lt;&gt;"",G280&lt;&gt;"")),N(A280)=0),"",IF(N(O280)&gt;0,N(O280),TODAY())-N(A280))</f>
        <v/>
      </c>
      <c r="S280">
        <f>IF(OR(NOT(OR(A280&lt;&gt;"",C280&lt;&gt;"",D280&lt;&gt;"",G280&lt;&gt;"")),N(O280)&gt;0),"",IF(IF(N(A280)=0,"SIN FECHA DE LLEGADA; ","")&amp;IF(C280="","SIN UNIDAD; ","")&amp;IF(AND(C280&lt;&gt;"",COUNTIF('Unidades'!$A$2:$A$300,C280)=0),"UNIDAD NO ESTÁ EN LA LISTA; ","")&amp;IF(I280="","SIN URGENCIA; ","")&amp;IF(AND(I280&lt;&gt;"",J280=""),"FALTA QUIÉN DECIDIÓ; ","")&amp;IF(AND(I280="Emergencia ahora",NOT(OR(N(L280)&gt;0,N(M280)&gt;0))),"EMERGENCIA SIN LLAMADA DE REGRESO; ","")&amp;IF(AND(I280&lt;&gt;"",N(A280)&gt;0,IFERROR(VLOOKUP(I280,'Ajustes'!$A$3:$C$5,2,0),0)&gt;0,IF(OR(N(L280)&gt;0,N(M280)&gt;0),((IF(N(L280)=0,N(A280),N(L280))+N(M280))-(N(A280)+N(B280)))*1440&gt;IFERROR(VLOOKUP(I280,'Ajustes'!$A$3:$C$5,2,0),0),AND(NOT(N(O280)&gt;0),I280&lt;&gt;"Emergencia ahora",(NOW()-(N(A280)+N(B280)))*1440&gt;IFERROR(VLOOKUP(I280,'Ajustes'!$A$3:$C$5,2,0),0)))),"LLAMADA DESPUÉS DE LA META; ","")&amp;IF(AND(I280="Siguiente día hábil",N(A280)&gt;0,IF(N(N280)=0,TODAY()&gt;WORKDAY(N(A280),1),N(N280)&gt;WORKDAY(N(A280),1))),"SIGUIENTE DÍA HÁBIL SIN PROGRAMAR; ","")&amp;IF(AND(OR(I280="Emergencia ahora",I280="Siguiente día hábil"),K280=""),"SIN PROVEEDOR; ","")&amp;IF(AND(I280&lt;&gt;"",N(A280)&gt;0,IFERROR(VLOOKUP(I280,'Ajustes'!$A$3:$C$5,3,0),0)&gt;0,TODAY()-N(A280)&gt;IFERROR(VLOOKUP(I280,'Ajustes'!$A$3:$C$5,3,0),0)),"ABIERTA DEMASIADO TIEMPO; ","")="","",LEFT(IF(N(A280)=0,"SIN FECHA DE LLEGADA; ","")&amp;IF(C280="","SIN UNIDAD; ","")&amp;IF(AND(C280&lt;&gt;"",COUNTIF('Unidades'!$A$2:$A$300,C280)=0),"UNIDAD NO ESTÁ EN LA LISTA; ","")&amp;IF(I280="","SIN URGENCIA; ","")&amp;IF(AND(I280&lt;&gt;"",J280=""),"FALTA QUIÉN DECIDIÓ; ","")&amp;IF(AND(I280="Emergencia ahora",NOT(OR(N(L280)&gt;0,N(M280)&gt;0))),"EMERGENCIA SIN LLAMADA DE REGRESO; ","")&amp;IF(AND(I280&lt;&gt;"",N(A280)&gt;0,IFERROR(VLOOKUP(I280,'Ajustes'!$A$3:$C$5,2,0),0)&gt;0,IF(OR(N(L280)&gt;0,N(M280)&gt;0),((IF(N(L280)=0,N(A280),N(L280))+N(M280))-(N(A280)+N(B280)))*1440&gt;IFERROR(VLOOKUP(I280,'Ajustes'!$A$3:$C$5,2,0),0),AND(NOT(N(O280)&gt;0),I280&lt;&gt;"Emergencia ahora",(NOW()-(N(A280)+N(B280)))*1440&gt;IFERROR(VLOOKUP(I280,'Ajustes'!$A$3:$C$5,2,0),0)))),"LLAMADA DESPUÉS DE LA META; ","")&amp;IF(AND(I280="Siguiente día hábil",N(A280)&gt;0,IF(N(N280)=0,TODAY()&gt;WORKDAY(N(A280),1),N(N280)&gt;WORKDAY(N(A280),1))),"SIGUIENTE DÍA HÁBIL SIN PROGRAMAR; ","")&amp;IF(AND(OR(I280="Emergencia ahora",I280="Siguiente día hábil"),K280=""),"SIN PROVEEDOR; ","")&amp;IF(AND(I280&lt;&gt;"",N(A280)&gt;0,IFERROR(VLOOKUP(I280,'Ajustes'!$A$3:$C$5,3,0),0)&gt;0,TODAY()-N(A280)&gt;IFERROR(VLOOKUP(I280,'Ajustes'!$A$3:$C$5,3,0),0)),"ABIERTA DEMASIADO TIEMPO; ",""),LEN(IF(N(A280)=0,"SIN FECHA DE LLEGADA; ","")&amp;IF(C280="","SIN UNIDAD; ","")&amp;IF(AND(C280&lt;&gt;"",COUNTIF('Unidades'!$A$2:$A$300,C280)=0),"UNIDAD NO ESTÁ EN LA LISTA; ","")&amp;IF(I280="","SIN URGENCIA; ","")&amp;IF(AND(I280&lt;&gt;"",J280=""),"FALTA QUIÉN DECIDIÓ; ","")&amp;IF(AND(I280="Emergencia ahora",NOT(OR(N(L280)&gt;0,N(M280)&gt;0))),"EMERGENCIA SIN LLAMADA DE REGRESO; ","")&amp;IF(AND(I280&lt;&gt;"",N(A280)&gt;0,IFERROR(VLOOKUP(I280,'Ajustes'!$A$3:$C$5,2,0),0)&gt;0,IF(OR(N(L280)&gt;0,N(M280)&gt;0),((IF(N(L280)=0,N(A280),N(L280))+N(M280))-(N(A280)+N(B280)))*1440&gt;IFERROR(VLOOKUP(I280,'Ajustes'!$A$3:$C$5,2,0),0),AND(NOT(N(O280)&gt;0),I280&lt;&gt;"Emergencia ahora",(NOW()-(N(A280)+N(B280)))*1440&gt;IFERROR(VLOOKUP(I280,'Ajustes'!$A$3:$C$5,2,0),0)))),"LLAMADA DESPUÉS DE LA META; ","")&amp;IF(AND(I280="Siguiente día hábil",N(A280)&gt;0,IF(N(N280)=0,TODAY()&gt;WORKDAY(N(A280),1),N(N280)&gt;WORKDAY(N(A280),1))),"SIGUIENTE DÍA HÁBIL SIN PROGRAMAR; ","")&amp;IF(AND(OR(I280="Emergencia ahora",I280="Siguiente día hábil"),K280=""),"SIN PROVEEDOR; ","")&amp;IF(AND(I280&lt;&gt;"",N(A280)&gt;0,IFERROR(VLOOKUP(I280,'Ajustes'!$A$3:$C$5,3,0),0)&gt;0,TODAY()-N(A280)&gt;IFERROR(VLOOKUP(I280,'Ajustes'!$A$3:$C$5,3,0),0)),"ABIERTA DEMASIADO TIEMPO; ",""))-2)))</f>
        <v/>
      </c>
    </row>
    <row r="281">
      <c r="A281" s="7" t="n"/>
      <c r="B281" s="8" t="n"/>
      <c r="L281" s="7" t="n"/>
      <c r="M281" s="8" t="n"/>
      <c r="N281" s="7" t="n"/>
      <c r="O281" s="7" t="n"/>
      <c r="Q281" s="10">
        <f>IF(OR(NOT(OR(A281&lt;&gt;"",C281&lt;&gt;"",D281&lt;&gt;"",G281&lt;&gt;"")),N(A281)=0,NOT(OR(N(L281)&gt;0,N(M281)&gt;0))),"",ROUND(((IF(N(L281)=0,N(A281),N(L281))+N(M281))-(N(A281)+N(B281)))*1440,0))</f>
        <v/>
      </c>
      <c r="R281" s="10">
        <f>IF(OR(NOT(OR(A281&lt;&gt;"",C281&lt;&gt;"",D281&lt;&gt;"",G281&lt;&gt;"")),N(A281)=0),"",IF(N(O281)&gt;0,N(O281),TODAY())-N(A281))</f>
        <v/>
      </c>
      <c r="S281">
        <f>IF(OR(NOT(OR(A281&lt;&gt;"",C281&lt;&gt;"",D281&lt;&gt;"",G281&lt;&gt;"")),N(O281)&gt;0),"",IF(IF(N(A281)=0,"SIN FECHA DE LLEGADA; ","")&amp;IF(C281="","SIN UNIDAD; ","")&amp;IF(AND(C281&lt;&gt;"",COUNTIF('Unidades'!$A$2:$A$300,C281)=0),"UNIDAD NO ESTÁ EN LA LISTA; ","")&amp;IF(I281="","SIN URGENCIA; ","")&amp;IF(AND(I281&lt;&gt;"",J281=""),"FALTA QUIÉN DECIDIÓ; ","")&amp;IF(AND(I281="Emergencia ahora",NOT(OR(N(L281)&gt;0,N(M281)&gt;0))),"EMERGENCIA SIN LLAMADA DE REGRESO; ","")&amp;IF(AND(I281&lt;&gt;"",N(A281)&gt;0,IFERROR(VLOOKUP(I281,'Ajustes'!$A$3:$C$5,2,0),0)&gt;0,IF(OR(N(L281)&gt;0,N(M281)&gt;0),((IF(N(L281)=0,N(A281),N(L281))+N(M281))-(N(A281)+N(B281)))*1440&gt;IFERROR(VLOOKUP(I281,'Ajustes'!$A$3:$C$5,2,0),0),AND(NOT(N(O281)&gt;0),I281&lt;&gt;"Emergencia ahora",(NOW()-(N(A281)+N(B281)))*1440&gt;IFERROR(VLOOKUP(I281,'Ajustes'!$A$3:$C$5,2,0),0)))),"LLAMADA DESPUÉS DE LA META; ","")&amp;IF(AND(I281="Siguiente día hábil",N(A281)&gt;0,IF(N(N281)=0,TODAY()&gt;WORKDAY(N(A281),1),N(N281)&gt;WORKDAY(N(A281),1))),"SIGUIENTE DÍA HÁBIL SIN PROGRAMAR; ","")&amp;IF(AND(OR(I281="Emergencia ahora",I281="Siguiente día hábil"),K281=""),"SIN PROVEEDOR; ","")&amp;IF(AND(I281&lt;&gt;"",N(A281)&gt;0,IFERROR(VLOOKUP(I281,'Ajustes'!$A$3:$C$5,3,0),0)&gt;0,TODAY()-N(A281)&gt;IFERROR(VLOOKUP(I281,'Ajustes'!$A$3:$C$5,3,0),0)),"ABIERTA DEMASIADO TIEMPO; ","")="","",LEFT(IF(N(A281)=0,"SIN FECHA DE LLEGADA; ","")&amp;IF(C281="","SIN UNIDAD; ","")&amp;IF(AND(C281&lt;&gt;"",COUNTIF('Unidades'!$A$2:$A$300,C281)=0),"UNIDAD NO ESTÁ EN LA LISTA; ","")&amp;IF(I281="","SIN URGENCIA; ","")&amp;IF(AND(I281&lt;&gt;"",J281=""),"FALTA QUIÉN DECIDIÓ; ","")&amp;IF(AND(I281="Emergencia ahora",NOT(OR(N(L281)&gt;0,N(M281)&gt;0))),"EMERGENCIA SIN LLAMADA DE REGRESO; ","")&amp;IF(AND(I281&lt;&gt;"",N(A281)&gt;0,IFERROR(VLOOKUP(I281,'Ajustes'!$A$3:$C$5,2,0),0)&gt;0,IF(OR(N(L281)&gt;0,N(M281)&gt;0),((IF(N(L281)=0,N(A281),N(L281))+N(M281))-(N(A281)+N(B281)))*1440&gt;IFERROR(VLOOKUP(I281,'Ajustes'!$A$3:$C$5,2,0),0),AND(NOT(N(O281)&gt;0),I281&lt;&gt;"Emergencia ahora",(NOW()-(N(A281)+N(B281)))*1440&gt;IFERROR(VLOOKUP(I281,'Ajustes'!$A$3:$C$5,2,0),0)))),"LLAMADA DESPUÉS DE LA META; ","")&amp;IF(AND(I281="Siguiente día hábil",N(A281)&gt;0,IF(N(N281)=0,TODAY()&gt;WORKDAY(N(A281),1),N(N281)&gt;WORKDAY(N(A281),1))),"SIGUIENTE DÍA HÁBIL SIN PROGRAMAR; ","")&amp;IF(AND(OR(I281="Emergencia ahora",I281="Siguiente día hábil"),K281=""),"SIN PROVEEDOR; ","")&amp;IF(AND(I281&lt;&gt;"",N(A281)&gt;0,IFERROR(VLOOKUP(I281,'Ajustes'!$A$3:$C$5,3,0),0)&gt;0,TODAY()-N(A281)&gt;IFERROR(VLOOKUP(I281,'Ajustes'!$A$3:$C$5,3,0),0)),"ABIERTA DEMASIADO TIEMPO; ",""),LEN(IF(N(A281)=0,"SIN FECHA DE LLEGADA; ","")&amp;IF(C281="","SIN UNIDAD; ","")&amp;IF(AND(C281&lt;&gt;"",COUNTIF('Unidades'!$A$2:$A$300,C281)=0),"UNIDAD NO ESTÁ EN LA LISTA; ","")&amp;IF(I281="","SIN URGENCIA; ","")&amp;IF(AND(I281&lt;&gt;"",J281=""),"FALTA QUIÉN DECIDIÓ; ","")&amp;IF(AND(I281="Emergencia ahora",NOT(OR(N(L281)&gt;0,N(M281)&gt;0))),"EMERGENCIA SIN LLAMADA DE REGRESO; ","")&amp;IF(AND(I281&lt;&gt;"",N(A281)&gt;0,IFERROR(VLOOKUP(I281,'Ajustes'!$A$3:$C$5,2,0),0)&gt;0,IF(OR(N(L281)&gt;0,N(M281)&gt;0),((IF(N(L281)=0,N(A281),N(L281))+N(M281))-(N(A281)+N(B281)))*1440&gt;IFERROR(VLOOKUP(I281,'Ajustes'!$A$3:$C$5,2,0),0),AND(NOT(N(O281)&gt;0),I281&lt;&gt;"Emergencia ahora",(NOW()-(N(A281)+N(B281)))*1440&gt;IFERROR(VLOOKUP(I281,'Ajustes'!$A$3:$C$5,2,0),0)))),"LLAMADA DESPUÉS DE LA META; ","")&amp;IF(AND(I281="Siguiente día hábil",N(A281)&gt;0,IF(N(N281)=0,TODAY()&gt;WORKDAY(N(A281),1),N(N281)&gt;WORKDAY(N(A281),1))),"SIGUIENTE DÍA HÁBIL SIN PROGRAMAR; ","")&amp;IF(AND(OR(I281="Emergencia ahora",I281="Siguiente día hábil"),K281=""),"SIN PROVEEDOR; ","")&amp;IF(AND(I281&lt;&gt;"",N(A281)&gt;0,IFERROR(VLOOKUP(I281,'Ajustes'!$A$3:$C$5,3,0),0)&gt;0,TODAY()-N(A281)&gt;IFERROR(VLOOKUP(I281,'Ajustes'!$A$3:$C$5,3,0),0)),"ABIERTA DEMASIADO TIEMPO; ",""))-2)))</f>
        <v/>
      </c>
    </row>
    <row r="282">
      <c r="A282" s="7" t="n"/>
      <c r="B282" s="8" t="n"/>
      <c r="L282" s="7" t="n"/>
      <c r="M282" s="8" t="n"/>
      <c r="N282" s="7" t="n"/>
      <c r="O282" s="7" t="n"/>
      <c r="Q282" s="10">
        <f>IF(OR(NOT(OR(A282&lt;&gt;"",C282&lt;&gt;"",D282&lt;&gt;"",G282&lt;&gt;"")),N(A282)=0,NOT(OR(N(L282)&gt;0,N(M282)&gt;0))),"",ROUND(((IF(N(L282)=0,N(A282),N(L282))+N(M282))-(N(A282)+N(B282)))*1440,0))</f>
        <v/>
      </c>
      <c r="R282" s="10">
        <f>IF(OR(NOT(OR(A282&lt;&gt;"",C282&lt;&gt;"",D282&lt;&gt;"",G282&lt;&gt;"")),N(A282)=0),"",IF(N(O282)&gt;0,N(O282),TODAY())-N(A282))</f>
        <v/>
      </c>
      <c r="S282">
        <f>IF(OR(NOT(OR(A282&lt;&gt;"",C282&lt;&gt;"",D282&lt;&gt;"",G282&lt;&gt;"")),N(O282)&gt;0),"",IF(IF(N(A282)=0,"SIN FECHA DE LLEGADA; ","")&amp;IF(C282="","SIN UNIDAD; ","")&amp;IF(AND(C282&lt;&gt;"",COUNTIF('Unidades'!$A$2:$A$300,C282)=0),"UNIDAD NO ESTÁ EN LA LISTA; ","")&amp;IF(I282="","SIN URGENCIA; ","")&amp;IF(AND(I282&lt;&gt;"",J282=""),"FALTA QUIÉN DECIDIÓ; ","")&amp;IF(AND(I282="Emergencia ahora",NOT(OR(N(L282)&gt;0,N(M282)&gt;0))),"EMERGENCIA SIN LLAMADA DE REGRESO; ","")&amp;IF(AND(I282&lt;&gt;"",N(A282)&gt;0,IFERROR(VLOOKUP(I282,'Ajustes'!$A$3:$C$5,2,0),0)&gt;0,IF(OR(N(L282)&gt;0,N(M282)&gt;0),((IF(N(L282)=0,N(A282),N(L282))+N(M282))-(N(A282)+N(B282)))*1440&gt;IFERROR(VLOOKUP(I282,'Ajustes'!$A$3:$C$5,2,0),0),AND(NOT(N(O282)&gt;0),I282&lt;&gt;"Emergencia ahora",(NOW()-(N(A282)+N(B282)))*1440&gt;IFERROR(VLOOKUP(I282,'Ajustes'!$A$3:$C$5,2,0),0)))),"LLAMADA DESPUÉS DE LA META; ","")&amp;IF(AND(I282="Siguiente día hábil",N(A282)&gt;0,IF(N(N282)=0,TODAY()&gt;WORKDAY(N(A282),1),N(N282)&gt;WORKDAY(N(A282),1))),"SIGUIENTE DÍA HÁBIL SIN PROGRAMAR; ","")&amp;IF(AND(OR(I282="Emergencia ahora",I282="Siguiente día hábil"),K282=""),"SIN PROVEEDOR; ","")&amp;IF(AND(I282&lt;&gt;"",N(A282)&gt;0,IFERROR(VLOOKUP(I282,'Ajustes'!$A$3:$C$5,3,0),0)&gt;0,TODAY()-N(A282)&gt;IFERROR(VLOOKUP(I282,'Ajustes'!$A$3:$C$5,3,0),0)),"ABIERTA DEMASIADO TIEMPO; ","")="","",LEFT(IF(N(A282)=0,"SIN FECHA DE LLEGADA; ","")&amp;IF(C282="","SIN UNIDAD; ","")&amp;IF(AND(C282&lt;&gt;"",COUNTIF('Unidades'!$A$2:$A$300,C282)=0),"UNIDAD NO ESTÁ EN LA LISTA; ","")&amp;IF(I282="","SIN URGENCIA; ","")&amp;IF(AND(I282&lt;&gt;"",J282=""),"FALTA QUIÉN DECIDIÓ; ","")&amp;IF(AND(I282="Emergencia ahora",NOT(OR(N(L282)&gt;0,N(M282)&gt;0))),"EMERGENCIA SIN LLAMADA DE REGRESO; ","")&amp;IF(AND(I282&lt;&gt;"",N(A282)&gt;0,IFERROR(VLOOKUP(I282,'Ajustes'!$A$3:$C$5,2,0),0)&gt;0,IF(OR(N(L282)&gt;0,N(M282)&gt;0),((IF(N(L282)=0,N(A282),N(L282))+N(M282))-(N(A282)+N(B282)))*1440&gt;IFERROR(VLOOKUP(I282,'Ajustes'!$A$3:$C$5,2,0),0),AND(NOT(N(O282)&gt;0),I282&lt;&gt;"Emergencia ahora",(NOW()-(N(A282)+N(B282)))*1440&gt;IFERROR(VLOOKUP(I282,'Ajustes'!$A$3:$C$5,2,0),0)))),"LLAMADA DESPUÉS DE LA META; ","")&amp;IF(AND(I282="Siguiente día hábil",N(A282)&gt;0,IF(N(N282)=0,TODAY()&gt;WORKDAY(N(A282),1),N(N282)&gt;WORKDAY(N(A282),1))),"SIGUIENTE DÍA HÁBIL SIN PROGRAMAR; ","")&amp;IF(AND(OR(I282="Emergencia ahora",I282="Siguiente día hábil"),K282=""),"SIN PROVEEDOR; ","")&amp;IF(AND(I282&lt;&gt;"",N(A282)&gt;0,IFERROR(VLOOKUP(I282,'Ajustes'!$A$3:$C$5,3,0),0)&gt;0,TODAY()-N(A282)&gt;IFERROR(VLOOKUP(I282,'Ajustes'!$A$3:$C$5,3,0),0)),"ABIERTA DEMASIADO TIEMPO; ",""),LEN(IF(N(A282)=0,"SIN FECHA DE LLEGADA; ","")&amp;IF(C282="","SIN UNIDAD; ","")&amp;IF(AND(C282&lt;&gt;"",COUNTIF('Unidades'!$A$2:$A$300,C282)=0),"UNIDAD NO ESTÁ EN LA LISTA; ","")&amp;IF(I282="","SIN URGENCIA; ","")&amp;IF(AND(I282&lt;&gt;"",J282=""),"FALTA QUIÉN DECIDIÓ; ","")&amp;IF(AND(I282="Emergencia ahora",NOT(OR(N(L282)&gt;0,N(M282)&gt;0))),"EMERGENCIA SIN LLAMADA DE REGRESO; ","")&amp;IF(AND(I282&lt;&gt;"",N(A282)&gt;0,IFERROR(VLOOKUP(I282,'Ajustes'!$A$3:$C$5,2,0),0)&gt;0,IF(OR(N(L282)&gt;0,N(M282)&gt;0),((IF(N(L282)=0,N(A282),N(L282))+N(M282))-(N(A282)+N(B282)))*1440&gt;IFERROR(VLOOKUP(I282,'Ajustes'!$A$3:$C$5,2,0),0),AND(NOT(N(O282)&gt;0),I282&lt;&gt;"Emergencia ahora",(NOW()-(N(A282)+N(B282)))*1440&gt;IFERROR(VLOOKUP(I282,'Ajustes'!$A$3:$C$5,2,0),0)))),"LLAMADA DESPUÉS DE LA META; ","")&amp;IF(AND(I282="Siguiente día hábil",N(A282)&gt;0,IF(N(N282)=0,TODAY()&gt;WORKDAY(N(A282),1),N(N282)&gt;WORKDAY(N(A282),1))),"SIGUIENTE DÍA HÁBIL SIN PROGRAMAR; ","")&amp;IF(AND(OR(I282="Emergencia ahora",I282="Siguiente día hábil"),K282=""),"SIN PROVEEDOR; ","")&amp;IF(AND(I282&lt;&gt;"",N(A282)&gt;0,IFERROR(VLOOKUP(I282,'Ajustes'!$A$3:$C$5,3,0),0)&gt;0,TODAY()-N(A282)&gt;IFERROR(VLOOKUP(I282,'Ajustes'!$A$3:$C$5,3,0),0)),"ABIERTA DEMASIADO TIEMPO; ",""))-2)))</f>
        <v/>
      </c>
    </row>
    <row r="283">
      <c r="A283" s="7" t="n"/>
      <c r="B283" s="8" t="n"/>
      <c r="L283" s="7" t="n"/>
      <c r="M283" s="8" t="n"/>
      <c r="N283" s="7" t="n"/>
      <c r="O283" s="7" t="n"/>
      <c r="Q283" s="10">
        <f>IF(OR(NOT(OR(A283&lt;&gt;"",C283&lt;&gt;"",D283&lt;&gt;"",G283&lt;&gt;"")),N(A283)=0,NOT(OR(N(L283)&gt;0,N(M283)&gt;0))),"",ROUND(((IF(N(L283)=0,N(A283),N(L283))+N(M283))-(N(A283)+N(B283)))*1440,0))</f>
        <v/>
      </c>
      <c r="R283" s="10">
        <f>IF(OR(NOT(OR(A283&lt;&gt;"",C283&lt;&gt;"",D283&lt;&gt;"",G283&lt;&gt;"")),N(A283)=0),"",IF(N(O283)&gt;0,N(O283),TODAY())-N(A283))</f>
        <v/>
      </c>
      <c r="S283">
        <f>IF(OR(NOT(OR(A283&lt;&gt;"",C283&lt;&gt;"",D283&lt;&gt;"",G283&lt;&gt;"")),N(O283)&gt;0),"",IF(IF(N(A283)=0,"SIN FECHA DE LLEGADA; ","")&amp;IF(C283="","SIN UNIDAD; ","")&amp;IF(AND(C283&lt;&gt;"",COUNTIF('Unidades'!$A$2:$A$300,C283)=0),"UNIDAD NO ESTÁ EN LA LISTA; ","")&amp;IF(I283="","SIN URGENCIA; ","")&amp;IF(AND(I283&lt;&gt;"",J283=""),"FALTA QUIÉN DECIDIÓ; ","")&amp;IF(AND(I283="Emergencia ahora",NOT(OR(N(L283)&gt;0,N(M283)&gt;0))),"EMERGENCIA SIN LLAMADA DE REGRESO; ","")&amp;IF(AND(I283&lt;&gt;"",N(A283)&gt;0,IFERROR(VLOOKUP(I283,'Ajustes'!$A$3:$C$5,2,0),0)&gt;0,IF(OR(N(L283)&gt;0,N(M283)&gt;0),((IF(N(L283)=0,N(A283),N(L283))+N(M283))-(N(A283)+N(B283)))*1440&gt;IFERROR(VLOOKUP(I283,'Ajustes'!$A$3:$C$5,2,0),0),AND(NOT(N(O283)&gt;0),I283&lt;&gt;"Emergencia ahora",(NOW()-(N(A283)+N(B283)))*1440&gt;IFERROR(VLOOKUP(I283,'Ajustes'!$A$3:$C$5,2,0),0)))),"LLAMADA DESPUÉS DE LA META; ","")&amp;IF(AND(I283="Siguiente día hábil",N(A283)&gt;0,IF(N(N283)=0,TODAY()&gt;WORKDAY(N(A283),1),N(N283)&gt;WORKDAY(N(A283),1))),"SIGUIENTE DÍA HÁBIL SIN PROGRAMAR; ","")&amp;IF(AND(OR(I283="Emergencia ahora",I283="Siguiente día hábil"),K283=""),"SIN PROVEEDOR; ","")&amp;IF(AND(I283&lt;&gt;"",N(A283)&gt;0,IFERROR(VLOOKUP(I283,'Ajustes'!$A$3:$C$5,3,0),0)&gt;0,TODAY()-N(A283)&gt;IFERROR(VLOOKUP(I283,'Ajustes'!$A$3:$C$5,3,0),0)),"ABIERTA DEMASIADO TIEMPO; ","")="","",LEFT(IF(N(A283)=0,"SIN FECHA DE LLEGADA; ","")&amp;IF(C283="","SIN UNIDAD; ","")&amp;IF(AND(C283&lt;&gt;"",COUNTIF('Unidades'!$A$2:$A$300,C283)=0),"UNIDAD NO ESTÁ EN LA LISTA; ","")&amp;IF(I283="","SIN URGENCIA; ","")&amp;IF(AND(I283&lt;&gt;"",J283=""),"FALTA QUIÉN DECIDIÓ; ","")&amp;IF(AND(I283="Emergencia ahora",NOT(OR(N(L283)&gt;0,N(M283)&gt;0))),"EMERGENCIA SIN LLAMADA DE REGRESO; ","")&amp;IF(AND(I283&lt;&gt;"",N(A283)&gt;0,IFERROR(VLOOKUP(I283,'Ajustes'!$A$3:$C$5,2,0),0)&gt;0,IF(OR(N(L283)&gt;0,N(M283)&gt;0),((IF(N(L283)=0,N(A283),N(L283))+N(M283))-(N(A283)+N(B283)))*1440&gt;IFERROR(VLOOKUP(I283,'Ajustes'!$A$3:$C$5,2,0),0),AND(NOT(N(O283)&gt;0),I283&lt;&gt;"Emergencia ahora",(NOW()-(N(A283)+N(B283)))*1440&gt;IFERROR(VLOOKUP(I283,'Ajustes'!$A$3:$C$5,2,0),0)))),"LLAMADA DESPUÉS DE LA META; ","")&amp;IF(AND(I283="Siguiente día hábil",N(A283)&gt;0,IF(N(N283)=0,TODAY()&gt;WORKDAY(N(A283),1),N(N283)&gt;WORKDAY(N(A283),1))),"SIGUIENTE DÍA HÁBIL SIN PROGRAMAR; ","")&amp;IF(AND(OR(I283="Emergencia ahora",I283="Siguiente día hábil"),K283=""),"SIN PROVEEDOR; ","")&amp;IF(AND(I283&lt;&gt;"",N(A283)&gt;0,IFERROR(VLOOKUP(I283,'Ajustes'!$A$3:$C$5,3,0),0)&gt;0,TODAY()-N(A283)&gt;IFERROR(VLOOKUP(I283,'Ajustes'!$A$3:$C$5,3,0),0)),"ABIERTA DEMASIADO TIEMPO; ",""),LEN(IF(N(A283)=0,"SIN FECHA DE LLEGADA; ","")&amp;IF(C283="","SIN UNIDAD; ","")&amp;IF(AND(C283&lt;&gt;"",COUNTIF('Unidades'!$A$2:$A$300,C283)=0),"UNIDAD NO ESTÁ EN LA LISTA; ","")&amp;IF(I283="","SIN URGENCIA; ","")&amp;IF(AND(I283&lt;&gt;"",J283=""),"FALTA QUIÉN DECIDIÓ; ","")&amp;IF(AND(I283="Emergencia ahora",NOT(OR(N(L283)&gt;0,N(M283)&gt;0))),"EMERGENCIA SIN LLAMADA DE REGRESO; ","")&amp;IF(AND(I283&lt;&gt;"",N(A283)&gt;0,IFERROR(VLOOKUP(I283,'Ajustes'!$A$3:$C$5,2,0),0)&gt;0,IF(OR(N(L283)&gt;0,N(M283)&gt;0),((IF(N(L283)=0,N(A283),N(L283))+N(M283))-(N(A283)+N(B283)))*1440&gt;IFERROR(VLOOKUP(I283,'Ajustes'!$A$3:$C$5,2,0),0),AND(NOT(N(O283)&gt;0),I283&lt;&gt;"Emergencia ahora",(NOW()-(N(A283)+N(B283)))*1440&gt;IFERROR(VLOOKUP(I283,'Ajustes'!$A$3:$C$5,2,0),0)))),"LLAMADA DESPUÉS DE LA META; ","")&amp;IF(AND(I283="Siguiente día hábil",N(A283)&gt;0,IF(N(N283)=0,TODAY()&gt;WORKDAY(N(A283),1),N(N283)&gt;WORKDAY(N(A283),1))),"SIGUIENTE DÍA HÁBIL SIN PROGRAMAR; ","")&amp;IF(AND(OR(I283="Emergencia ahora",I283="Siguiente día hábil"),K283=""),"SIN PROVEEDOR; ","")&amp;IF(AND(I283&lt;&gt;"",N(A283)&gt;0,IFERROR(VLOOKUP(I283,'Ajustes'!$A$3:$C$5,3,0),0)&gt;0,TODAY()-N(A283)&gt;IFERROR(VLOOKUP(I283,'Ajustes'!$A$3:$C$5,3,0),0)),"ABIERTA DEMASIADO TIEMPO; ",""))-2)))</f>
        <v/>
      </c>
    </row>
    <row r="284">
      <c r="A284" s="7" t="n"/>
      <c r="B284" s="8" t="n"/>
      <c r="L284" s="7" t="n"/>
      <c r="M284" s="8" t="n"/>
      <c r="N284" s="7" t="n"/>
      <c r="O284" s="7" t="n"/>
      <c r="Q284" s="10">
        <f>IF(OR(NOT(OR(A284&lt;&gt;"",C284&lt;&gt;"",D284&lt;&gt;"",G284&lt;&gt;"")),N(A284)=0,NOT(OR(N(L284)&gt;0,N(M284)&gt;0))),"",ROUND(((IF(N(L284)=0,N(A284),N(L284))+N(M284))-(N(A284)+N(B284)))*1440,0))</f>
        <v/>
      </c>
      <c r="R284" s="10">
        <f>IF(OR(NOT(OR(A284&lt;&gt;"",C284&lt;&gt;"",D284&lt;&gt;"",G284&lt;&gt;"")),N(A284)=0),"",IF(N(O284)&gt;0,N(O284),TODAY())-N(A284))</f>
        <v/>
      </c>
      <c r="S284">
        <f>IF(OR(NOT(OR(A284&lt;&gt;"",C284&lt;&gt;"",D284&lt;&gt;"",G284&lt;&gt;"")),N(O284)&gt;0),"",IF(IF(N(A284)=0,"SIN FECHA DE LLEGADA; ","")&amp;IF(C284="","SIN UNIDAD; ","")&amp;IF(AND(C284&lt;&gt;"",COUNTIF('Unidades'!$A$2:$A$300,C284)=0),"UNIDAD NO ESTÁ EN LA LISTA; ","")&amp;IF(I284="","SIN URGENCIA; ","")&amp;IF(AND(I284&lt;&gt;"",J284=""),"FALTA QUIÉN DECIDIÓ; ","")&amp;IF(AND(I284="Emergencia ahora",NOT(OR(N(L284)&gt;0,N(M284)&gt;0))),"EMERGENCIA SIN LLAMADA DE REGRESO; ","")&amp;IF(AND(I284&lt;&gt;"",N(A284)&gt;0,IFERROR(VLOOKUP(I284,'Ajustes'!$A$3:$C$5,2,0),0)&gt;0,IF(OR(N(L284)&gt;0,N(M284)&gt;0),((IF(N(L284)=0,N(A284),N(L284))+N(M284))-(N(A284)+N(B284)))*1440&gt;IFERROR(VLOOKUP(I284,'Ajustes'!$A$3:$C$5,2,0),0),AND(NOT(N(O284)&gt;0),I284&lt;&gt;"Emergencia ahora",(NOW()-(N(A284)+N(B284)))*1440&gt;IFERROR(VLOOKUP(I284,'Ajustes'!$A$3:$C$5,2,0),0)))),"LLAMADA DESPUÉS DE LA META; ","")&amp;IF(AND(I284="Siguiente día hábil",N(A284)&gt;0,IF(N(N284)=0,TODAY()&gt;WORKDAY(N(A284),1),N(N284)&gt;WORKDAY(N(A284),1))),"SIGUIENTE DÍA HÁBIL SIN PROGRAMAR; ","")&amp;IF(AND(OR(I284="Emergencia ahora",I284="Siguiente día hábil"),K284=""),"SIN PROVEEDOR; ","")&amp;IF(AND(I284&lt;&gt;"",N(A284)&gt;0,IFERROR(VLOOKUP(I284,'Ajustes'!$A$3:$C$5,3,0),0)&gt;0,TODAY()-N(A284)&gt;IFERROR(VLOOKUP(I284,'Ajustes'!$A$3:$C$5,3,0),0)),"ABIERTA DEMASIADO TIEMPO; ","")="","",LEFT(IF(N(A284)=0,"SIN FECHA DE LLEGADA; ","")&amp;IF(C284="","SIN UNIDAD; ","")&amp;IF(AND(C284&lt;&gt;"",COUNTIF('Unidades'!$A$2:$A$300,C284)=0),"UNIDAD NO ESTÁ EN LA LISTA; ","")&amp;IF(I284="","SIN URGENCIA; ","")&amp;IF(AND(I284&lt;&gt;"",J284=""),"FALTA QUIÉN DECIDIÓ; ","")&amp;IF(AND(I284="Emergencia ahora",NOT(OR(N(L284)&gt;0,N(M284)&gt;0))),"EMERGENCIA SIN LLAMADA DE REGRESO; ","")&amp;IF(AND(I284&lt;&gt;"",N(A284)&gt;0,IFERROR(VLOOKUP(I284,'Ajustes'!$A$3:$C$5,2,0),0)&gt;0,IF(OR(N(L284)&gt;0,N(M284)&gt;0),((IF(N(L284)=0,N(A284),N(L284))+N(M284))-(N(A284)+N(B284)))*1440&gt;IFERROR(VLOOKUP(I284,'Ajustes'!$A$3:$C$5,2,0),0),AND(NOT(N(O284)&gt;0),I284&lt;&gt;"Emergencia ahora",(NOW()-(N(A284)+N(B284)))*1440&gt;IFERROR(VLOOKUP(I284,'Ajustes'!$A$3:$C$5,2,0),0)))),"LLAMADA DESPUÉS DE LA META; ","")&amp;IF(AND(I284="Siguiente día hábil",N(A284)&gt;0,IF(N(N284)=0,TODAY()&gt;WORKDAY(N(A284),1),N(N284)&gt;WORKDAY(N(A284),1))),"SIGUIENTE DÍA HÁBIL SIN PROGRAMAR; ","")&amp;IF(AND(OR(I284="Emergencia ahora",I284="Siguiente día hábil"),K284=""),"SIN PROVEEDOR; ","")&amp;IF(AND(I284&lt;&gt;"",N(A284)&gt;0,IFERROR(VLOOKUP(I284,'Ajustes'!$A$3:$C$5,3,0),0)&gt;0,TODAY()-N(A284)&gt;IFERROR(VLOOKUP(I284,'Ajustes'!$A$3:$C$5,3,0),0)),"ABIERTA DEMASIADO TIEMPO; ",""),LEN(IF(N(A284)=0,"SIN FECHA DE LLEGADA; ","")&amp;IF(C284="","SIN UNIDAD; ","")&amp;IF(AND(C284&lt;&gt;"",COUNTIF('Unidades'!$A$2:$A$300,C284)=0),"UNIDAD NO ESTÁ EN LA LISTA; ","")&amp;IF(I284="","SIN URGENCIA; ","")&amp;IF(AND(I284&lt;&gt;"",J284=""),"FALTA QUIÉN DECIDIÓ; ","")&amp;IF(AND(I284="Emergencia ahora",NOT(OR(N(L284)&gt;0,N(M284)&gt;0))),"EMERGENCIA SIN LLAMADA DE REGRESO; ","")&amp;IF(AND(I284&lt;&gt;"",N(A284)&gt;0,IFERROR(VLOOKUP(I284,'Ajustes'!$A$3:$C$5,2,0),0)&gt;0,IF(OR(N(L284)&gt;0,N(M284)&gt;0),((IF(N(L284)=0,N(A284),N(L284))+N(M284))-(N(A284)+N(B284)))*1440&gt;IFERROR(VLOOKUP(I284,'Ajustes'!$A$3:$C$5,2,0),0),AND(NOT(N(O284)&gt;0),I284&lt;&gt;"Emergencia ahora",(NOW()-(N(A284)+N(B284)))*1440&gt;IFERROR(VLOOKUP(I284,'Ajustes'!$A$3:$C$5,2,0),0)))),"LLAMADA DESPUÉS DE LA META; ","")&amp;IF(AND(I284="Siguiente día hábil",N(A284)&gt;0,IF(N(N284)=0,TODAY()&gt;WORKDAY(N(A284),1),N(N284)&gt;WORKDAY(N(A284),1))),"SIGUIENTE DÍA HÁBIL SIN PROGRAMAR; ","")&amp;IF(AND(OR(I284="Emergencia ahora",I284="Siguiente día hábil"),K284=""),"SIN PROVEEDOR; ","")&amp;IF(AND(I284&lt;&gt;"",N(A284)&gt;0,IFERROR(VLOOKUP(I284,'Ajustes'!$A$3:$C$5,3,0),0)&gt;0,TODAY()-N(A284)&gt;IFERROR(VLOOKUP(I284,'Ajustes'!$A$3:$C$5,3,0),0)),"ABIERTA DEMASIADO TIEMPO; ",""))-2)))</f>
        <v/>
      </c>
    </row>
    <row r="285">
      <c r="A285" s="7" t="n"/>
      <c r="B285" s="8" t="n"/>
      <c r="L285" s="7" t="n"/>
      <c r="M285" s="8" t="n"/>
      <c r="N285" s="7" t="n"/>
      <c r="O285" s="7" t="n"/>
      <c r="Q285" s="10">
        <f>IF(OR(NOT(OR(A285&lt;&gt;"",C285&lt;&gt;"",D285&lt;&gt;"",G285&lt;&gt;"")),N(A285)=0,NOT(OR(N(L285)&gt;0,N(M285)&gt;0))),"",ROUND(((IF(N(L285)=0,N(A285),N(L285))+N(M285))-(N(A285)+N(B285)))*1440,0))</f>
        <v/>
      </c>
      <c r="R285" s="10">
        <f>IF(OR(NOT(OR(A285&lt;&gt;"",C285&lt;&gt;"",D285&lt;&gt;"",G285&lt;&gt;"")),N(A285)=0),"",IF(N(O285)&gt;0,N(O285),TODAY())-N(A285))</f>
        <v/>
      </c>
      <c r="S285">
        <f>IF(OR(NOT(OR(A285&lt;&gt;"",C285&lt;&gt;"",D285&lt;&gt;"",G285&lt;&gt;"")),N(O285)&gt;0),"",IF(IF(N(A285)=0,"SIN FECHA DE LLEGADA; ","")&amp;IF(C285="","SIN UNIDAD; ","")&amp;IF(AND(C285&lt;&gt;"",COUNTIF('Unidades'!$A$2:$A$300,C285)=0),"UNIDAD NO ESTÁ EN LA LISTA; ","")&amp;IF(I285="","SIN URGENCIA; ","")&amp;IF(AND(I285&lt;&gt;"",J285=""),"FALTA QUIÉN DECIDIÓ; ","")&amp;IF(AND(I285="Emergencia ahora",NOT(OR(N(L285)&gt;0,N(M285)&gt;0))),"EMERGENCIA SIN LLAMADA DE REGRESO; ","")&amp;IF(AND(I285&lt;&gt;"",N(A285)&gt;0,IFERROR(VLOOKUP(I285,'Ajustes'!$A$3:$C$5,2,0),0)&gt;0,IF(OR(N(L285)&gt;0,N(M285)&gt;0),((IF(N(L285)=0,N(A285),N(L285))+N(M285))-(N(A285)+N(B285)))*1440&gt;IFERROR(VLOOKUP(I285,'Ajustes'!$A$3:$C$5,2,0),0),AND(NOT(N(O285)&gt;0),I285&lt;&gt;"Emergencia ahora",(NOW()-(N(A285)+N(B285)))*1440&gt;IFERROR(VLOOKUP(I285,'Ajustes'!$A$3:$C$5,2,0),0)))),"LLAMADA DESPUÉS DE LA META; ","")&amp;IF(AND(I285="Siguiente día hábil",N(A285)&gt;0,IF(N(N285)=0,TODAY()&gt;WORKDAY(N(A285),1),N(N285)&gt;WORKDAY(N(A285),1))),"SIGUIENTE DÍA HÁBIL SIN PROGRAMAR; ","")&amp;IF(AND(OR(I285="Emergencia ahora",I285="Siguiente día hábil"),K285=""),"SIN PROVEEDOR; ","")&amp;IF(AND(I285&lt;&gt;"",N(A285)&gt;0,IFERROR(VLOOKUP(I285,'Ajustes'!$A$3:$C$5,3,0),0)&gt;0,TODAY()-N(A285)&gt;IFERROR(VLOOKUP(I285,'Ajustes'!$A$3:$C$5,3,0),0)),"ABIERTA DEMASIADO TIEMPO; ","")="","",LEFT(IF(N(A285)=0,"SIN FECHA DE LLEGADA; ","")&amp;IF(C285="","SIN UNIDAD; ","")&amp;IF(AND(C285&lt;&gt;"",COUNTIF('Unidades'!$A$2:$A$300,C285)=0),"UNIDAD NO ESTÁ EN LA LISTA; ","")&amp;IF(I285="","SIN URGENCIA; ","")&amp;IF(AND(I285&lt;&gt;"",J285=""),"FALTA QUIÉN DECIDIÓ; ","")&amp;IF(AND(I285="Emergencia ahora",NOT(OR(N(L285)&gt;0,N(M285)&gt;0))),"EMERGENCIA SIN LLAMADA DE REGRESO; ","")&amp;IF(AND(I285&lt;&gt;"",N(A285)&gt;0,IFERROR(VLOOKUP(I285,'Ajustes'!$A$3:$C$5,2,0),0)&gt;0,IF(OR(N(L285)&gt;0,N(M285)&gt;0),((IF(N(L285)=0,N(A285),N(L285))+N(M285))-(N(A285)+N(B285)))*1440&gt;IFERROR(VLOOKUP(I285,'Ajustes'!$A$3:$C$5,2,0),0),AND(NOT(N(O285)&gt;0),I285&lt;&gt;"Emergencia ahora",(NOW()-(N(A285)+N(B285)))*1440&gt;IFERROR(VLOOKUP(I285,'Ajustes'!$A$3:$C$5,2,0),0)))),"LLAMADA DESPUÉS DE LA META; ","")&amp;IF(AND(I285="Siguiente día hábil",N(A285)&gt;0,IF(N(N285)=0,TODAY()&gt;WORKDAY(N(A285),1),N(N285)&gt;WORKDAY(N(A285),1))),"SIGUIENTE DÍA HÁBIL SIN PROGRAMAR; ","")&amp;IF(AND(OR(I285="Emergencia ahora",I285="Siguiente día hábil"),K285=""),"SIN PROVEEDOR; ","")&amp;IF(AND(I285&lt;&gt;"",N(A285)&gt;0,IFERROR(VLOOKUP(I285,'Ajustes'!$A$3:$C$5,3,0),0)&gt;0,TODAY()-N(A285)&gt;IFERROR(VLOOKUP(I285,'Ajustes'!$A$3:$C$5,3,0),0)),"ABIERTA DEMASIADO TIEMPO; ",""),LEN(IF(N(A285)=0,"SIN FECHA DE LLEGADA; ","")&amp;IF(C285="","SIN UNIDAD; ","")&amp;IF(AND(C285&lt;&gt;"",COUNTIF('Unidades'!$A$2:$A$300,C285)=0),"UNIDAD NO ESTÁ EN LA LISTA; ","")&amp;IF(I285="","SIN URGENCIA; ","")&amp;IF(AND(I285&lt;&gt;"",J285=""),"FALTA QUIÉN DECIDIÓ; ","")&amp;IF(AND(I285="Emergencia ahora",NOT(OR(N(L285)&gt;0,N(M285)&gt;0))),"EMERGENCIA SIN LLAMADA DE REGRESO; ","")&amp;IF(AND(I285&lt;&gt;"",N(A285)&gt;0,IFERROR(VLOOKUP(I285,'Ajustes'!$A$3:$C$5,2,0),0)&gt;0,IF(OR(N(L285)&gt;0,N(M285)&gt;0),((IF(N(L285)=0,N(A285),N(L285))+N(M285))-(N(A285)+N(B285)))*1440&gt;IFERROR(VLOOKUP(I285,'Ajustes'!$A$3:$C$5,2,0),0),AND(NOT(N(O285)&gt;0),I285&lt;&gt;"Emergencia ahora",(NOW()-(N(A285)+N(B285)))*1440&gt;IFERROR(VLOOKUP(I285,'Ajustes'!$A$3:$C$5,2,0),0)))),"LLAMADA DESPUÉS DE LA META; ","")&amp;IF(AND(I285="Siguiente día hábil",N(A285)&gt;0,IF(N(N285)=0,TODAY()&gt;WORKDAY(N(A285),1),N(N285)&gt;WORKDAY(N(A285),1))),"SIGUIENTE DÍA HÁBIL SIN PROGRAMAR; ","")&amp;IF(AND(OR(I285="Emergencia ahora",I285="Siguiente día hábil"),K285=""),"SIN PROVEEDOR; ","")&amp;IF(AND(I285&lt;&gt;"",N(A285)&gt;0,IFERROR(VLOOKUP(I285,'Ajustes'!$A$3:$C$5,3,0),0)&gt;0,TODAY()-N(A285)&gt;IFERROR(VLOOKUP(I285,'Ajustes'!$A$3:$C$5,3,0),0)),"ABIERTA DEMASIADO TIEMPO; ",""))-2)))</f>
        <v/>
      </c>
    </row>
    <row r="286">
      <c r="A286" s="7" t="n"/>
      <c r="B286" s="8" t="n"/>
      <c r="L286" s="7" t="n"/>
      <c r="M286" s="8" t="n"/>
      <c r="N286" s="7" t="n"/>
      <c r="O286" s="7" t="n"/>
      <c r="Q286" s="10">
        <f>IF(OR(NOT(OR(A286&lt;&gt;"",C286&lt;&gt;"",D286&lt;&gt;"",G286&lt;&gt;"")),N(A286)=0,NOT(OR(N(L286)&gt;0,N(M286)&gt;0))),"",ROUND(((IF(N(L286)=0,N(A286),N(L286))+N(M286))-(N(A286)+N(B286)))*1440,0))</f>
        <v/>
      </c>
      <c r="R286" s="10">
        <f>IF(OR(NOT(OR(A286&lt;&gt;"",C286&lt;&gt;"",D286&lt;&gt;"",G286&lt;&gt;"")),N(A286)=0),"",IF(N(O286)&gt;0,N(O286),TODAY())-N(A286))</f>
        <v/>
      </c>
      <c r="S286">
        <f>IF(OR(NOT(OR(A286&lt;&gt;"",C286&lt;&gt;"",D286&lt;&gt;"",G286&lt;&gt;"")),N(O286)&gt;0),"",IF(IF(N(A286)=0,"SIN FECHA DE LLEGADA; ","")&amp;IF(C286="","SIN UNIDAD; ","")&amp;IF(AND(C286&lt;&gt;"",COUNTIF('Unidades'!$A$2:$A$300,C286)=0),"UNIDAD NO ESTÁ EN LA LISTA; ","")&amp;IF(I286="","SIN URGENCIA; ","")&amp;IF(AND(I286&lt;&gt;"",J286=""),"FALTA QUIÉN DECIDIÓ; ","")&amp;IF(AND(I286="Emergencia ahora",NOT(OR(N(L286)&gt;0,N(M286)&gt;0))),"EMERGENCIA SIN LLAMADA DE REGRESO; ","")&amp;IF(AND(I286&lt;&gt;"",N(A286)&gt;0,IFERROR(VLOOKUP(I286,'Ajustes'!$A$3:$C$5,2,0),0)&gt;0,IF(OR(N(L286)&gt;0,N(M286)&gt;0),((IF(N(L286)=0,N(A286),N(L286))+N(M286))-(N(A286)+N(B286)))*1440&gt;IFERROR(VLOOKUP(I286,'Ajustes'!$A$3:$C$5,2,0),0),AND(NOT(N(O286)&gt;0),I286&lt;&gt;"Emergencia ahora",(NOW()-(N(A286)+N(B286)))*1440&gt;IFERROR(VLOOKUP(I286,'Ajustes'!$A$3:$C$5,2,0),0)))),"LLAMADA DESPUÉS DE LA META; ","")&amp;IF(AND(I286="Siguiente día hábil",N(A286)&gt;0,IF(N(N286)=0,TODAY()&gt;WORKDAY(N(A286),1),N(N286)&gt;WORKDAY(N(A286),1))),"SIGUIENTE DÍA HÁBIL SIN PROGRAMAR; ","")&amp;IF(AND(OR(I286="Emergencia ahora",I286="Siguiente día hábil"),K286=""),"SIN PROVEEDOR; ","")&amp;IF(AND(I286&lt;&gt;"",N(A286)&gt;0,IFERROR(VLOOKUP(I286,'Ajustes'!$A$3:$C$5,3,0),0)&gt;0,TODAY()-N(A286)&gt;IFERROR(VLOOKUP(I286,'Ajustes'!$A$3:$C$5,3,0),0)),"ABIERTA DEMASIADO TIEMPO; ","")="","",LEFT(IF(N(A286)=0,"SIN FECHA DE LLEGADA; ","")&amp;IF(C286="","SIN UNIDAD; ","")&amp;IF(AND(C286&lt;&gt;"",COUNTIF('Unidades'!$A$2:$A$300,C286)=0),"UNIDAD NO ESTÁ EN LA LISTA; ","")&amp;IF(I286="","SIN URGENCIA; ","")&amp;IF(AND(I286&lt;&gt;"",J286=""),"FALTA QUIÉN DECIDIÓ; ","")&amp;IF(AND(I286="Emergencia ahora",NOT(OR(N(L286)&gt;0,N(M286)&gt;0))),"EMERGENCIA SIN LLAMADA DE REGRESO; ","")&amp;IF(AND(I286&lt;&gt;"",N(A286)&gt;0,IFERROR(VLOOKUP(I286,'Ajustes'!$A$3:$C$5,2,0),0)&gt;0,IF(OR(N(L286)&gt;0,N(M286)&gt;0),((IF(N(L286)=0,N(A286),N(L286))+N(M286))-(N(A286)+N(B286)))*1440&gt;IFERROR(VLOOKUP(I286,'Ajustes'!$A$3:$C$5,2,0),0),AND(NOT(N(O286)&gt;0),I286&lt;&gt;"Emergencia ahora",(NOW()-(N(A286)+N(B286)))*1440&gt;IFERROR(VLOOKUP(I286,'Ajustes'!$A$3:$C$5,2,0),0)))),"LLAMADA DESPUÉS DE LA META; ","")&amp;IF(AND(I286="Siguiente día hábil",N(A286)&gt;0,IF(N(N286)=0,TODAY()&gt;WORKDAY(N(A286),1),N(N286)&gt;WORKDAY(N(A286),1))),"SIGUIENTE DÍA HÁBIL SIN PROGRAMAR; ","")&amp;IF(AND(OR(I286="Emergencia ahora",I286="Siguiente día hábil"),K286=""),"SIN PROVEEDOR; ","")&amp;IF(AND(I286&lt;&gt;"",N(A286)&gt;0,IFERROR(VLOOKUP(I286,'Ajustes'!$A$3:$C$5,3,0),0)&gt;0,TODAY()-N(A286)&gt;IFERROR(VLOOKUP(I286,'Ajustes'!$A$3:$C$5,3,0),0)),"ABIERTA DEMASIADO TIEMPO; ",""),LEN(IF(N(A286)=0,"SIN FECHA DE LLEGADA; ","")&amp;IF(C286="","SIN UNIDAD; ","")&amp;IF(AND(C286&lt;&gt;"",COUNTIF('Unidades'!$A$2:$A$300,C286)=0),"UNIDAD NO ESTÁ EN LA LISTA; ","")&amp;IF(I286="","SIN URGENCIA; ","")&amp;IF(AND(I286&lt;&gt;"",J286=""),"FALTA QUIÉN DECIDIÓ; ","")&amp;IF(AND(I286="Emergencia ahora",NOT(OR(N(L286)&gt;0,N(M286)&gt;0))),"EMERGENCIA SIN LLAMADA DE REGRESO; ","")&amp;IF(AND(I286&lt;&gt;"",N(A286)&gt;0,IFERROR(VLOOKUP(I286,'Ajustes'!$A$3:$C$5,2,0),0)&gt;0,IF(OR(N(L286)&gt;0,N(M286)&gt;0),((IF(N(L286)=0,N(A286),N(L286))+N(M286))-(N(A286)+N(B286)))*1440&gt;IFERROR(VLOOKUP(I286,'Ajustes'!$A$3:$C$5,2,0),0),AND(NOT(N(O286)&gt;0),I286&lt;&gt;"Emergencia ahora",(NOW()-(N(A286)+N(B286)))*1440&gt;IFERROR(VLOOKUP(I286,'Ajustes'!$A$3:$C$5,2,0),0)))),"LLAMADA DESPUÉS DE LA META; ","")&amp;IF(AND(I286="Siguiente día hábil",N(A286)&gt;0,IF(N(N286)=0,TODAY()&gt;WORKDAY(N(A286),1),N(N286)&gt;WORKDAY(N(A286),1))),"SIGUIENTE DÍA HÁBIL SIN PROGRAMAR; ","")&amp;IF(AND(OR(I286="Emergencia ahora",I286="Siguiente día hábil"),K286=""),"SIN PROVEEDOR; ","")&amp;IF(AND(I286&lt;&gt;"",N(A286)&gt;0,IFERROR(VLOOKUP(I286,'Ajustes'!$A$3:$C$5,3,0),0)&gt;0,TODAY()-N(A286)&gt;IFERROR(VLOOKUP(I286,'Ajustes'!$A$3:$C$5,3,0),0)),"ABIERTA DEMASIADO TIEMPO; ",""))-2)))</f>
        <v/>
      </c>
    </row>
    <row r="287">
      <c r="A287" s="7" t="n"/>
      <c r="B287" s="8" t="n"/>
      <c r="L287" s="7" t="n"/>
      <c r="M287" s="8" t="n"/>
      <c r="N287" s="7" t="n"/>
      <c r="O287" s="7" t="n"/>
      <c r="Q287" s="10">
        <f>IF(OR(NOT(OR(A287&lt;&gt;"",C287&lt;&gt;"",D287&lt;&gt;"",G287&lt;&gt;"")),N(A287)=0,NOT(OR(N(L287)&gt;0,N(M287)&gt;0))),"",ROUND(((IF(N(L287)=0,N(A287),N(L287))+N(M287))-(N(A287)+N(B287)))*1440,0))</f>
        <v/>
      </c>
      <c r="R287" s="10">
        <f>IF(OR(NOT(OR(A287&lt;&gt;"",C287&lt;&gt;"",D287&lt;&gt;"",G287&lt;&gt;"")),N(A287)=0),"",IF(N(O287)&gt;0,N(O287),TODAY())-N(A287))</f>
        <v/>
      </c>
      <c r="S287">
        <f>IF(OR(NOT(OR(A287&lt;&gt;"",C287&lt;&gt;"",D287&lt;&gt;"",G287&lt;&gt;"")),N(O287)&gt;0),"",IF(IF(N(A287)=0,"SIN FECHA DE LLEGADA; ","")&amp;IF(C287="","SIN UNIDAD; ","")&amp;IF(AND(C287&lt;&gt;"",COUNTIF('Unidades'!$A$2:$A$300,C287)=0),"UNIDAD NO ESTÁ EN LA LISTA; ","")&amp;IF(I287="","SIN URGENCIA; ","")&amp;IF(AND(I287&lt;&gt;"",J287=""),"FALTA QUIÉN DECIDIÓ; ","")&amp;IF(AND(I287="Emergencia ahora",NOT(OR(N(L287)&gt;0,N(M287)&gt;0))),"EMERGENCIA SIN LLAMADA DE REGRESO; ","")&amp;IF(AND(I287&lt;&gt;"",N(A287)&gt;0,IFERROR(VLOOKUP(I287,'Ajustes'!$A$3:$C$5,2,0),0)&gt;0,IF(OR(N(L287)&gt;0,N(M287)&gt;0),((IF(N(L287)=0,N(A287),N(L287))+N(M287))-(N(A287)+N(B287)))*1440&gt;IFERROR(VLOOKUP(I287,'Ajustes'!$A$3:$C$5,2,0),0),AND(NOT(N(O287)&gt;0),I287&lt;&gt;"Emergencia ahora",(NOW()-(N(A287)+N(B287)))*1440&gt;IFERROR(VLOOKUP(I287,'Ajustes'!$A$3:$C$5,2,0),0)))),"LLAMADA DESPUÉS DE LA META; ","")&amp;IF(AND(I287="Siguiente día hábil",N(A287)&gt;0,IF(N(N287)=0,TODAY()&gt;WORKDAY(N(A287),1),N(N287)&gt;WORKDAY(N(A287),1))),"SIGUIENTE DÍA HÁBIL SIN PROGRAMAR; ","")&amp;IF(AND(OR(I287="Emergencia ahora",I287="Siguiente día hábil"),K287=""),"SIN PROVEEDOR; ","")&amp;IF(AND(I287&lt;&gt;"",N(A287)&gt;0,IFERROR(VLOOKUP(I287,'Ajustes'!$A$3:$C$5,3,0),0)&gt;0,TODAY()-N(A287)&gt;IFERROR(VLOOKUP(I287,'Ajustes'!$A$3:$C$5,3,0),0)),"ABIERTA DEMASIADO TIEMPO; ","")="","",LEFT(IF(N(A287)=0,"SIN FECHA DE LLEGADA; ","")&amp;IF(C287="","SIN UNIDAD; ","")&amp;IF(AND(C287&lt;&gt;"",COUNTIF('Unidades'!$A$2:$A$300,C287)=0),"UNIDAD NO ESTÁ EN LA LISTA; ","")&amp;IF(I287="","SIN URGENCIA; ","")&amp;IF(AND(I287&lt;&gt;"",J287=""),"FALTA QUIÉN DECIDIÓ; ","")&amp;IF(AND(I287="Emergencia ahora",NOT(OR(N(L287)&gt;0,N(M287)&gt;0))),"EMERGENCIA SIN LLAMADA DE REGRESO; ","")&amp;IF(AND(I287&lt;&gt;"",N(A287)&gt;0,IFERROR(VLOOKUP(I287,'Ajustes'!$A$3:$C$5,2,0),0)&gt;0,IF(OR(N(L287)&gt;0,N(M287)&gt;0),((IF(N(L287)=0,N(A287),N(L287))+N(M287))-(N(A287)+N(B287)))*1440&gt;IFERROR(VLOOKUP(I287,'Ajustes'!$A$3:$C$5,2,0),0),AND(NOT(N(O287)&gt;0),I287&lt;&gt;"Emergencia ahora",(NOW()-(N(A287)+N(B287)))*1440&gt;IFERROR(VLOOKUP(I287,'Ajustes'!$A$3:$C$5,2,0),0)))),"LLAMADA DESPUÉS DE LA META; ","")&amp;IF(AND(I287="Siguiente día hábil",N(A287)&gt;0,IF(N(N287)=0,TODAY()&gt;WORKDAY(N(A287),1),N(N287)&gt;WORKDAY(N(A287),1))),"SIGUIENTE DÍA HÁBIL SIN PROGRAMAR; ","")&amp;IF(AND(OR(I287="Emergencia ahora",I287="Siguiente día hábil"),K287=""),"SIN PROVEEDOR; ","")&amp;IF(AND(I287&lt;&gt;"",N(A287)&gt;0,IFERROR(VLOOKUP(I287,'Ajustes'!$A$3:$C$5,3,0),0)&gt;0,TODAY()-N(A287)&gt;IFERROR(VLOOKUP(I287,'Ajustes'!$A$3:$C$5,3,0),0)),"ABIERTA DEMASIADO TIEMPO; ",""),LEN(IF(N(A287)=0,"SIN FECHA DE LLEGADA; ","")&amp;IF(C287="","SIN UNIDAD; ","")&amp;IF(AND(C287&lt;&gt;"",COUNTIF('Unidades'!$A$2:$A$300,C287)=0),"UNIDAD NO ESTÁ EN LA LISTA; ","")&amp;IF(I287="","SIN URGENCIA; ","")&amp;IF(AND(I287&lt;&gt;"",J287=""),"FALTA QUIÉN DECIDIÓ; ","")&amp;IF(AND(I287="Emergencia ahora",NOT(OR(N(L287)&gt;0,N(M287)&gt;0))),"EMERGENCIA SIN LLAMADA DE REGRESO; ","")&amp;IF(AND(I287&lt;&gt;"",N(A287)&gt;0,IFERROR(VLOOKUP(I287,'Ajustes'!$A$3:$C$5,2,0),0)&gt;0,IF(OR(N(L287)&gt;0,N(M287)&gt;0),((IF(N(L287)=0,N(A287),N(L287))+N(M287))-(N(A287)+N(B287)))*1440&gt;IFERROR(VLOOKUP(I287,'Ajustes'!$A$3:$C$5,2,0),0),AND(NOT(N(O287)&gt;0),I287&lt;&gt;"Emergencia ahora",(NOW()-(N(A287)+N(B287)))*1440&gt;IFERROR(VLOOKUP(I287,'Ajustes'!$A$3:$C$5,2,0),0)))),"LLAMADA DESPUÉS DE LA META; ","")&amp;IF(AND(I287="Siguiente día hábil",N(A287)&gt;0,IF(N(N287)=0,TODAY()&gt;WORKDAY(N(A287),1),N(N287)&gt;WORKDAY(N(A287),1))),"SIGUIENTE DÍA HÁBIL SIN PROGRAMAR; ","")&amp;IF(AND(OR(I287="Emergencia ahora",I287="Siguiente día hábil"),K287=""),"SIN PROVEEDOR; ","")&amp;IF(AND(I287&lt;&gt;"",N(A287)&gt;0,IFERROR(VLOOKUP(I287,'Ajustes'!$A$3:$C$5,3,0),0)&gt;0,TODAY()-N(A287)&gt;IFERROR(VLOOKUP(I287,'Ajustes'!$A$3:$C$5,3,0),0)),"ABIERTA DEMASIADO TIEMPO; ",""))-2)))</f>
        <v/>
      </c>
    </row>
    <row r="288">
      <c r="A288" s="7" t="n"/>
      <c r="B288" s="8" t="n"/>
      <c r="L288" s="7" t="n"/>
      <c r="M288" s="8" t="n"/>
      <c r="N288" s="7" t="n"/>
      <c r="O288" s="7" t="n"/>
      <c r="Q288" s="10">
        <f>IF(OR(NOT(OR(A288&lt;&gt;"",C288&lt;&gt;"",D288&lt;&gt;"",G288&lt;&gt;"")),N(A288)=0,NOT(OR(N(L288)&gt;0,N(M288)&gt;0))),"",ROUND(((IF(N(L288)=0,N(A288),N(L288))+N(M288))-(N(A288)+N(B288)))*1440,0))</f>
        <v/>
      </c>
      <c r="R288" s="10">
        <f>IF(OR(NOT(OR(A288&lt;&gt;"",C288&lt;&gt;"",D288&lt;&gt;"",G288&lt;&gt;"")),N(A288)=0),"",IF(N(O288)&gt;0,N(O288),TODAY())-N(A288))</f>
        <v/>
      </c>
      <c r="S288">
        <f>IF(OR(NOT(OR(A288&lt;&gt;"",C288&lt;&gt;"",D288&lt;&gt;"",G288&lt;&gt;"")),N(O288)&gt;0),"",IF(IF(N(A288)=0,"SIN FECHA DE LLEGADA; ","")&amp;IF(C288="","SIN UNIDAD; ","")&amp;IF(AND(C288&lt;&gt;"",COUNTIF('Unidades'!$A$2:$A$300,C288)=0),"UNIDAD NO ESTÁ EN LA LISTA; ","")&amp;IF(I288="","SIN URGENCIA; ","")&amp;IF(AND(I288&lt;&gt;"",J288=""),"FALTA QUIÉN DECIDIÓ; ","")&amp;IF(AND(I288="Emergencia ahora",NOT(OR(N(L288)&gt;0,N(M288)&gt;0))),"EMERGENCIA SIN LLAMADA DE REGRESO; ","")&amp;IF(AND(I288&lt;&gt;"",N(A288)&gt;0,IFERROR(VLOOKUP(I288,'Ajustes'!$A$3:$C$5,2,0),0)&gt;0,IF(OR(N(L288)&gt;0,N(M288)&gt;0),((IF(N(L288)=0,N(A288),N(L288))+N(M288))-(N(A288)+N(B288)))*1440&gt;IFERROR(VLOOKUP(I288,'Ajustes'!$A$3:$C$5,2,0),0),AND(NOT(N(O288)&gt;0),I288&lt;&gt;"Emergencia ahora",(NOW()-(N(A288)+N(B288)))*1440&gt;IFERROR(VLOOKUP(I288,'Ajustes'!$A$3:$C$5,2,0),0)))),"LLAMADA DESPUÉS DE LA META; ","")&amp;IF(AND(I288="Siguiente día hábil",N(A288)&gt;0,IF(N(N288)=0,TODAY()&gt;WORKDAY(N(A288),1),N(N288)&gt;WORKDAY(N(A288),1))),"SIGUIENTE DÍA HÁBIL SIN PROGRAMAR; ","")&amp;IF(AND(OR(I288="Emergencia ahora",I288="Siguiente día hábil"),K288=""),"SIN PROVEEDOR; ","")&amp;IF(AND(I288&lt;&gt;"",N(A288)&gt;0,IFERROR(VLOOKUP(I288,'Ajustes'!$A$3:$C$5,3,0),0)&gt;0,TODAY()-N(A288)&gt;IFERROR(VLOOKUP(I288,'Ajustes'!$A$3:$C$5,3,0),0)),"ABIERTA DEMASIADO TIEMPO; ","")="","",LEFT(IF(N(A288)=0,"SIN FECHA DE LLEGADA; ","")&amp;IF(C288="","SIN UNIDAD; ","")&amp;IF(AND(C288&lt;&gt;"",COUNTIF('Unidades'!$A$2:$A$300,C288)=0),"UNIDAD NO ESTÁ EN LA LISTA; ","")&amp;IF(I288="","SIN URGENCIA; ","")&amp;IF(AND(I288&lt;&gt;"",J288=""),"FALTA QUIÉN DECIDIÓ; ","")&amp;IF(AND(I288="Emergencia ahora",NOT(OR(N(L288)&gt;0,N(M288)&gt;0))),"EMERGENCIA SIN LLAMADA DE REGRESO; ","")&amp;IF(AND(I288&lt;&gt;"",N(A288)&gt;0,IFERROR(VLOOKUP(I288,'Ajustes'!$A$3:$C$5,2,0),0)&gt;0,IF(OR(N(L288)&gt;0,N(M288)&gt;0),((IF(N(L288)=0,N(A288),N(L288))+N(M288))-(N(A288)+N(B288)))*1440&gt;IFERROR(VLOOKUP(I288,'Ajustes'!$A$3:$C$5,2,0),0),AND(NOT(N(O288)&gt;0),I288&lt;&gt;"Emergencia ahora",(NOW()-(N(A288)+N(B288)))*1440&gt;IFERROR(VLOOKUP(I288,'Ajustes'!$A$3:$C$5,2,0),0)))),"LLAMADA DESPUÉS DE LA META; ","")&amp;IF(AND(I288="Siguiente día hábil",N(A288)&gt;0,IF(N(N288)=0,TODAY()&gt;WORKDAY(N(A288),1),N(N288)&gt;WORKDAY(N(A288),1))),"SIGUIENTE DÍA HÁBIL SIN PROGRAMAR; ","")&amp;IF(AND(OR(I288="Emergencia ahora",I288="Siguiente día hábil"),K288=""),"SIN PROVEEDOR; ","")&amp;IF(AND(I288&lt;&gt;"",N(A288)&gt;0,IFERROR(VLOOKUP(I288,'Ajustes'!$A$3:$C$5,3,0),0)&gt;0,TODAY()-N(A288)&gt;IFERROR(VLOOKUP(I288,'Ajustes'!$A$3:$C$5,3,0),0)),"ABIERTA DEMASIADO TIEMPO; ",""),LEN(IF(N(A288)=0,"SIN FECHA DE LLEGADA; ","")&amp;IF(C288="","SIN UNIDAD; ","")&amp;IF(AND(C288&lt;&gt;"",COUNTIF('Unidades'!$A$2:$A$300,C288)=0),"UNIDAD NO ESTÁ EN LA LISTA; ","")&amp;IF(I288="","SIN URGENCIA; ","")&amp;IF(AND(I288&lt;&gt;"",J288=""),"FALTA QUIÉN DECIDIÓ; ","")&amp;IF(AND(I288="Emergencia ahora",NOT(OR(N(L288)&gt;0,N(M288)&gt;0))),"EMERGENCIA SIN LLAMADA DE REGRESO; ","")&amp;IF(AND(I288&lt;&gt;"",N(A288)&gt;0,IFERROR(VLOOKUP(I288,'Ajustes'!$A$3:$C$5,2,0),0)&gt;0,IF(OR(N(L288)&gt;0,N(M288)&gt;0),((IF(N(L288)=0,N(A288),N(L288))+N(M288))-(N(A288)+N(B288)))*1440&gt;IFERROR(VLOOKUP(I288,'Ajustes'!$A$3:$C$5,2,0),0),AND(NOT(N(O288)&gt;0),I288&lt;&gt;"Emergencia ahora",(NOW()-(N(A288)+N(B288)))*1440&gt;IFERROR(VLOOKUP(I288,'Ajustes'!$A$3:$C$5,2,0),0)))),"LLAMADA DESPUÉS DE LA META; ","")&amp;IF(AND(I288="Siguiente día hábil",N(A288)&gt;0,IF(N(N288)=0,TODAY()&gt;WORKDAY(N(A288),1),N(N288)&gt;WORKDAY(N(A288),1))),"SIGUIENTE DÍA HÁBIL SIN PROGRAMAR; ","")&amp;IF(AND(OR(I288="Emergencia ahora",I288="Siguiente día hábil"),K288=""),"SIN PROVEEDOR; ","")&amp;IF(AND(I288&lt;&gt;"",N(A288)&gt;0,IFERROR(VLOOKUP(I288,'Ajustes'!$A$3:$C$5,3,0),0)&gt;0,TODAY()-N(A288)&gt;IFERROR(VLOOKUP(I288,'Ajustes'!$A$3:$C$5,3,0),0)),"ABIERTA DEMASIADO TIEMPO; ",""))-2)))</f>
        <v/>
      </c>
    </row>
    <row r="289">
      <c r="A289" s="7" t="n"/>
      <c r="B289" s="8" t="n"/>
      <c r="L289" s="7" t="n"/>
      <c r="M289" s="8" t="n"/>
      <c r="N289" s="7" t="n"/>
      <c r="O289" s="7" t="n"/>
      <c r="Q289" s="10">
        <f>IF(OR(NOT(OR(A289&lt;&gt;"",C289&lt;&gt;"",D289&lt;&gt;"",G289&lt;&gt;"")),N(A289)=0,NOT(OR(N(L289)&gt;0,N(M289)&gt;0))),"",ROUND(((IF(N(L289)=0,N(A289),N(L289))+N(M289))-(N(A289)+N(B289)))*1440,0))</f>
        <v/>
      </c>
      <c r="R289" s="10">
        <f>IF(OR(NOT(OR(A289&lt;&gt;"",C289&lt;&gt;"",D289&lt;&gt;"",G289&lt;&gt;"")),N(A289)=0),"",IF(N(O289)&gt;0,N(O289),TODAY())-N(A289))</f>
        <v/>
      </c>
      <c r="S289">
        <f>IF(OR(NOT(OR(A289&lt;&gt;"",C289&lt;&gt;"",D289&lt;&gt;"",G289&lt;&gt;"")),N(O289)&gt;0),"",IF(IF(N(A289)=0,"SIN FECHA DE LLEGADA; ","")&amp;IF(C289="","SIN UNIDAD; ","")&amp;IF(AND(C289&lt;&gt;"",COUNTIF('Unidades'!$A$2:$A$300,C289)=0),"UNIDAD NO ESTÁ EN LA LISTA; ","")&amp;IF(I289="","SIN URGENCIA; ","")&amp;IF(AND(I289&lt;&gt;"",J289=""),"FALTA QUIÉN DECIDIÓ; ","")&amp;IF(AND(I289="Emergencia ahora",NOT(OR(N(L289)&gt;0,N(M289)&gt;0))),"EMERGENCIA SIN LLAMADA DE REGRESO; ","")&amp;IF(AND(I289&lt;&gt;"",N(A289)&gt;0,IFERROR(VLOOKUP(I289,'Ajustes'!$A$3:$C$5,2,0),0)&gt;0,IF(OR(N(L289)&gt;0,N(M289)&gt;0),((IF(N(L289)=0,N(A289),N(L289))+N(M289))-(N(A289)+N(B289)))*1440&gt;IFERROR(VLOOKUP(I289,'Ajustes'!$A$3:$C$5,2,0),0),AND(NOT(N(O289)&gt;0),I289&lt;&gt;"Emergencia ahora",(NOW()-(N(A289)+N(B289)))*1440&gt;IFERROR(VLOOKUP(I289,'Ajustes'!$A$3:$C$5,2,0),0)))),"LLAMADA DESPUÉS DE LA META; ","")&amp;IF(AND(I289="Siguiente día hábil",N(A289)&gt;0,IF(N(N289)=0,TODAY()&gt;WORKDAY(N(A289),1),N(N289)&gt;WORKDAY(N(A289),1))),"SIGUIENTE DÍA HÁBIL SIN PROGRAMAR; ","")&amp;IF(AND(OR(I289="Emergencia ahora",I289="Siguiente día hábil"),K289=""),"SIN PROVEEDOR; ","")&amp;IF(AND(I289&lt;&gt;"",N(A289)&gt;0,IFERROR(VLOOKUP(I289,'Ajustes'!$A$3:$C$5,3,0),0)&gt;0,TODAY()-N(A289)&gt;IFERROR(VLOOKUP(I289,'Ajustes'!$A$3:$C$5,3,0),0)),"ABIERTA DEMASIADO TIEMPO; ","")="","",LEFT(IF(N(A289)=0,"SIN FECHA DE LLEGADA; ","")&amp;IF(C289="","SIN UNIDAD; ","")&amp;IF(AND(C289&lt;&gt;"",COUNTIF('Unidades'!$A$2:$A$300,C289)=0),"UNIDAD NO ESTÁ EN LA LISTA; ","")&amp;IF(I289="","SIN URGENCIA; ","")&amp;IF(AND(I289&lt;&gt;"",J289=""),"FALTA QUIÉN DECIDIÓ; ","")&amp;IF(AND(I289="Emergencia ahora",NOT(OR(N(L289)&gt;0,N(M289)&gt;0))),"EMERGENCIA SIN LLAMADA DE REGRESO; ","")&amp;IF(AND(I289&lt;&gt;"",N(A289)&gt;0,IFERROR(VLOOKUP(I289,'Ajustes'!$A$3:$C$5,2,0),0)&gt;0,IF(OR(N(L289)&gt;0,N(M289)&gt;0),((IF(N(L289)=0,N(A289),N(L289))+N(M289))-(N(A289)+N(B289)))*1440&gt;IFERROR(VLOOKUP(I289,'Ajustes'!$A$3:$C$5,2,0),0),AND(NOT(N(O289)&gt;0),I289&lt;&gt;"Emergencia ahora",(NOW()-(N(A289)+N(B289)))*1440&gt;IFERROR(VLOOKUP(I289,'Ajustes'!$A$3:$C$5,2,0),0)))),"LLAMADA DESPUÉS DE LA META; ","")&amp;IF(AND(I289="Siguiente día hábil",N(A289)&gt;0,IF(N(N289)=0,TODAY()&gt;WORKDAY(N(A289),1),N(N289)&gt;WORKDAY(N(A289),1))),"SIGUIENTE DÍA HÁBIL SIN PROGRAMAR; ","")&amp;IF(AND(OR(I289="Emergencia ahora",I289="Siguiente día hábil"),K289=""),"SIN PROVEEDOR; ","")&amp;IF(AND(I289&lt;&gt;"",N(A289)&gt;0,IFERROR(VLOOKUP(I289,'Ajustes'!$A$3:$C$5,3,0),0)&gt;0,TODAY()-N(A289)&gt;IFERROR(VLOOKUP(I289,'Ajustes'!$A$3:$C$5,3,0),0)),"ABIERTA DEMASIADO TIEMPO; ",""),LEN(IF(N(A289)=0,"SIN FECHA DE LLEGADA; ","")&amp;IF(C289="","SIN UNIDAD; ","")&amp;IF(AND(C289&lt;&gt;"",COUNTIF('Unidades'!$A$2:$A$300,C289)=0),"UNIDAD NO ESTÁ EN LA LISTA; ","")&amp;IF(I289="","SIN URGENCIA; ","")&amp;IF(AND(I289&lt;&gt;"",J289=""),"FALTA QUIÉN DECIDIÓ; ","")&amp;IF(AND(I289="Emergencia ahora",NOT(OR(N(L289)&gt;0,N(M289)&gt;0))),"EMERGENCIA SIN LLAMADA DE REGRESO; ","")&amp;IF(AND(I289&lt;&gt;"",N(A289)&gt;0,IFERROR(VLOOKUP(I289,'Ajustes'!$A$3:$C$5,2,0),0)&gt;0,IF(OR(N(L289)&gt;0,N(M289)&gt;0),((IF(N(L289)=0,N(A289),N(L289))+N(M289))-(N(A289)+N(B289)))*1440&gt;IFERROR(VLOOKUP(I289,'Ajustes'!$A$3:$C$5,2,0),0),AND(NOT(N(O289)&gt;0),I289&lt;&gt;"Emergencia ahora",(NOW()-(N(A289)+N(B289)))*1440&gt;IFERROR(VLOOKUP(I289,'Ajustes'!$A$3:$C$5,2,0),0)))),"LLAMADA DESPUÉS DE LA META; ","")&amp;IF(AND(I289="Siguiente día hábil",N(A289)&gt;0,IF(N(N289)=0,TODAY()&gt;WORKDAY(N(A289),1),N(N289)&gt;WORKDAY(N(A289),1))),"SIGUIENTE DÍA HÁBIL SIN PROGRAMAR; ","")&amp;IF(AND(OR(I289="Emergencia ahora",I289="Siguiente día hábil"),K289=""),"SIN PROVEEDOR; ","")&amp;IF(AND(I289&lt;&gt;"",N(A289)&gt;0,IFERROR(VLOOKUP(I289,'Ajustes'!$A$3:$C$5,3,0),0)&gt;0,TODAY()-N(A289)&gt;IFERROR(VLOOKUP(I289,'Ajustes'!$A$3:$C$5,3,0),0)),"ABIERTA DEMASIADO TIEMPO; ",""))-2)))</f>
        <v/>
      </c>
    </row>
    <row r="290">
      <c r="A290" s="7" t="n"/>
      <c r="B290" s="8" t="n"/>
      <c r="L290" s="7" t="n"/>
      <c r="M290" s="8" t="n"/>
      <c r="N290" s="7" t="n"/>
      <c r="O290" s="7" t="n"/>
      <c r="Q290" s="10">
        <f>IF(OR(NOT(OR(A290&lt;&gt;"",C290&lt;&gt;"",D290&lt;&gt;"",G290&lt;&gt;"")),N(A290)=0,NOT(OR(N(L290)&gt;0,N(M290)&gt;0))),"",ROUND(((IF(N(L290)=0,N(A290),N(L290))+N(M290))-(N(A290)+N(B290)))*1440,0))</f>
        <v/>
      </c>
      <c r="R290" s="10">
        <f>IF(OR(NOT(OR(A290&lt;&gt;"",C290&lt;&gt;"",D290&lt;&gt;"",G290&lt;&gt;"")),N(A290)=0),"",IF(N(O290)&gt;0,N(O290),TODAY())-N(A290))</f>
        <v/>
      </c>
      <c r="S290">
        <f>IF(OR(NOT(OR(A290&lt;&gt;"",C290&lt;&gt;"",D290&lt;&gt;"",G290&lt;&gt;"")),N(O290)&gt;0),"",IF(IF(N(A290)=0,"SIN FECHA DE LLEGADA; ","")&amp;IF(C290="","SIN UNIDAD; ","")&amp;IF(AND(C290&lt;&gt;"",COUNTIF('Unidades'!$A$2:$A$300,C290)=0),"UNIDAD NO ESTÁ EN LA LISTA; ","")&amp;IF(I290="","SIN URGENCIA; ","")&amp;IF(AND(I290&lt;&gt;"",J290=""),"FALTA QUIÉN DECIDIÓ; ","")&amp;IF(AND(I290="Emergencia ahora",NOT(OR(N(L290)&gt;0,N(M290)&gt;0))),"EMERGENCIA SIN LLAMADA DE REGRESO; ","")&amp;IF(AND(I290&lt;&gt;"",N(A290)&gt;0,IFERROR(VLOOKUP(I290,'Ajustes'!$A$3:$C$5,2,0),0)&gt;0,IF(OR(N(L290)&gt;0,N(M290)&gt;0),((IF(N(L290)=0,N(A290),N(L290))+N(M290))-(N(A290)+N(B290)))*1440&gt;IFERROR(VLOOKUP(I290,'Ajustes'!$A$3:$C$5,2,0),0),AND(NOT(N(O290)&gt;0),I290&lt;&gt;"Emergencia ahora",(NOW()-(N(A290)+N(B290)))*1440&gt;IFERROR(VLOOKUP(I290,'Ajustes'!$A$3:$C$5,2,0),0)))),"LLAMADA DESPUÉS DE LA META; ","")&amp;IF(AND(I290="Siguiente día hábil",N(A290)&gt;0,IF(N(N290)=0,TODAY()&gt;WORKDAY(N(A290),1),N(N290)&gt;WORKDAY(N(A290),1))),"SIGUIENTE DÍA HÁBIL SIN PROGRAMAR; ","")&amp;IF(AND(OR(I290="Emergencia ahora",I290="Siguiente día hábil"),K290=""),"SIN PROVEEDOR; ","")&amp;IF(AND(I290&lt;&gt;"",N(A290)&gt;0,IFERROR(VLOOKUP(I290,'Ajustes'!$A$3:$C$5,3,0),0)&gt;0,TODAY()-N(A290)&gt;IFERROR(VLOOKUP(I290,'Ajustes'!$A$3:$C$5,3,0),0)),"ABIERTA DEMASIADO TIEMPO; ","")="","",LEFT(IF(N(A290)=0,"SIN FECHA DE LLEGADA; ","")&amp;IF(C290="","SIN UNIDAD; ","")&amp;IF(AND(C290&lt;&gt;"",COUNTIF('Unidades'!$A$2:$A$300,C290)=0),"UNIDAD NO ESTÁ EN LA LISTA; ","")&amp;IF(I290="","SIN URGENCIA; ","")&amp;IF(AND(I290&lt;&gt;"",J290=""),"FALTA QUIÉN DECIDIÓ; ","")&amp;IF(AND(I290="Emergencia ahora",NOT(OR(N(L290)&gt;0,N(M290)&gt;0))),"EMERGENCIA SIN LLAMADA DE REGRESO; ","")&amp;IF(AND(I290&lt;&gt;"",N(A290)&gt;0,IFERROR(VLOOKUP(I290,'Ajustes'!$A$3:$C$5,2,0),0)&gt;0,IF(OR(N(L290)&gt;0,N(M290)&gt;0),((IF(N(L290)=0,N(A290),N(L290))+N(M290))-(N(A290)+N(B290)))*1440&gt;IFERROR(VLOOKUP(I290,'Ajustes'!$A$3:$C$5,2,0),0),AND(NOT(N(O290)&gt;0),I290&lt;&gt;"Emergencia ahora",(NOW()-(N(A290)+N(B290)))*1440&gt;IFERROR(VLOOKUP(I290,'Ajustes'!$A$3:$C$5,2,0),0)))),"LLAMADA DESPUÉS DE LA META; ","")&amp;IF(AND(I290="Siguiente día hábil",N(A290)&gt;0,IF(N(N290)=0,TODAY()&gt;WORKDAY(N(A290),1),N(N290)&gt;WORKDAY(N(A290),1))),"SIGUIENTE DÍA HÁBIL SIN PROGRAMAR; ","")&amp;IF(AND(OR(I290="Emergencia ahora",I290="Siguiente día hábil"),K290=""),"SIN PROVEEDOR; ","")&amp;IF(AND(I290&lt;&gt;"",N(A290)&gt;0,IFERROR(VLOOKUP(I290,'Ajustes'!$A$3:$C$5,3,0),0)&gt;0,TODAY()-N(A290)&gt;IFERROR(VLOOKUP(I290,'Ajustes'!$A$3:$C$5,3,0),0)),"ABIERTA DEMASIADO TIEMPO; ",""),LEN(IF(N(A290)=0,"SIN FECHA DE LLEGADA; ","")&amp;IF(C290="","SIN UNIDAD; ","")&amp;IF(AND(C290&lt;&gt;"",COUNTIF('Unidades'!$A$2:$A$300,C290)=0),"UNIDAD NO ESTÁ EN LA LISTA; ","")&amp;IF(I290="","SIN URGENCIA; ","")&amp;IF(AND(I290&lt;&gt;"",J290=""),"FALTA QUIÉN DECIDIÓ; ","")&amp;IF(AND(I290="Emergencia ahora",NOT(OR(N(L290)&gt;0,N(M290)&gt;0))),"EMERGENCIA SIN LLAMADA DE REGRESO; ","")&amp;IF(AND(I290&lt;&gt;"",N(A290)&gt;0,IFERROR(VLOOKUP(I290,'Ajustes'!$A$3:$C$5,2,0),0)&gt;0,IF(OR(N(L290)&gt;0,N(M290)&gt;0),((IF(N(L290)=0,N(A290),N(L290))+N(M290))-(N(A290)+N(B290)))*1440&gt;IFERROR(VLOOKUP(I290,'Ajustes'!$A$3:$C$5,2,0),0),AND(NOT(N(O290)&gt;0),I290&lt;&gt;"Emergencia ahora",(NOW()-(N(A290)+N(B290)))*1440&gt;IFERROR(VLOOKUP(I290,'Ajustes'!$A$3:$C$5,2,0),0)))),"LLAMADA DESPUÉS DE LA META; ","")&amp;IF(AND(I290="Siguiente día hábil",N(A290)&gt;0,IF(N(N290)=0,TODAY()&gt;WORKDAY(N(A290),1),N(N290)&gt;WORKDAY(N(A290),1))),"SIGUIENTE DÍA HÁBIL SIN PROGRAMAR; ","")&amp;IF(AND(OR(I290="Emergencia ahora",I290="Siguiente día hábil"),K290=""),"SIN PROVEEDOR; ","")&amp;IF(AND(I290&lt;&gt;"",N(A290)&gt;0,IFERROR(VLOOKUP(I290,'Ajustes'!$A$3:$C$5,3,0),0)&gt;0,TODAY()-N(A290)&gt;IFERROR(VLOOKUP(I290,'Ajustes'!$A$3:$C$5,3,0),0)),"ABIERTA DEMASIADO TIEMPO; ",""))-2)))</f>
        <v/>
      </c>
    </row>
    <row r="291">
      <c r="A291" s="7" t="n"/>
      <c r="B291" s="8" t="n"/>
      <c r="L291" s="7" t="n"/>
      <c r="M291" s="8" t="n"/>
      <c r="N291" s="7" t="n"/>
      <c r="O291" s="7" t="n"/>
      <c r="Q291" s="10">
        <f>IF(OR(NOT(OR(A291&lt;&gt;"",C291&lt;&gt;"",D291&lt;&gt;"",G291&lt;&gt;"")),N(A291)=0,NOT(OR(N(L291)&gt;0,N(M291)&gt;0))),"",ROUND(((IF(N(L291)=0,N(A291),N(L291))+N(M291))-(N(A291)+N(B291)))*1440,0))</f>
        <v/>
      </c>
      <c r="R291" s="10">
        <f>IF(OR(NOT(OR(A291&lt;&gt;"",C291&lt;&gt;"",D291&lt;&gt;"",G291&lt;&gt;"")),N(A291)=0),"",IF(N(O291)&gt;0,N(O291),TODAY())-N(A291))</f>
        <v/>
      </c>
      <c r="S291">
        <f>IF(OR(NOT(OR(A291&lt;&gt;"",C291&lt;&gt;"",D291&lt;&gt;"",G291&lt;&gt;"")),N(O291)&gt;0),"",IF(IF(N(A291)=0,"SIN FECHA DE LLEGADA; ","")&amp;IF(C291="","SIN UNIDAD; ","")&amp;IF(AND(C291&lt;&gt;"",COUNTIF('Unidades'!$A$2:$A$300,C291)=0),"UNIDAD NO ESTÁ EN LA LISTA; ","")&amp;IF(I291="","SIN URGENCIA; ","")&amp;IF(AND(I291&lt;&gt;"",J291=""),"FALTA QUIÉN DECIDIÓ; ","")&amp;IF(AND(I291="Emergencia ahora",NOT(OR(N(L291)&gt;0,N(M291)&gt;0))),"EMERGENCIA SIN LLAMADA DE REGRESO; ","")&amp;IF(AND(I291&lt;&gt;"",N(A291)&gt;0,IFERROR(VLOOKUP(I291,'Ajustes'!$A$3:$C$5,2,0),0)&gt;0,IF(OR(N(L291)&gt;0,N(M291)&gt;0),((IF(N(L291)=0,N(A291),N(L291))+N(M291))-(N(A291)+N(B291)))*1440&gt;IFERROR(VLOOKUP(I291,'Ajustes'!$A$3:$C$5,2,0),0),AND(NOT(N(O291)&gt;0),I291&lt;&gt;"Emergencia ahora",(NOW()-(N(A291)+N(B291)))*1440&gt;IFERROR(VLOOKUP(I291,'Ajustes'!$A$3:$C$5,2,0),0)))),"LLAMADA DESPUÉS DE LA META; ","")&amp;IF(AND(I291="Siguiente día hábil",N(A291)&gt;0,IF(N(N291)=0,TODAY()&gt;WORKDAY(N(A291),1),N(N291)&gt;WORKDAY(N(A291),1))),"SIGUIENTE DÍA HÁBIL SIN PROGRAMAR; ","")&amp;IF(AND(OR(I291="Emergencia ahora",I291="Siguiente día hábil"),K291=""),"SIN PROVEEDOR; ","")&amp;IF(AND(I291&lt;&gt;"",N(A291)&gt;0,IFERROR(VLOOKUP(I291,'Ajustes'!$A$3:$C$5,3,0),0)&gt;0,TODAY()-N(A291)&gt;IFERROR(VLOOKUP(I291,'Ajustes'!$A$3:$C$5,3,0),0)),"ABIERTA DEMASIADO TIEMPO; ","")="","",LEFT(IF(N(A291)=0,"SIN FECHA DE LLEGADA; ","")&amp;IF(C291="","SIN UNIDAD; ","")&amp;IF(AND(C291&lt;&gt;"",COUNTIF('Unidades'!$A$2:$A$300,C291)=0),"UNIDAD NO ESTÁ EN LA LISTA; ","")&amp;IF(I291="","SIN URGENCIA; ","")&amp;IF(AND(I291&lt;&gt;"",J291=""),"FALTA QUIÉN DECIDIÓ; ","")&amp;IF(AND(I291="Emergencia ahora",NOT(OR(N(L291)&gt;0,N(M291)&gt;0))),"EMERGENCIA SIN LLAMADA DE REGRESO; ","")&amp;IF(AND(I291&lt;&gt;"",N(A291)&gt;0,IFERROR(VLOOKUP(I291,'Ajustes'!$A$3:$C$5,2,0),0)&gt;0,IF(OR(N(L291)&gt;0,N(M291)&gt;0),((IF(N(L291)=0,N(A291),N(L291))+N(M291))-(N(A291)+N(B291)))*1440&gt;IFERROR(VLOOKUP(I291,'Ajustes'!$A$3:$C$5,2,0),0),AND(NOT(N(O291)&gt;0),I291&lt;&gt;"Emergencia ahora",(NOW()-(N(A291)+N(B291)))*1440&gt;IFERROR(VLOOKUP(I291,'Ajustes'!$A$3:$C$5,2,0),0)))),"LLAMADA DESPUÉS DE LA META; ","")&amp;IF(AND(I291="Siguiente día hábil",N(A291)&gt;0,IF(N(N291)=0,TODAY()&gt;WORKDAY(N(A291),1),N(N291)&gt;WORKDAY(N(A291),1))),"SIGUIENTE DÍA HÁBIL SIN PROGRAMAR; ","")&amp;IF(AND(OR(I291="Emergencia ahora",I291="Siguiente día hábil"),K291=""),"SIN PROVEEDOR; ","")&amp;IF(AND(I291&lt;&gt;"",N(A291)&gt;0,IFERROR(VLOOKUP(I291,'Ajustes'!$A$3:$C$5,3,0),0)&gt;0,TODAY()-N(A291)&gt;IFERROR(VLOOKUP(I291,'Ajustes'!$A$3:$C$5,3,0),0)),"ABIERTA DEMASIADO TIEMPO; ",""),LEN(IF(N(A291)=0,"SIN FECHA DE LLEGADA; ","")&amp;IF(C291="","SIN UNIDAD; ","")&amp;IF(AND(C291&lt;&gt;"",COUNTIF('Unidades'!$A$2:$A$300,C291)=0),"UNIDAD NO ESTÁ EN LA LISTA; ","")&amp;IF(I291="","SIN URGENCIA; ","")&amp;IF(AND(I291&lt;&gt;"",J291=""),"FALTA QUIÉN DECIDIÓ; ","")&amp;IF(AND(I291="Emergencia ahora",NOT(OR(N(L291)&gt;0,N(M291)&gt;0))),"EMERGENCIA SIN LLAMADA DE REGRESO; ","")&amp;IF(AND(I291&lt;&gt;"",N(A291)&gt;0,IFERROR(VLOOKUP(I291,'Ajustes'!$A$3:$C$5,2,0),0)&gt;0,IF(OR(N(L291)&gt;0,N(M291)&gt;0),((IF(N(L291)=0,N(A291),N(L291))+N(M291))-(N(A291)+N(B291)))*1440&gt;IFERROR(VLOOKUP(I291,'Ajustes'!$A$3:$C$5,2,0),0),AND(NOT(N(O291)&gt;0),I291&lt;&gt;"Emergencia ahora",(NOW()-(N(A291)+N(B291)))*1440&gt;IFERROR(VLOOKUP(I291,'Ajustes'!$A$3:$C$5,2,0),0)))),"LLAMADA DESPUÉS DE LA META; ","")&amp;IF(AND(I291="Siguiente día hábil",N(A291)&gt;0,IF(N(N291)=0,TODAY()&gt;WORKDAY(N(A291),1),N(N291)&gt;WORKDAY(N(A291),1))),"SIGUIENTE DÍA HÁBIL SIN PROGRAMAR; ","")&amp;IF(AND(OR(I291="Emergencia ahora",I291="Siguiente día hábil"),K291=""),"SIN PROVEEDOR; ","")&amp;IF(AND(I291&lt;&gt;"",N(A291)&gt;0,IFERROR(VLOOKUP(I291,'Ajustes'!$A$3:$C$5,3,0),0)&gt;0,TODAY()-N(A291)&gt;IFERROR(VLOOKUP(I291,'Ajustes'!$A$3:$C$5,3,0),0)),"ABIERTA DEMASIADO TIEMPO; ",""))-2)))</f>
        <v/>
      </c>
    </row>
    <row r="292">
      <c r="A292" s="7" t="n"/>
      <c r="B292" s="8" t="n"/>
      <c r="L292" s="7" t="n"/>
      <c r="M292" s="8" t="n"/>
      <c r="N292" s="7" t="n"/>
      <c r="O292" s="7" t="n"/>
      <c r="Q292" s="10">
        <f>IF(OR(NOT(OR(A292&lt;&gt;"",C292&lt;&gt;"",D292&lt;&gt;"",G292&lt;&gt;"")),N(A292)=0,NOT(OR(N(L292)&gt;0,N(M292)&gt;0))),"",ROUND(((IF(N(L292)=0,N(A292),N(L292))+N(M292))-(N(A292)+N(B292)))*1440,0))</f>
        <v/>
      </c>
      <c r="R292" s="10">
        <f>IF(OR(NOT(OR(A292&lt;&gt;"",C292&lt;&gt;"",D292&lt;&gt;"",G292&lt;&gt;"")),N(A292)=0),"",IF(N(O292)&gt;0,N(O292),TODAY())-N(A292))</f>
        <v/>
      </c>
      <c r="S292">
        <f>IF(OR(NOT(OR(A292&lt;&gt;"",C292&lt;&gt;"",D292&lt;&gt;"",G292&lt;&gt;"")),N(O292)&gt;0),"",IF(IF(N(A292)=0,"SIN FECHA DE LLEGADA; ","")&amp;IF(C292="","SIN UNIDAD; ","")&amp;IF(AND(C292&lt;&gt;"",COUNTIF('Unidades'!$A$2:$A$300,C292)=0),"UNIDAD NO ESTÁ EN LA LISTA; ","")&amp;IF(I292="","SIN URGENCIA; ","")&amp;IF(AND(I292&lt;&gt;"",J292=""),"FALTA QUIÉN DECIDIÓ; ","")&amp;IF(AND(I292="Emergencia ahora",NOT(OR(N(L292)&gt;0,N(M292)&gt;0))),"EMERGENCIA SIN LLAMADA DE REGRESO; ","")&amp;IF(AND(I292&lt;&gt;"",N(A292)&gt;0,IFERROR(VLOOKUP(I292,'Ajustes'!$A$3:$C$5,2,0),0)&gt;0,IF(OR(N(L292)&gt;0,N(M292)&gt;0),((IF(N(L292)=0,N(A292),N(L292))+N(M292))-(N(A292)+N(B292)))*1440&gt;IFERROR(VLOOKUP(I292,'Ajustes'!$A$3:$C$5,2,0),0),AND(NOT(N(O292)&gt;0),I292&lt;&gt;"Emergencia ahora",(NOW()-(N(A292)+N(B292)))*1440&gt;IFERROR(VLOOKUP(I292,'Ajustes'!$A$3:$C$5,2,0),0)))),"LLAMADA DESPUÉS DE LA META; ","")&amp;IF(AND(I292="Siguiente día hábil",N(A292)&gt;0,IF(N(N292)=0,TODAY()&gt;WORKDAY(N(A292),1),N(N292)&gt;WORKDAY(N(A292),1))),"SIGUIENTE DÍA HÁBIL SIN PROGRAMAR; ","")&amp;IF(AND(OR(I292="Emergencia ahora",I292="Siguiente día hábil"),K292=""),"SIN PROVEEDOR; ","")&amp;IF(AND(I292&lt;&gt;"",N(A292)&gt;0,IFERROR(VLOOKUP(I292,'Ajustes'!$A$3:$C$5,3,0),0)&gt;0,TODAY()-N(A292)&gt;IFERROR(VLOOKUP(I292,'Ajustes'!$A$3:$C$5,3,0),0)),"ABIERTA DEMASIADO TIEMPO; ","")="","",LEFT(IF(N(A292)=0,"SIN FECHA DE LLEGADA; ","")&amp;IF(C292="","SIN UNIDAD; ","")&amp;IF(AND(C292&lt;&gt;"",COUNTIF('Unidades'!$A$2:$A$300,C292)=0),"UNIDAD NO ESTÁ EN LA LISTA; ","")&amp;IF(I292="","SIN URGENCIA; ","")&amp;IF(AND(I292&lt;&gt;"",J292=""),"FALTA QUIÉN DECIDIÓ; ","")&amp;IF(AND(I292="Emergencia ahora",NOT(OR(N(L292)&gt;0,N(M292)&gt;0))),"EMERGENCIA SIN LLAMADA DE REGRESO; ","")&amp;IF(AND(I292&lt;&gt;"",N(A292)&gt;0,IFERROR(VLOOKUP(I292,'Ajustes'!$A$3:$C$5,2,0),0)&gt;0,IF(OR(N(L292)&gt;0,N(M292)&gt;0),((IF(N(L292)=0,N(A292),N(L292))+N(M292))-(N(A292)+N(B292)))*1440&gt;IFERROR(VLOOKUP(I292,'Ajustes'!$A$3:$C$5,2,0),0),AND(NOT(N(O292)&gt;0),I292&lt;&gt;"Emergencia ahora",(NOW()-(N(A292)+N(B292)))*1440&gt;IFERROR(VLOOKUP(I292,'Ajustes'!$A$3:$C$5,2,0),0)))),"LLAMADA DESPUÉS DE LA META; ","")&amp;IF(AND(I292="Siguiente día hábil",N(A292)&gt;0,IF(N(N292)=0,TODAY()&gt;WORKDAY(N(A292),1),N(N292)&gt;WORKDAY(N(A292),1))),"SIGUIENTE DÍA HÁBIL SIN PROGRAMAR; ","")&amp;IF(AND(OR(I292="Emergencia ahora",I292="Siguiente día hábil"),K292=""),"SIN PROVEEDOR; ","")&amp;IF(AND(I292&lt;&gt;"",N(A292)&gt;0,IFERROR(VLOOKUP(I292,'Ajustes'!$A$3:$C$5,3,0),0)&gt;0,TODAY()-N(A292)&gt;IFERROR(VLOOKUP(I292,'Ajustes'!$A$3:$C$5,3,0),0)),"ABIERTA DEMASIADO TIEMPO; ",""),LEN(IF(N(A292)=0,"SIN FECHA DE LLEGADA; ","")&amp;IF(C292="","SIN UNIDAD; ","")&amp;IF(AND(C292&lt;&gt;"",COUNTIF('Unidades'!$A$2:$A$300,C292)=0),"UNIDAD NO ESTÁ EN LA LISTA; ","")&amp;IF(I292="","SIN URGENCIA; ","")&amp;IF(AND(I292&lt;&gt;"",J292=""),"FALTA QUIÉN DECIDIÓ; ","")&amp;IF(AND(I292="Emergencia ahora",NOT(OR(N(L292)&gt;0,N(M292)&gt;0))),"EMERGENCIA SIN LLAMADA DE REGRESO; ","")&amp;IF(AND(I292&lt;&gt;"",N(A292)&gt;0,IFERROR(VLOOKUP(I292,'Ajustes'!$A$3:$C$5,2,0),0)&gt;0,IF(OR(N(L292)&gt;0,N(M292)&gt;0),((IF(N(L292)=0,N(A292),N(L292))+N(M292))-(N(A292)+N(B292)))*1440&gt;IFERROR(VLOOKUP(I292,'Ajustes'!$A$3:$C$5,2,0),0),AND(NOT(N(O292)&gt;0),I292&lt;&gt;"Emergencia ahora",(NOW()-(N(A292)+N(B292)))*1440&gt;IFERROR(VLOOKUP(I292,'Ajustes'!$A$3:$C$5,2,0),0)))),"LLAMADA DESPUÉS DE LA META; ","")&amp;IF(AND(I292="Siguiente día hábil",N(A292)&gt;0,IF(N(N292)=0,TODAY()&gt;WORKDAY(N(A292),1),N(N292)&gt;WORKDAY(N(A292),1))),"SIGUIENTE DÍA HÁBIL SIN PROGRAMAR; ","")&amp;IF(AND(OR(I292="Emergencia ahora",I292="Siguiente día hábil"),K292=""),"SIN PROVEEDOR; ","")&amp;IF(AND(I292&lt;&gt;"",N(A292)&gt;0,IFERROR(VLOOKUP(I292,'Ajustes'!$A$3:$C$5,3,0),0)&gt;0,TODAY()-N(A292)&gt;IFERROR(VLOOKUP(I292,'Ajustes'!$A$3:$C$5,3,0),0)),"ABIERTA DEMASIADO TIEMPO; ",""))-2)))</f>
        <v/>
      </c>
    </row>
    <row r="293">
      <c r="A293" s="7" t="n"/>
      <c r="B293" s="8" t="n"/>
      <c r="L293" s="7" t="n"/>
      <c r="M293" s="8" t="n"/>
      <c r="N293" s="7" t="n"/>
      <c r="O293" s="7" t="n"/>
      <c r="Q293" s="10">
        <f>IF(OR(NOT(OR(A293&lt;&gt;"",C293&lt;&gt;"",D293&lt;&gt;"",G293&lt;&gt;"")),N(A293)=0,NOT(OR(N(L293)&gt;0,N(M293)&gt;0))),"",ROUND(((IF(N(L293)=0,N(A293),N(L293))+N(M293))-(N(A293)+N(B293)))*1440,0))</f>
        <v/>
      </c>
      <c r="R293" s="10">
        <f>IF(OR(NOT(OR(A293&lt;&gt;"",C293&lt;&gt;"",D293&lt;&gt;"",G293&lt;&gt;"")),N(A293)=0),"",IF(N(O293)&gt;0,N(O293),TODAY())-N(A293))</f>
        <v/>
      </c>
      <c r="S293">
        <f>IF(OR(NOT(OR(A293&lt;&gt;"",C293&lt;&gt;"",D293&lt;&gt;"",G293&lt;&gt;"")),N(O293)&gt;0),"",IF(IF(N(A293)=0,"SIN FECHA DE LLEGADA; ","")&amp;IF(C293="","SIN UNIDAD; ","")&amp;IF(AND(C293&lt;&gt;"",COUNTIF('Unidades'!$A$2:$A$300,C293)=0),"UNIDAD NO ESTÁ EN LA LISTA; ","")&amp;IF(I293="","SIN URGENCIA; ","")&amp;IF(AND(I293&lt;&gt;"",J293=""),"FALTA QUIÉN DECIDIÓ; ","")&amp;IF(AND(I293="Emergencia ahora",NOT(OR(N(L293)&gt;0,N(M293)&gt;0))),"EMERGENCIA SIN LLAMADA DE REGRESO; ","")&amp;IF(AND(I293&lt;&gt;"",N(A293)&gt;0,IFERROR(VLOOKUP(I293,'Ajustes'!$A$3:$C$5,2,0),0)&gt;0,IF(OR(N(L293)&gt;0,N(M293)&gt;0),((IF(N(L293)=0,N(A293),N(L293))+N(M293))-(N(A293)+N(B293)))*1440&gt;IFERROR(VLOOKUP(I293,'Ajustes'!$A$3:$C$5,2,0),0),AND(NOT(N(O293)&gt;0),I293&lt;&gt;"Emergencia ahora",(NOW()-(N(A293)+N(B293)))*1440&gt;IFERROR(VLOOKUP(I293,'Ajustes'!$A$3:$C$5,2,0),0)))),"LLAMADA DESPUÉS DE LA META; ","")&amp;IF(AND(I293="Siguiente día hábil",N(A293)&gt;0,IF(N(N293)=0,TODAY()&gt;WORKDAY(N(A293),1),N(N293)&gt;WORKDAY(N(A293),1))),"SIGUIENTE DÍA HÁBIL SIN PROGRAMAR; ","")&amp;IF(AND(OR(I293="Emergencia ahora",I293="Siguiente día hábil"),K293=""),"SIN PROVEEDOR; ","")&amp;IF(AND(I293&lt;&gt;"",N(A293)&gt;0,IFERROR(VLOOKUP(I293,'Ajustes'!$A$3:$C$5,3,0),0)&gt;0,TODAY()-N(A293)&gt;IFERROR(VLOOKUP(I293,'Ajustes'!$A$3:$C$5,3,0),0)),"ABIERTA DEMASIADO TIEMPO; ","")="","",LEFT(IF(N(A293)=0,"SIN FECHA DE LLEGADA; ","")&amp;IF(C293="","SIN UNIDAD; ","")&amp;IF(AND(C293&lt;&gt;"",COUNTIF('Unidades'!$A$2:$A$300,C293)=0),"UNIDAD NO ESTÁ EN LA LISTA; ","")&amp;IF(I293="","SIN URGENCIA; ","")&amp;IF(AND(I293&lt;&gt;"",J293=""),"FALTA QUIÉN DECIDIÓ; ","")&amp;IF(AND(I293="Emergencia ahora",NOT(OR(N(L293)&gt;0,N(M293)&gt;0))),"EMERGENCIA SIN LLAMADA DE REGRESO; ","")&amp;IF(AND(I293&lt;&gt;"",N(A293)&gt;0,IFERROR(VLOOKUP(I293,'Ajustes'!$A$3:$C$5,2,0),0)&gt;0,IF(OR(N(L293)&gt;0,N(M293)&gt;0),((IF(N(L293)=0,N(A293),N(L293))+N(M293))-(N(A293)+N(B293)))*1440&gt;IFERROR(VLOOKUP(I293,'Ajustes'!$A$3:$C$5,2,0),0),AND(NOT(N(O293)&gt;0),I293&lt;&gt;"Emergencia ahora",(NOW()-(N(A293)+N(B293)))*1440&gt;IFERROR(VLOOKUP(I293,'Ajustes'!$A$3:$C$5,2,0),0)))),"LLAMADA DESPUÉS DE LA META; ","")&amp;IF(AND(I293="Siguiente día hábil",N(A293)&gt;0,IF(N(N293)=0,TODAY()&gt;WORKDAY(N(A293),1),N(N293)&gt;WORKDAY(N(A293),1))),"SIGUIENTE DÍA HÁBIL SIN PROGRAMAR; ","")&amp;IF(AND(OR(I293="Emergencia ahora",I293="Siguiente día hábil"),K293=""),"SIN PROVEEDOR; ","")&amp;IF(AND(I293&lt;&gt;"",N(A293)&gt;0,IFERROR(VLOOKUP(I293,'Ajustes'!$A$3:$C$5,3,0),0)&gt;0,TODAY()-N(A293)&gt;IFERROR(VLOOKUP(I293,'Ajustes'!$A$3:$C$5,3,0),0)),"ABIERTA DEMASIADO TIEMPO; ",""),LEN(IF(N(A293)=0,"SIN FECHA DE LLEGADA; ","")&amp;IF(C293="","SIN UNIDAD; ","")&amp;IF(AND(C293&lt;&gt;"",COUNTIF('Unidades'!$A$2:$A$300,C293)=0),"UNIDAD NO ESTÁ EN LA LISTA; ","")&amp;IF(I293="","SIN URGENCIA; ","")&amp;IF(AND(I293&lt;&gt;"",J293=""),"FALTA QUIÉN DECIDIÓ; ","")&amp;IF(AND(I293="Emergencia ahora",NOT(OR(N(L293)&gt;0,N(M293)&gt;0))),"EMERGENCIA SIN LLAMADA DE REGRESO; ","")&amp;IF(AND(I293&lt;&gt;"",N(A293)&gt;0,IFERROR(VLOOKUP(I293,'Ajustes'!$A$3:$C$5,2,0),0)&gt;0,IF(OR(N(L293)&gt;0,N(M293)&gt;0),((IF(N(L293)=0,N(A293),N(L293))+N(M293))-(N(A293)+N(B293)))*1440&gt;IFERROR(VLOOKUP(I293,'Ajustes'!$A$3:$C$5,2,0),0),AND(NOT(N(O293)&gt;0),I293&lt;&gt;"Emergencia ahora",(NOW()-(N(A293)+N(B293)))*1440&gt;IFERROR(VLOOKUP(I293,'Ajustes'!$A$3:$C$5,2,0),0)))),"LLAMADA DESPUÉS DE LA META; ","")&amp;IF(AND(I293="Siguiente día hábil",N(A293)&gt;0,IF(N(N293)=0,TODAY()&gt;WORKDAY(N(A293),1),N(N293)&gt;WORKDAY(N(A293),1))),"SIGUIENTE DÍA HÁBIL SIN PROGRAMAR; ","")&amp;IF(AND(OR(I293="Emergencia ahora",I293="Siguiente día hábil"),K293=""),"SIN PROVEEDOR; ","")&amp;IF(AND(I293&lt;&gt;"",N(A293)&gt;0,IFERROR(VLOOKUP(I293,'Ajustes'!$A$3:$C$5,3,0),0)&gt;0,TODAY()-N(A293)&gt;IFERROR(VLOOKUP(I293,'Ajustes'!$A$3:$C$5,3,0),0)),"ABIERTA DEMASIADO TIEMPO; ",""))-2)))</f>
        <v/>
      </c>
    </row>
    <row r="294">
      <c r="A294" s="7" t="n"/>
      <c r="B294" s="8" t="n"/>
      <c r="L294" s="7" t="n"/>
      <c r="M294" s="8" t="n"/>
      <c r="N294" s="7" t="n"/>
      <c r="O294" s="7" t="n"/>
      <c r="Q294" s="10">
        <f>IF(OR(NOT(OR(A294&lt;&gt;"",C294&lt;&gt;"",D294&lt;&gt;"",G294&lt;&gt;"")),N(A294)=0,NOT(OR(N(L294)&gt;0,N(M294)&gt;0))),"",ROUND(((IF(N(L294)=0,N(A294),N(L294))+N(M294))-(N(A294)+N(B294)))*1440,0))</f>
        <v/>
      </c>
      <c r="R294" s="10">
        <f>IF(OR(NOT(OR(A294&lt;&gt;"",C294&lt;&gt;"",D294&lt;&gt;"",G294&lt;&gt;"")),N(A294)=0),"",IF(N(O294)&gt;0,N(O294),TODAY())-N(A294))</f>
        <v/>
      </c>
      <c r="S294">
        <f>IF(OR(NOT(OR(A294&lt;&gt;"",C294&lt;&gt;"",D294&lt;&gt;"",G294&lt;&gt;"")),N(O294)&gt;0),"",IF(IF(N(A294)=0,"SIN FECHA DE LLEGADA; ","")&amp;IF(C294="","SIN UNIDAD; ","")&amp;IF(AND(C294&lt;&gt;"",COUNTIF('Unidades'!$A$2:$A$300,C294)=0),"UNIDAD NO ESTÁ EN LA LISTA; ","")&amp;IF(I294="","SIN URGENCIA; ","")&amp;IF(AND(I294&lt;&gt;"",J294=""),"FALTA QUIÉN DECIDIÓ; ","")&amp;IF(AND(I294="Emergencia ahora",NOT(OR(N(L294)&gt;0,N(M294)&gt;0))),"EMERGENCIA SIN LLAMADA DE REGRESO; ","")&amp;IF(AND(I294&lt;&gt;"",N(A294)&gt;0,IFERROR(VLOOKUP(I294,'Ajustes'!$A$3:$C$5,2,0),0)&gt;0,IF(OR(N(L294)&gt;0,N(M294)&gt;0),((IF(N(L294)=0,N(A294),N(L294))+N(M294))-(N(A294)+N(B294)))*1440&gt;IFERROR(VLOOKUP(I294,'Ajustes'!$A$3:$C$5,2,0),0),AND(NOT(N(O294)&gt;0),I294&lt;&gt;"Emergencia ahora",(NOW()-(N(A294)+N(B294)))*1440&gt;IFERROR(VLOOKUP(I294,'Ajustes'!$A$3:$C$5,2,0),0)))),"LLAMADA DESPUÉS DE LA META; ","")&amp;IF(AND(I294="Siguiente día hábil",N(A294)&gt;0,IF(N(N294)=0,TODAY()&gt;WORKDAY(N(A294),1),N(N294)&gt;WORKDAY(N(A294),1))),"SIGUIENTE DÍA HÁBIL SIN PROGRAMAR; ","")&amp;IF(AND(OR(I294="Emergencia ahora",I294="Siguiente día hábil"),K294=""),"SIN PROVEEDOR; ","")&amp;IF(AND(I294&lt;&gt;"",N(A294)&gt;0,IFERROR(VLOOKUP(I294,'Ajustes'!$A$3:$C$5,3,0),0)&gt;0,TODAY()-N(A294)&gt;IFERROR(VLOOKUP(I294,'Ajustes'!$A$3:$C$5,3,0),0)),"ABIERTA DEMASIADO TIEMPO; ","")="","",LEFT(IF(N(A294)=0,"SIN FECHA DE LLEGADA; ","")&amp;IF(C294="","SIN UNIDAD; ","")&amp;IF(AND(C294&lt;&gt;"",COUNTIF('Unidades'!$A$2:$A$300,C294)=0),"UNIDAD NO ESTÁ EN LA LISTA; ","")&amp;IF(I294="","SIN URGENCIA; ","")&amp;IF(AND(I294&lt;&gt;"",J294=""),"FALTA QUIÉN DECIDIÓ; ","")&amp;IF(AND(I294="Emergencia ahora",NOT(OR(N(L294)&gt;0,N(M294)&gt;0))),"EMERGENCIA SIN LLAMADA DE REGRESO; ","")&amp;IF(AND(I294&lt;&gt;"",N(A294)&gt;0,IFERROR(VLOOKUP(I294,'Ajustes'!$A$3:$C$5,2,0),0)&gt;0,IF(OR(N(L294)&gt;0,N(M294)&gt;0),((IF(N(L294)=0,N(A294),N(L294))+N(M294))-(N(A294)+N(B294)))*1440&gt;IFERROR(VLOOKUP(I294,'Ajustes'!$A$3:$C$5,2,0),0),AND(NOT(N(O294)&gt;0),I294&lt;&gt;"Emergencia ahora",(NOW()-(N(A294)+N(B294)))*1440&gt;IFERROR(VLOOKUP(I294,'Ajustes'!$A$3:$C$5,2,0),0)))),"LLAMADA DESPUÉS DE LA META; ","")&amp;IF(AND(I294="Siguiente día hábil",N(A294)&gt;0,IF(N(N294)=0,TODAY()&gt;WORKDAY(N(A294),1),N(N294)&gt;WORKDAY(N(A294),1))),"SIGUIENTE DÍA HÁBIL SIN PROGRAMAR; ","")&amp;IF(AND(OR(I294="Emergencia ahora",I294="Siguiente día hábil"),K294=""),"SIN PROVEEDOR; ","")&amp;IF(AND(I294&lt;&gt;"",N(A294)&gt;0,IFERROR(VLOOKUP(I294,'Ajustes'!$A$3:$C$5,3,0),0)&gt;0,TODAY()-N(A294)&gt;IFERROR(VLOOKUP(I294,'Ajustes'!$A$3:$C$5,3,0),0)),"ABIERTA DEMASIADO TIEMPO; ",""),LEN(IF(N(A294)=0,"SIN FECHA DE LLEGADA; ","")&amp;IF(C294="","SIN UNIDAD; ","")&amp;IF(AND(C294&lt;&gt;"",COUNTIF('Unidades'!$A$2:$A$300,C294)=0),"UNIDAD NO ESTÁ EN LA LISTA; ","")&amp;IF(I294="","SIN URGENCIA; ","")&amp;IF(AND(I294&lt;&gt;"",J294=""),"FALTA QUIÉN DECIDIÓ; ","")&amp;IF(AND(I294="Emergencia ahora",NOT(OR(N(L294)&gt;0,N(M294)&gt;0))),"EMERGENCIA SIN LLAMADA DE REGRESO; ","")&amp;IF(AND(I294&lt;&gt;"",N(A294)&gt;0,IFERROR(VLOOKUP(I294,'Ajustes'!$A$3:$C$5,2,0),0)&gt;0,IF(OR(N(L294)&gt;0,N(M294)&gt;0),((IF(N(L294)=0,N(A294),N(L294))+N(M294))-(N(A294)+N(B294)))*1440&gt;IFERROR(VLOOKUP(I294,'Ajustes'!$A$3:$C$5,2,0),0),AND(NOT(N(O294)&gt;0),I294&lt;&gt;"Emergencia ahora",(NOW()-(N(A294)+N(B294)))*1440&gt;IFERROR(VLOOKUP(I294,'Ajustes'!$A$3:$C$5,2,0),0)))),"LLAMADA DESPUÉS DE LA META; ","")&amp;IF(AND(I294="Siguiente día hábil",N(A294)&gt;0,IF(N(N294)=0,TODAY()&gt;WORKDAY(N(A294),1),N(N294)&gt;WORKDAY(N(A294),1))),"SIGUIENTE DÍA HÁBIL SIN PROGRAMAR; ","")&amp;IF(AND(OR(I294="Emergencia ahora",I294="Siguiente día hábil"),K294=""),"SIN PROVEEDOR; ","")&amp;IF(AND(I294&lt;&gt;"",N(A294)&gt;0,IFERROR(VLOOKUP(I294,'Ajustes'!$A$3:$C$5,3,0),0)&gt;0,TODAY()-N(A294)&gt;IFERROR(VLOOKUP(I294,'Ajustes'!$A$3:$C$5,3,0),0)),"ABIERTA DEMASIADO TIEMPO; ",""))-2)))</f>
        <v/>
      </c>
    </row>
    <row r="295">
      <c r="A295" s="7" t="n"/>
      <c r="B295" s="8" t="n"/>
      <c r="L295" s="7" t="n"/>
      <c r="M295" s="8" t="n"/>
      <c r="N295" s="7" t="n"/>
      <c r="O295" s="7" t="n"/>
      <c r="Q295" s="10">
        <f>IF(OR(NOT(OR(A295&lt;&gt;"",C295&lt;&gt;"",D295&lt;&gt;"",G295&lt;&gt;"")),N(A295)=0,NOT(OR(N(L295)&gt;0,N(M295)&gt;0))),"",ROUND(((IF(N(L295)=0,N(A295),N(L295))+N(M295))-(N(A295)+N(B295)))*1440,0))</f>
        <v/>
      </c>
      <c r="R295" s="10">
        <f>IF(OR(NOT(OR(A295&lt;&gt;"",C295&lt;&gt;"",D295&lt;&gt;"",G295&lt;&gt;"")),N(A295)=0),"",IF(N(O295)&gt;0,N(O295),TODAY())-N(A295))</f>
        <v/>
      </c>
      <c r="S295">
        <f>IF(OR(NOT(OR(A295&lt;&gt;"",C295&lt;&gt;"",D295&lt;&gt;"",G295&lt;&gt;"")),N(O295)&gt;0),"",IF(IF(N(A295)=0,"SIN FECHA DE LLEGADA; ","")&amp;IF(C295="","SIN UNIDAD; ","")&amp;IF(AND(C295&lt;&gt;"",COUNTIF('Unidades'!$A$2:$A$300,C295)=0),"UNIDAD NO ESTÁ EN LA LISTA; ","")&amp;IF(I295="","SIN URGENCIA; ","")&amp;IF(AND(I295&lt;&gt;"",J295=""),"FALTA QUIÉN DECIDIÓ; ","")&amp;IF(AND(I295="Emergencia ahora",NOT(OR(N(L295)&gt;0,N(M295)&gt;0))),"EMERGENCIA SIN LLAMADA DE REGRESO; ","")&amp;IF(AND(I295&lt;&gt;"",N(A295)&gt;0,IFERROR(VLOOKUP(I295,'Ajustes'!$A$3:$C$5,2,0),0)&gt;0,IF(OR(N(L295)&gt;0,N(M295)&gt;0),((IF(N(L295)=0,N(A295),N(L295))+N(M295))-(N(A295)+N(B295)))*1440&gt;IFERROR(VLOOKUP(I295,'Ajustes'!$A$3:$C$5,2,0),0),AND(NOT(N(O295)&gt;0),I295&lt;&gt;"Emergencia ahora",(NOW()-(N(A295)+N(B295)))*1440&gt;IFERROR(VLOOKUP(I295,'Ajustes'!$A$3:$C$5,2,0),0)))),"LLAMADA DESPUÉS DE LA META; ","")&amp;IF(AND(I295="Siguiente día hábil",N(A295)&gt;0,IF(N(N295)=0,TODAY()&gt;WORKDAY(N(A295),1),N(N295)&gt;WORKDAY(N(A295),1))),"SIGUIENTE DÍA HÁBIL SIN PROGRAMAR; ","")&amp;IF(AND(OR(I295="Emergencia ahora",I295="Siguiente día hábil"),K295=""),"SIN PROVEEDOR; ","")&amp;IF(AND(I295&lt;&gt;"",N(A295)&gt;0,IFERROR(VLOOKUP(I295,'Ajustes'!$A$3:$C$5,3,0),0)&gt;0,TODAY()-N(A295)&gt;IFERROR(VLOOKUP(I295,'Ajustes'!$A$3:$C$5,3,0),0)),"ABIERTA DEMASIADO TIEMPO; ","")="","",LEFT(IF(N(A295)=0,"SIN FECHA DE LLEGADA; ","")&amp;IF(C295="","SIN UNIDAD; ","")&amp;IF(AND(C295&lt;&gt;"",COUNTIF('Unidades'!$A$2:$A$300,C295)=0),"UNIDAD NO ESTÁ EN LA LISTA; ","")&amp;IF(I295="","SIN URGENCIA; ","")&amp;IF(AND(I295&lt;&gt;"",J295=""),"FALTA QUIÉN DECIDIÓ; ","")&amp;IF(AND(I295="Emergencia ahora",NOT(OR(N(L295)&gt;0,N(M295)&gt;0))),"EMERGENCIA SIN LLAMADA DE REGRESO; ","")&amp;IF(AND(I295&lt;&gt;"",N(A295)&gt;0,IFERROR(VLOOKUP(I295,'Ajustes'!$A$3:$C$5,2,0),0)&gt;0,IF(OR(N(L295)&gt;0,N(M295)&gt;0),((IF(N(L295)=0,N(A295),N(L295))+N(M295))-(N(A295)+N(B295)))*1440&gt;IFERROR(VLOOKUP(I295,'Ajustes'!$A$3:$C$5,2,0),0),AND(NOT(N(O295)&gt;0),I295&lt;&gt;"Emergencia ahora",(NOW()-(N(A295)+N(B295)))*1440&gt;IFERROR(VLOOKUP(I295,'Ajustes'!$A$3:$C$5,2,0),0)))),"LLAMADA DESPUÉS DE LA META; ","")&amp;IF(AND(I295="Siguiente día hábil",N(A295)&gt;0,IF(N(N295)=0,TODAY()&gt;WORKDAY(N(A295),1),N(N295)&gt;WORKDAY(N(A295),1))),"SIGUIENTE DÍA HÁBIL SIN PROGRAMAR; ","")&amp;IF(AND(OR(I295="Emergencia ahora",I295="Siguiente día hábil"),K295=""),"SIN PROVEEDOR; ","")&amp;IF(AND(I295&lt;&gt;"",N(A295)&gt;0,IFERROR(VLOOKUP(I295,'Ajustes'!$A$3:$C$5,3,0),0)&gt;0,TODAY()-N(A295)&gt;IFERROR(VLOOKUP(I295,'Ajustes'!$A$3:$C$5,3,0),0)),"ABIERTA DEMASIADO TIEMPO; ",""),LEN(IF(N(A295)=0,"SIN FECHA DE LLEGADA; ","")&amp;IF(C295="","SIN UNIDAD; ","")&amp;IF(AND(C295&lt;&gt;"",COUNTIF('Unidades'!$A$2:$A$300,C295)=0),"UNIDAD NO ESTÁ EN LA LISTA; ","")&amp;IF(I295="","SIN URGENCIA; ","")&amp;IF(AND(I295&lt;&gt;"",J295=""),"FALTA QUIÉN DECIDIÓ; ","")&amp;IF(AND(I295="Emergencia ahora",NOT(OR(N(L295)&gt;0,N(M295)&gt;0))),"EMERGENCIA SIN LLAMADA DE REGRESO; ","")&amp;IF(AND(I295&lt;&gt;"",N(A295)&gt;0,IFERROR(VLOOKUP(I295,'Ajustes'!$A$3:$C$5,2,0),0)&gt;0,IF(OR(N(L295)&gt;0,N(M295)&gt;0),((IF(N(L295)=0,N(A295),N(L295))+N(M295))-(N(A295)+N(B295)))*1440&gt;IFERROR(VLOOKUP(I295,'Ajustes'!$A$3:$C$5,2,0),0),AND(NOT(N(O295)&gt;0),I295&lt;&gt;"Emergencia ahora",(NOW()-(N(A295)+N(B295)))*1440&gt;IFERROR(VLOOKUP(I295,'Ajustes'!$A$3:$C$5,2,0),0)))),"LLAMADA DESPUÉS DE LA META; ","")&amp;IF(AND(I295="Siguiente día hábil",N(A295)&gt;0,IF(N(N295)=0,TODAY()&gt;WORKDAY(N(A295),1),N(N295)&gt;WORKDAY(N(A295),1))),"SIGUIENTE DÍA HÁBIL SIN PROGRAMAR; ","")&amp;IF(AND(OR(I295="Emergencia ahora",I295="Siguiente día hábil"),K295=""),"SIN PROVEEDOR; ","")&amp;IF(AND(I295&lt;&gt;"",N(A295)&gt;0,IFERROR(VLOOKUP(I295,'Ajustes'!$A$3:$C$5,3,0),0)&gt;0,TODAY()-N(A295)&gt;IFERROR(VLOOKUP(I295,'Ajustes'!$A$3:$C$5,3,0),0)),"ABIERTA DEMASIADO TIEMPO; ",""))-2)))</f>
        <v/>
      </c>
    </row>
    <row r="296">
      <c r="A296" s="7" t="n"/>
      <c r="B296" s="8" t="n"/>
      <c r="L296" s="7" t="n"/>
      <c r="M296" s="8" t="n"/>
      <c r="N296" s="7" t="n"/>
      <c r="O296" s="7" t="n"/>
      <c r="Q296" s="10">
        <f>IF(OR(NOT(OR(A296&lt;&gt;"",C296&lt;&gt;"",D296&lt;&gt;"",G296&lt;&gt;"")),N(A296)=0,NOT(OR(N(L296)&gt;0,N(M296)&gt;0))),"",ROUND(((IF(N(L296)=0,N(A296),N(L296))+N(M296))-(N(A296)+N(B296)))*1440,0))</f>
        <v/>
      </c>
      <c r="R296" s="10">
        <f>IF(OR(NOT(OR(A296&lt;&gt;"",C296&lt;&gt;"",D296&lt;&gt;"",G296&lt;&gt;"")),N(A296)=0),"",IF(N(O296)&gt;0,N(O296),TODAY())-N(A296))</f>
        <v/>
      </c>
      <c r="S296">
        <f>IF(OR(NOT(OR(A296&lt;&gt;"",C296&lt;&gt;"",D296&lt;&gt;"",G296&lt;&gt;"")),N(O296)&gt;0),"",IF(IF(N(A296)=0,"SIN FECHA DE LLEGADA; ","")&amp;IF(C296="","SIN UNIDAD; ","")&amp;IF(AND(C296&lt;&gt;"",COUNTIF('Unidades'!$A$2:$A$300,C296)=0),"UNIDAD NO ESTÁ EN LA LISTA; ","")&amp;IF(I296="","SIN URGENCIA; ","")&amp;IF(AND(I296&lt;&gt;"",J296=""),"FALTA QUIÉN DECIDIÓ; ","")&amp;IF(AND(I296="Emergencia ahora",NOT(OR(N(L296)&gt;0,N(M296)&gt;0))),"EMERGENCIA SIN LLAMADA DE REGRESO; ","")&amp;IF(AND(I296&lt;&gt;"",N(A296)&gt;0,IFERROR(VLOOKUP(I296,'Ajustes'!$A$3:$C$5,2,0),0)&gt;0,IF(OR(N(L296)&gt;0,N(M296)&gt;0),((IF(N(L296)=0,N(A296),N(L296))+N(M296))-(N(A296)+N(B296)))*1440&gt;IFERROR(VLOOKUP(I296,'Ajustes'!$A$3:$C$5,2,0),0),AND(NOT(N(O296)&gt;0),I296&lt;&gt;"Emergencia ahora",(NOW()-(N(A296)+N(B296)))*1440&gt;IFERROR(VLOOKUP(I296,'Ajustes'!$A$3:$C$5,2,0),0)))),"LLAMADA DESPUÉS DE LA META; ","")&amp;IF(AND(I296="Siguiente día hábil",N(A296)&gt;0,IF(N(N296)=0,TODAY()&gt;WORKDAY(N(A296),1),N(N296)&gt;WORKDAY(N(A296),1))),"SIGUIENTE DÍA HÁBIL SIN PROGRAMAR; ","")&amp;IF(AND(OR(I296="Emergencia ahora",I296="Siguiente día hábil"),K296=""),"SIN PROVEEDOR; ","")&amp;IF(AND(I296&lt;&gt;"",N(A296)&gt;0,IFERROR(VLOOKUP(I296,'Ajustes'!$A$3:$C$5,3,0),0)&gt;0,TODAY()-N(A296)&gt;IFERROR(VLOOKUP(I296,'Ajustes'!$A$3:$C$5,3,0),0)),"ABIERTA DEMASIADO TIEMPO; ","")="","",LEFT(IF(N(A296)=0,"SIN FECHA DE LLEGADA; ","")&amp;IF(C296="","SIN UNIDAD; ","")&amp;IF(AND(C296&lt;&gt;"",COUNTIF('Unidades'!$A$2:$A$300,C296)=0),"UNIDAD NO ESTÁ EN LA LISTA; ","")&amp;IF(I296="","SIN URGENCIA; ","")&amp;IF(AND(I296&lt;&gt;"",J296=""),"FALTA QUIÉN DECIDIÓ; ","")&amp;IF(AND(I296="Emergencia ahora",NOT(OR(N(L296)&gt;0,N(M296)&gt;0))),"EMERGENCIA SIN LLAMADA DE REGRESO; ","")&amp;IF(AND(I296&lt;&gt;"",N(A296)&gt;0,IFERROR(VLOOKUP(I296,'Ajustes'!$A$3:$C$5,2,0),0)&gt;0,IF(OR(N(L296)&gt;0,N(M296)&gt;0),((IF(N(L296)=0,N(A296),N(L296))+N(M296))-(N(A296)+N(B296)))*1440&gt;IFERROR(VLOOKUP(I296,'Ajustes'!$A$3:$C$5,2,0),0),AND(NOT(N(O296)&gt;0),I296&lt;&gt;"Emergencia ahora",(NOW()-(N(A296)+N(B296)))*1440&gt;IFERROR(VLOOKUP(I296,'Ajustes'!$A$3:$C$5,2,0),0)))),"LLAMADA DESPUÉS DE LA META; ","")&amp;IF(AND(I296="Siguiente día hábil",N(A296)&gt;0,IF(N(N296)=0,TODAY()&gt;WORKDAY(N(A296),1),N(N296)&gt;WORKDAY(N(A296),1))),"SIGUIENTE DÍA HÁBIL SIN PROGRAMAR; ","")&amp;IF(AND(OR(I296="Emergencia ahora",I296="Siguiente día hábil"),K296=""),"SIN PROVEEDOR; ","")&amp;IF(AND(I296&lt;&gt;"",N(A296)&gt;0,IFERROR(VLOOKUP(I296,'Ajustes'!$A$3:$C$5,3,0),0)&gt;0,TODAY()-N(A296)&gt;IFERROR(VLOOKUP(I296,'Ajustes'!$A$3:$C$5,3,0),0)),"ABIERTA DEMASIADO TIEMPO; ",""),LEN(IF(N(A296)=0,"SIN FECHA DE LLEGADA; ","")&amp;IF(C296="","SIN UNIDAD; ","")&amp;IF(AND(C296&lt;&gt;"",COUNTIF('Unidades'!$A$2:$A$300,C296)=0),"UNIDAD NO ESTÁ EN LA LISTA; ","")&amp;IF(I296="","SIN URGENCIA; ","")&amp;IF(AND(I296&lt;&gt;"",J296=""),"FALTA QUIÉN DECIDIÓ; ","")&amp;IF(AND(I296="Emergencia ahora",NOT(OR(N(L296)&gt;0,N(M296)&gt;0))),"EMERGENCIA SIN LLAMADA DE REGRESO; ","")&amp;IF(AND(I296&lt;&gt;"",N(A296)&gt;0,IFERROR(VLOOKUP(I296,'Ajustes'!$A$3:$C$5,2,0),0)&gt;0,IF(OR(N(L296)&gt;0,N(M296)&gt;0),((IF(N(L296)=0,N(A296),N(L296))+N(M296))-(N(A296)+N(B296)))*1440&gt;IFERROR(VLOOKUP(I296,'Ajustes'!$A$3:$C$5,2,0),0),AND(NOT(N(O296)&gt;0),I296&lt;&gt;"Emergencia ahora",(NOW()-(N(A296)+N(B296)))*1440&gt;IFERROR(VLOOKUP(I296,'Ajustes'!$A$3:$C$5,2,0),0)))),"LLAMADA DESPUÉS DE LA META; ","")&amp;IF(AND(I296="Siguiente día hábil",N(A296)&gt;0,IF(N(N296)=0,TODAY()&gt;WORKDAY(N(A296),1),N(N296)&gt;WORKDAY(N(A296),1))),"SIGUIENTE DÍA HÁBIL SIN PROGRAMAR; ","")&amp;IF(AND(OR(I296="Emergencia ahora",I296="Siguiente día hábil"),K296=""),"SIN PROVEEDOR; ","")&amp;IF(AND(I296&lt;&gt;"",N(A296)&gt;0,IFERROR(VLOOKUP(I296,'Ajustes'!$A$3:$C$5,3,0),0)&gt;0,TODAY()-N(A296)&gt;IFERROR(VLOOKUP(I296,'Ajustes'!$A$3:$C$5,3,0),0)),"ABIERTA DEMASIADO TIEMPO; ",""))-2)))</f>
        <v/>
      </c>
    </row>
    <row r="297">
      <c r="A297" s="7" t="n"/>
      <c r="B297" s="8" t="n"/>
      <c r="L297" s="7" t="n"/>
      <c r="M297" s="8" t="n"/>
      <c r="N297" s="7" t="n"/>
      <c r="O297" s="7" t="n"/>
      <c r="Q297" s="10">
        <f>IF(OR(NOT(OR(A297&lt;&gt;"",C297&lt;&gt;"",D297&lt;&gt;"",G297&lt;&gt;"")),N(A297)=0,NOT(OR(N(L297)&gt;0,N(M297)&gt;0))),"",ROUND(((IF(N(L297)=0,N(A297),N(L297))+N(M297))-(N(A297)+N(B297)))*1440,0))</f>
        <v/>
      </c>
      <c r="R297" s="10">
        <f>IF(OR(NOT(OR(A297&lt;&gt;"",C297&lt;&gt;"",D297&lt;&gt;"",G297&lt;&gt;"")),N(A297)=0),"",IF(N(O297)&gt;0,N(O297),TODAY())-N(A297))</f>
        <v/>
      </c>
      <c r="S297">
        <f>IF(OR(NOT(OR(A297&lt;&gt;"",C297&lt;&gt;"",D297&lt;&gt;"",G297&lt;&gt;"")),N(O297)&gt;0),"",IF(IF(N(A297)=0,"SIN FECHA DE LLEGADA; ","")&amp;IF(C297="","SIN UNIDAD; ","")&amp;IF(AND(C297&lt;&gt;"",COUNTIF('Unidades'!$A$2:$A$300,C297)=0),"UNIDAD NO ESTÁ EN LA LISTA; ","")&amp;IF(I297="","SIN URGENCIA; ","")&amp;IF(AND(I297&lt;&gt;"",J297=""),"FALTA QUIÉN DECIDIÓ; ","")&amp;IF(AND(I297="Emergencia ahora",NOT(OR(N(L297)&gt;0,N(M297)&gt;0))),"EMERGENCIA SIN LLAMADA DE REGRESO; ","")&amp;IF(AND(I297&lt;&gt;"",N(A297)&gt;0,IFERROR(VLOOKUP(I297,'Ajustes'!$A$3:$C$5,2,0),0)&gt;0,IF(OR(N(L297)&gt;0,N(M297)&gt;0),((IF(N(L297)=0,N(A297),N(L297))+N(M297))-(N(A297)+N(B297)))*1440&gt;IFERROR(VLOOKUP(I297,'Ajustes'!$A$3:$C$5,2,0),0),AND(NOT(N(O297)&gt;0),I297&lt;&gt;"Emergencia ahora",(NOW()-(N(A297)+N(B297)))*1440&gt;IFERROR(VLOOKUP(I297,'Ajustes'!$A$3:$C$5,2,0),0)))),"LLAMADA DESPUÉS DE LA META; ","")&amp;IF(AND(I297="Siguiente día hábil",N(A297)&gt;0,IF(N(N297)=0,TODAY()&gt;WORKDAY(N(A297),1),N(N297)&gt;WORKDAY(N(A297),1))),"SIGUIENTE DÍA HÁBIL SIN PROGRAMAR; ","")&amp;IF(AND(OR(I297="Emergencia ahora",I297="Siguiente día hábil"),K297=""),"SIN PROVEEDOR; ","")&amp;IF(AND(I297&lt;&gt;"",N(A297)&gt;0,IFERROR(VLOOKUP(I297,'Ajustes'!$A$3:$C$5,3,0),0)&gt;0,TODAY()-N(A297)&gt;IFERROR(VLOOKUP(I297,'Ajustes'!$A$3:$C$5,3,0),0)),"ABIERTA DEMASIADO TIEMPO; ","")="","",LEFT(IF(N(A297)=0,"SIN FECHA DE LLEGADA; ","")&amp;IF(C297="","SIN UNIDAD; ","")&amp;IF(AND(C297&lt;&gt;"",COUNTIF('Unidades'!$A$2:$A$300,C297)=0),"UNIDAD NO ESTÁ EN LA LISTA; ","")&amp;IF(I297="","SIN URGENCIA; ","")&amp;IF(AND(I297&lt;&gt;"",J297=""),"FALTA QUIÉN DECIDIÓ; ","")&amp;IF(AND(I297="Emergencia ahora",NOT(OR(N(L297)&gt;0,N(M297)&gt;0))),"EMERGENCIA SIN LLAMADA DE REGRESO; ","")&amp;IF(AND(I297&lt;&gt;"",N(A297)&gt;0,IFERROR(VLOOKUP(I297,'Ajustes'!$A$3:$C$5,2,0),0)&gt;0,IF(OR(N(L297)&gt;0,N(M297)&gt;0),((IF(N(L297)=0,N(A297),N(L297))+N(M297))-(N(A297)+N(B297)))*1440&gt;IFERROR(VLOOKUP(I297,'Ajustes'!$A$3:$C$5,2,0),0),AND(NOT(N(O297)&gt;0),I297&lt;&gt;"Emergencia ahora",(NOW()-(N(A297)+N(B297)))*1440&gt;IFERROR(VLOOKUP(I297,'Ajustes'!$A$3:$C$5,2,0),0)))),"LLAMADA DESPUÉS DE LA META; ","")&amp;IF(AND(I297="Siguiente día hábil",N(A297)&gt;0,IF(N(N297)=0,TODAY()&gt;WORKDAY(N(A297),1),N(N297)&gt;WORKDAY(N(A297),1))),"SIGUIENTE DÍA HÁBIL SIN PROGRAMAR; ","")&amp;IF(AND(OR(I297="Emergencia ahora",I297="Siguiente día hábil"),K297=""),"SIN PROVEEDOR; ","")&amp;IF(AND(I297&lt;&gt;"",N(A297)&gt;0,IFERROR(VLOOKUP(I297,'Ajustes'!$A$3:$C$5,3,0),0)&gt;0,TODAY()-N(A297)&gt;IFERROR(VLOOKUP(I297,'Ajustes'!$A$3:$C$5,3,0),0)),"ABIERTA DEMASIADO TIEMPO; ",""),LEN(IF(N(A297)=0,"SIN FECHA DE LLEGADA; ","")&amp;IF(C297="","SIN UNIDAD; ","")&amp;IF(AND(C297&lt;&gt;"",COUNTIF('Unidades'!$A$2:$A$300,C297)=0),"UNIDAD NO ESTÁ EN LA LISTA; ","")&amp;IF(I297="","SIN URGENCIA; ","")&amp;IF(AND(I297&lt;&gt;"",J297=""),"FALTA QUIÉN DECIDIÓ; ","")&amp;IF(AND(I297="Emergencia ahora",NOT(OR(N(L297)&gt;0,N(M297)&gt;0))),"EMERGENCIA SIN LLAMADA DE REGRESO; ","")&amp;IF(AND(I297&lt;&gt;"",N(A297)&gt;0,IFERROR(VLOOKUP(I297,'Ajustes'!$A$3:$C$5,2,0),0)&gt;0,IF(OR(N(L297)&gt;0,N(M297)&gt;0),((IF(N(L297)=0,N(A297),N(L297))+N(M297))-(N(A297)+N(B297)))*1440&gt;IFERROR(VLOOKUP(I297,'Ajustes'!$A$3:$C$5,2,0),0),AND(NOT(N(O297)&gt;0),I297&lt;&gt;"Emergencia ahora",(NOW()-(N(A297)+N(B297)))*1440&gt;IFERROR(VLOOKUP(I297,'Ajustes'!$A$3:$C$5,2,0),0)))),"LLAMADA DESPUÉS DE LA META; ","")&amp;IF(AND(I297="Siguiente día hábil",N(A297)&gt;0,IF(N(N297)=0,TODAY()&gt;WORKDAY(N(A297),1),N(N297)&gt;WORKDAY(N(A297),1))),"SIGUIENTE DÍA HÁBIL SIN PROGRAMAR; ","")&amp;IF(AND(OR(I297="Emergencia ahora",I297="Siguiente día hábil"),K297=""),"SIN PROVEEDOR; ","")&amp;IF(AND(I297&lt;&gt;"",N(A297)&gt;0,IFERROR(VLOOKUP(I297,'Ajustes'!$A$3:$C$5,3,0),0)&gt;0,TODAY()-N(A297)&gt;IFERROR(VLOOKUP(I297,'Ajustes'!$A$3:$C$5,3,0),0)),"ABIERTA DEMASIADO TIEMPO; ",""))-2)))</f>
        <v/>
      </c>
    </row>
    <row r="298">
      <c r="A298" s="7" t="n"/>
      <c r="B298" s="8" t="n"/>
      <c r="L298" s="7" t="n"/>
      <c r="M298" s="8" t="n"/>
      <c r="N298" s="7" t="n"/>
      <c r="O298" s="7" t="n"/>
      <c r="Q298" s="10">
        <f>IF(OR(NOT(OR(A298&lt;&gt;"",C298&lt;&gt;"",D298&lt;&gt;"",G298&lt;&gt;"")),N(A298)=0,NOT(OR(N(L298)&gt;0,N(M298)&gt;0))),"",ROUND(((IF(N(L298)=0,N(A298),N(L298))+N(M298))-(N(A298)+N(B298)))*1440,0))</f>
        <v/>
      </c>
      <c r="R298" s="10">
        <f>IF(OR(NOT(OR(A298&lt;&gt;"",C298&lt;&gt;"",D298&lt;&gt;"",G298&lt;&gt;"")),N(A298)=0),"",IF(N(O298)&gt;0,N(O298),TODAY())-N(A298))</f>
        <v/>
      </c>
      <c r="S298">
        <f>IF(OR(NOT(OR(A298&lt;&gt;"",C298&lt;&gt;"",D298&lt;&gt;"",G298&lt;&gt;"")),N(O298)&gt;0),"",IF(IF(N(A298)=0,"SIN FECHA DE LLEGADA; ","")&amp;IF(C298="","SIN UNIDAD; ","")&amp;IF(AND(C298&lt;&gt;"",COUNTIF('Unidades'!$A$2:$A$300,C298)=0),"UNIDAD NO ESTÁ EN LA LISTA; ","")&amp;IF(I298="","SIN URGENCIA; ","")&amp;IF(AND(I298&lt;&gt;"",J298=""),"FALTA QUIÉN DECIDIÓ; ","")&amp;IF(AND(I298="Emergencia ahora",NOT(OR(N(L298)&gt;0,N(M298)&gt;0))),"EMERGENCIA SIN LLAMADA DE REGRESO; ","")&amp;IF(AND(I298&lt;&gt;"",N(A298)&gt;0,IFERROR(VLOOKUP(I298,'Ajustes'!$A$3:$C$5,2,0),0)&gt;0,IF(OR(N(L298)&gt;0,N(M298)&gt;0),((IF(N(L298)=0,N(A298),N(L298))+N(M298))-(N(A298)+N(B298)))*1440&gt;IFERROR(VLOOKUP(I298,'Ajustes'!$A$3:$C$5,2,0),0),AND(NOT(N(O298)&gt;0),I298&lt;&gt;"Emergencia ahora",(NOW()-(N(A298)+N(B298)))*1440&gt;IFERROR(VLOOKUP(I298,'Ajustes'!$A$3:$C$5,2,0),0)))),"LLAMADA DESPUÉS DE LA META; ","")&amp;IF(AND(I298="Siguiente día hábil",N(A298)&gt;0,IF(N(N298)=0,TODAY()&gt;WORKDAY(N(A298),1),N(N298)&gt;WORKDAY(N(A298),1))),"SIGUIENTE DÍA HÁBIL SIN PROGRAMAR; ","")&amp;IF(AND(OR(I298="Emergencia ahora",I298="Siguiente día hábil"),K298=""),"SIN PROVEEDOR; ","")&amp;IF(AND(I298&lt;&gt;"",N(A298)&gt;0,IFERROR(VLOOKUP(I298,'Ajustes'!$A$3:$C$5,3,0),0)&gt;0,TODAY()-N(A298)&gt;IFERROR(VLOOKUP(I298,'Ajustes'!$A$3:$C$5,3,0),0)),"ABIERTA DEMASIADO TIEMPO; ","")="","",LEFT(IF(N(A298)=0,"SIN FECHA DE LLEGADA; ","")&amp;IF(C298="","SIN UNIDAD; ","")&amp;IF(AND(C298&lt;&gt;"",COUNTIF('Unidades'!$A$2:$A$300,C298)=0),"UNIDAD NO ESTÁ EN LA LISTA; ","")&amp;IF(I298="","SIN URGENCIA; ","")&amp;IF(AND(I298&lt;&gt;"",J298=""),"FALTA QUIÉN DECIDIÓ; ","")&amp;IF(AND(I298="Emergencia ahora",NOT(OR(N(L298)&gt;0,N(M298)&gt;0))),"EMERGENCIA SIN LLAMADA DE REGRESO; ","")&amp;IF(AND(I298&lt;&gt;"",N(A298)&gt;0,IFERROR(VLOOKUP(I298,'Ajustes'!$A$3:$C$5,2,0),0)&gt;0,IF(OR(N(L298)&gt;0,N(M298)&gt;0),((IF(N(L298)=0,N(A298),N(L298))+N(M298))-(N(A298)+N(B298)))*1440&gt;IFERROR(VLOOKUP(I298,'Ajustes'!$A$3:$C$5,2,0),0),AND(NOT(N(O298)&gt;0),I298&lt;&gt;"Emergencia ahora",(NOW()-(N(A298)+N(B298)))*1440&gt;IFERROR(VLOOKUP(I298,'Ajustes'!$A$3:$C$5,2,0),0)))),"LLAMADA DESPUÉS DE LA META; ","")&amp;IF(AND(I298="Siguiente día hábil",N(A298)&gt;0,IF(N(N298)=0,TODAY()&gt;WORKDAY(N(A298),1),N(N298)&gt;WORKDAY(N(A298),1))),"SIGUIENTE DÍA HÁBIL SIN PROGRAMAR; ","")&amp;IF(AND(OR(I298="Emergencia ahora",I298="Siguiente día hábil"),K298=""),"SIN PROVEEDOR; ","")&amp;IF(AND(I298&lt;&gt;"",N(A298)&gt;0,IFERROR(VLOOKUP(I298,'Ajustes'!$A$3:$C$5,3,0),0)&gt;0,TODAY()-N(A298)&gt;IFERROR(VLOOKUP(I298,'Ajustes'!$A$3:$C$5,3,0),0)),"ABIERTA DEMASIADO TIEMPO; ",""),LEN(IF(N(A298)=0,"SIN FECHA DE LLEGADA; ","")&amp;IF(C298="","SIN UNIDAD; ","")&amp;IF(AND(C298&lt;&gt;"",COUNTIF('Unidades'!$A$2:$A$300,C298)=0),"UNIDAD NO ESTÁ EN LA LISTA; ","")&amp;IF(I298="","SIN URGENCIA; ","")&amp;IF(AND(I298&lt;&gt;"",J298=""),"FALTA QUIÉN DECIDIÓ; ","")&amp;IF(AND(I298="Emergencia ahora",NOT(OR(N(L298)&gt;0,N(M298)&gt;0))),"EMERGENCIA SIN LLAMADA DE REGRESO; ","")&amp;IF(AND(I298&lt;&gt;"",N(A298)&gt;0,IFERROR(VLOOKUP(I298,'Ajustes'!$A$3:$C$5,2,0),0)&gt;0,IF(OR(N(L298)&gt;0,N(M298)&gt;0),((IF(N(L298)=0,N(A298),N(L298))+N(M298))-(N(A298)+N(B298)))*1440&gt;IFERROR(VLOOKUP(I298,'Ajustes'!$A$3:$C$5,2,0),0),AND(NOT(N(O298)&gt;0),I298&lt;&gt;"Emergencia ahora",(NOW()-(N(A298)+N(B298)))*1440&gt;IFERROR(VLOOKUP(I298,'Ajustes'!$A$3:$C$5,2,0),0)))),"LLAMADA DESPUÉS DE LA META; ","")&amp;IF(AND(I298="Siguiente día hábil",N(A298)&gt;0,IF(N(N298)=0,TODAY()&gt;WORKDAY(N(A298),1),N(N298)&gt;WORKDAY(N(A298),1))),"SIGUIENTE DÍA HÁBIL SIN PROGRAMAR; ","")&amp;IF(AND(OR(I298="Emergencia ahora",I298="Siguiente día hábil"),K298=""),"SIN PROVEEDOR; ","")&amp;IF(AND(I298&lt;&gt;"",N(A298)&gt;0,IFERROR(VLOOKUP(I298,'Ajustes'!$A$3:$C$5,3,0),0)&gt;0,TODAY()-N(A298)&gt;IFERROR(VLOOKUP(I298,'Ajustes'!$A$3:$C$5,3,0),0)),"ABIERTA DEMASIADO TIEMPO; ",""))-2)))</f>
        <v/>
      </c>
    </row>
    <row r="299">
      <c r="A299" s="7" t="n"/>
      <c r="B299" s="8" t="n"/>
      <c r="L299" s="7" t="n"/>
      <c r="M299" s="8" t="n"/>
      <c r="N299" s="7" t="n"/>
      <c r="O299" s="7" t="n"/>
      <c r="Q299" s="10">
        <f>IF(OR(NOT(OR(A299&lt;&gt;"",C299&lt;&gt;"",D299&lt;&gt;"",G299&lt;&gt;"")),N(A299)=0,NOT(OR(N(L299)&gt;0,N(M299)&gt;0))),"",ROUND(((IF(N(L299)=0,N(A299),N(L299))+N(M299))-(N(A299)+N(B299)))*1440,0))</f>
        <v/>
      </c>
      <c r="R299" s="10">
        <f>IF(OR(NOT(OR(A299&lt;&gt;"",C299&lt;&gt;"",D299&lt;&gt;"",G299&lt;&gt;"")),N(A299)=0),"",IF(N(O299)&gt;0,N(O299),TODAY())-N(A299))</f>
        <v/>
      </c>
      <c r="S299">
        <f>IF(OR(NOT(OR(A299&lt;&gt;"",C299&lt;&gt;"",D299&lt;&gt;"",G299&lt;&gt;"")),N(O299)&gt;0),"",IF(IF(N(A299)=0,"SIN FECHA DE LLEGADA; ","")&amp;IF(C299="","SIN UNIDAD; ","")&amp;IF(AND(C299&lt;&gt;"",COUNTIF('Unidades'!$A$2:$A$300,C299)=0),"UNIDAD NO ESTÁ EN LA LISTA; ","")&amp;IF(I299="","SIN URGENCIA; ","")&amp;IF(AND(I299&lt;&gt;"",J299=""),"FALTA QUIÉN DECIDIÓ; ","")&amp;IF(AND(I299="Emergencia ahora",NOT(OR(N(L299)&gt;0,N(M299)&gt;0))),"EMERGENCIA SIN LLAMADA DE REGRESO; ","")&amp;IF(AND(I299&lt;&gt;"",N(A299)&gt;0,IFERROR(VLOOKUP(I299,'Ajustes'!$A$3:$C$5,2,0),0)&gt;0,IF(OR(N(L299)&gt;0,N(M299)&gt;0),((IF(N(L299)=0,N(A299),N(L299))+N(M299))-(N(A299)+N(B299)))*1440&gt;IFERROR(VLOOKUP(I299,'Ajustes'!$A$3:$C$5,2,0),0),AND(NOT(N(O299)&gt;0),I299&lt;&gt;"Emergencia ahora",(NOW()-(N(A299)+N(B299)))*1440&gt;IFERROR(VLOOKUP(I299,'Ajustes'!$A$3:$C$5,2,0),0)))),"LLAMADA DESPUÉS DE LA META; ","")&amp;IF(AND(I299="Siguiente día hábil",N(A299)&gt;0,IF(N(N299)=0,TODAY()&gt;WORKDAY(N(A299),1),N(N299)&gt;WORKDAY(N(A299),1))),"SIGUIENTE DÍA HÁBIL SIN PROGRAMAR; ","")&amp;IF(AND(OR(I299="Emergencia ahora",I299="Siguiente día hábil"),K299=""),"SIN PROVEEDOR; ","")&amp;IF(AND(I299&lt;&gt;"",N(A299)&gt;0,IFERROR(VLOOKUP(I299,'Ajustes'!$A$3:$C$5,3,0),0)&gt;0,TODAY()-N(A299)&gt;IFERROR(VLOOKUP(I299,'Ajustes'!$A$3:$C$5,3,0),0)),"ABIERTA DEMASIADO TIEMPO; ","")="","",LEFT(IF(N(A299)=0,"SIN FECHA DE LLEGADA; ","")&amp;IF(C299="","SIN UNIDAD; ","")&amp;IF(AND(C299&lt;&gt;"",COUNTIF('Unidades'!$A$2:$A$300,C299)=0),"UNIDAD NO ESTÁ EN LA LISTA; ","")&amp;IF(I299="","SIN URGENCIA; ","")&amp;IF(AND(I299&lt;&gt;"",J299=""),"FALTA QUIÉN DECIDIÓ; ","")&amp;IF(AND(I299="Emergencia ahora",NOT(OR(N(L299)&gt;0,N(M299)&gt;0))),"EMERGENCIA SIN LLAMADA DE REGRESO; ","")&amp;IF(AND(I299&lt;&gt;"",N(A299)&gt;0,IFERROR(VLOOKUP(I299,'Ajustes'!$A$3:$C$5,2,0),0)&gt;0,IF(OR(N(L299)&gt;0,N(M299)&gt;0),((IF(N(L299)=0,N(A299),N(L299))+N(M299))-(N(A299)+N(B299)))*1440&gt;IFERROR(VLOOKUP(I299,'Ajustes'!$A$3:$C$5,2,0),0),AND(NOT(N(O299)&gt;0),I299&lt;&gt;"Emergencia ahora",(NOW()-(N(A299)+N(B299)))*1440&gt;IFERROR(VLOOKUP(I299,'Ajustes'!$A$3:$C$5,2,0),0)))),"LLAMADA DESPUÉS DE LA META; ","")&amp;IF(AND(I299="Siguiente día hábil",N(A299)&gt;0,IF(N(N299)=0,TODAY()&gt;WORKDAY(N(A299),1),N(N299)&gt;WORKDAY(N(A299),1))),"SIGUIENTE DÍA HÁBIL SIN PROGRAMAR; ","")&amp;IF(AND(OR(I299="Emergencia ahora",I299="Siguiente día hábil"),K299=""),"SIN PROVEEDOR; ","")&amp;IF(AND(I299&lt;&gt;"",N(A299)&gt;0,IFERROR(VLOOKUP(I299,'Ajustes'!$A$3:$C$5,3,0),0)&gt;0,TODAY()-N(A299)&gt;IFERROR(VLOOKUP(I299,'Ajustes'!$A$3:$C$5,3,0),0)),"ABIERTA DEMASIADO TIEMPO; ",""),LEN(IF(N(A299)=0,"SIN FECHA DE LLEGADA; ","")&amp;IF(C299="","SIN UNIDAD; ","")&amp;IF(AND(C299&lt;&gt;"",COUNTIF('Unidades'!$A$2:$A$300,C299)=0),"UNIDAD NO ESTÁ EN LA LISTA; ","")&amp;IF(I299="","SIN URGENCIA; ","")&amp;IF(AND(I299&lt;&gt;"",J299=""),"FALTA QUIÉN DECIDIÓ; ","")&amp;IF(AND(I299="Emergencia ahora",NOT(OR(N(L299)&gt;0,N(M299)&gt;0))),"EMERGENCIA SIN LLAMADA DE REGRESO; ","")&amp;IF(AND(I299&lt;&gt;"",N(A299)&gt;0,IFERROR(VLOOKUP(I299,'Ajustes'!$A$3:$C$5,2,0),0)&gt;0,IF(OR(N(L299)&gt;0,N(M299)&gt;0),((IF(N(L299)=0,N(A299),N(L299))+N(M299))-(N(A299)+N(B299)))*1440&gt;IFERROR(VLOOKUP(I299,'Ajustes'!$A$3:$C$5,2,0),0),AND(NOT(N(O299)&gt;0),I299&lt;&gt;"Emergencia ahora",(NOW()-(N(A299)+N(B299)))*1440&gt;IFERROR(VLOOKUP(I299,'Ajustes'!$A$3:$C$5,2,0),0)))),"LLAMADA DESPUÉS DE LA META; ","")&amp;IF(AND(I299="Siguiente día hábil",N(A299)&gt;0,IF(N(N299)=0,TODAY()&gt;WORKDAY(N(A299),1),N(N299)&gt;WORKDAY(N(A299),1))),"SIGUIENTE DÍA HÁBIL SIN PROGRAMAR; ","")&amp;IF(AND(OR(I299="Emergencia ahora",I299="Siguiente día hábil"),K299=""),"SIN PROVEEDOR; ","")&amp;IF(AND(I299&lt;&gt;"",N(A299)&gt;0,IFERROR(VLOOKUP(I299,'Ajustes'!$A$3:$C$5,3,0),0)&gt;0,TODAY()-N(A299)&gt;IFERROR(VLOOKUP(I299,'Ajustes'!$A$3:$C$5,3,0),0)),"ABIERTA DEMASIADO TIEMPO; ",""))-2)))</f>
        <v/>
      </c>
    </row>
    <row r="300">
      <c r="A300" s="7" t="n"/>
      <c r="B300" s="8" t="n"/>
      <c r="L300" s="7" t="n"/>
      <c r="M300" s="8" t="n"/>
      <c r="N300" s="7" t="n"/>
      <c r="O300" s="7" t="n"/>
      <c r="Q300" s="10">
        <f>IF(OR(NOT(OR(A300&lt;&gt;"",C300&lt;&gt;"",D300&lt;&gt;"",G300&lt;&gt;"")),N(A300)=0,NOT(OR(N(L300)&gt;0,N(M300)&gt;0))),"",ROUND(((IF(N(L300)=0,N(A300),N(L300))+N(M300))-(N(A300)+N(B300)))*1440,0))</f>
        <v/>
      </c>
      <c r="R300" s="10">
        <f>IF(OR(NOT(OR(A300&lt;&gt;"",C300&lt;&gt;"",D300&lt;&gt;"",G300&lt;&gt;"")),N(A300)=0),"",IF(N(O300)&gt;0,N(O300),TODAY())-N(A300))</f>
        <v/>
      </c>
      <c r="S300">
        <f>IF(OR(NOT(OR(A300&lt;&gt;"",C300&lt;&gt;"",D300&lt;&gt;"",G300&lt;&gt;"")),N(O300)&gt;0),"",IF(IF(N(A300)=0,"SIN FECHA DE LLEGADA; ","")&amp;IF(C300="","SIN UNIDAD; ","")&amp;IF(AND(C300&lt;&gt;"",COUNTIF('Unidades'!$A$2:$A$300,C300)=0),"UNIDAD NO ESTÁ EN LA LISTA; ","")&amp;IF(I300="","SIN URGENCIA; ","")&amp;IF(AND(I300&lt;&gt;"",J300=""),"FALTA QUIÉN DECIDIÓ; ","")&amp;IF(AND(I300="Emergencia ahora",NOT(OR(N(L300)&gt;0,N(M300)&gt;0))),"EMERGENCIA SIN LLAMADA DE REGRESO; ","")&amp;IF(AND(I300&lt;&gt;"",N(A300)&gt;0,IFERROR(VLOOKUP(I300,'Ajustes'!$A$3:$C$5,2,0),0)&gt;0,IF(OR(N(L300)&gt;0,N(M300)&gt;0),((IF(N(L300)=0,N(A300),N(L300))+N(M300))-(N(A300)+N(B300)))*1440&gt;IFERROR(VLOOKUP(I300,'Ajustes'!$A$3:$C$5,2,0),0),AND(NOT(N(O300)&gt;0),I300&lt;&gt;"Emergencia ahora",(NOW()-(N(A300)+N(B300)))*1440&gt;IFERROR(VLOOKUP(I300,'Ajustes'!$A$3:$C$5,2,0),0)))),"LLAMADA DESPUÉS DE LA META; ","")&amp;IF(AND(I300="Siguiente día hábil",N(A300)&gt;0,IF(N(N300)=0,TODAY()&gt;WORKDAY(N(A300),1),N(N300)&gt;WORKDAY(N(A300),1))),"SIGUIENTE DÍA HÁBIL SIN PROGRAMAR; ","")&amp;IF(AND(OR(I300="Emergencia ahora",I300="Siguiente día hábil"),K300=""),"SIN PROVEEDOR; ","")&amp;IF(AND(I300&lt;&gt;"",N(A300)&gt;0,IFERROR(VLOOKUP(I300,'Ajustes'!$A$3:$C$5,3,0),0)&gt;0,TODAY()-N(A300)&gt;IFERROR(VLOOKUP(I300,'Ajustes'!$A$3:$C$5,3,0),0)),"ABIERTA DEMASIADO TIEMPO; ","")="","",LEFT(IF(N(A300)=0,"SIN FECHA DE LLEGADA; ","")&amp;IF(C300="","SIN UNIDAD; ","")&amp;IF(AND(C300&lt;&gt;"",COUNTIF('Unidades'!$A$2:$A$300,C300)=0),"UNIDAD NO ESTÁ EN LA LISTA; ","")&amp;IF(I300="","SIN URGENCIA; ","")&amp;IF(AND(I300&lt;&gt;"",J300=""),"FALTA QUIÉN DECIDIÓ; ","")&amp;IF(AND(I300="Emergencia ahora",NOT(OR(N(L300)&gt;0,N(M300)&gt;0))),"EMERGENCIA SIN LLAMADA DE REGRESO; ","")&amp;IF(AND(I300&lt;&gt;"",N(A300)&gt;0,IFERROR(VLOOKUP(I300,'Ajustes'!$A$3:$C$5,2,0),0)&gt;0,IF(OR(N(L300)&gt;0,N(M300)&gt;0),((IF(N(L300)=0,N(A300),N(L300))+N(M300))-(N(A300)+N(B300)))*1440&gt;IFERROR(VLOOKUP(I300,'Ajustes'!$A$3:$C$5,2,0),0),AND(NOT(N(O300)&gt;0),I300&lt;&gt;"Emergencia ahora",(NOW()-(N(A300)+N(B300)))*1440&gt;IFERROR(VLOOKUP(I300,'Ajustes'!$A$3:$C$5,2,0),0)))),"LLAMADA DESPUÉS DE LA META; ","")&amp;IF(AND(I300="Siguiente día hábil",N(A300)&gt;0,IF(N(N300)=0,TODAY()&gt;WORKDAY(N(A300),1),N(N300)&gt;WORKDAY(N(A300),1))),"SIGUIENTE DÍA HÁBIL SIN PROGRAMAR; ","")&amp;IF(AND(OR(I300="Emergencia ahora",I300="Siguiente día hábil"),K300=""),"SIN PROVEEDOR; ","")&amp;IF(AND(I300&lt;&gt;"",N(A300)&gt;0,IFERROR(VLOOKUP(I300,'Ajustes'!$A$3:$C$5,3,0),0)&gt;0,TODAY()-N(A300)&gt;IFERROR(VLOOKUP(I300,'Ajustes'!$A$3:$C$5,3,0),0)),"ABIERTA DEMASIADO TIEMPO; ",""),LEN(IF(N(A300)=0,"SIN FECHA DE LLEGADA; ","")&amp;IF(C300="","SIN UNIDAD; ","")&amp;IF(AND(C300&lt;&gt;"",COUNTIF('Unidades'!$A$2:$A$300,C300)=0),"UNIDAD NO ESTÁ EN LA LISTA; ","")&amp;IF(I300="","SIN URGENCIA; ","")&amp;IF(AND(I300&lt;&gt;"",J300=""),"FALTA QUIÉN DECIDIÓ; ","")&amp;IF(AND(I300="Emergencia ahora",NOT(OR(N(L300)&gt;0,N(M300)&gt;0))),"EMERGENCIA SIN LLAMADA DE REGRESO; ","")&amp;IF(AND(I300&lt;&gt;"",N(A300)&gt;0,IFERROR(VLOOKUP(I300,'Ajustes'!$A$3:$C$5,2,0),0)&gt;0,IF(OR(N(L300)&gt;0,N(M300)&gt;0),((IF(N(L300)=0,N(A300),N(L300))+N(M300))-(N(A300)+N(B300)))*1440&gt;IFERROR(VLOOKUP(I300,'Ajustes'!$A$3:$C$5,2,0),0),AND(NOT(N(O300)&gt;0),I300&lt;&gt;"Emergencia ahora",(NOW()-(N(A300)+N(B300)))*1440&gt;IFERROR(VLOOKUP(I300,'Ajustes'!$A$3:$C$5,2,0),0)))),"LLAMADA DESPUÉS DE LA META; ","")&amp;IF(AND(I300="Siguiente día hábil",N(A300)&gt;0,IF(N(N300)=0,TODAY()&gt;WORKDAY(N(A300),1),N(N300)&gt;WORKDAY(N(A300),1))),"SIGUIENTE DÍA HÁBIL SIN PROGRAMAR; ","")&amp;IF(AND(OR(I300="Emergencia ahora",I300="Siguiente día hábil"),K300=""),"SIN PROVEEDOR; ","")&amp;IF(AND(I300&lt;&gt;"",N(A300)&gt;0,IFERROR(VLOOKUP(I300,'Ajustes'!$A$3:$C$5,3,0),0)&gt;0,TODAY()-N(A300)&gt;IFERROR(VLOOKUP(I300,'Ajustes'!$A$3:$C$5,3,0),0)),"ABIERTA DEMASIADO TIEMPO; ",""))-2)))</f>
        <v/>
      </c>
    </row>
    <row r="301">
      <c r="A301" s="7" t="n"/>
      <c r="B301" s="8" t="n"/>
      <c r="L301" s="7" t="n"/>
      <c r="M301" s="8" t="n"/>
      <c r="N301" s="7" t="n"/>
      <c r="O301" s="7" t="n"/>
      <c r="Q301" s="10">
        <f>IF(OR(NOT(OR(A301&lt;&gt;"",C301&lt;&gt;"",D301&lt;&gt;"",G301&lt;&gt;"")),N(A301)=0,NOT(OR(N(L301)&gt;0,N(M301)&gt;0))),"",ROUND(((IF(N(L301)=0,N(A301),N(L301))+N(M301))-(N(A301)+N(B301)))*1440,0))</f>
        <v/>
      </c>
      <c r="R301" s="10">
        <f>IF(OR(NOT(OR(A301&lt;&gt;"",C301&lt;&gt;"",D301&lt;&gt;"",G301&lt;&gt;"")),N(A301)=0),"",IF(N(O301)&gt;0,N(O301),TODAY())-N(A301))</f>
        <v/>
      </c>
      <c r="S301">
        <f>IF(OR(NOT(OR(A301&lt;&gt;"",C301&lt;&gt;"",D301&lt;&gt;"",G301&lt;&gt;"")),N(O301)&gt;0),"",IF(IF(N(A301)=0,"SIN FECHA DE LLEGADA; ","")&amp;IF(C301="","SIN UNIDAD; ","")&amp;IF(AND(C301&lt;&gt;"",COUNTIF('Unidades'!$A$2:$A$300,C301)=0),"UNIDAD NO ESTÁ EN LA LISTA; ","")&amp;IF(I301="","SIN URGENCIA; ","")&amp;IF(AND(I301&lt;&gt;"",J301=""),"FALTA QUIÉN DECIDIÓ; ","")&amp;IF(AND(I301="Emergencia ahora",NOT(OR(N(L301)&gt;0,N(M301)&gt;0))),"EMERGENCIA SIN LLAMADA DE REGRESO; ","")&amp;IF(AND(I301&lt;&gt;"",N(A301)&gt;0,IFERROR(VLOOKUP(I301,'Ajustes'!$A$3:$C$5,2,0),0)&gt;0,IF(OR(N(L301)&gt;0,N(M301)&gt;0),((IF(N(L301)=0,N(A301),N(L301))+N(M301))-(N(A301)+N(B301)))*1440&gt;IFERROR(VLOOKUP(I301,'Ajustes'!$A$3:$C$5,2,0),0),AND(NOT(N(O301)&gt;0),I301&lt;&gt;"Emergencia ahora",(NOW()-(N(A301)+N(B301)))*1440&gt;IFERROR(VLOOKUP(I301,'Ajustes'!$A$3:$C$5,2,0),0)))),"LLAMADA DESPUÉS DE LA META; ","")&amp;IF(AND(I301="Siguiente día hábil",N(A301)&gt;0,IF(N(N301)=0,TODAY()&gt;WORKDAY(N(A301),1),N(N301)&gt;WORKDAY(N(A301),1))),"SIGUIENTE DÍA HÁBIL SIN PROGRAMAR; ","")&amp;IF(AND(OR(I301="Emergencia ahora",I301="Siguiente día hábil"),K301=""),"SIN PROVEEDOR; ","")&amp;IF(AND(I301&lt;&gt;"",N(A301)&gt;0,IFERROR(VLOOKUP(I301,'Ajustes'!$A$3:$C$5,3,0),0)&gt;0,TODAY()-N(A301)&gt;IFERROR(VLOOKUP(I301,'Ajustes'!$A$3:$C$5,3,0),0)),"ABIERTA DEMASIADO TIEMPO; ","")="","",LEFT(IF(N(A301)=0,"SIN FECHA DE LLEGADA; ","")&amp;IF(C301="","SIN UNIDAD; ","")&amp;IF(AND(C301&lt;&gt;"",COUNTIF('Unidades'!$A$2:$A$300,C301)=0),"UNIDAD NO ESTÁ EN LA LISTA; ","")&amp;IF(I301="","SIN URGENCIA; ","")&amp;IF(AND(I301&lt;&gt;"",J301=""),"FALTA QUIÉN DECIDIÓ; ","")&amp;IF(AND(I301="Emergencia ahora",NOT(OR(N(L301)&gt;0,N(M301)&gt;0))),"EMERGENCIA SIN LLAMADA DE REGRESO; ","")&amp;IF(AND(I301&lt;&gt;"",N(A301)&gt;0,IFERROR(VLOOKUP(I301,'Ajustes'!$A$3:$C$5,2,0),0)&gt;0,IF(OR(N(L301)&gt;0,N(M301)&gt;0),((IF(N(L301)=0,N(A301),N(L301))+N(M301))-(N(A301)+N(B301)))*1440&gt;IFERROR(VLOOKUP(I301,'Ajustes'!$A$3:$C$5,2,0),0),AND(NOT(N(O301)&gt;0),I301&lt;&gt;"Emergencia ahora",(NOW()-(N(A301)+N(B301)))*1440&gt;IFERROR(VLOOKUP(I301,'Ajustes'!$A$3:$C$5,2,0),0)))),"LLAMADA DESPUÉS DE LA META; ","")&amp;IF(AND(I301="Siguiente día hábil",N(A301)&gt;0,IF(N(N301)=0,TODAY()&gt;WORKDAY(N(A301),1),N(N301)&gt;WORKDAY(N(A301),1))),"SIGUIENTE DÍA HÁBIL SIN PROGRAMAR; ","")&amp;IF(AND(OR(I301="Emergencia ahora",I301="Siguiente día hábil"),K301=""),"SIN PROVEEDOR; ","")&amp;IF(AND(I301&lt;&gt;"",N(A301)&gt;0,IFERROR(VLOOKUP(I301,'Ajustes'!$A$3:$C$5,3,0),0)&gt;0,TODAY()-N(A301)&gt;IFERROR(VLOOKUP(I301,'Ajustes'!$A$3:$C$5,3,0),0)),"ABIERTA DEMASIADO TIEMPO; ",""),LEN(IF(N(A301)=0,"SIN FECHA DE LLEGADA; ","")&amp;IF(C301="","SIN UNIDAD; ","")&amp;IF(AND(C301&lt;&gt;"",COUNTIF('Unidades'!$A$2:$A$300,C301)=0),"UNIDAD NO ESTÁ EN LA LISTA; ","")&amp;IF(I301="","SIN URGENCIA; ","")&amp;IF(AND(I301&lt;&gt;"",J301=""),"FALTA QUIÉN DECIDIÓ; ","")&amp;IF(AND(I301="Emergencia ahora",NOT(OR(N(L301)&gt;0,N(M301)&gt;0))),"EMERGENCIA SIN LLAMADA DE REGRESO; ","")&amp;IF(AND(I301&lt;&gt;"",N(A301)&gt;0,IFERROR(VLOOKUP(I301,'Ajustes'!$A$3:$C$5,2,0),0)&gt;0,IF(OR(N(L301)&gt;0,N(M301)&gt;0),((IF(N(L301)=0,N(A301),N(L301))+N(M301))-(N(A301)+N(B301)))*1440&gt;IFERROR(VLOOKUP(I301,'Ajustes'!$A$3:$C$5,2,0),0),AND(NOT(N(O301)&gt;0),I301&lt;&gt;"Emergencia ahora",(NOW()-(N(A301)+N(B301)))*1440&gt;IFERROR(VLOOKUP(I301,'Ajustes'!$A$3:$C$5,2,0),0)))),"LLAMADA DESPUÉS DE LA META; ","")&amp;IF(AND(I301="Siguiente día hábil",N(A301)&gt;0,IF(N(N301)=0,TODAY()&gt;WORKDAY(N(A301),1),N(N301)&gt;WORKDAY(N(A301),1))),"SIGUIENTE DÍA HÁBIL SIN PROGRAMAR; ","")&amp;IF(AND(OR(I301="Emergencia ahora",I301="Siguiente día hábil"),K301=""),"SIN PROVEEDOR; ","")&amp;IF(AND(I301&lt;&gt;"",N(A301)&gt;0,IFERROR(VLOOKUP(I301,'Ajustes'!$A$3:$C$5,3,0),0)&gt;0,TODAY()-N(A301)&gt;IFERROR(VLOOKUP(I301,'Ajustes'!$A$3:$C$5,3,0),0)),"ABIERTA DEMASIADO TIEMPO; ",""))-2)))</f>
        <v/>
      </c>
    </row>
    <row r="302">
      <c r="A302" s="7" t="n"/>
      <c r="B302" s="8" t="n"/>
      <c r="L302" s="7" t="n"/>
      <c r="M302" s="8" t="n"/>
      <c r="N302" s="7" t="n"/>
      <c r="O302" s="7" t="n"/>
      <c r="Q302" s="10">
        <f>IF(OR(NOT(OR(A302&lt;&gt;"",C302&lt;&gt;"",D302&lt;&gt;"",G302&lt;&gt;"")),N(A302)=0,NOT(OR(N(L302)&gt;0,N(M302)&gt;0))),"",ROUND(((IF(N(L302)=0,N(A302),N(L302))+N(M302))-(N(A302)+N(B302)))*1440,0))</f>
        <v/>
      </c>
      <c r="R302" s="10">
        <f>IF(OR(NOT(OR(A302&lt;&gt;"",C302&lt;&gt;"",D302&lt;&gt;"",G302&lt;&gt;"")),N(A302)=0),"",IF(N(O302)&gt;0,N(O302),TODAY())-N(A302))</f>
        <v/>
      </c>
      <c r="S302">
        <f>IF(OR(NOT(OR(A302&lt;&gt;"",C302&lt;&gt;"",D302&lt;&gt;"",G302&lt;&gt;"")),N(O302)&gt;0),"",IF(IF(N(A302)=0,"SIN FECHA DE LLEGADA; ","")&amp;IF(C302="","SIN UNIDAD; ","")&amp;IF(AND(C302&lt;&gt;"",COUNTIF('Unidades'!$A$2:$A$300,C302)=0),"UNIDAD NO ESTÁ EN LA LISTA; ","")&amp;IF(I302="","SIN URGENCIA; ","")&amp;IF(AND(I302&lt;&gt;"",J302=""),"FALTA QUIÉN DECIDIÓ; ","")&amp;IF(AND(I302="Emergencia ahora",NOT(OR(N(L302)&gt;0,N(M302)&gt;0))),"EMERGENCIA SIN LLAMADA DE REGRESO; ","")&amp;IF(AND(I302&lt;&gt;"",N(A302)&gt;0,IFERROR(VLOOKUP(I302,'Ajustes'!$A$3:$C$5,2,0),0)&gt;0,IF(OR(N(L302)&gt;0,N(M302)&gt;0),((IF(N(L302)=0,N(A302),N(L302))+N(M302))-(N(A302)+N(B302)))*1440&gt;IFERROR(VLOOKUP(I302,'Ajustes'!$A$3:$C$5,2,0),0),AND(NOT(N(O302)&gt;0),I302&lt;&gt;"Emergencia ahora",(NOW()-(N(A302)+N(B302)))*1440&gt;IFERROR(VLOOKUP(I302,'Ajustes'!$A$3:$C$5,2,0),0)))),"LLAMADA DESPUÉS DE LA META; ","")&amp;IF(AND(I302="Siguiente día hábil",N(A302)&gt;0,IF(N(N302)=0,TODAY()&gt;WORKDAY(N(A302),1),N(N302)&gt;WORKDAY(N(A302),1))),"SIGUIENTE DÍA HÁBIL SIN PROGRAMAR; ","")&amp;IF(AND(OR(I302="Emergencia ahora",I302="Siguiente día hábil"),K302=""),"SIN PROVEEDOR; ","")&amp;IF(AND(I302&lt;&gt;"",N(A302)&gt;0,IFERROR(VLOOKUP(I302,'Ajustes'!$A$3:$C$5,3,0),0)&gt;0,TODAY()-N(A302)&gt;IFERROR(VLOOKUP(I302,'Ajustes'!$A$3:$C$5,3,0),0)),"ABIERTA DEMASIADO TIEMPO; ","")="","",LEFT(IF(N(A302)=0,"SIN FECHA DE LLEGADA; ","")&amp;IF(C302="","SIN UNIDAD; ","")&amp;IF(AND(C302&lt;&gt;"",COUNTIF('Unidades'!$A$2:$A$300,C302)=0),"UNIDAD NO ESTÁ EN LA LISTA; ","")&amp;IF(I302="","SIN URGENCIA; ","")&amp;IF(AND(I302&lt;&gt;"",J302=""),"FALTA QUIÉN DECIDIÓ; ","")&amp;IF(AND(I302="Emergencia ahora",NOT(OR(N(L302)&gt;0,N(M302)&gt;0))),"EMERGENCIA SIN LLAMADA DE REGRESO; ","")&amp;IF(AND(I302&lt;&gt;"",N(A302)&gt;0,IFERROR(VLOOKUP(I302,'Ajustes'!$A$3:$C$5,2,0),0)&gt;0,IF(OR(N(L302)&gt;0,N(M302)&gt;0),((IF(N(L302)=0,N(A302),N(L302))+N(M302))-(N(A302)+N(B302)))*1440&gt;IFERROR(VLOOKUP(I302,'Ajustes'!$A$3:$C$5,2,0),0),AND(NOT(N(O302)&gt;0),I302&lt;&gt;"Emergencia ahora",(NOW()-(N(A302)+N(B302)))*1440&gt;IFERROR(VLOOKUP(I302,'Ajustes'!$A$3:$C$5,2,0),0)))),"LLAMADA DESPUÉS DE LA META; ","")&amp;IF(AND(I302="Siguiente día hábil",N(A302)&gt;0,IF(N(N302)=0,TODAY()&gt;WORKDAY(N(A302),1),N(N302)&gt;WORKDAY(N(A302),1))),"SIGUIENTE DÍA HÁBIL SIN PROGRAMAR; ","")&amp;IF(AND(OR(I302="Emergencia ahora",I302="Siguiente día hábil"),K302=""),"SIN PROVEEDOR; ","")&amp;IF(AND(I302&lt;&gt;"",N(A302)&gt;0,IFERROR(VLOOKUP(I302,'Ajustes'!$A$3:$C$5,3,0),0)&gt;0,TODAY()-N(A302)&gt;IFERROR(VLOOKUP(I302,'Ajustes'!$A$3:$C$5,3,0),0)),"ABIERTA DEMASIADO TIEMPO; ",""),LEN(IF(N(A302)=0,"SIN FECHA DE LLEGADA; ","")&amp;IF(C302="","SIN UNIDAD; ","")&amp;IF(AND(C302&lt;&gt;"",COUNTIF('Unidades'!$A$2:$A$300,C302)=0),"UNIDAD NO ESTÁ EN LA LISTA; ","")&amp;IF(I302="","SIN URGENCIA; ","")&amp;IF(AND(I302&lt;&gt;"",J302=""),"FALTA QUIÉN DECIDIÓ; ","")&amp;IF(AND(I302="Emergencia ahora",NOT(OR(N(L302)&gt;0,N(M302)&gt;0))),"EMERGENCIA SIN LLAMADA DE REGRESO; ","")&amp;IF(AND(I302&lt;&gt;"",N(A302)&gt;0,IFERROR(VLOOKUP(I302,'Ajustes'!$A$3:$C$5,2,0),0)&gt;0,IF(OR(N(L302)&gt;0,N(M302)&gt;0),((IF(N(L302)=0,N(A302),N(L302))+N(M302))-(N(A302)+N(B302)))*1440&gt;IFERROR(VLOOKUP(I302,'Ajustes'!$A$3:$C$5,2,0),0),AND(NOT(N(O302)&gt;0),I302&lt;&gt;"Emergencia ahora",(NOW()-(N(A302)+N(B302)))*1440&gt;IFERROR(VLOOKUP(I302,'Ajustes'!$A$3:$C$5,2,0),0)))),"LLAMADA DESPUÉS DE LA META; ","")&amp;IF(AND(I302="Siguiente día hábil",N(A302)&gt;0,IF(N(N302)=0,TODAY()&gt;WORKDAY(N(A302),1),N(N302)&gt;WORKDAY(N(A302),1))),"SIGUIENTE DÍA HÁBIL SIN PROGRAMAR; ","")&amp;IF(AND(OR(I302="Emergencia ahora",I302="Siguiente día hábil"),K302=""),"SIN PROVEEDOR; ","")&amp;IF(AND(I302&lt;&gt;"",N(A302)&gt;0,IFERROR(VLOOKUP(I302,'Ajustes'!$A$3:$C$5,3,0),0)&gt;0,TODAY()-N(A302)&gt;IFERROR(VLOOKUP(I302,'Ajustes'!$A$3:$C$5,3,0),0)),"ABIERTA DEMASIADO TIEMPO; ",""))-2)))</f>
        <v/>
      </c>
    </row>
    <row r="303">
      <c r="A303" s="7" t="n"/>
      <c r="B303" s="8" t="n"/>
      <c r="L303" s="7" t="n"/>
      <c r="M303" s="8" t="n"/>
      <c r="N303" s="7" t="n"/>
      <c r="O303" s="7" t="n"/>
      <c r="Q303" s="10">
        <f>IF(OR(NOT(OR(A303&lt;&gt;"",C303&lt;&gt;"",D303&lt;&gt;"",G303&lt;&gt;"")),N(A303)=0,NOT(OR(N(L303)&gt;0,N(M303)&gt;0))),"",ROUND(((IF(N(L303)=0,N(A303),N(L303))+N(M303))-(N(A303)+N(B303)))*1440,0))</f>
        <v/>
      </c>
      <c r="R303" s="10">
        <f>IF(OR(NOT(OR(A303&lt;&gt;"",C303&lt;&gt;"",D303&lt;&gt;"",G303&lt;&gt;"")),N(A303)=0),"",IF(N(O303)&gt;0,N(O303),TODAY())-N(A303))</f>
        <v/>
      </c>
      <c r="S303">
        <f>IF(OR(NOT(OR(A303&lt;&gt;"",C303&lt;&gt;"",D303&lt;&gt;"",G303&lt;&gt;"")),N(O303)&gt;0),"",IF(IF(N(A303)=0,"SIN FECHA DE LLEGADA; ","")&amp;IF(C303="","SIN UNIDAD; ","")&amp;IF(AND(C303&lt;&gt;"",COUNTIF('Unidades'!$A$2:$A$300,C303)=0),"UNIDAD NO ESTÁ EN LA LISTA; ","")&amp;IF(I303="","SIN URGENCIA; ","")&amp;IF(AND(I303&lt;&gt;"",J303=""),"FALTA QUIÉN DECIDIÓ; ","")&amp;IF(AND(I303="Emergencia ahora",NOT(OR(N(L303)&gt;0,N(M303)&gt;0))),"EMERGENCIA SIN LLAMADA DE REGRESO; ","")&amp;IF(AND(I303&lt;&gt;"",N(A303)&gt;0,IFERROR(VLOOKUP(I303,'Ajustes'!$A$3:$C$5,2,0),0)&gt;0,IF(OR(N(L303)&gt;0,N(M303)&gt;0),((IF(N(L303)=0,N(A303),N(L303))+N(M303))-(N(A303)+N(B303)))*1440&gt;IFERROR(VLOOKUP(I303,'Ajustes'!$A$3:$C$5,2,0),0),AND(NOT(N(O303)&gt;0),I303&lt;&gt;"Emergencia ahora",(NOW()-(N(A303)+N(B303)))*1440&gt;IFERROR(VLOOKUP(I303,'Ajustes'!$A$3:$C$5,2,0),0)))),"LLAMADA DESPUÉS DE LA META; ","")&amp;IF(AND(I303="Siguiente día hábil",N(A303)&gt;0,IF(N(N303)=0,TODAY()&gt;WORKDAY(N(A303),1),N(N303)&gt;WORKDAY(N(A303),1))),"SIGUIENTE DÍA HÁBIL SIN PROGRAMAR; ","")&amp;IF(AND(OR(I303="Emergencia ahora",I303="Siguiente día hábil"),K303=""),"SIN PROVEEDOR; ","")&amp;IF(AND(I303&lt;&gt;"",N(A303)&gt;0,IFERROR(VLOOKUP(I303,'Ajustes'!$A$3:$C$5,3,0),0)&gt;0,TODAY()-N(A303)&gt;IFERROR(VLOOKUP(I303,'Ajustes'!$A$3:$C$5,3,0),0)),"ABIERTA DEMASIADO TIEMPO; ","")="","",LEFT(IF(N(A303)=0,"SIN FECHA DE LLEGADA; ","")&amp;IF(C303="","SIN UNIDAD; ","")&amp;IF(AND(C303&lt;&gt;"",COUNTIF('Unidades'!$A$2:$A$300,C303)=0),"UNIDAD NO ESTÁ EN LA LISTA; ","")&amp;IF(I303="","SIN URGENCIA; ","")&amp;IF(AND(I303&lt;&gt;"",J303=""),"FALTA QUIÉN DECIDIÓ; ","")&amp;IF(AND(I303="Emergencia ahora",NOT(OR(N(L303)&gt;0,N(M303)&gt;0))),"EMERGENCIA SIN LLAMADA DE REGRESO; ","")&amp;IF(AND(I303&lt;&gt;"",N(A303)&gt;0,IFERROR(VLOOKUP(I303,'Ajustes'!$A$3:$C$5,2,0),0)&gt;0,IF(OR(N(L303)&gt;0,N(M303)&gt;0),((IF(N(L303)=0,N(A303),N(L303))+N(M303))-(N(A303)+N(B303)))*1440&gt;IFERROR(VLOOKUP(I303,'Ajustes'!$A$3:$C$5,2,0),0),AND(NOT(N(O303)&gt;0),I303&lt;&gt;"Emergencia ahora",(NOW()-(N(A303)+N(B303)))*1440&gt;IFERROR(VLOOKUP(I303,'Ajustes'!$A$3:$C$5,2,0),0)))),"LLAMADA DESPUÉS DE LA META; ","")&amp;IF(AND(I303="Siguiente día hábil",N(A303)&gt;0,IF(N(N303)=0,TODAY()&gt;WORKDAY(N(A303),1),N(N303)&gt;WORKDAY(N(A303),1))),"SIGUIENTE DÍA HÁBIL SIN PROGRAMAR; ","")&amp;IF(AND(OR(I303="Emergencia ahora",I303="Siguiente día hábil"),K303=""),"SIN PROVEEDOR; ","")&amp;IF(AND(I303&lt;&gt;"",N(A303)&gt;0,IFERROR(VLOOKUP(I303,'Ajustes'!$A$3:$C$5,3,0),0)&gt;0,TODAY()-N(A303)&gt;IFERROR(VLOOKUP(I303,'Ajustes'!$A$3:$C$5,3,0),0)),"ABIERTA DEMASIADO TIEMPO; ",""),LEN(IF(N(A303)=0,"SIN FECHA DE LLEGADA; ","")&amp;IF(C303="","SIN UNIDAD; ","")&amp;IF(AND(C303&lt;&gt;"",COUNTIF('Unidades'!$A$2:$A$300,C303)=0),"UNIDAD NO ESTÁ EN LA LISTA; ","")&amp;IF(I303="","SIN URGENCIA; ","")&amp;IF(AND(I303&lt;&gt;"",J303=""),"FALTA QUIÉN DECIDIÓ; ","")&amp;IF(AND(I303="Emergencia ahora",NOT(OR(N(L303)&gt;0,N(M303)&gt;0))),"EMERGENCIA SIN LLAMADA DE REGRESO; ","")&amp;IF(AND(I303&lt;&gt;"",N(A303)&gt;0,IFERROR(VLOOKUP(I303,'Ajustes'!$A$3:$C$5,2,0),0)&gt;0,IF(OR(N(L303)&gt;0,N(M303)&gt;0),((IF(N(L303)=0,N(A303),N(L303))+N(M303))-(N(A303)+N(B303)))*1440&gt;IFERROR(VLOOKUP(I303,'Ajustes'!$A$3:$C$5,2,0),0),AND(NOT(N(O303)&gt;0),I303&lt;&gt;"Emergencia ahora",(NOW()-(N(A303)+N(B303)))*1440&gt;IFERROR(VLOOKUP(I303,'Ajustes'!$A$3:$C$5,2,0),0)))),"LLAMADA DESPUÉS DE LA META; ","")&amp;IF(AND(I303="Siguiente día hábil",N(A303)&gt;0,IF(N(N303)=0,TODAY()&gt;WORKDAY(N(A303),1),N(N303)&gt;WORKDAY(N(A303),1))),"SIGUIENTE DÍA HÁBIL SIN PROGRAMAR; ","")&amp;IF(AND(OR(I303="Emergencia ahora",I303="Siguiente día hábil"),K303=""),"SIN PROVEEDOR; ","")&amp;IF(AND(I303&lt;&gt;"",N(A303)&gt;0,IFERROR(VLOOKUP(I303,'Ajustes'!$A$3:$C$5,3,0),0)&gt;0,TODAY()-N(A303)&gt;IFERROR(VLOOKUP(I303,'Ajustes'!$A$3:$C$5,3,0),0)),"ABIERTA DEMASIADO TIEMPO; ",""))-2)))</f>
        <v/>
      </c>
    </row>
    <row r="304">
      <c r="A304" s="7" t="n"/>
      <c r="B304" s="8" t="n"/>
      <c r="L304" s="7" t="n"/>
      <c r="M304" s="8" t="n"/>
      <c r="N304" s="7" t="n"/>
      <c r="O304" s="7" t="n"/>
      <c r="Q304" s="10">
        <f>IF(OR(NOT(OR(A304&lt;&gt;"",C304&lt;&gt;"",D304&lt;&gt;"",G304&lt;&gt;"")),N(A304)=0,NOT(OR(N(L304)&gt;0,N(M304)&gt;0))),"",ROUND(((IF(N(L304)=0,N(A304),N(L304))+N(M304))-(N(A304)+N(B304)))*1440,0))</f>
        <v/>
      </c>
      <c r="R304" s="10">
        <f>IF(OR(NOT(OR(A304&lt;&gt;"",C304&lt;&gt;"",D304&lt;&gt;"",G304&lt;&gt;"")),N(A304)=0),"",IF(N(O304)&gt;0,N(O304),TODAY())-N(A304))</f>
        <v/>
      </c>
      <c r="S304">
        <f>IF(OR(NOT(OR(A304&lt;&gt;"",C304&lt;&gt;"",D304&lt;&gt;"",G304&lt;&gt;"")),N(O304)&gt;0),"",IF(IF(N(A304)=0,"SIN FECHA DE LLEGADA; ","")&amp;IF(C304="","SIN UNIDAD; ","")&amp;IF(AND(C304&lt;&gt;"",COUNTIF('Unidades'!$A$2:$A$300,C304)=0),"UNIDAD NO ESTÁ EN LA LISTA; ","")&amp;IF(I304="","SIN URGENCIA; ","")&amp;IF(AND(I304&lt;&gt;"",J304=""),"FALTA QUIÉN DECIDIÓ; ","")&amp;IF(AND(I304="Emergencia ahora",NOT(OR(N(L304)&gt;0,N(M304)&gt;0))),"EMERGENCIA SIN LLAMADA DE REGRESO; ","")&amp;IF(AND(I304&lt;&gt;"",N(A304)&gt;0,IFERROR(VLOOKUP(I304,'Ajustes'!$A$3:$C$5,2,0),0)&gt;0,IF(OR(N(L304)&gt;0,N(M304)&gt;0),((IF(N(L304)=0,N(A304),N(L304))+N(M304))-(N(A304)+N(B304)))*1440&gt;IFERROR(VLOOKUP(I304,'Ajustes'!$A$3:$C$5,2,0),0),AND(NOT(N(O304)&gt;0),I304&lt;&gt;"Emergencia ahora",(NOW()-(N(A304)+N(B304)))*1440&gt;IFERROR(VLOOKUP(I304,'Ajustes'!$A$3:$C$5,2,0),0)))),"LLAMADA DESPUÉS DE LA META; ","")&amp;IF(AND(I304="Siguiente día hábil",N(A304)&gt;0,IF(N(N304)=0,TODAY()&gt;WORKDAY(N(A304),1),N(N304)&gt;WORKDAY(N(A304),1))),"SIGUIENTE DÍA HÁBIL SIN PROGRAMAR; ","")&amp;IF(AND(OR(I304="Emergencia ahora",I304="Siguiente día hábil"),K304=""),"SIN PROVEEDOR; ","")&amp;IF(AND(I304&lt;&gt;"",N(A304)&gt;0,IFERROR(VLOOKUP(I304,'Ajustes'!$A$3:$C$5,3,0),0)&gt;0,TODAY()-N(A304)&gt;IFERROR(VLOOKUP(I304,'Ajustes'!$A$3:$C$5,3,0),0)),"ABIERTA DEMASIADO TIEMPO; ","")="","",LEFT(IF(N(A304)=0,"SIN FECHA DE LLEGADA; ","")&amp;IF(C304="","SIN UNIDAD; ","")&amp;IF(AND(C304&lt;&gt;"",COUNTIF('Unidades'!$A$2:$A$300,C304)=0),"UNIDAD NO ESTÁ EN LA LISTA; ","")&amp;IF(I304="","SIN URGENCIA; ","")&amp;IF(AND(I304&lt;&gt;"",J304=""),"FALTA QUIÉN DECIDIÓ; ","")&amp;IF(AND(I304="Emergencia ahora",NOT(OR(N(L304)&gt;0,N(M304)&gt;0))),"EMERGENCIA SIN LLAMADA DE REGRESO; ","")&amp;IF(AND(I304&lt;&gt;"",N(A304)&gt;0,IFERROR(VLOOKUP(I304,'Ajustes'!$A$3:$C$5,2,0),0)&gt;0,IF(OR(N(L304)&gt;0,N(M304)&gt;0),((IF(N(L304)=0,N(A304),N(L304))+N(M304))-(N(A304)+N(B304)))*1440&gt;IFERROR(VLOOKUP(I304,'Ajustes'!$A$3:$C$5,2,0),0),AND(NOT(N(O304)&gt;0),I304&lt;&gt;"Emergencia ahora",(NOW()-(N(A304)+N(B304)))*1440&gt;IFERROR(VLOOKUP(I304,'Ajustes'!$A$3:$C$5,2,0),0)))),"LLAMADA DESPUÉS DE LA META; ","")&amp;IF(AND(I304="Siguiente día hábil",N(A304)&gt;0,IF(N(N304)=0,TODAY()&gt;WORKDAY(N(A304),1),N(N304)&gt;WORKDAY(N(A304),1))),"SIGUIENTE DÍA HÁBIL SIN PROGRAMAR; ","")&amp;IF(AND(OR(I304="Emergencia ahora",I304="Siguiente día hábil"),K304=""),"SIN PROVEEDOR; ","")&amp;IF(AND(I304&lt;&gt;"",N(A304)&gt;0,IFERROR(VLOOKUP(I304,'Ajustes'!$A$3:$C$5,3,0),0)&gt;0,TODAY()-N(A304)&gt;IFERROR(VLOOKUP(I304,'Ajustes'!$A$3:$C$5,3,0),0)),"ABIERTA DEMASIADO TIEMPO; ",""),LEN(IF(N(A304)=0,"SIN FECHA DE LLEGADA; ","")&amp;IF(C304="","SIN UNIDAD; ","")&amp;IF(AND(C304&lt;&gt;"",COUNTIF('Unidades'!$A$2:$A$300,C304)=0),"UNIDAD NO ESTÁ EN LA LISTA; ","")&amp;IF(I304="","SIN URGENCIA; ","")&amp;IF(AND(I304&lt;&gt;"",J304=""),"FALTA QUIÉN DECIDIÓ; ","")&amp;IF(AND(I304="Emergencia ahora",NOT(OR(N(L304)&gt;0,N(M304)&gt;0))),"EMERGENCIA SIN LLAMADA DE REGRESO; ","")&amp;IF(AND(I304&lt;&gt;"",N(A304)&gt;0,IFERROR(VLOOKUP(I304,'Ajustes'!$A$3:$C$5,2,0),0)&gt;0,IF(OR(N(L304)&gt;0,N(M304)&gt;0),((IF(N(L304)=0,N(A304),N(L304))+N(M304))-(N(A304)+N(B304)))*1440&gt;IFERROR(VLOOKUP(I304,'Ajustes'!$A$3:$C$5,2,0),0),AND(NOT(N(O304)&gt;0),I304&lt;&gt;"Emergencia ahora",(NOW()-(N(A304)+N(B304)))*1440&gt;IFERROR(VLOOKUP(I304,'Ajustes'!$A$3:$C$5,2,0),0)))),"LLAMADA DESPUÉS DE LA META; ","")&amp;IF(AND(I304="Siguiente día hábil",N(A304)&gt;0,IF(N(N304)=0,TODAY()&gt;WORKDAY(N(A304),1),N(N304)&gt;WORKDAY(N(A304),1))),"SIGUIENTE DÍA HÁBIL SIN PROGRAMAR; ","")&amp;IF(AND(OR(I304="Emergencia ahora",I304="Siguiente día hábil"),K304=""),"SIN PROVEEDOR; ","")&amp;IF(AND(I304&lt;&gt;"",N(A304)&gt;0,IFERROR(VLOOKUP(I304,'Ajustes'!$A$3:$C$5,3,0),0)&gt;0,TODAY()-N(A304)&gt;IFERROR(VLOOKUP(I304,'Ajustes'!$A$3:$C$5,3,0),0)),"ABIERTA DEMASIADO TIEMPO; ",""))-2)))</f>
        <v/>
      </c>
    </row>
    <row r="305">
      <c r="A305" s="7" t="n"/>
      <c r="B305" s="8" t="n"/>
      <c r="L305" s="7" t="n"/>
      <c r="M305" s="8" t="n"/>
      <c r="N305" s="7" t="n"/>
      <c r="O305" s="7" t="n"/>
      <c r="Q305" s="10">
        <f>IF(OR(NOT(OR(A305&lt;&gt;"",C305&lt;&gt;"",D305&lt;&gt;"",G305&lt;&gt;"")),N(A305)=0,NOT(OR(N(L305)&gt;0,N(M305)&gt;0))),"",ROUND(((IF(N(L305)=0,N(A305),N(L305))+N(M305))-(N(A305)+N(B305)))*1440,0))</f>
        <v/>
      </c>
      <c r="R305" s="10">
        <f>IF(OR(NOT(OR(A305&lt;&gt;"",C305&lt;&gt;"",D305&lt;&gt;"",G305&lt;&gt;"")),N(A305)=0),"",IF(N(O305)&gt;0,N(O305),TODAY())-N(A305))</f>
        <v/>
      </c>
      <c r="S305">
        <f>IF(OR(NOT(OR(A305&lt;&gt;"",C305&lt;&gt;"",D305&lt;&gt;"",G305&lt;&gt;"")),N(O305)&gt;0),"",IF(IF(N(A305)=0,"SIN FECHA DE LLEGADA; ","")&amp;IF(C305="","SIN UNIDAD; ","")&amp;IF(AND(C305&lt;&gt;"",COUNTIF('Unidades'!$A$2:$A$300,C305)=0),"UNIDAD NO ESTÁ EN LA LISTA; ","")&amp;IF(I305="","SIN URGENCIA; ","")&amp;IF(AND(I305&lt;&gt;"",J305=""),"FALTA QUIÉN DECIDIÓ; ","")&amp;IF(AND(I305="Emergencia ahora",NOT(OR(N(L305)&gt;0,N(M305)&gt;0))),"EMERGENCIA SIN LLAMADA DE REGRESO; ","")&amp;IF(AND(I305&lt;&gt;"",N(A305)&gt;0,IFERROR(VLOOKUP(I305,'Ajustes'!$A$3:$C$5,2,0),0)&gt;0,IF(OR(N(L305)&gt;0,N(M305)&gt;0),((IF(N(L305)=0,N(A305),N(L305))+N(M305))-(N(A305)+N(B305)))*1440&gt;IFERROR(VLOOKUP(I305,'Ajustes'!$A$3:$C$5,2,0),0),AND(NOT(N(O305)&gt;0),I305&lt;&gt;"Emergencia ahora",(NOW()-(N(A305)+N(B305)))*1440&gt;IFERROR(VLOOKUP(I305,'Ajustes'!$A$3:$C$5,2,0),0)))),"LLAMADA DESPUÉS DE LA META; ","")&amp;IF(AND(I305="Siguiente día hábil",N(A305)&gt;0,IF(N(N305)=0,TODAY()&gt;WORKDAY(N(A305),1),N(N305)&gt;WORKDAY(N(A305),1))),"SIGUIENTE DÍA HÁBIL SIN PROGRAMAR; ","")&amp;IF(AND(OR(I305="Emergencia ahora",I305="Siguiente día hábil"),K305=""),"SIN PROVEEDOR; ","")&amp;IF(AND(I305&lt;&gt;"",N(A305)&gt;0,IFERROR(VLOOKUP(I305,'Ajustes'!$A$3:$C$5,3,0),0)&gt;0,TODAY()-N(A305)&gt;IFERROR(VLOOKUP(I305,'Ajustes'!$A$3:$C$5,3,0),0)),"ABIERTA DEMASIADO TIEMPO; ","")="","",LEFT(IF(N(A305)=0,"SIN FECHA DE LLEGADA; ","")&amp;IF(C305="","SIN UNIDAD; ","")&amp;IF(AND(C305&lt;&gt;"",COUNTIF('Unidades'!$A$2:$A$300,C305)=0),"UNIDAD NO ESTÁ EN LA LISTA; ","")&amp;IF(I305="","SIN URGENCIA; ","")&amp;IF(AND(I305&lt;&gt;"",J305=""),"FALTA QUIÉN DECIDIÓ; ","")&amp;IF(AND(I305="Emergencia ahora",NOT(OR(N(L305)&gt;0,N(M305)&gt;0))),"EMERGENCIA SIN LLAMADA DE REGRESO; ","")&amp;IF(AND(I305&lt;&gt;"",N(A305)&gt;0,IFERROR(VLOOKUP(I305,'Ajustes'!$A$3:$C$5,2,0),0)&gt;0,IF(OR(N(L305)&gt;0,N(M305)&gt;0),((IF(N(L305)=0,N(A305),N(L305))+N(M305))-(N(A305)+N(B305)))*1440&gt;IFERROR(VLOOKUP(I305,'Ajustes'!$A$3:$C$5,2,0),0),AND(NOT(N(O305)&gt;0),I305&lt;&gt;"Emergencia ahora",(NOW()-(N(A305)+N(B305)))*1440&gt;IFERROR(VLOOKUP(I305,'Ajustes'!$A$3:$C$5,2,0),0)))),"LLAMADA DESPUÉS DE LA META; ","")&amp;IF(AND(I305="Siguiente día hábil",N(A305)&gt;0,IF(N(N305)=0,TODAY()&gt;WORKDAY(N(A305),1),N(N305)&gt;WORKDAY(N(A305),1))),"SIGUIENTE DÍA HÁBIL SIN PROGRAMAR; ","")&amp;IF(AND(OR(I305="Emergencia ahora",I305="Siguiente día hábil"),K305=""),"SIN PROVEEDOR; ","")&amp;IF(AND(I305&lt;&gt;"",N(A305)&gt;0,IFERROR(VLOOKUP(I305,'Ajustes'!$A$3:$C$5,3,0),0)&gt;0,TODAY()-N(A305)&gt;IFERROR(VLOOKUP(I305,'Ajustes'!$A$3:$C$5,3,0),0)),"ABIERTA DEMASIADO TIEMPO; ",""),LEN(IF(N(A305)=0,"SIN FECHA DE LLEGADA; ","")&amp;IF(C305="","SIN UNIDAD; ","")&amp;IF(AND(C305&lt;&gt;"",COUNTIF('Unidades'!$A$2:$A$300,C305)=0),"UNIDAD NO ESTÁ EN LA LISTA; ","")&amp;IF(I305="","SIN URGENCIA; ","")&amp;IF(AND(I305&lt;&gt;"",J305=""),"FALTA QUIÉN DECIDIÓ; ","")&amp;IF(AND(I305="Emergencia ahora",NOT(OR(N(L305)&gt;0,N(M305)&gt;0))),"EMERGENCIA SIN LLAMADA DE REGRESO; ","")&amp;IF(AND(I305&lt;&gt;"",N(A305)&gt;0,IFERROR(VLOOKUP(I305,'Ajustes'!$A$3:$C$5,2,0),0)&gt;0,IF(OR(N(L305)&gt;0,N(M305)&gt;0),((IF(N(L305)=0,N(A305),N(L305))+N(M305))-(N(A305)+N(B305)))*1440&gt;IFERROR(VLOOKUP(I305,'Ajustes'!$A$3:$C$5,2,0),0),AND(NOT(N(O305)&gt;0),I305&lt;&gt;"Emergencia ahora",(NOW()-(N(A305)+N(B305)))*1440&gt;IFERROR(VLOOKUP(I305,'Ajustes'!$A$3:$C$5,2,0),0)))),"LLAMADA DESPUÉS DE LA META; ","")&amp;IF(AND(I305="Siguiente día hábil",N(A305)&gt;0,IF(N(N305)=0,TODAY()&gt;WORKDAY(N(A305),1),N(N305)&gt;WORKDAY(N(A305),1))),"SIGUIENTE DÍA HÁBIL SIN PROGRAMAR; ","")&amp;IF(AND(OR(I305="Emergencia ahora",I305="Siguiente día hábil"),K305=""),"SIN PROVEEDOR; ","")&amp;IF(AND(I305&lt;&gt;"",N(A305)&gt;0,IFERROR(VLOOKUP(I305,'Ajustes'!$A$3:$C$5,3,0),0)&gt;0,TODAY()-N(A305)&gt;IFERROR(VLOOKUP(I305,'Ajustes'!$A$3:$C$5,3,0),0)),"ABIERTA DEMASIADO TIEMPO; ",""))-2)))</f>
        <v/>
      </c>
    </row>
    <row r="306">
      <c r="A306" s="7" t="n"/>
      <c r="B306" s="8" t="n"/>
      <c r="L306" s="7" t="n"/>
      <c r="M306" s="8" t="n"/>
      <c r="N306" s="7" t="n"/>
      <c r="O306" s="7" t="n"/>
      <c r="Q306" s="10">
        <f>IF(OR(NOT(OR(A306&lt;&gt;"",C306&lt;&gt;"",D306&lt;&gt;"",G306&lt;&gt;"")),N(A306)=0,NOT(OR(N(L306)&gt;0,N(M306)&gt;0))),"",ROUND(((IF(N(L306)=0,N(A306),N(L306))+N(M306))-(N(A306)+N(B306)))*1440,0))</f>
        <v/>
      </c>
      <c r="R306" s="10">
        <f>IF(OR(NOT(OR(A306&lt;&gt;"",C306&lt;&gt;"",D306&lt;&gt;"",G306&lt;&gt;"")),N(A306)=0),"",IF(N(O306)&gt;0,N(O306),TODAY())-N(A306))</f>
        <v/>
      </c>
      <c r="S306">
        <f>IF(OR(NOT(OR(A306&lt;&gt;"",C306&lt;&gt;"",D306&lt;&gt;"",G306&lt;&gt;"")),N(O306)&gt;0),"",IF(IF(N(A306)=0,"SIN FECHA DE LLEGADA; ","")&amp;IF(C306="","SIN UNIDAD; ","")&amp;IF(AND(C306&lt;&gt;"",COUNTIF('Unidades'!$A$2:$A$300,C306)=0),"UNIDAD NO ESTÁ EN LA LISTA; ","")&amp;IF(I306="","SIN URGENCIA; ","")&amp;IF(AND(I306&lt;&gt;"",J306=""),"FALTA QUIÉN DECIDIÓ; ","")&amp;IF(AND(I306="Emergencia ahora",NOT(OR(N(L306)&gt;0,N(M306)&gt;0))),"EMERGENCIA SIN LLAMADA DE REGRESO; ","")&amp;IF(AND(I306&lt;&gt;"",N(A306)&gt;0,IFERROR(VLOOKUP(I306,'Ajustes'!$A$3:$C$5,2,0),0)&gt;0,IF(OR(N(L306)&gt;0,N(M306)&gt;0),((IF(N(L306)=0,N(A306),N(L306))+N(M306))-(N(A306)+N(B306)))*1440&gt;IFERROR(VLOOKUP(I306,'Ajustes'!$A$3:$C$5,2,0),0),AND(NOT(N(O306)&gt;0),I306&lt;&gt;"Emergencia ahora",(NOW()-(N(A306)+N(B306)))*1440&gt;IFERROR(VLOOKUP(I306,'Ajustes'!$A$3:$C$5,2,0),0)))),"LLAMADA DESPUÉS DE LA META; ","")&amp;IF(AND(I306="Siguiente día hábil",N(A306)&gt;0,IF(N(N306)=0,TODAY()&gt;WORKDAY(N(A306),1),N(N306)&gt;WORKDAY(N(A306),1))),"SIGUIENTE DÍA HÁBIL SIN PROGRAMAR; ","")&amp;IF(AND(OR(I306="Emergencia ahora",I306="Siguiente día hábil"),K306=""),"SIN PROVEEDOR; ","")&amp;IF(AND(I306&lt;&gt;"",N(A306)&gt;0,IFERROR(VLOOKUP(I306,'Ajustes'!$A$3:$C$5,3,0),0)&gt;0,TODAY()-N(A306)&gt;IFERROR(VLOOKUP(I306,'Ajustes'!$A$3:$C$5,3,0),0)),"ABIERTA DEMASIADO TIEMPO; ","")="","",LEFT(IF(N(A306)=0,"SIN FECHA DE LLEGADA; ","")&amp;IF(C306="","SIN UNIDAD; ","")&amp;IF(AND(C306&lt;&gt;"",COUNTIF('Unidades'!$A$2:$A$300,C306)=0),"UNIDAD NO ESTÁ EN LA LISTA; ","")&amp;IF(I306="","SIN URGENCIA; ","")&amp;IF(AND(I306&lt;&gt;"",J306=""),"FALTA QUIÉN DECIDIÓ; ","")&amp;IF(AND(I306="Emergencia ahora",NOT(OR(N(L306)&gt;0,N(M306)&gt;0))),"EMERGENCIA SIN LLAMADA DE REGRESO; ","")&amp;IF(AND(I306&lt;&gt;"",N(A306)&gt;0,IFERROR(VLOOKUP(I306,'Ajustes'!$A$3:$C$5,2,0),0)&gt;0,IF(OR(N(L306)&gt;0,N(M306)&gt;0),((IF(N(L306)=0,N(A306),N(L306))+N(M306))-(N(A306)+N(B306)))*1440&gt;IFERROR(VLOOKUP(I306,'Ajustes'!$A$3:$C$5,2,0),0),AND(NOT(N(O306)&gt;0),I306&lt;&gt;"Emergencia ahora",(NOW()-(N(A306)+N(B306)))*1440&gt;IFERROR(VLOOKUP(I306,'Ajustes'!$A$3:$C$5,2,0),0)))),"LLAMADA DESPUÉS DE LA META; ","")&amp;IF(AND(I306="Siguiente día hábil",N(A306)&gt;0,IF(N(N306)=0,TODAY()&gt;WORKDAY(N(A306),1),N(N306)&gt;WORKDAY(N(A306),1))),"SIGUIENTE DÍA HÁBIL SIN PROGRAMAR; ","")&amp;IF(AND(OR(I306="Emergencia ahora",I306="Siguiente día hábil"),K306=""),"SIN PROVEEDOR; ","")&amp;IF(AND(I306&lt;&gt;"",N(A306)&gt;0,IFERROR(VLOOKUP(I306,'Ajustes'!$A$3:$C$5,3,0),0)&gt;0,TODAY()-N(A306)&gt;IFERROR(VLOOKUP(I306,'Ajustes'!$A$3:$C$5,3,0),0)),"ABIERTA DEMASIADO TIEMPO; ",""),LEN(IF(N(A306)=0,"SIN FECHA DE LLEGADA; ","")&amp;IF(C306="","SIN UNIDAD; ","")&amp;IF(AND(C306&lt;&gt;"",COUNTIF('Unidades'!$A$2:$A$300,C306)=0),"UNIDAD NO ESTÁ EN LA LISTA; ","")&amp;IF(I306="","SIN URGENCIA; ","")&amp;IF(AND(I306&lt;&gt;"",J306=""),"FALTA QUIÉN DECIDIÓ; ","")&amp;IF(AND(I306="Emergencia ahora",NOT(OR(N(L306)&gt;0,N(M306)&gt;0))),"EMERGENCIA SIN LLAMADA DE REGRESO; ","")&amp;IF(AND(I306&lt;&gt;"",N(A306)&gt;0,IFERROR(VLOOKUP(I306,'Ajustes'!$A$3:$C$5,2,0),0)&gt;0,IF(OR(N(L306)&gt;0,N(M306)&gt;0),((IF(N(L306)=0,N(A306),N(L306))+N(M306))-(N(A306)+N(B306)))*1440&gt;IFERROR(VLOOKUP(I306,'Ajustes'!$A$3:$C$5,2,0),0),AND(NOT(N(O306)&gt;0),I306&lt;&gt;"Emergencia ahora",(NOW()-(N(A306)+N(B306)))*1440&gt;IFERROR(VLOOKUP(I306,'Ajustes'!$A$3:$C$5,2,0),0)))),"LLAMADA DESPUÉS DE LA META; ","")&amp;IF(AND(I306="Siguiente día hábil",N(A306)&gt;0,IF(N(N306)=0,TODAY()&gt;WORKDAY(N(A306),1),N(N306)&gt;WORKDAY(N(A306),1))),"SIGUIENTE DÍA HÁBIL SIN PROGRAMAR; ","")&amp;IF(AND(OR(I306="Emergencia ahora",I306="Siguiente día hábil"),K306=""),"SIN PROVEEDOR; ","")&amp;IF(AND(I306&lt;&gt;"",N(A306)&gt;0,IFERROR(VLOOKUP(I306,'Ajustes'!$A$3:$C$5,3,0),0)&gt;0,TODAY()-N(A306)&gt;IFERROR(VLOOKUP(I306,'Ajustes'!$A$3:$C$5,3,0),0)),"ABIERTA DEMASIADO TIEMPO; ",""))-2)))</f>
        <v/>
      </c>
    </row>
    <row r="307">
      <c r="A307" s="7" t="n"/>
      <c r="B307" s="8" t="n"/>
      <c r="L307" s="7" t="n"/>
      <c r="M307" s="8" t="n"/>
      <c r="N307" s="7" t="n"/>
      <c r="O307" s="7" t="n"/>
      <c r="Q307" s="10">
        <f>IF(OR(NOT(OR(A307&lt;&gt;"",C307&lt;&gt;"",D307&lt;&gt;"",G307&lt;&gt;"")),N(A307)=0,NOT(OR(N(L307)&gt;0,N(M307)&gt;0))),"",ROUND(((IF(N(L307)=0,N(A307),N(L307))+N(M307))-(N(A307)+N(B307)))*1440,0))</f>
        <v/>
      </c>
      <c r="R307" s="10">
        <f>IF(OR(NOT(OR(A307&lt;&gt;"",C307&lt;&gt;"",D307&lt;&gt;"",G307&lt;&gt;"")),N(A307)=0),"",IF(N(O307)&gt;0,N(O307),TODAY())-N(A307))</f>
        <v/>
      </c>
      <c r="S307">
        <f>IF(OR(NOT(OR(A307&lt;&gt;"",C307&lt;&gt;"",D307&lt;&gt;"",G307&lt;&gt;"")),N(O307)&gt;0),"",IF(IF(N(A307)=0,"SIN FECHA DE LLEGADA; ","")&amp;IF(C307="","SIN UNIDAD; ","")&amp;IF(AND(C307&lt;&gt;"",COUNTIF('Unidades'!$A$2:$A$300,C307)=0),"UNIDAD NO ESTÁ EN LA LISTA; ","")&amp;IF(I307="","SIN URGENCIA; ","")&amp;IF(AND(I307&lt;&gt;"",J307=""),"FALTA QUIÉN DECIDIÓ; ","")&amp;IF(AND(I307="Emergencia ahora",NOT(OR(N(L307)&gt;0,N(M307)&gt;0))),"EMERGENCIA SIN LLAMADA DE REGRESO; ","")&amp;IF(AND(I307&lt;&gt;"",N(A307)&gt;0,IFERROR(VLOOKUP(I307,'Ajustes'!$A$3:$C$5,2,0),0)&gt;0,IF(OR(N(L307)&gt;0,N(M307)&gt;0),((IF(N(L307)=0,N(A307),N(L307))+N(M307))-(N(A307)+N(B307)))*1440&gt;IFERROR(VLOOKUP(I307,'Ajustes'!$A$3:$C$5,2,0),0),AND(NOT(N(O307)&gt;0),I307&lt;&gt;"Emergencia ahora",(NOW()-(N(A307)+N(B307)))*1440&gt;IFERROR(VLOOKUP(I307,'Ajustes'!$A$3:$C$5,2,0),0)))),"LLAMADA DESPUÉS DE LA META; ","")&amp;IF(AND(I307="Siguiente día hábil",N(A307)&gt;0,IF(N(N307)=0,TODAY()&gt;WORKDAY(N(A307),1),N(N307)&gt;WORKDAY(N(A307),1))),"SIGUIENTE DÍA HÁBIL SIN PROGRAMAR; ","")&amp;IF(AND(OR(I307="Emergencia ahora",I307="Siguiente día hábil"),K307=""),"SIN PROVEEDOR; ","")&amp;IF(AND(I307&lt;&gt;"",N(A307)&gt;0,IFERROR(VLOOKUP(I307,'Ajustes'!$A$3:$C$5,3,0),0)&gt;0,TODAY()-N(A307)&gt;IFERROR(VLOOKUP(I307,'Ajustes'!$A$3:$C$5,3,0),0)),"ABIERTA DEMASIADO TIEMPO; ","")="","",LEFT(IF(N(A307)=0,"SIN FECHA DE LLEGADA; ","")&amp;IF(C307="","SIN UNIDAD; ","")&amp;IF(AND(C307&lt;&gt;"",COUNTIF('Unidades'!$A$2:$A$300,C307)=0),"UNIDAD NO ESTÁ EN LA LISTA; ","")&amp;IF(I307="","SIN URGENCIA; ","")&amp;IF(AND(I307&lt;&gt;"",J307=""),"FALTA QUIÉN DECIDIÓ; ","")&amp;IF(AND(I307="Emergencia ahora",NOT(OR(N(L307)&gt;0,N(M307)&gt;0))),"EMERGENCIA SIN LLAMADA DE REGRESO; ","")&amp;IF(AND(I307&lt;&gt;"",N(A307)&gt;0,IFERROR(VLOOKUP(I307,'Ajustes'!$A$3:$C$5,2,0),0)&gt;0,IF(OR(N(L307)&gt;0,N(M307)&gt;0),((IF(N(L307)=0,N(A307),N(L307))+N(M307))-(N(A307)+N(B307)))*1440&gt;IFERROR(VLOOKUP(I307,'Ajustes'!$A$3:$C$5,2,0),0),AND(NOT(N(O307)&gt;0),I307&lt;&gt;"Emergencia ahora",(NOW()-(N(A307)+N(B307)))*1440&gt;IFERROR(VLOOKUP(I307,'Ajustes'!$A$3:$C$5,2,0),0)))),"LLAMADA DESPUÉS DE LA META; ","")&amp;IF(AND(I307="Siguiente día hábil",N(A307)&gt;0,IF(N(N307)=0,TODAY()&gt;WORKDAY(N(A307),1),N(N307)&gt;WORKDAY(N(A307),1))),"SIGUIENTE DÍA HÁBIL SIN PROGRAMAR; ","")&amp;IF(AND(OR(I307="Emergencia ahora",I307="Siguiente día hábil"),K307=""),"SIN PROVEEDOR; ","")&amp;IF(AND(I307&lt;&gt;"",N(A307)&gt;0,IFERROR(VLOOKUP(I307,'Ajustes'!$A$3:$C$5,3,0),0)&gt;0,TODAY()-N(A307)&gt;IFERROR(VLOOKUP(I307,'Ajustes'!$A$3:$C$5,3,0),0)),"ABIERTA DEMASIADO TIEMPO; ",""),LEN(IF(N(A307)=0,"SIN FECHA DE LLEGADA; ","")&amp;IF(C307="","SIN UNIDAD; ","")&amp;IF(AND(C307&lt;&gt;"",COUNTIF('Unidades'!$A$2:$A$300,C307)=0),"UNIDAD NO ESTÁ EN LA LISTA; ","")&amp;IF(I307="","SIN URGENCIA; ","")&amp;IF(AND(I307&lt;&gt;"",J307=""),"FALTA QUIÉN DECIDIÓ; ","")&amp;IF(AND(I307="Emergencia ahora",NOT(OR(N(L307)&gt;0,N(M307)&gt;0))),"EMERGENCIA SIN LLAMADA DE REGRESO; ","")&amp;IF(AND(I307&lt;&gt;"",N(A307)&gt;0,IFERROR(VLOOKUP(I307,'Ajustes'!$A$3:$C$5,2,0),0)&gt;0,IF(OR(N(L307)&gt;0,N(M307)&gt;0),((IF(N(L307)=0,N(A307),N(L307))+N(M307))-(N(A307)+N(B307)))*1440&gt;IFERROR(VLOOKUP(I307,'Ajustes'!$A$3:$C$5,2,0),0),AND(NOT(N(O307)&gt;0),I307&lt;&gt;"Emergencia ahora",(NOW()-(N(A307)+N(B307)))*1440&gt;IFERROR(VLOOKUP(I307,'Ajustes'!$A$3:$C$5,2,0),0)))),"LLAMADA DESPUÉS DE LA META; ","")&amp;IF(AND(I307="Siguiente día hábil",N(A307)&gt;0,IF(N(N307)=0,TODAY()&gt;WORKDAY(N(A307),1),N(N307)&gt;WORKDAY(N(A307),1))),"SIGUIENTE DÍA HÁBIL SIN PROGRAMAR; ","")&amp;IF(AND(OR(I307="Emergencia ahora",I307="Siguiente día hábil"),K307=""),"SIN PROVEEDOR; ","")&amp;IF(AND(I307&lt;&gt;"",N(A307)&gt;0,IFERROR(VLOOKUP(I307,'Ajustes'!$A$3:$C$5,3,0),0)&gt;0,TODAY()-N(A307)&gt;IFERROR(VLOOKUP(I307,'Ajustes'!$A$3:$C$5,3,0),0)),"ABIERTA DEMASIADO TIEMPO; ",""))-2)))</f>
        <v/>
      </c>
    </row>
    <row r="308">
      <c r="A308" s="7" t="n"/>
      <c r="B308" s="8" t="n"/>
      <c r="L308" s="7" t="n"/>
      <c r="M308" s="8" t="n"/>
      <c r="N308" s="7" t="n"/>
      <c r="O308" s="7" t="n"/>
      <c r="Q308" s="10">
        <f>IF(OR(NOT(OR(A308&lt;&gt;"",C308&lt;&gt;"",D308&lt;&gt;"",G308&lt;&gt;"")),N(A308)=0,NOT(OR(N(L308)&gt;0,N(M308)&gt;0))),"",ROUND(((IF(N(L308)=0,N(A308),N(L308))+N(M308))-(N(A308)+N(B308)))*1440,0))</f>
        <v/>
      </c>
      <c r="R308" s="10">
        <f>IF(OR(NOT(OR(A308&lt;&gt;"",C308&lt;&gt;"",D308&lt;&gt;"",G308&lt;&gt;"")),N(A308)=0),"",IF(N(O308)&gt;0,N(O308),TODAY())-N(A308))</f>
        <v/>
      </c>
      <c r="S308">
        <f>IF(OR(NOT(OR(A308&lt;&gt;"",C308&lt;&gt;"",D308&lt;&gt;"",G308&lt;&gt;"")),N(O308)&gt;0),"",IF(IF(N(A308)=0,"SIN FECHA DE LLEGADA; ","")&amp;IF(C308="","SIN UNIDAD; ","")&amp;IF(AND(C308&lt;&gt;"",COUNTIF('Unidades'!$A$2:$A$300,C308)=0),"UNIDAD NO ESTÁ EN LA LISTA; ","")&amp;IF(I308="","SIN URGENCIA; ","")&amp;IF(AND(I308&lt;&gt;"",J308=""),"FALTA QUIÉN DECIDIÓ; ","")&amp;IF(AND(I308="Emergencia ahora",NOT(OR(N(L308)&gt;0,N(M308)&gt;0))),"EMERGENCIA SIN LLAMADA DE REGRESO; ","")&amp;IF(AND(I308&lt;&gt;"",N(A308)&gt;0,IFERROR(VLOOKUP(I308,'Ajustes'!$A$3:$C$5,2,0),0)&gt;0,IF(OR(N(L308)&gt;0,N(M308)&gt;0),((IF(N(L308)=0,N(A308),N(L308))+N(M308))-(N(A308)+N(B308)))*1440&gt;IFERROR(VLOOKUP(I308,'Ajustes'!$A$3:$C$5,2,0),0),AND(NOT(N(O308)&gt;0),I308&lt;&gt;"Emergencia ahora",(NOW()-(N(A308)+N(B308)))*1440&gt;IFERROR(VLOOKUP(I308,'Ajustes'!$A$3:$C$5,2,0),0)))),"LLAMADA DESPUÉS DE LA META; ","")&amp;IF(AND(I308="Siguiente día hábil",N(A308)&gt;0,IF(N(N308)=0,TODAY()&gt;WORKDAY(N(A308),1),N(N308)&gt;WORKDAY(N(A308),1))),"SIGUIENTE DÍA HÁBIL SIN PROGRAMAR; ","")&amp;IF(AND(OR(I308="Emergencia ahora",I308="Siguiente día hábil"),K308=""),"SIN PROVEEDOR; ","")&amp;IF(AND(I308&lt;&gt;"",N(A308)&gt;0,IFERROR(VLOOKUP(I308,'Ajustes'!$A$3:$C$5,3,0),0)&gt;0,TODAY()-N(A308)&gt;IFERROR(VLOOKUP(I308,'Ajustes'!$A$3:$C$5,3,0),0)),"ABIERTA DEMASIADO TIEMPO; ","")="","",LEFT(IF(N(A308)=0,"SIN FECHA DE LLEGADA; ","")&amp;IF(C308="","SIN UNIDAD; ","")&amp;IF(AND(C308&lt;&gt;"",COUNTIF('Unidades'!$A$2:$A$300,C308)=0),"UNIDAD NO ESTÁ EN LA LISTA; ","")&amp;IF(I308="","SIN URGENCIA; ","")&amp;IF(AND(I308&lt;&gt;"",J308=""),"FALTA QUIÉN DECIDIÓ; ","")&amp;IF(AND(I308="Emergencia ahora",NOT(OR(N(L308)&gt;0,N(M308)&gt;0))),"EMERGENCIA SIN LLAMADA DE REGRESO; ","")&amp;IF(AND(I308&lt;&gt;"",N(A308)&gt;0,IFERROR(VLOOKUP(I308,'Ajustes'!$A$3:$C$5,2,0),0)&gt;0,IF(OR(N(L308)&gt;0,N(M308)&gt;0),((IF(N(L308)=0,N(A308),N(L308))+N(M308))-(N(A308)+N(B308)))*1440&gt;IFERROR(VLOOKUP(I308,'Ajustes'!$A$3:$C$5,2,0),0),AND(NOT(N(O308)&gt;0),I308&lt;&gt;"Emergencia ahora",(NOW()-(N(A308)+N(B308)))*1440&gt;IFERROR(VLOOKUP(I308,'Ajustes'!$A$3:$C$5,2,0),0)))),"LLAMADA DESPUÉS DE LA META; ","")&amp;IF(AND(I308="Siguiente día hábil",N(A308)&gt;0,IF(N(N308)=0,TODAY()&gt;WORKDAY(N(A308),1),N(N308)&gt;WORKDAY(N(A308),1))),"SIGUIENTE DÍA HÁBIL SIN PROGRAMAR; ","")&amp;IF(AND(OR(I308="Emergencia ahora",I308="Siguiente día hábil"),K308=""),"SIN PROVEEDOR; ","")&amp;IF(AND(I308&lt;&gt;"",N(A308)&gt;0,IFERROR(VLOOKUP(I308,'Ajustes'!$A$3:$C$5,3,0),0)&gt;0,TODAY()-N(A308)&gt;IFERROR(VLOOKUP(I308,'Ajustes'!$A$3:$C$5,3,0),0)),"ABIERTA DEMASIADO TIEMPO; ",""),LEN(IF(N(A308)=0,"SIN FECHA DE LLEGADA; ","")&amp;IF(C308="","SIN UNIDAD; ","")&amp;IF(AND(C308&lt;&gt;"",COUNTIF('Unidades'!$A$2:$A$300,C308)=0),"UNIDAD NO ESTÁ EN LA LISTA; ","")&amp;IF(I308="","SIN URGENCIA; ","")&amp;IF(AND(I308&lt;&gt;"",J308=""),"FALTA QUIÉN DECIDIÓ; ","")&amp;IF(AND(I308="Emergencia ahora",NOT(OR(N(L308)&gt;0,N(M308)&gt;0))),"EMERGENCIA SIN LLAMADA DE REGRESO; ","")&amp;IF(AND(I308&lt;&gt;"",N(A308)&gt;0,IFERROR(VLOOKUP(I308,'Ajustes'!$A$3:$C$5,2,0),0)&gt;0,IF(OR(N(L308)&gt;0,N(M308)&gt;0),((IF(N(L308)=0,N(A308),N(L308))+N(M308))-(N(A308)+N(B308)))*1440&gt;IFERROR(VLOOKUP(I308,'Ajustes'!$A$3:$C$5,2,0),0),AND(NOT(N(O308)&gt;0),I308&lt;&gt;"Emergencia ahora",(NOW()-(N(A308)+N(B308)))*1440&gt;IFERROR(VLOOKUP(I308,'Ajustes'!$A$3:$C$5,2,0),0)))),"LLAMADA DESPUÉS DE LA META; ","")&amp;IF(AND(I308="Siguiente día hábil",N(A308)&gt;0,IF(N(N308)=0,TODAY()&gt;WORKDAY(N(A308),1),N(N308)&gt;WORKDAY(N(A308),1))),"SIGUIENTE DÍA HÁBIL SIN PROGRAMAR; ","")&amp;IF(AND(OR(I308="Emergencia ahora",I308="Siguiente día hábil"),K308=""),"SIN PROVEEDOR; ","")&amp;IF(AND(I308&lt;&gt;"",N(A308)&gt;0,IFERROR(VLOOKUP(I308,'Ajustes'!$A$3:$C$5,3,0),0)&gt;0,TODAY()-N(A308)&gt;IFERROR(VLOOKUP(I308,'Ajustes'!$A$3:$C$5,3,0),0)),"ABIERTA DEMASIADO TIEMPO; ",""))-2)))</f>
        <v/>
      </c>
    </row>
    <row r="309">
      <c r="A309" s="7" t="n"/>
      <c r="B309" s="8" t="n"/>
      <c r="L309" s="7" t="n"/>
      <c r="M309" s="8" t="n"/>
      <c r="N309" s="7" t="n"/>
      <c r="O309" s="7" t="n"/>
      <c r="Q309" s="10">
        <f>IF(OR(NOT(OR(A309&lt;&gt;"",C309&lt;&gt;"",D309&lt;&gt;"",G309&lt;&gt;"")),N(A309)=0,NOT(OR(N(L309)&gt;0,N(M309)&gt;0))),"",ROUND(((IF(N(L309)=0,N(A309),N(L309))+N(M309))-(N(A309)+N(B309)))*1440,0))</f>
        <v/>
      </c>
      <c r="R309" s="10">
        <f>IF(OR(NOT(OR(A309&lt;&gt;"",C309&lt;&gt;"",D309&lt;&gt;"",G309&lt;&gt;"")),N(A309)=0),"",IF(N(O309)&gt;0,N(O309),TODAY())-N(A309))</f>
        <v/>
      </c>
      <c r="S309">
        <f>IF(OR(NOT(OR(A309&lt;&gt;"",C309&lt;&gt;"",D309&lt;&gt;"",G309&lt;&gt;"")),N(O309)&gt;0),"",IF(IF(N(A309)=0,"SIN FECHA DE LLEGADA; ","")&amp;IF(C309="","SIN UNIDAD; ","")&amp;IF(AND(C309&lt;&gt;"",COUNTIF('Unidades'!$A$2:$A$300,C309)=0),"UNIDAD NO ESTÁ EN LA LISTA; ","")&amp;IF(I309="","SIN URGENCIA; ","")&amp;IF(AND(I309&lt;&gt;"",J309=""),"FALTA QUIÉN DECIDIÓ; ","")&amp;IF(AND(I309="Emergencia ahora",NOT(OR(N(L309)&gt;0,N(M309)&gt;0))),"EMERGENCIA SIN LLAMADA DE REGRESO; ","")&amp;IF(AND(I309&lt;&gt;"",N(A309)&gt;0,IFERROR(VLOOKUP(I309,'Ajustes'!$A$3:$C$5,2,0),0)&gt;0,IF(OR(N(L309)&gt;0,N(M309)&gt;0),((IF(N(L309)=0,N(A309),N(L309))+N(M309))-(N(A309)+N(B309)))*1440&gt;IFERROR(VLOOKUP(I309,'Ajustes'!$A$3:$C$5,2,0),0),AND(NOT(N(O309)&gt;0),I309&lt;&gt;"Emergencia ahora",(NOW()-(N(A309)+N(B309)))*1440&gt;IFERROR(VLOOKUP(I309,'Ajustes'!$A$3:$C$5,2,0),0)))),"LLAMADA DESPUÉS DE LA META; ","")&amp;IF(AND(I309="Siguiente día hábil",N(A309)&gt;0,IF(N(N309)=0,TODAY()&gt;WORKDAY(N(A309),1),N(N309)&gt;WORKDAY(N(A309),1))),"SIGUIENTE DÍA HÁBIL SIN PROGRAMAR; ","")&amp;IF(AND(OR(I309="Emergencia ahora",I309="Siguiente día hábil"),K309=""),"SIN PROVEEDOR; ","")&amp;IF(AND(I309&lt;&gt;"",N(A309)&gt;0,IFERROR(VLOOKUP(I309,'Ajustes'!$A$3:$C$5,3,0),0)&gt;0,TODAY()-N(A309)&gt;IFERROR(VLOOKUP(I309,'Ajustes'!$A$3:$C$5,3,0),0)),"ABIERTA DEMASIADO TIEMPO; ","")="","",LEFT(IF(N(A309)=0,"SIN FECHA DE LLEGADA; ","")&amp;IF(C309="","SIN UNIDAD; ","")&amp;IF(AND(C309&lt;&gt;"",COUNTIF('Unidades'!$A$2:$A$300,C309)=0),"UNIDAD NO ESTÁ EN LA LISTA; ","")&amp;IF(I309="","SIN URGENCIA; ","")&amp;IF(AND(I309&lt;&gt;"",J309=""),"FALTA QUIÉN DECIDIÓ; ","")&amp;IF(AND(I309="Emergencia ahora",NOT(OR(N(L309)&gt;0,N(M309)&gt;0))),"EMERGENCIA SIN LLAMADA DE REGRESO; ","")&amp;IF(AND(I309&lt;&gt;"",N(A309)&gt;0,IFERROR(VLOOKUP(I309,'Ajustes'!$A$3:$C$5,2,0),0)&gt;0,IF(OR(N(L309)&gt;0,N(M309)&gt;0),((IF(N(L309)=0,N(A309),N(L309))+N(M309))-(N(A309)+N(B309)))*1440&gt;IFERROR(VLOOKUP(I309,'Ajustes'!$A$3:$C$5,2,0),0),AND(NOT(N(O309)&gt;0),I309&lt;&gt;"Emergencia ahora",(NOW()-(N(A309)+N(B309)))*1440&gt;IFERROR(VLOOKUP(I309,'Ajustes'!$A$3:$C$5,2,0),0)))),"LLAMADA DESPUÉS DE LA META; ","")&amp;IF(AND(I309="Siguiente día hábil",N(A309)&gt;0,IF(N(N309)=0,TODAY()&gt;WORKDAY(N(A309),1),N(N309)&gt;WORKDAY(N(A309),1))),"SIGUIENTE DÍA HÁBIL SIN PROGRAMAR; ","")&amp;IF(AND(OR(I309="Emergencia ahora",I309="Siguiente día hábil"),K309=""),"SIN PROVEEDOR; ","")&amp;IF(AND(I309&lt;&gt;"",N(A309)&gt;0,IFERROR(VLOOKUP(I309,'Ajustes'!$A$3:$C$5,3,0),0)&gt;0,TODAY()-N(A309)&gt;IFERROR(VLOOKUP(I309,'Ajustes'!$A$3:$C$5,3,0),0)),"ABIERTA DEMASIADO TIEMPO; ",""),LEN(IF(N(A309)=0,"SIN FECHA DE LLEGADA; ","")&amp;IF(C309="","SIN UNIDAD; ","")&amp;IF(AND(C309&lt;&gt;"",COUNTIF('Unidades'!$A$2:$A$300,C309)=0),"UNIDAD NO ESTÁ EN LA LISTA; ","")&amp;IF(I309="","SIN URGENCIA; ","")&amp;IF(AND(I309&lt;&gt;"",J309=""),"FALTA QUIÉN DECIDIÓ; ","")&amp;IF(AND(I309="Emergencia ahora",NOT(OR(N(L309)&gt;0,N(M309)&gt;0))),"EMERGENCIA SIN LLAMADA DE REGRESO; ","")&amp;IF(AND(I309&lt;&gt;"",N(A309)&gt;0,IFERROR(VLOOKUP(I309,'Ajustes'!$A$3:$C$5,2,0),0)&gt;0,IF(OR(N(L309)&gt;0,N(M309)&gt;0),((IF(N(L309)=0,N(A309),N(L309))+N(M309))-(N(A309)+N(B309)))*1440&gt;IFERROR(VLOOKUP(I309,'Ajustes'!$A$3:$C$5,2,0),0),AND(NOT(N(O309)&gt;0),I309&lt;&gt;"Emergencia ahora",(NOW()-(N(A309)+N(B309)))*1440&gt;IFERROR(VLOOKUP(I309,'Ajustes'!$A$3:$C$5,2,0),0)))),"LLAMADA DESPUÉS DE LA META; ","")&amp;IF(AND(I309="Siguiente día hábil",N(A309)&gt;0,IF(N(N309)=0,TODAY()&gt;WORKDAY(N(A309),1),N(N309)&gt;WORKDAY(N(A309),1))),"SIGUIENTE DÍA HÁBIL SIN PROGRAMAR; ","")&amp;IF(AND(OR(I309="Emergencia ahora",I309="Siguiente día hábil"),K309=""),"SIN PROVEEDOR; ","")&amp;IF(AND(I309&lt;&gt;"",N(A309)&gt;0,IFERROR(VLOOKUP(I309,'Ajustes'!$A$3:$C$5,3,0),0)&gt;0,TODAY()-N(A309)&gt;IFERROR(VLOOKUP(I309,'Ajustes'!$A$3:$C$5,3,0),0)),"ABIERTA DEMASIADO TIEMPO; ",""))-2)))</f>
        <v/>
      </c>
    </row>
    <row r="310">
      <c r="A310" s="7" t="n"/>
      <c r="B310" s="8" t="n"/>
      <c r="L310" s="7" t="n"/>
      <c r="M310" s="8" t="n"/>
      <c r="N310" s="7" t="n"/>
      <c r="O310" s="7" t="n"/>
      <c r="Q310" s="10">
        <f>IF(OR(NOT(OR(A310&lt;&gt;"",C310&lt;&gt;"",D310&lt;&gt;"",G310&lt;&gt;"")),N(A310)=0,NOT(OR(N(L310)&gt;0,N(M310)&gt;0))),"",ROUND(((IF(N(L310)=0,N(A310),N(L310))+N(M310))-(N(A310)+N(B310)))*1440,0))</f>
        <v/>
      </c>
      <c r="R310" s="10">
        <f>IF(OR(NOT(OR(A310&lt;&gt;"",C310&lt;&gt;"",D310&lt;&gt;"",G310&lt;&gt;"")),N(A310)=0),"",IF(N(O310)&gt;0,N(O310),TODAY())-N(A310))</f>
        <v/>
      </c>
      <c r="S310">
        <f>IF(OR(NOT(OR(A310&lt;&gt;"",C310&lt;&gt;"",D310&lt;&gt;"",G310&lt;&gt;"")),N(O310)&gt;0),"",IF(IF(N(A310)=0,"SIN FECHA DE LLEGADA; ","")&amp;IF(C310="","SIN UNIDAD; ","")&amp;IF(AND(C310&lt;&gt;"",COUNTIF('Unidades'!$A$2:$A$300,C310)=0),"UNIDAD NO ESTÁ EN LA LISTA; ","")&amp;IF(I310="","SIN URGENCIA; ","")&amp;IF(AND(I310&lt;&gt;"",J310=""),"FALTA QUIÉN DECIDIÓ; ","")&amp;IF(AND(I310="Emergencia ahora",NOT(OR(N(L310)&gt;0,N(M310)&gt;0))),"EMERGENCIA SIN LLAMADA DE REGRESO; ","")&amp;IF(AND(I310&lt;&gt;"",N(A310)&gt;0,IFERROR(VLOOKUP(I310,'Ajustes'!$A$3:$C$5,2,0),0)&gt;0,IF(OR(N(L310)&gt;0,N(M310)&gt;0),((IF(N(L310)=0,N(A310),N(L310))+N(M310))-(N(A310)+N(B310)))*1440&gt;IFERROR(VLOOKUP(I310,'Ajustes'!$A$3:$C$5,2,0),0),AND(NOT(N(O310)&gt;0),I310&lt;&gt;"Emergencia ahora",(NOW()-(N(A310)+N(B310)))*1440&gt;IFERROR(VLOOKUP(I310,'Ajustes'!$A$3:$C$5,2,0),0)))),"LLAMADA DESPUÉS DE LA META; ","")&amp;IF(AND(I310="Siguiente día hábil",N(A310)&gt;0,IF(N(N310)=0,TODAY()&gt;WORKDAY(N(A310),1),N(N310)&gt;WORKDAY(N(A310),1))),"SIGUIENTE DÍA HÁBIL SIN PROGRAMAR; ","")&amp;IF(AND(OR(I310="Emergencia ahora",I310="Siguiente día hábil"),K310=""),"SIN PROVEEDOR; ","")&amp;IF(AND(I310&lt;&gt;"",N(A310)&gt;0,IFERROR(VLOOKUP(I310,'Ajustes'!$A$3:$C$5,3,0),0)&gt;0,TODAY()-N(A310)&gt;IFERROR(VLOOKUP(I310,'Ajustes'!$A$3:$C$5,3,0),0)),"ABIERTA DEMASIADO TIEMPO; ","")="","",LEFT(IF(N(A310)=0,"SIN FECHA DE LLEGADA; ","")&amp;IF(C310="","SIN UNIDAD; ","")&amp;IF(AND(C310&lt;&gt;"",COUNTIF('Unidades'!$A$2:$A$300,C310)=0),"UNIDAD NO ESTÁ EN LA LISTA; ","")&amp;IF(I310="","SIN URGENCIA; ","")&amp;IF(AND(I310&lt;&gt;"",J310=""),"FALTA QUIÉN DECIDIÓ; ","")&amp;IF(AND(I310="Emergencia ahora",NOT(OR(N(L310)&gt;0,N(M310)&gt;0))),"EMERGENCIA SIN LLAMADA DE REGRESO; ","")&amp;IF(AND(I310&lt;&gt;"",N(A310)&gt;0,IFERROR(VLOOKUP(I310,'Ajustes'!$A$3:$C$5,2,0),0)&gt;0,IF(OR(N(L310)&gt;0,N(M310)&gt;0),((IF(N(L310)=0,N(A310),N(L310))+N(M310))-(N(A310)+N(B310)))*1440&gt;IFERROR(VLOOKUP(I310,'Ajustes'!$A$3:$C$5,2,0),0),AND(NOT(N(O310)&gt;0),I310&lt;&gt;"Emergencia ahora",(NOW()-(N(A310)+N(B310)))*1440&gt;IFERROR(VLOOKUP(I310,'Ajustes'!$A$3:$C$5,2,0),0)))),"LLAMADA DESPUÉS DE LA META; ","")&amp;IF(AND(I310="Siguiente día hábil",N(A310)&gt;0,IF(N(N310)=0,TODAY()&gt;WORKDAY(N(A310),1),N(N310)&gt;WORKDAY(N(A310),1))),"SIGUIENTE DÍA HÁBIL SIN PROGRAMAR; ","")&amp;IF(AND(OR(I310="Emergencia ahora",I310="Siguiente día hábil"),K310=""),"SIN PROVEEDOR; ","")&amp;IF(AND(I310&lt;&gt;"",N(A310)&gt;0,IFERROR(VLOOKUP(I310,'Ajustes'!$A$3:$C$5,3,0),0)&gt;0,TODAY()-N(A310)&gt;IFERROR(VLOOKUP(I310,'Ajustes'!$A$3:$C$5,3,0),0)),"ABIERTA DEMASIADO TIEMPO; ",""),LEN(IF(N(A310)=0,"SIN FECHA DE LLEGADA; ","")&amp;IF(C310="","SIN UNIDAD; ","")&amp;IF(AND(C310&lt;&gt;"",COUNTIF('Unidades'!$A$2:$A$300,C310)=0),"UNIDAD NO ESTÁ EN LA LISTA; ","")&amp;IF(I310="","SIN URGENCIA; ","")&amp;IF(AND(I310&lt;&gt;"",J310=""),"FALTA QUIÉN DECIDIÓ; ","")&amp;IF(AND(I310="Emergencia ahora",NOT(OR(N(L310)&gt;0,N(M310)&gt;0))),"EMERGENCIA SIN LLAMADA DE REGRESO; ","")&amp;IF(AND(I310&lt;&gt;"",N(A310)&gt;0,IFERROR(VLOOKUP(I310,'Ajustes'!$A$3:$C$5,2,0),0)&gt;0,IF(OR(N(L310)&gt;0,N(M310)&gt;0),((IF(N(L310)=0,N(A310),N(L310))+N(M310))-(N(A310)+N(B310)))*1440&gt;IFERROR(VLOOKUP(I310,'Ajustes'!$A$3:$C$5,2,0),0),AND(NOT(N(O310)&gt;0),I310&lt;&gt;"Emergencia ahora",(NOW()-(N(A310)+N(B310)))*1440&gt;IFERROR(VLOOKUP(I310,'Ajustes'!$A$3:$C$5,2,0),0)))),"LLAMADA DESPUÉS DE LA META; ","")&amp;IF(AND(I310="Siguiente día hábil",N(A310)&gt;0,IF(N(N310)=0,TODAY()&gt;WORKDAY(N(A310),1),N(N310)&gt;WORKDAY(N(A310),1))),"SIGUIENTE DÍA HÁBIL SIN PROGRAMAR; ","")&amp;IF(AND(OR(I310="Emergencia ahora",I310="Siguiente día hábil"),K310=""),"SIN PROVEEDOR; ","")&amp;IF(AND(I310&lt;&gt;"",N(A310)&gt;0,IFERROR(VLOOKUP(I310,'Ajustes'!$A$3:$C$5,3,0),0)&gt;0,TODAY()-N(A310)&gt;IFERROR(VLOOKUP(I310,'Ajustes'!$A$3:$C$5,3,0),0)),"ABIERTA DEMASIADO TIEMPO; ",""))-2)))</f>
        <v/>
      </c>
    </row>
    <row r="311">
      <c r="A311" s="7" t="n"/>
      <c r="B311" s="8" t="n"/>
      <c r="L311" s="7" t="n"/>
      <c r="M311" s="8" t="n"/>
      <c r="N311" s="7" t="n"/>
      <c r="O311" s="7" t="n"/>
      <c r="Q311" s="10">
        <f>IF(OR(NOT(OR(A311&lt;&gt;"",C311&lt;&gt;"",D311&lt;&gt;"",G311&lt;&gt;"")),N(A311)=0,NOT(OR(N(L311)&gt;0,N(M311)&gt;0))),"",ROUND(((IF(N(L311)=0,N(A311),N(L311))+N(M311))-(N(A311)+N(B311)))*1440,0))</f>
        <v/>
      </c>
      <c r="R311" s="10">
        <f>IF(OR(NOT(OR(A311&lt;&gt;"",C311&lt;&gt;"",D311&lt;&gt;"",G311&lt;&gt;"")),N(A311)=0),"",IF(N(O311)&gt;0,N(O311),TODAY())-N(A311))</f>
        <v/>
      </c>
      <c r="S311">
        <f>IF(OR(NOT(OR(A311&lt;&gt;"",C311&lt;&gt;"",D311&lt;&gt;"",G311&lt;&gt;"")),N(O311)&gt;0),"",IF(IF(N(A311)=0,"SIN FECHA DE LLEGADA; ","")&amp;IF(C311="","SIN UNIDAD; ","")&amp;IF(AND(C311&lt;&gt;"",COUNTIF('Unidades'!$A$2:$A$300,C311)=0),"UNIDAD NO ESTÁ EN LA LISTA; ","")&amp;IF(I311="","SIN URGENCIA; ","")&amp;IF(AND(I311&lt;&gt;"",J311=""),"FALTA QUIÉN DECIDIÓ; ","")&amp;IF(AND(I311="Emergencia ahora",NOT(OR(N(L311)&gt;0,N(M311)&gt;0))),"EMERGENCIA SIN LLAMADA DE REGRESO; ","")&amp;IF(AND(I311&lt;&gt;"",N(A311)&gt;0,IFERROR(VLOOKUP(I311,'Ajustes'!$A$3:$C$5,2,0),0)&gt;0,IF(OR(N(L311)&gt;0,N(M311)&gt;0),((IF(N(L311)=0,N(A311),N(L311))+N(M311))-(N(A311)+N(B311)))*1440&gt;IFERROR(VLOOKUP(I311,'Ajustes'!$A$3:$C$5,2,0),0),AND(NOT(N(O311)&gt;0),I311&lt;&gt;"Emergencia ahora",(NOW()-(N(A311)+N(B311)))*1440&gt;IFERROR(VLOOKUP(I311,'Ajustes'!$A$3:$C$5,2,0),0)))),"LLAMADA DESPUÉS DE LA META; ","")&amp;IF(AND(I311="Siguiente día hábil",N(A311)&gt;0,IF(N(N311)=0,TODAY()&gt;WORKDAY(N(A311),1),N(N311)&gt;WORKDAY(N(A311),1))),"SIGUIENTE DÍA HÁBIL SIN PROGRAMAR; ","")&amp;IF(AND(OR(I311="Emergencia ahora",I311="Siguiente día hábil"),K311=""),"SIN PROVEEDOR; ","")&amp;IF(AND(I311&lt;&gt;"",N(A311)&gt;0,IFERROR(VLOOKUP(I311,'Ajustes'!$A$3:$C$5,3,0),0)&gt;0,TODAY()-N(A311)&gt;IFERROR(VLOOKUP(I311,'Ajustes'!$A$3:$C$5,3,0),0)),"ABIERTA DEMASIADO TIEMPO; ","")="","",LEFT(IF(N(A311)=0,"SIN FECHA DE LLEGADA; ","")&amp;IF(C311="","SIN UNIDAD; ","")&amp;IF(AND(C311&lt;&gt;"",COUNTIF('Unidades'!$A$2:$A$300,C311)=0),"UNIDAD NO ESTÁ EN LA LISTA; ","")&amp;IF(I311="","SIN URGENCIA; ","")&amp;IF(AND(I311&lt;&gt;"",J311=""),"FALTA QUIÉN DECIDIÓ; ","")&amp;IF(AND(I311="Emergencia ahora",NOT(OR(N(L311)&gt;0,N(M311)&gt;0))),"EMERGENCIA SIN LLAMADA DE REGRESO; ","")&amp;IF(AND(I311&lt;&gt;"",N(A311)&gt;0,IFERROR(VLOOKUP(I311,'Ajustes'!$A$3:$C$5,2,0),0)&gt;0,IF(OR(N(L311)&gt;0,N(M311)&gt;0),((IF(N(L311)=0,N(A311),N(L311))+N(M311))-(N(A311)+N(B311)))*1440&gt;IFERROR(VLOOKUP(I311,'Ajustes'!$A$3:$C$5,2,0),0),AND(NOT(N(O311)&gt;0),I311&lt;&gt;"Emergencia ahora",(NOW()-(N(A311)+N(B311)))*1440&gt;IFERROR(VLOOKUP(I311,'Ajustes'!$A$3:$C$5,2,0),0)))),"LLAMADA DESPUÉS DE LA META; ","")&amp;IF(AND(I311="Siguiente día hábil",N(A311)&gt;0,IF(N(N311)=0,TODAY()&gt;WORKDAY(N(A311),1),N(N311)&gt;WORKDAY(N(A311),1))),"SIGUIENTE DÍA HÁBIL SIN PROGRAMAR; ","")&amp;IF(AND(OR(I311="Emergencia ahora",I311="Siguiente día hábil"),K311=""),"SIN PROVEEDOR; ","")&amp;IF(AND(I311&lt;&gt;"",N(A311)&gt;0,IFERROR(VLOOKUP(I311,'Ajustes'!$A$3:$C$5,3,0),0)&gt;0,TODAY()-N(A311)&gt;IFERROR(VLOOKUP(I311,'Ajustes'!$A$3:$C$5,3,0),0)),"ABIERTA DEMASIADO TIEMPO; ",""),LEN(IF(N(A311)=0,"SIN FECHA DE LLEGADA; ","")&amp;IF(C311="","SIN UNIDAD; ","")&amp;IF(AND(C311&lt;&gt;"",COUNTIF('Unidades'!$A$2:$A$300,C311)=0),"UNIDAD NO ESTÁ EN LA LISTA; ","")&amp;IF(I311="","SIN URGENCIA; ","")&amp;IF(AND(I311&lt;&gt;"",J311=""),"FALTA QUIÉN DECIDIÓ; ","")&amp;IF(AND(I311="Emergencia ahora",NOT(OR(N(L311)&gt;0,N(M311)&gt;0))),"EMERGENCIA SIN LLAMADA DE REGRESO; ","")&amp;IF(AND(I311&lt;&gt;"",N(A311)&gt;0,IFERROR(VLOOKUP(I311,'Ajustes'!$A$3:$C$5,2,0),0)&gt;0,IF(OR(N(L311)&gt;0,N(M311)&gt;0),((IF(N(L311)=0,N(A311),N(L311))+N(M311))-(N(A311)+N(B311)))*1440&gt;IFERROR(VLOOKUP(I311,'Ajustes'!$A$3:$C$5,2,0),0),AND(NOT(N(O311)&gt;0),I311&lt;&gt;"Emergencia ahora",(NOW()-(N(A311)+N(B311)))*1440&gt;IFERROR(VLOOKUP(I311,'Ajustes'!$A$3:$C$5,2,0),0)))),"LLAMADA DESPUÉS DE LA META; ","")&amp;IF(AND(I311="Siguiente día hábil",N(A311)&gt;0,IF(N(N311)=0,TODAY()&gt;WORKDAY(N(A311),1),N(N311)&gt;WORKDAY(N(A311),1))),"SIGUIENTE DÍA HÁBIL SIN PROGRAMAR; ","")&amp;IF(AND(OR(I311="Emergencia ahora",I311="Siguiente día hábil"),K311=""),"SIN PROVEEDOR; ","")&amp;IF(AND(I311&lt;&gt;"",N(A311)&gt;0,IFERROR(VLOOKUP(I311,'Ajustes'!$A$3:$C$5,3,0),0)&gt;0,TODAY()-N(A311)&gt;IFERROR(VLOOKUP(I311,'Ajustes'!$A$3:$C$5,3,0),0)),"ABIERTA DEMASIADO TIEMPO; ",""))-2)))</f>
        <v/>
      </c>
    </row>
    <row r="312">
      <c r="A312" s="7" t="n"/>
      <c r="B312" s="8" t="n"/>
      <c r="L312" s="7" t="n"/>
      <c r="M312" s="8" t="n"/>
      <c r="N312" s="7" t="n"/>
      <c r="O312" s="7" t="n"/>
      <c r="Q312" s="10">
        <f>IF(OR(NOT(OR(A312&lt;&gt;"",C312&lt;&gt;"",D312&lt;&gt;"",G312&lt;&gt;"")),N(A312)=0,NOT(OR(N(L312)&gt;0,N(M312)&gt;0))),"",ROUND(((IF(N(L312)=0,N(A312),N(L312))+N(M312))-(N(A312)+N(B312)))*1440,0))</f>
        <v/>
      </c>
      <c r="R312" s="10">
        <f>IF(OR(NOT(OR(A312&lt;&gt;"",C312&lt;&gt;"",D312&lt;&gt;"",G312&lt;&gt;"")),N(A312)=0),"",IF(N(O312)&gt;0,N(O312),TODAY())-N(A312))</f>
        <v/>
      </c>
      <c r="S312">
        <f>IF(OR(NOT(OR(A312&lt;&gt;"",C312&lt;&gt;"",D312&lt;&gt;"",G312&lt;&gt;"")),N(O312)&gt;0),"",IF(IF(N(A312)=0,"SIN FECHA DE LLEGADA; ","")&amp;IF(C312="","SIN UNIDAD; ","")&amp;IF(AND(C312&lt;&gt;"",COUNTIF('Unidades'!$A$2:$A$300,C312)=0),"UNIDAD NO ESTÁ EN LA LISTA; ","")&amp;IF(I312="","SIN URGENCIA; ","")&amp;IF(AND(I312&lt;&gt;"",J312=""),"FALTA QUIÉN DECIDIÓ; ","")&amp;IF(AND(I312="Emergencia ahora",NOT(OR(N(L312)&gt;0,N(M312)&gt;0))),"EMERGENCIA SIN LLAMADA DE REGRESO; ","")&amp;IF(AND(I312&lt;&gt;"",N(A312)&gt;0,IFERROR(VLOOKUP(I312,'Ajustes'!$A$3:$C$5,2,0),0)&gt;0,IF(OR(N(L312)&gt;0,N(M312)&gt;0),((IF(N(L312)=0,N(A312),N(L312))+N(M312))-(N(A312)+N(B312)))*1440&gt;IFERROR(VLOOKUP(I312,'Ajustes'!$A$3:$C$5,2,0),0),AND(NOT(N(O312)&gt;0),I312&lt;&gt;"Emergencia ahora",(NOW()-(N(A312)+N(B312)))*1440&gt;IFERROR(VLOOKUP(I312,'Ajustes'!$A$3:$C$5,2,0),0)))),"LLAMADA DESPUÉS DE LA META; ","")&amp;IF(AND(I312="Siguiente día hábil",N(A312)&gt;0,IF(N(N312)=0,TODAY()&gt;WORKDAY(N(A312),1),N(N312)&gt;WORKDAY(N(A312),1))),"SIGUIENTE DÍA HÁBIL SIN PROGRAMAR; ","")&amp;IF(AND(OR(I312="Emergencia ahora",I312="Siguiente día hábil"),K312=""),"SIN PROVEEDOR; ","")&amp;IF(AND(I312&lt;&gt;"",N(A312)&gt;0,IFERROR(VLOOKUP(I312,'Ajustes'!$A$3:$C$5,3,0),0)&gt;0,TODAY()-N(A312)&gt;IFERROR(VLOOKUP(I312,'Ajustes'!$A$3:$C$5,3,0),0)),"ABIERTA DEMASIADO TIEMPO; ","")="","",LEFT(IF(N(A312)=0,"SIN FECHA DE LLEGADA; ","")&amp;IF(C312="","SIN UNIDAD; ","")&amp;IF(AND(C312&lt;&gt;"",COUNTIF('Unidades'!$A$2:$A$300,C312)=0),"UNIDAD NO ESTÁ EN LA LISTA; ","")&amp;IF(I312="","SIN URGENCIA; ","")&amp;IF(AND(I312&lt;&gt;"",J312=""),"FALTA QUIÉN DECIDIÓ; ","")&amp;IF(AND(I312="Emergencia ahora",NOT(OR(N(L312)&gt;0,N(M312)&gt;0))),"EMERGENCIA SIN LLAMADA DE REGRESO; ","")&amp;IF(AND(I312&lt;&gt;"",N(A312)&gt;0,IFERROR(VLOOKUP(I312,'Ajustes'!$A$3:$C$5,2,0),0)&gt;0,IF(OR(N(L312)&gt;0,N(M312)&gt;0),((IF(N(L312)=0,N(A312),N(L312))+N(M312))-(N(A312)+N(B312)))*1440&gt;IFERROR(VLOOKUP(I312,'Ajustes'!$A$3:$C$5,2,0),0),AND(NOT(N(O312)&gt;0),I312&lt;&gt;"Emergencia ahora",(NOW()-(N(A312)+N(B312)))*1440&gt;IFERROR(VLOOKUP(I312,'Ajustes'!$A$3:$C$5,2,0),0)))),"LLAMADA DESPUÉS DE LA META; ","")&amp;IF(AND(I312="Siguiente día hábil",N(A312)&gt;0,IF(N(N312)=0,TODAY()&gt;WORKDAY(N(A312),1),N(N312)&gt;WORKDAY(N(A312),1))),"SIGUIENTE DÍA HÁBIL SIN PROGRAMAR; ","")&amp;IF(AND(OR(I312="Emergencia ahora",I312="Siguiente día hábil"),K312=""),"SIN PROVEEDOR; ","")&amp;IF(AND(I312&lt;&gt;"",N(A312)&gt;0,IFERROR(VLOOKUP(I312,'Ajustes'!$A$3:$C$5,3,0),0)&gt;0,TODAY()-N(A312)&gt;IFERROR(VLOOKUP(I312,'Ajustes'!$A$3:$C$5,3,0),0)),"ABIERTA DEMASIADO TIEMPO; ",""),LEN(IF(N(A312)=0,"SIN FECHA DE LLEGADA; ","")&amp;IF(C312="","SIN UNIDAD; ","")&amp;IF(AND(C312&lt;&gt;"",COUNTIF('Unidades'!$A$2:$A$300,C312)=0),"UNIDAD NO ESTÁ EN LA LISTA; ","")&amp;IF(I312="","SIN URGENCIA; ","")&amp;IF(AND(I312&lt;&gt;"",J312=""),"FALTA QUIÉN DECIDIÓ; ","")&amp;IF(AND(I312="Emergencia ahora",NOT(OR(N(L312)&gt;0,N(M312)&gt;0))),"EMERGENCIA SIN LLAMADA DE REGRESO; ","")&amp;IF(AND(I312&lt;&gt;"",N(A312)&gt;0,IFERROR(VLOOKUP(I312,'Ajustes'!$A$3:$C$5,2,0),0)&gt;0,IF(OR(N(L312)&gt;0,N(M312)&gt;0),((IF(N(L312)=0,N(A312),N(L312))+N(M312))-(N(A312)+N(B312)))*1440&gt;IFERROR(VLOOKUP(I312,'Ajustes'!$A$3:$C$5,2,0),0),AND(NOT(N(O312)&gt;0),I312&lt;&gt;"Emergencia ahora",(NOW()-(N(A312)+N(B312)))*1440&gt;IFERROR(VLOOKUP(I312,'Ajustes'!$A$3:$C$5,2,0),0)))),"LLAMADA DESPUÉS DE LA META; ","")&amp;IF(AND(I312="Siguiente día hábil",N(A312)&gt;0,IF(N(N312)=0,TODAY()&gt;WORKDAY(N(A312),1),N(N312)&gt;WORKDAY(N(A312),1))),"SIGUIENTE DÍA HÁBIL SIN PROGRAMAR; ","")&amp;IF(AND(OR(I312="Emergencia ahora",I312="Siguiente día hábil"),K312=""),"SIN PROVEEDOR; ","")&amp;IF(AND(I312&lt;&gt;"",N(A312)&gt;0,IFERROR(VLOOKUP(I312,'Ajustes'!$A$3:$C$5,3,0),0)&gt;0,TODAY()-N(A312)&gt;IFERROR(VLOOKUP(I312,'Ajustes'!$A$3:$C$5,3,0),0)),"ABIERTA DEMASIADO TIEMPO; ",""))-2)))</f>
        <v/>
      </c>
    </row>
    <row r="313">
      <c r="A313" s="7" t="n"/>
      <c r="B313" s="8" t="n"/>
      <c r="L313" s="7" t="n"/>
      <c r="M313" s="8" t="n"/>
      <c r="N313" s="7" t="n"/>
      <c r="O313" s="7" t="n"/>
      <c r="Q313" s="10">
        <f>IF(OR(NOT(OR(A313&lt;&gt;"",C313&lt;&gt;"",D313&lt;&gt;"",G313&lt;&gt;"")),N(A313)=0,NOT(OR(N(L313)&gt;0,N(M313)&gt;0))),"",ROUND(((IF(N(L313)=0,N(A313),N(L313))+N(M313))-(N(A313)+N(B313)))*1440,0))</f>
        <v/>
      </c>
      <c r="R313" s="10">
        <f>IF(OR(NOT(OR(A313&lt;&gt;"",C313&lt;&gt;"",D313&lt;&gt;"",G313&lt;&gt;"")),N(A313)=0),"",IF(N(O313)&gt;0,N(O313),TODAY())-N(A313))</f>
        <v/>
      </c>
      <c r="S313">
        <f>IF(OR(NOT(OR(A313&lt;&gt;"",C313&lt;&gt;"",D313&lt;&gt;"",G313&lt;&gt;"")),N(O313)&gt;0),"",IF(IF(N(A313)=0,"SIN FECHA DE LLEGADA; ","")&amp;IF(C313="","SIN UNIDAD; ","")&amp;IF(AND(C313&lt;&gt;"",COUNTIF('Unidades'!$A$2:$A$300,C313)=0),"UNIDAD NO ESTÁ EN LA LISTA; ","")&amp;IF(I313="","SIN URGENCIA; ","")&amp;IF(AND(I313&lt;&gt;"",J313=""),"FALTA QUIÉN DECIDIÓ; ","")&amp;IF(AND(I313="Emergencia ahora",NOT(OR(N(L313)&gt;0,N(M313)&gt;0))),"EMERGENCIA SIN LLAMADA DE REGRESO; ","")&amp;IF(AND(I313&lt;&gt;"",N(A313)&gt;0,IFERROR(VLOOKUP(I313,'Ajustes'!$A$3:$C$5,2,0),0)&gt;0,IF(OR(N(L313)&gt;0,N(M313)&gt;0),((IF(N(L313)=0,N(A313),N(L313))+N(M313))-(N(A313)+N(B313)))*1440&gt;IFERROR(VLOOKUP(I313,'Ajustes'!$A$3:$C$5,2,0),0),AND(NOT(N(O313)&gt;0),I313&lt;&gt;"Emergencia ahora",(NOW()-(N(A313)+N(B313)))*1440&gt;IFERROR(VLOOKUP(I313,'Ajustes'!$A$3:$C$5,2,0),0)))),"LLAMADA DESPUÉS DE LA META; ","")&amp;IF(AND(I313="Siguiente día hábil",N(A313)&gt;0,IF(N(N313)=0,TODAY()&gt;WORKDAY(N(A313),1),N(N313)&gt;WORKDAY(N(A313),1))),"SIGUIENTE DÍA HÁBIL SIN PROGRAMAR; ","")&amp;IF(AND(OR(I313="Emergencia ahora",I313="Siguiente día hábil"),K313=""),"SIN PROVEEDOR; ","")&amp;IF(AND(I313&lt;&gt;"",N(A313)&gt;0,IFERROR(VLOOKUP(I313,'Ajustes'!$A$3:$C$5,3,0),0)&gt;0,TODAY()-N(A313)&gt;IFERROR(VLOOKUP(I313,'Ajustes'!$A$3:$C$5,3,0),0)),"ABIERTA DEMASIADO TIEMPO; ","")="","",LEFT(IF(N(A313)=0,"SIN FECHA DE LLEGADA; ","")&amp;IF(C313="","SIN UNIDAD; ","")&amp;IF(AND(C313&lt;&gt;"",COUNTIF('Unidades'!$A$2:$A$300,C313)=0),"UNIDAD NO ESTÁ EN LA LISTA; ","")&amp;IF(I313="","SIN URGENCIA; ","")&amp;IF(AND(I313&lt;&gt;"",J313=""),"FALTA QUIÉN DECIDIÓ; ","")&amp;IF(AND(I313="Emergencia ahora",NOT(OR(N(L313)&gt;0,N(M313)&gt;0))),"EMERGENCIA SIN LLAMADA DE REGRESO; ","")&amp;IF(AND(I313&lt;&gt;"",N(A313)&gt;0,IFERROR(VLOOKUP(I313,'Ajustes'!$A$3:$C$5,2,0),0)&gt;0,IF(OR(N(L313)&gt;0,N(M313)&gt;0),((IF(N(L313)=0,N(A313),N(L313))+N(M313))-(N(A313)+N(B313)))*1440&gt;IFERROR(VLOOKUP(I313,'Ajustes'!$A$3:$C$5,2,0),0),AND(NOT(N(O313)&gt;0),I313&lt;&gt;"Emergencia ahora",(NOW()-(N(A313)+N(B313)))*1440&gt;IFERROR(VLOOKUP(I313,'Ajustes'!$A$3:$C$5,2,0),0)))),"LLAMADA DESPUÉS DE LA META; ","")&amp;IF(AND(I313="Siguiente día hábil",N(A313)&gt;0,IF(N(N313)=0,TODAY()&gt;WORKDAY(N(A313),1),N(N313)&gt;WORKDAY(N(A313),1))),"SIGUIENTE DÍA HÁBIL SIN PROGRAMAR; ","")&amp;IF(AND(OR(I313="Emergencia ahora",I313="Siguiente día hábil"),K313=""),"SIN PROVEEDOR; ","")&amp;IF(AND(I313&lt;&gt;"",N(A313)&gt;0,IFERROR(VLOOKUP(I313,'Ajustes'!$A$3:$C$5,3,0),0)&gt;0,TODAY()-N(A313)&gt;IFERROR(VLOOKUP(I313,'Ajustes'!$A$3:$C$5,3,0),0)),"ABIERTA DEMASIADO TIEMPO; ",""),LEN(IF(N(A313)=0,"SIN FECHA DE LLEGADA; ","")&amp;IF(C313="","SIN UNIDAD; ","")&amp;IF(AND(C313&lt;&gt;"",COUNTIF('Unidades'!$A$2:$A$300,C313)=0),"UNIDAD NO ESTÁ EN LA LISTA; ","")&amp;IF(I313="","SIN URGENCIA; ","")&amp;IF(AND(I313&lt;&gt;"",J313=""),"FALTA QUIÉN DECIDIÓ; ","")&amp;IF(AND(I313="Emergencia ahora",NOT(OR(N(L313)&gt;0,N(M313)&gt;0))),"EMERGENCIA SIN LLAMADA DE REGRESO; ","")&amp;IF(AND(I313&lt;&gt;"",N(A313)&gt;0,IFERROR(VLOOKUP(I313,'Ajustes'!$A$3:$C$5,2,0),0)&gt;0,IF(OR(N(L313)&gt;0,N(M313)&gt;0),((IF(N(L313)=0,N(A313),N(L313))+N(M313))-(N(A313)+N(B313)))*1440&gt;IFERROR(VLOOKUP(I313,'Ajustes'!$A$3:$C$5,2,0),0),AND(NOT(N(O313)&gt;0),I313&lt;&gt;"Emergencia ahora",(NOW()-(N(A313)+N(B313)))*1440&gt;IFERROR(VLOOKUP(I313,'Ajustes'!$A$3:$C$5,2,0),0)))),"LLAMADA DESPUÉS DE LA META; ","")&amp;IF(AND(I313="Siguiente día hábil",N(A313)&gt;0,IF(N(N313)=0,TODAY()&gt;WORKDAY(N(A313),1),N(N313)&gt;WORKDAY(N(A313),1))),"SIGUIENTE DÍA HÁBIL SIN PROGRAMAR; ","")&amp;IF(AND(OR(I313="Emergencia ahora",I313="Siguiente día hábil"),K313=""),"SIN PROVEEDOR; ","")&amp;IF(AND(I313&lt;&gt;"",N(A313)&gt;0,IFERROR(VLOOKUP(I313,'Ajustes'!$A$3:$C$5,3,0),0)&gt;0,TODAY()-N(A313)&gt;IFERROR(VLOOKUP(I313,'Ajustes'!$A$3:$C$5,3,0),0)),"ABIERTA DEMASIADO TIEMPO; ",""))-2)))</f>
        <v/>
      </c>
    </row>
    <row r="314">
      <c r="A314" s="7" t="n"/>
      <c r="B314" s="8" t="n"/>
      <c r="L314" s="7" t="n"/>
      <c r="M314" s="8" t="n"/>
      <c r="N314" s="7" t="n"/>
      <c r="O314" s="7" t="n"/>
      <c r="Q314" s="10">
        <f>IF(OR(NOT(OR(A314&lt;&gt;"",C314&lt;&gt;"",D314&lt;&gt;"",G314&lt;&gt;"")),N(A314)=0,NOT(OR(N(L314)&gt;0,N(M314)&gt;0))),"",ROUND(((IF(N(L314)=0,N(A314),N(L314))+N(M314))-(N(A314)+N(B314)))*1440,0))</f>
        <v/>
      </c>
      <c r="R314" s="10">
        <f>IF(OR(NOT(OR(A314&lt;&gt;"",C314&lt;&gt;"",D314&lt;&gt;"",G314&lt;&gt;"")),N(A314)=0),"",IF(N(O314)&gt;0,N(O314),TODAY())-N(A314))</f>
        <v/>
      </c>
      <c r="S314">
        <f>IF(OR(NOT(OR(A314&lt;&gt;"",C314&lt;&gt;"",D314&lt;&gt;"",G314&lt;&gt;"")),N(O314)&gt;0),"",IF(IF(N(A314)=0,"SIN FECHA DE LLEGADA; ","")&amp;IF(C314="","SIN UNIDAD; ","")&amp;IF(AND(C314&lt;&gt;"",COUNTIF('Unidades'!$A$2:$A$300,C314)=0),"UNIDAD NO ESTÁ EN LA LISTA; ","")&amp;IF(I314="","SIN URGENCIA; ","")&amp;IF(AND(I314&lt;&gt;"",J314=""),"FALTA QUIÉN DECIDIÓ; ","")&amp;IF(AND(I314="Emergencia ahora",NOT(OR(N(L314)&gt;0,N(M314)&gt;0))),"EMERGENCIA SIN LLAMADA DE REGRESO; ","")&amp;IF(AND(I314&lt;&gt;"",N(A314)&gt;0,IFERROR(VLOOKUP(I314,'Ajustes'!$A$3:$C$5,2,0),0)&gt;0,IF(OR(N(L314)&gt;0,N(M314)&gt;0),((IF(N(L314)=0,N(A314),N(L314))+N(M314))-(N(A314)+N(B314)))*1440&gt;IFERROR(VLOOKUP(I314,'Ajustes'!$A$3:$C$5,2,0),0),AND(NOT(N(O314)&gt;0),I314&lt;&gt;"Emergencia ahora",(NOW()-(N(A314)+N(B314)))*1440&gt;IFERROR(VLOOKUP(I314,'Ajustes'!$A$3:$C$5,2,0),0)))),"LLAMADA DESPUÉS DE LA META; ","")&amp;IF(AND(I314="Siguiente día hábil",N(A314)&gt;0,IF(N(N314)=0,TODAY()&gt;WORKDAY(N(A314),1),N(N314)&gt;WORKDAY(N(A314),1))),"SIGUIENTE DÍA HÁBIL SIN PROGRAMAR; ","")&amp;IF(AND(OR(I314="Emergencia ahora",I314="Siguiente día hábil"),K314=""),"SIN PROVEEDOR; ","")&amp;IF(AND(I314&lt;&gt;"",N(A314)&gt;0,IFERROR(VLOOKUP(I314,'Ajustes'!$A$3:$C$5,3,0),0)&gt;0,TODAY()-N(A314)&gt;IFERROR(VLOOKUP(I314,'Ajustes'!$A$3:$C$5,3,0),0)),"ABIERTA DEMASIADO TIEMPO; ","")="","",LEFT(IF(N(A314)=0,"SIN FECHA DE LLEGADA; ","")&amp;IF(C314="","SIN UNIDAD; ","")&amp;IF(AND(C314&lt;&gt;"",COUNTIF('Unidades'!$A$2:$A$300,C314)=0),"UNIDAD NO ESTÁ EN LA LISTA; ","")&amp;IF(I314="","SIN URGENCIA; ","")&amp;IF(AND(I314&lt;&gt;"",J314=""),"FALTA QUIÉN DECIDIÓ; ","")&amp;IF(AND(I314="Emergencia ahora",NOT(OR(N(L314)&gt;0,N(M314)&gt;0))),"EMERGENCIA SIN LLAMADA DE REGRESO; ","")&amp;IF(AND(I314&lt;&gt;"",N(A314)&gt;0,IFERROR(VLOOKUP(I314,'Ajustes'!$A$3:$C$5,2,0),0)&gt;0,IF(OR(N(L314)&gt;0,N(M314)&gt;0),((IF(N(L314)=0,N(A314),N(L314))+N(M314))-(N(A314)+N(B314)))*1440&gt;IFERROR(VLOOKUP(I314,'Ajustes'!$A$3:$C$5,2,0),0),AND(NOT(N(O314)&gt;0),I314&lt;&gt;"Emergencia ahora",(NOW()-(N(A314)+N(B314)))*1440&gt;IFERROR(VLOOKUP(I314,'Ajustes'!$A$3:$C$5,2,0),0)))),"LLAMADA DESPUÉS DE LA META; ","")&amp;IF(AND(I314="Siguiente día hábil",N(A314)&gt;0,IF(N(N314)=0,TODAY()&gt;WORKDAY(N(A314),1),N(N314)&gt;WORKDAY(N(A314),1))),"SIGUIENTE DÍA HÁBIL SIN PROGRAMAR; ","")&amp;IF(AND(OR(I314="Emergencia ahora",I314="Siguiente día hábil"),K314=""),"SIN PROVEEDOR; ","")&amp;IF(AND(I314&lt;&gt;"",N(A314)&gt;0,IFERROR(VLOOKUP(I314,'Ajustes'!$A$3:$C$5,3,0),0)&gt;0,TODAY()-N(A314)&gt;IFERROR(VLOOKUP(I314,'Ajustes'!$A$3:$C$5,3,0),0)),"ABIERTA DEMASIADO TIEMPO; ",""),LEN(IF(N(A314)=0,"SIN FECHA DE LLEGADA; ","")&amp;IF(C314="","SIN UNIDAD; ","")&amp;IF(AND(C314&lt;&gt;"",COUNTIF('Unidades'!$A$2:$A$300,C314)=0),"UNIDAD NO ESTÁ EN LA LISTA; ","")&amp;IF(I314="","SIN URGENCIA; ","")&amp;IF(AND(I314&lt;&gt;"",J314=""),"FALTA QUIÉN DECIDIÓ; ","")&amp;IF(AND(I314="Emergencia ahora",NOT(OR(N(L314)&gt;0,N(M314)&gt;0))),"EMERGENCIA SIN LLAMADA DE REGRESO; ","")&amp;IF(AND(I314&lt;&gt;"",N(A314)&gt;0,IFERROR(VLOOKUP(I314,'Ajustes'!$A$3:$C$5,2,0),0)&gt;0,IF(OR(N(L314)&gt;0,N(M314)&gt;0),((IF(N(L314)=0,N(A314),N(L314))+N(M314))-(N(A314)+N(B314)))*1440&gt;IFERROR(VLOOKUP(I314,'Ajustes'!$A$3:$C$5,2,0),0),AND(NOT(N(O314)&gt;0),I314&lt;&gt;"Emergencia ahora",(NOW()-(N(A314)+N(B314)))*1440&gt;IFERROR(VLOOKUP(I314,'Ajustes'!$A$3:$C$5,2,0),0)))),"LLAMADA DESPUÉS DE LA META; ","")&amp;IF(AND(I314="Siguiente día hábil",N(A314)&gt;0,IF(N(N314)=0,TODAY()&gt;WORKDAY(N(A314),1),N(N314)&gt;WORKDAY(N(A314),1))),"SIGUIENTE DÍA HÁBIL SIN PROGRAMAR; ","")&amp;IF(AND(OR(I314="Emergencia ahora",I314="Siguiente día hábil"),K314=""),"SIN PROVEEDOR; ","")&amp;IF(AND(I314&lt;&gt;"",N(A314)&gt;0,IFERROR(VLOOKUP(I314,'Ajustes'!$A$3:$C$5,3,0),0)&gt;0,TODAY()-N(A314)&gt;IFERROR(VLOOKUP(I314,'Ajustes'!$A$3:$C$5,3,0),0)),"ABIERTA DEMASIADO TIEMPO; ",""))-2)))</f>
        <v/>
      </c>
    </row>
    <row r="315">
      <c r="A315" s="7" t="n"/>
      <c r="B315" s="8" t="n"/>
      <c r="L315" s="7" t="n"/>
      <c r="M315" s="8" t="n"/>
      <c r="N315" s="7" t="n"/>
      <c r="O315" s="7" t="n"/>
      <c r="Q315" s="10">
        <f>IF(OR(NOT(OR(A315&lt;&gt;"",C315&lt;&gt;"",D315&lt;&gt;"",G315&lt;&gt;"")),N(A315)=0,NOT(OR(N(L315)&gt;0,N(M315)&gt;0))),"",ROUND(((IF(N(L315)=0,N(A315),N(L315))+N(M315))-(N(A315)+N(B315)))*1440,0))</f>
        <v/>
      </c>
      <c r="R315" s="10">
        <f>IF(OR(NOT(OR(A315&lt;&gt;"",C315&lt;&gt;"",D315&lt;&gt;"",G315&lt;&gt;"")),N(A315)=0),"",IF(N(O315)&gt;0,N(O315),TODAY())-N(A315))</f>
        <v/>
      </c>
      <c r="S315">
        <f>IF(OR(NOT(OR(A315&lt;&gt;"",C315&lt;&gt;"",D315&lt;&gt;"",G315&lt;&gt;"")),N(O315)&gt;0),"",IF(IF(N(A315)=0,"SIN FECHA DE LLEGADA; ","")&amp;IF(C315="","SIN UNIDAD; ","")&amp;IF(AND(C315&lt;&gt;"",COUNTIF('Unidades'!$A$2:$A$300,C315)=0),"UNIDAD NO ESTÁ EN LA LISTA; ","")&amp;IF(I315="","SIN URGENCIA; ","")&amp;IF(AND(I315&lt;&gt;"",J315=""),"FALTA QUIÉN DECIDIÓ; ","")&amp;IF(AND(I315="Emergencia ahora",NOT(OR(N(L315)&gt;0,N(M315)&gt;0))),"EMERGENCIA SIN LLAMADA DE REGRESO; ","")&amp;IF(AND(I315&lt;&gt;"",N(A315)&gt;0,IFERROR(VLOOKUP(I315,'Ajustes'!$A$3:$C$5,2,0),0)&gt;0,IF(OR(N(L315)&gt;0,N(M315)&gt;0),((IF(N(L315)=0,N(A315),N(L315))+N(M315))-(N(A315)+N(B315)))*1440&gt;IFERROR(VLOOKUP(I315,'Ajustes'!$A$3:$C$5,2,0),0),AND(NOT(N(O315)&gt;0),I315&lt;&gt;"Emergencia ahora",(NOW()-(N(A315)+N(B315)))*1440&gt;IFERROR(VLOOKUP(I315,'Ajustes'!$A$3:$C$5,2,0),0)))),"LLAMADA DESPUÉS DE LA META; ","")&amp;IF(AND(I315="Siguiente día hábil",N(A315)&gt;0,IF(N(N315)=0,TODAY()&gt;WORKDAY(N(A315),1),N(N315)&gt;WORKDAY(N(A315),1))),"SIGUIENTE DÍA HÁBIL SIN PROGRAMAR; ","")&amp;IF(AND(OR(I315="Emergencia ahora",I315="Siguiente día hábil"),K315=""),"SIN PROVEEDOR; ","")&amp;IF(AND(I315&lt;&gt;"",N(A315)&gt;0,IFERROR(VLOOKUP(I315,'Ajustes'!$A$3:$C$5,3,0),0)&gt;0,TODAY()-N(A315)&gt;IFERROR(VLOOKUP(I315,'Ajustes'!$A$3:$C$5,3,0),0)),"ABIERTA DEMASIADO TIEMPO; ","")="","",LEFT(IF(N(A315)=0,"SIN FECHA DE LLEGADA; ","")&amp;IF(C315="","SIN UNIDAD; ","")&amp;IF(AND(C315&lt;&gt;"",COUNTIF('Unidades'!$A$2:$A$300,C315)=0),"UNIDAD NO ESTÁ EN LA LISTA; ","")&amp;IF(I315="","SIN URGENCIA; ","")&amp;IF(AND(I315&lt;&gt;"",J315=""),"FALTA QUIÉN DECIDIÓ; ","")&amp;IF(AND(I315="Emergencia ahora",NOT(OR(N(L315)&gt;0,N(M315)&gt;0))),"EMERGENCIA SIN LLAMADA DE REGRESO; ","")&amp;IF(AND(I315&lt;&gt;"",N(A315)&gt;0,IFERROR(VLOOKUP(I315,'Ajustes'!$A$3:$C$5,2,0),0)&gt;0,IF(OR(N(L315)&gt;0,N(M315)&gt;0),((IF(N(L315)=0,N(A315),N(L315))+N(M315))-(N(A315)+N(B315)))*1440&gt;IFERROR(VLOOKUP(I315,'Ajustes'!$A$3:$C$5,2,0),0),AND(NOT(N(O315)&gt;0),I315&lt;&gt;"Emergencia ahora",(NOW()-(N(A315)+N(B315)))*1440&gt;IFERROR(VLOOKUP(I315,'Ajustes'!$A$3:$C$5,2,0),0)))),"LLAMADA DESPUÉS DE LA META; ","")&amp;IF(AND(I315="Siguiente día hábil",N(A315)&gt;0,IF(N(N315)=0,TODAY()&gt;WORKDAY(N(A315),1),N(N315)&gt;WORKDAY(N(A315),1))),"SIGUIENTE DÍA HÁBIL SIN PROGRAMAR; ","")&amp;IF(AND(OR(I315="Emergencia ahora",I315="Siguiente día hábil"),K315=""),"SIN PROVEEDOR; ","")&amp;IF(AND(I315&lt;&gt;"",N(A315)&gt;0,IFERROR(VLOOKUP(I315,'Ajustes'!$A$3:$C$5,3,0),0)&gt;0,TODAY()-N(A315)&gt;IFERROR(VLOOKUP(I315,'Ajustes'!$A$3:$C$5,3,0),0)),"ABIERTA DEMASIADO TIEMPO; ",""),LEN(IF(N(A315)=0,"SIN FECHA DE LLEGADA; ","")&amp;IF(C315="","SIN UNIDAD; ","")&amp;IF(AND(C315&lt;&gt;"",COUNTIF('Unidades'!$A$2:$A$300,C315)=0),"UNIDAD NO ESTÁ EN LA LISTA; ","")&amp;IF(I315="","SIN URGENCIA; ","")&amp;IF(AND(I315&lt;&gt;"",J315=""),"FALTA QUIÉN DECIDIÓ; ","")&amp;IF(AND(I315="Emergencia ahora",NOT(OR(N(L315)&gt;0,N(M315)&gt;0))),"EMERGENCIA SIN LLAMADA DE REGRESO; ","")&amp;IF(AND(I315&lt;&gt;"",N(A315)&gt;0,IFERROR(VLOOKUP(I315,'Ajustes'!$A$3:$C$5,2,0),0)&gt;0,IF(OR(N(L315)&gt;0,N(M315)&gt;0),((IF(N(L315)=0,N(A315),N(L315))+N(M315))-(N(A315)+N(B315)))*1440&gt;IFERROR(VLOOKUP(I315,'Ajustes'!$A$3:$C$5,2,0),0),AND(NOT(N(O315)&gt;0),I315&lt;&gt;"Emergencia ahora",(NOW()-(N(A315)+N(B315)))*1440&gt;IFERROR(VLOOKUP(I315,'Ajustes'!$A$3:$C$5,2,0),0)))),"LLAMADA DESPUÉS DE LA META; ","")&amp;IF(AND(I315="Siguiente día hábil",N(A315)&gt;0,IF(N(N315)=0,TODAY()&gt;WORKDAY(N(A315),1),N(N315)&gt;WORKDAY(N(A315),1))),"SIGUIENTE DÍA HÁBIL SIN PROGRAMAR; ","")&amp;IF(AND(OR(I315="Emergencia ahora",I315="Siguiente día hábil"),K315=""),"SIN PROVEEDOR; ","")&amp;IF(AND(I315&lt;&gt;"",N(A315)&gt;0,IFERROR(VLOOKUP(I315,'Ajustes'!$A$3:$C$5,3,0),0)&gt;0,TODAY()-N(A315)&gt;IFERROR(VLOOKUP(I315,'Ajustes'!$A$3:$C$5,3,0),0)),"ABIERTA DEMASIADO TIEMPO; ",""))-2)))</f>
        <v/>
      </c>
    </row>
    <row r="316">
      <c r="A316" s="7" t="n"/>
      <c r="B316" s="8" t="n"/>
      <c r="L316" s="7" t="n"/>
      <c r="M316" s="8" t="n"/>
      <c r="N316" s="7" t="n"/>
      <c r="O316" s="7" t="n"/>
      <c r="Q316" s="10">
        <f>IF(OR(NOT(OR(A316&lt;&gt;"",C316&lt;&gt;"",D316&lt;&gt;"",G316&lt;&gt;"")),N(A316)=0,NOT(OR(N(L316)&gt;0,N(M316)&gt;0))),"",ROUND(((IF(N(L316)=0,N(A316),N(L316))+N(M316))-(N(A316)+N(B316)))*1440,0))</f>
        <v/>
      </c>
      <c r="R316" s="10">
        <f>IF(OR(NOT(OR(A316&lt;&gt;"",C316&lt;&gt;"",D316&lt;&gt;"",G316&lt;&gt;"")),N(A316)=0),"",IF(N(O316)&gt;0,N(O316),TODAY())-N(A316))</f>
        <v/>
      </c>
      <c r="S316">
        <f>IF(OR(NOT(OR(A316&lt;&gt;"",C316&lt;&gt;"",D316&lt;&gt;"",G316&lt;&gt;"")),N(O316)&gt;0),"",IF(IF(N(A316)=0,"SIN FECHA DE LLEGADA; ","")&amp;IF(C316="","SIN UNIDAD; ","")&amp;IF(AND(C316&lt;&gt;"",COUNTIF('Unidades'!$A$2:$A$300,C316)=0),"UNIDAD NO ESTÁ EN LA LISTA; ","")&amp;IF(I316="","SIN URGENCIA; ","")&amp;IF(AND(I316&lt;&gt;"",J316=""),"FALTA QUIÉN DECIDIÓ; ","")&amp;IF(AND(I316="Emergencia ahora",NOT(OR(N(L316)&gt;0,N(M316)&gt;0))),"EMERGENCIA SIN LLAMADA DE REGRESO; ","")&amp;IF(AND(I316&lt;&gt;"",N(A316)&gt;0,IFERROR(VLOOKUP(I316,'Ajustes'!$A$3:$C$5,2,0),0)&gt;0,IF(OR(N(L316)&gt;0,N(M316)&gt;0),((IF(N(L316)=0,N(A316),N(L316))+N(M316))-(N(A316)+N(B316)))*1440&gt;IFERROR(VLOOKUP(I316,'Ajustes'!$A$3:$C$5,2,0),0),AND(NOT(N(O316)&gt;0),I316&lt;&gt;"Emergencia ahora",(NOW()-(N(A316)+N(B316)))*1440&gt;IFERROR(VLOOKUP(I316,'Ajustes'!$A$3:$C$5,2,0),0)))),"LLAMADA DESPUÉS DE LA META; ","")&amp;IF(AND(I316="Siguiente día hábil",N(A316)&gt;0,IF(N(N316)=0,TODAY()&gt;WORKDAY(N(A316),1),N(N316)&gt;WORKDAY(N(A316),1))),"SIGUIENTE DÍA HÁBIL SIN PROGRAMAR; ","")&amp;IF(AND(OR(I316="Emergencia ahora",I316="Siguiente día hábil"),K316=""),"SIN PROVEEDOR; ","")&amp;IF(AND(I316&lt;&gt;"",N(A316)&gt;0,IFERROR(VLOOKUP(I316,'Ajustes'!$A$3:$C$5,3,0),0)&gt;0,TODAY()-N(A316)&gt;IFERROR(VLOOKUP(I316,'Ajustes'!$A$3:$C$5,3,0),0)),"ABIERTA DEMASIADO TIEMPO; ","")="","",LEFT(IF(N(A316)=0,"SIN FECHA DE LLEGADA; ","")&amp;IF(C316="","SIN UNIDAD; ","")&amp;IF(AND(C316&lt;&gt;"",COUNTIF('Unidades'!$A$2:$A$300,C316)=0),"UNIDAD NO ESTÁ EN LA LISTA; ","")&amp;IF(I316="","SIN URGENCIA; ","")&amp;IF(AND(I316&lt;&gt;"",J316=""),"FALTA QUIÉN DECIDIÓ; ","")&amp;IF(AND(I316="Emergencia ahora",NOT(OR(N(L316)&gt;0,N(M316)&gt;0))),"EMERGENCIA SIN LLAMADA DE REGRESO; ","")&amp;IF(AND(I316&lt;&gt;"",N(A316)&gt;0,IFERROR(VLOOKUP(I316,'Ajustes'!$A$3:$C$5,2,0),0)&gt;0,IF(OR(N(L316)&gt;0,N(M316)&gt;0),((IF(N(L316)=0,N(A316),N(L316))+N(M316))-(N(A316)+N(B316)))*1440&gt;IFERROR(VLOOKUP(I316,'Ajustes'!$A$3:$C$5,2,0),0),AND(NOT(N(O316)&gt;0),I316&lt;&gt;"Emergencia ahora",(NOW()-(N(A316)+N(B316)))*1440&gt;IFERROR(VLOOKUP(I316,'Ajustes'!$A$3:$C$5,2,0),0)))),"LLAMADA DESPUÉS DE LA META; ","")&amp;IF(AND(I316="Siguiente día hábil",N(A316)&gt;0,IF(N(N316)=0,TODAY()&gt;WORKDAY(N(A316),1),N(N316)&gt;WORKDAY(N(A316),1))),"SIGUIENTE DÍA HÁBIL SIN PROGRAMAR; ","")&amp;IF(AND(OR(I316="Emergencia ahora",I316="Siguiente día hábil"),K316=""),"SIN PROVEEDOR; ","")&amp;IF(AND(I316&lt;&gt;"",N(A316)&gt;0,IFERROR(VLOOKUP(I316,'Ajustes'!$A$3:$C$5,3,0),0)&gt;0,TODAY()-N(A316)&gt;IFERROR(VLOOKUP(I316,'Ajustes'!$A$3:$C$5,3,0),0)),"ABIERTA DEMASIADO TIEMPO; ",""),LEN(IF(N(A316)=0,"SIN FECHA DE LLEGADA; ","")&amp;IF(C316="","SIN UNIDAD; ","")&amp;IF(AND(C316&lt;&gt;"",COUNTIF('Unidades'!$A$2:$A$300,C316)=0),"UNIDAD NO ESTÁ EN LA LISTA; ","")&amp;IF(I316="","SIN URGENCIA; ","")&amp;IF(AND(I316&lt;&gt;"",J316=""),"FALTA QUIÉN DECIDIÓ; ","")&amp;IF(AND(I316="Emergencia ahora",NOT(OR(N(L316)&gt;0,N(M316)&gt;0))),"EMERGENCIA SIN LLAMADA DE REGRESO; ","")&amp;IF(AND(I316&lt;&gt;"",N(A316)&gt;0,IFERROR(VLOOKUP(I316,'Ajustes'!$A$3:$C$5,2,0),0)&gt;0,IF(OR(N(L316)&gt;0,N(M316)&gt;0),((IF(N(L316)=0,N(A316),N(L316))+N(M316))-(N(A316)+N(B316)))*1440&gt;IFERROR(VLOOKUP(I316,'Ajustes'!$A$3:$C$5,2,0),0),AND(NOT(N(O316)&gt;0),I316&lt;&gt;"Emergencia ahora",(NOW()-(N(A316)+N(B316)))*1440&gt;IFERROR(VLOOKUP(I316,'Ajustes'!$A$3:$C$5,2,0),0)))),"LLAMADA DESPUÉS DE LA META; ","")&amp;IF(AND(I316="Siguiente día hábil",N(A316)&gt;0,IF(N(N316)=0,TODAY()&gt;WORKDAY(N(A316),1),N(N316)&gt;WORKDAY(N(A316),1))),"SIGUIENTE DÍA HÁBIL SIN PROGRAMAR; ","")&amp;IF(AND(OR(I316="Emergencia ahora",I316="Siguiente día hábil"),K316=""),"SIN PROVEEDOR; ","")&amp;IF(AND(I316&lt;&gt;"",N(A316)&gt;0,IFERROR(VLOOKUP(I316,'Ajustes'!$A$3:$C$5,3,0),0)&gt;0,TODAY()-N(A316)&gt;IFERROR(VLOOKUP(I316,'Ajustes'!$A$3:$C$5,3,0),0)),"ABIERTA DEMASIADO TIEMPO; ",""))-2)))</f>
        <v/>
      </c>
    </row>
    <row r="317">
      <c r="A317" s="7" t="n"/>
      <c r="B317" s="8" t="n"/>
      <c r="L317" s="7" t="n"/>
      <c r="M317" s="8" t="n"/>
      <c r="N317" s="7" t="n"/>
      <c r="O317" s="7" t="n"/>
      <c r="Q317" s="10">
        <f>IF(OR(NOT(OR(A317&lt;&gt;"",C317&lt;&gt;"",D317&lt;&gt;"",G317&lt;&gt;"")),N(A317)=0,NOT(OR(N(L317)&gt;0,N(M317)&gt;0))),"",ROUND(((IF(N(L317)=0,N(A317),N(L317))+N(M317))-(N(A317)+N(B317)))*1440,0))</f>
        <v/>
      </c>
      <c r="R317" s="10">
        <f>IF(OR(NOT(OR(A317&lt;&gt;"",C317&lt;&gt;"",D317&lt;&gt;"",G317&lt;&gt;"")),N(A317)=0),"",IF(N(O317)&gt;0,N(O317),TODAY())-N(A317))</f>
        <v/>
      </c>
      <c r="S317">
        <f>IF(OR(NOT(OR(A317&lt;&gt;"",C317&lt;&gt;"",D317&lt;&gt;"",G317&lt;&gt;"")),N(O317)&gt;0),"",IF(IF(N(A317)=0,"SIN FECHA DE LLEGADA; ","")&amp;IF(C317="","SIN UNIDAD; ","")&amp;IF(AND(C317&lt;&gt;"",COUNTIF('Unidades'!$A$2:$A$300,C317)=0),"UNIDAD NO ESTÁ EN LA LISTA; ","")&amp;IF(I317="","SIN URGENCIA; ","")&amp;IF(AND(I317&lt;&gt;"",J317=""),"FALTA QUIÉN DECIDIÓ; ","")&amp;IF(AND(I317="Emergencia ahora",NOT(OR(N(L317)&gt;0,N(M317)&gt;0))),"EMERGENCIA SIN LLAMADA DE REGRESO; ","")&amp;IF(AND(I317&lt;&gt;"",N(A317)&gt;0,IFERROR(VLOOKUP(I317,'Ajustes'!$A$3:$C$5,2,0),0)&gt;0,IF(OR(N(L317)&gt;0,N(M317)&gt;0),((IF(N(L317)=0,N(A317),N(L317))+N(M317))-(N(A317)+N(B317)))*1440&gt;IFERROR(VLOOKUP(I317,'Ajustes'!$A$3:$C$5,2,0),0),AND(NOT(N(O317)&gt;0),I317&lt;&gt;"Emergencia ahora",(NOW()-(N(A317)+N(B317)))*1440&gt;IFERROR(VLOOKUP(I317,'Ajustes'!$A$3:$C$5,2,0),0)))),"LLAMADA DESPUÉS DE LA META; ","")&amp;IF(AND(I317="Siguiente día hábil",N(A317)&gt;0,IF(N(N317)=0,TODAY()&gt;WORKDAY(N(A317),1),N(N317)&gt;WORKDAY(N(A317),1))),"SIGUIENTE DÍA HÁBIL SIN PROGRAMAR; ","")&amp;IF(AND(OR(I317="Emergencia ahora",I317="Siguiente día hábil"),K317=""),"SIN PROVEEDOR; ","")&amp;IF(AND(I317&lt;&gt;"",N(A317)&gt;0,IFERROR(VLOOKUP(I317,'Ajustes'!$A$3:$C$5,3,0),0)&gt;0,TODAY()-N(A317)&gt;IFERROR(VLOOKUP(I317,'Ajustes'!$A$3:$C$5,3,0),0)),"ABIERTA DEMASIADO TIEMPO; ","")="","",LEFT(IF(N(A317)=0,"SIN FECHA DE LLEGADA; ","")&amp;IF(C317="","SIN UNIDAD; ","")&amp;IF(AND(C317&lt;&gt;"",COUNTIF('Unidades'!$A$2:$A$300,C317)=0),"UNIDAD NO ESTÁ EN LA LISTA; ","")&amp;IF(I317="","SIN URGENCIA; ","")&amp;IF(AND(I317&lt;&gt;"",J317=""),"FALTA QUIÉN DECIDIÓ; ","")&amp;IF(AND(I317="Emergencia ahora",NOT(OR(N(L317)&gt;0,N(M317)&gt;0))),"EMERGENCIA SIN LLAMADA DE REGRESO; ","")&amp;IF(AND(I317&lt;&gt;"",N(A317)&gt;0,IFERROR(VLOOKUP(I317,'Ajustes'!$A$3:$C$5,2,0),0)&gt;0,IF(OR(N(L317)&gt;0,N(M317)&gt;0),((IF(N(L317)=0,N(A317),N(L317))+N(M317))-(N(A317)+N(B317)))*1440&gt;IFERROR(VLOOKUP(I317,'Ajustes'!$A$3:$C$5,2,0),0),AND(NOT(N(O317)&gt;0),I317&lt;&gt;"Emergencia ahora",(NOW()-(N(A317)+N(B317)))*1440&gt;IFERROR(VLOOKUP(I317,'Ajustes'!$A$3:$C$5,2,0),0)))),"LLAMADA DESPUÉS DE LA META; ","")&amp;IF(AND(I317="Siguiente día hábil",N(A317)&gt;0,IF(N(N317)=0,TODAY()&gt;WORKDAY(N(A317),1),N(N317)&gt;WORKDAY(N(A317),1))),"SIGUIENTE DÍA HÁBIL SIN PROGRAMAR; ","")&amp;IF(AND(OR(I317="Emergencia ahora",I317="Siguiente día hábil"),K317=""),"SIN PROVEEDOR; ","")&amp;IF(AND(I317&lt;&gt;"",N(A317)&gt;0,IFERROR(VLOOKUP(I317,'Ajustes'!$A$3:$C$5,3,0),0)&gt;0,TODAY()-N(A317)&gt;IFERROR(VLOOKUP(I317,'Ajustes'!$A$3:$C$5,3,0),0)),"ABIERTA DEMASIADO TIEMPO; ",""),LEN(IF(N(A317)=0,"SIN FECHA DE LLEGADA; ","")&amp;IF(C317="","SIN UNIDAD; ","")&amp;IF(AND(C317&lt;&gt;"",COUNTIF('Unidades'!$A$2:$A$300,C317)=0),"UNIDAD NO ESTÁ EN LA LISTA; ","")&amp;IF(I317="","SIN URGENCIA; ","")&amp;IF(AND(I317&lt;&gt;"",J317=""),"FALTA QUIÉN DECIDIÓ; ","")&amp;IF(AND(I317="Emergencia ahora",NOT(OR(N(L317)&gt;0,N(M317)&gt;0))),"EMERGENCIA SIN LLAMADA DE REGRESO; ","")&amp;IF(AND(I317&lt;&gt;"",N(A317)&gt;0,IFERROR(VLOOKUP(I317,'Ajustes'!$A$3:$C$5,2,0),0)&gt;0,IF(OR(N(L317)&gt;0,N(M317)&gt;0),((IF(N(L317)=0,N(A317),N(L317))+N(M317))-(N(A317)+N(B317)))*1440&gt;IFERROR(VLOOKUP(I317,'Ajustes'!$A$3:$C$5,2,0),0),AND(NOT(N(O317)&gt;0),I317&lt;&gt;"Emergencia ahora",(NOW()-(N(A317)+N(B317)))*1440&gt;IFERROR(VLOOKUP(I317,'Ajustes'!$A$3:$C$5,2,0),0)))),"LLAMADA DESPUÉS DE LA META; ","")&amp;IF(AND(I317="Siguiente día hábil",N(A317)&gt;0,IF(N(N317)=0,TODAY()&gt;WORKDAY(N(A317),1),N(N317)&gt;WORKDAY(N(A317),1))),"SIGUIENTE DÍA HÁBIL SIN PROGRAMAR; ","")&amp;IF(AND(OR(I317="Emergencia ahora",I317="Siguiente día hábil"),K317=""),"SIN PROVEEDOR; ","")&amp;IF(AND(I317&lt;&gt;"",N(A317)&gt;0,IFERROR(VLOOKUP(I317,'Ajustes'!$A$3:$C$5,3,0),0)&gt;0,TODAY()-N(A317)&gt;IFERROR(VLOOKUP(I317,'Ajustes'!$A$3:$C$5,3,0),0)),"ABIERTA DEMASIADO TIEMPO; ",""))-2)))</f>
        <v/>
      </c>
    </row>
    <row r="318">
      <c r="A318" s="7" t="n"/>
      <c r="B318" s="8" t="n"/>
      <c r="L318" s="7" t="n"/>
      <c r="M318" s="8" t="n"/>
      <c r="N318" s="7" t="n"/>
      <c r="O318" s="7" t="n"/>
      <c r="Q318" s="10">
        <f>IF(OR(NOT(OR(A318&lt;&gt;"",C318&lt;&gt;"",D318&lt;&gt;"",G318&lt;&gt;"")),N(A318)=0,NOT(OR(N(L318)&gt;0,N(M318)&gt;0))),"",ROUND(((IF(N(L318)=0,N(A318),N(L318))+N(M318))-(N(A318)+N(B318)))*1440,0))</f>
        <v/>
      </c>
      <c r="R318" s="10">
        <f>IF(OR(NOT(OR(A318&lt;&gt;"",C318&lt;&gt;"",D318&lt;&gt;"",G318&lt;&gt;"")),N(A318)=0),"",IF(N(O318)&gt;0,N(O318),TODAY())-N(A318))</f>
        <v/>
      </c>
      <c r="S318">
        <f>IF(OR(NOT(OR(A318&lt;&gt;"",C318&lt;&gt;"",D318&lt;&gt;"",G318&lt;&gt;"")),N(O318)&gt;0),"",IF(IF(N(A318)=0,"SIN FECHA DE LLEGADA; ","")&amp;IF(C318="","SIN UNIDAD; ","")&amp;IF(AND(C318&lt;&gt;"",COUNTIF('Unidades'!$A$2:$A$300,C318)=0),"UNIDAD NO ESTÁ EN LA LISTA; ","")&amp;IF(I318="","SIN URGENCIA; ","")&amp;IF(AND(I318&lt;&gt;"",J318=""),"FALTA QUIÉN DECIDIÓ; ","")&amp;IF(AND(I318="Emergencia ahora",NOT(OR(N(L318)&gt;0,N(M318)&gt;0))),"EMERGENCIA SIN LLAMADA DE REGRESO; ","")&amp;IF(AND(I318&lt;&gt;"",N(A318)&gt;0,IFERROR(VLOOKUP(I318,'Ajustes'!$A$3:$C$5,2,0),0)&gt;0,IF(OR(N(L318)&gt;0,N(M318)&gt;0),((IF(N(L318)=0,N(A318),N(L318))+N(M318))-(N(A318)+N(B318)))*1440&gt;IFERROR(VLOOKUP(I318,'Ajustes'!$A$3:$C$5,2,0),0),AND(NOT(N(O318)&gt;0),I318&lt;&gt;"Emergencia ahora",(NOW()-(N(A318)+N(B318)))*1440&gt;IFERROR(VLOOKUP(I318,'Ajustes'!$A$3:$C$5,2,0),0)))),"LLAMADA DESPUÉS DE LA META; ","")&amp;IF(AND(I318="Siguiente día hábil",N(A318)&gt;0,IF(N(N318)=0,TODAY()&gt;WORKDAY(N(A318),1),N(N318)&gt;WORKDAY(N(A318),1))),"SIGUIENTE DÍA HÁBIL SIN PROGRAMAR; ","")&amp;IF(AND(OR(I318="Emergencia ahora",I318="Siguiente día hábil"),K318=""),"SIN PROVEEDOR; ","")&amp;IF(AND(I318&lt;&gt;"",N(A318)&gt;0,IFERROR(VLOOKUP(I318,'Ajustes'!$A$3:$C$5,3,0),0)&gt;0,TODAY()-N(A318)&gt;IFERROR(VLOOKUP(I318,'Ajustes'!$A$3:$C$5,3,0),0)),"ABIERTA DEMASIADO TIEMPO; ","")="","",LEFT(IF(N(A318)=0,"SIN FECHA DE LLEGADA; ","")&amp;IF(C318="","SIN UNIDAD; ","")&amp;IF(AND(C318&lt;&gt;"",COUNTIF('Unidades'!$A$2:$A$300,C318)=0),"UNIDAD NO ESTÁ EN LA LISTA; ","")&amp;IF(I318="","SIN URGENCIA; ","")&amp;IF(AND(I318&lt;&gt;"",J318=""),"FALTA QUIÉN DECIDIÓ; ","")&amp;IF(AND(I318="Emergencia ahora",NOT(OR(N(L318)&gt;0,N(M318)&gt;0))),"EMERGENCIA SIN LLAMADA DE REGRESO; ","")&amp;IF(AND(I318&lt;&gt;"",N(A318)&gt;0,IFERROR(VLOOKUP(I318,'Ajustes'!$A$3:$C$5,2,0),0)&gt;0,IF(OR(N(L318)&gt;0,N(M318)&gt;0),((IF(N(L318)=0,N(A318),N(L318))+N(M318))-(N(A318)+N(B318)))*1440&gt;IFERROR(VLOOKUP(I318,'Ajustes'!$A$3:$C$5,2,0),0),AND(NOT(N(O318)&gt;0),I318&lt;&gt;"Emergencia ahora",(NOW()-(N(A318)+N(B318)))*1440&gt;IFERROR(VLOOKUP(I318,'Ajustes'!$A$3:$C$5,2,0),0)))),"LLAMADA DESPUÉS DE LA META; ","")&amp;IF(AND(I318="Siguiente día hábil",N(A318)&gt;0,IF(N(N318)=0,TODAY()&gt;WORKDAY(N(A318),1),N(N318)&gt;WORKDAY(N(A318),1))),"SIGUIENTE DÍA HÁBIL SIN PROGRAMAR; ","")&amp;IF(AND(OR(I318="Emergencia ahora",I318="Siguiente día hábil"),K318=""),"SIN PROVEEDOR; ","")&amp;IF(AND(I318&lt;&gt;"",N(A318)&gt;0,IFERROR(VLOOKUP(I318,'Ajustes'!$A$3:$C$5,3,0),0)&gt;0,TODAY()-N(A318)&gt;IFERROR(VLOOKUP(I318,'Ajustes'!$A$3:$C$5,3,0),0)),"ABIERTA DEMASIADO TIEMPO; ",""),LEN(IF(N(A318)=0,"SIN FECHA DE LLEGADA; ","")&amp;IF(C318="","SIN UNIDAD; ","")&amp;IF(AND(C318&lt;&gt;"",COUNTIF('Unidades'!$A$2:$A$300,C318)=0),"UNIDAD NO ESTÁ EN LA LISTA; ","")&amp;IF(I318="","SIN URGENCIA; ","")&amp;IF(AND(I318&lt;&gt;"",J318=""),"FALTA QUIÉN DECIDIÓ; ","")&amp;IF(AND(I318="Emergencia ahora",NOT(OR(N(L318)&gt;0,N(M318)&gt;0))),"EMERGENCIA SIN LLAMADA DE REGRESO; ","")&amp;IF(AND(I318&lt;&gt;"",N(A318)&gt;0,IFERROR(VLOOKUP(I318,'Ajustes'!$A$3:$C$5,2,0),0)&gt;0,IF(OR(N(L318)&gt;0,N(M318)&gt;0),((IF(N(L318)=0,N(A318),N(L318))+N(M318))-(N(A318)+N(B318)))*1440&gt;IFERROR(VLOOKUP(I318,'Ajustes'!$A$3:$C$5,2,0),0),AND(NOT(N(O318)&gt;0),I318&lt;&gt;"Emergencia ahora",(NOW()-(N(A318)+N(B318)))*1440&gt;IFERROR(VLOOKUP(I318,'Ajustes'!$A$3:$C$5,2,0),0)))),"LLAMADA DESPUÉS DE LA META; ","")&amp;IF(AND(I318="Siguiente día hábil",N(A318)&gt;0,IF(N(N318)=0,TODAY()&gt;WORKDAY(N(A318),1),N(N318)&gt;WORKDAY(N(A318),1))),"SIGUIENTE DÍA HÁBIL SIN PROGRAMAR; ","")&amp;IF(AND(OR(I318="Emergencia ahora",I318="Siguiente día hábil"),K318=""),"SIN PROVEEDOR; ","")&amp;IF(AND(I318&lt;&gt;"",N(A318)&gt;0,IFERROR(VLOOKUP(I318,'Ajustes'!$A$3:$C$5,3,0),0)&gt;0,TODAY()-N(A318)&gt;IFERROR(VLOOKUP(I318,'Ajustes'!$A$3:$C$5,3,0),0)),"ABIERTA DEMASIADO TIEMPO; ",""))-2)))</f>
        <v/>
      </c>
    </row>
    <row r="319">
      <c r="A319" s="7" t="n"/>
      <c r="B319" s="8" t="n"/>
      <c r="L319" s="7" t="n"/>
      <c r="M319" s="8" t="n"/>
      <c r="N319" s="7" t="n"/>
      <c r="O319" s="7" t="n"/>
      <c r="Q319" s="10">
        <f>IF(OR(NOT(OR(A319&lt;&gt;"",C319&lt;&gt;"",D319&lt;&gt;"",G319&lt;&gt;"")),N(A319)=0,NOT(OR(N(L319)&gt;0,N(M319)&gt;0))),"",ROUND(((IF(N(L319)=0,N(A319),N(L319))+N(M319))-(N(A319)+N(B319)))*1440,0))</f>
        <v/>
      </c>
      <c r="R319" s="10">
        <f>IF(OR(NOT(OR(A319&lt;&gt;"",C319&lt;&gt;"",D319&lt;&gt;"",G319&lt;&gt;"")),N(A319)=0),"",IF(N(O319)&gt;0,N(O319),TODAY())-N(A319))</f>
        <v/>
      </c>
      <c r="S319">
        <f>IF(OR(NOT(OR(A319&lt;&gt;"",C319&lt;&gt;"",D319&lt;&gt;"",G319&lt;&gt;"")),N(O319)&gt;0),"",IF(IF(N(A319)=0,"SIN FECHA DE LLEGADA; ","")&amp;IF(C319="","SIN UNIDAD; ","")&amp;IF(AND(C319&lt;&gt;"",COUNTIF('Unidades'!$A$2:$A$300,C319)=0),"UNIDAD NO ESTÁ EN LA LISTA; ","")&amp;IF(I319="","SIN URGENCIA; ","")&amp;IF(AND(I319&lt;&gt;"",J319=""),"FALTA QUIÉN DECIDIÓ; ","")&amp;IF(AND(I319="Emergencia ahora",NOT(OR(N(L319)&gt;0,N(M319)&gt;0))),"EMERGENCIA SIN LLAMADA DE REGRESO; ","")&amp;IF(AND(I319&lt;&gt;"",N(A319)&gt;0,IFERROR(VLOOKUP(I319,'Ajustes'!$A$3:$C$5,2,0),0)&gt;0,IF(OR(N(L319)&gt;0,N(M319)&gt;0),((IF(N(L319)=0,N(A319),N(L319))+N(M319))-(N(A319)+N(B319)))*1440&gt;IFERROR(VLOOKUP(I319,'Ajustes'!$A$3:$C$5,2,0),0),AND(NOT(N(O319)&gt;0),I319&lt;&gt;"Emergencia ahora",(NOW()-(N(A319)+N(B319)))*1440&gt;IFERROR(VLOOKUP(I319,'Ajustes'!$A$3:$C$5,2,0),0)))),"LLAMADA DESPUÉS DE LA META; ","")&amp;IF(AND(I319="Siguiente día hábil",N(A319)&gt;0,IF(N(N319)=0,TODAY()&gt;WORKDAY(N(A319),1),N(N319)&gt;WORKDAY(N(A319),1))),"SIGUIENTE DÍA HÁBIL SIN PROGRAMAR; ","")&amp;IF(AND(OR(I319="Emergencia ahora",I319="Siguiente día hábil"),K319=""),"SIN PROVEEDOR; ","")&amp;IF(AND(I319&lt;&gt;"",N(A319)&gt;0,IFERROR(VLOOKUP(I319,'Ajustes'!$A$3:$C$5,3,0),0)&gt;0,TODAY()-N(A319)&gt;IFERROR(VLOOKUP(I319,'Ajustes'!$A$3:$C$5,3,0),0)),"ABIERTA DEMASIADO TIEMPO; ","")="","",LEFT(IF(N(A319)=0,"SIN FECHA DE LLEGADA; ","")&amp;IF(C319="","SIN UNIDAD; ","")&amp;IF(AND(C319&lt;&gt;"",COUNTIF('Unidades'!$A$2:$A$300,C319)=0),"UNIDAD NO ESTÁ EN LA LISTA; ","")&amp;IF(I319="","SIN URGENCIA; ","")&amp;IF(AND(I319&lt;&gt;"",J319=""),"FALTA QUIÉN DECIDIÓ; ","")&amp;IF(AND(I319="Emergencia ahora",NOT(OR(N(L319)&gt;0,N(M319)&gt;0))),"EMERGENCIA SIN LLAMADA DE REGRESO; ","")&amp;IF(AND(I319&lt;&gt;"",N(A319)&gt;0,IFERROR(VLOOKUP(I319,'Ajustes'!$A$3:$C$5,2,0),0)&gt;0,IF(OR(N(L319)&gt;0,N(M319)&gt;0),((IF(N(L319)=0,N(A319),N(L319))+N(M319))-(N(A319)+N(B319)))*1440&gt;IFERROR(VLOOKUP(I319,'Ajustes'!$A$3:$C$5,2,0),0),AND(NOT(N(O319)&gt;0),I319&lt;&gt;"Emergencia ahora",(NOW()-(N(A319)+N(B319)))*1440&gt;IFERROR(VLOOKUP(I319,'Ajustes'!$A$3:$C$5,2,0),0)))),"LLAMADA DESPUÉS DE LA META; ","")&amp;IF(AND(I319="Siguiente día hábil",N(A319)&gt;0,IF(N(N319)=0,TODAY()&gt;WORKDAY(N(A319),1),N(N319)&gt;WORKDAY(N(A319),1))),"SIGUIENTE DÍA HÁBIL SIN PROGRAMAR; ","")&amp;IF(AND(OR(I319="Emergencia ahora",I319="Siguiente día hábil"),K319=""),"SIN PROVEEDOR; ","")&amp;IF(AND(I319&lt;&gt;"",N(A319)&gt;0,IFERROR(VLOOKUP(I319,'Ajustes'!$A$3:$C$5,3,0),0)&gt;0,TODAY()-N(A319)&gt;IFERROR(VLOOKUP(I319,'Ajustes'!$A$3:$C$5,3,0),0)),"ABIERTA DEMASIADO TIEMPO; ",""),LEN(IF(N(A319)=0,"SIN FECHA DE LLEGADA; ","")&amp;IF(C319="","SIN UNIDAD; ","")&amp;IF(AND(C319&lt;&gt;"",COUNTIF('Unidades'!$A$2:$A$300,C319)=0),"UNIDAD NO ESTÁ EN LA LISTA; ","")&amp;IF(I319="","SIN URGENCIA; ","")&amp;IF(AND(I319&lt;&gt;"",J319=""),"FALTA QUIÉN DECIDIÓ; ","")&amp;IF(AND(I319="Emergencia ahora",NOT(OR(N(L319)&gt;0,N(M319)&gt;0))),"EMERGENCIA SIN LLAMADA DE REGRESO; ","")&amp;IF(AND(I319&lt;&gt;"",N(A319)&gt;0,IFERROR(VLOOKUP(I319,'Ajustes'!$A$3:$C$5,2,0),0)&gt;0,IF(OR(N(L319)&gt;0,N(M319)&gt;0),((IF(N(L319)=0,N(A319),N(L319))+N(M319))-(N(A319)+N(B319)))*1440&gt;IFERROR(VLOOKUP(I319,'Ajustes'!$A$3:$C$5,2,0),0),AND(NOT(N(O319)&gt;0),I319&lt;&gt;"Emergencia ahora",(NOW()-(N(A319)+N(B319)))*1440&gt;IFERROR(VLOOKUP(I319,'Ajustes'!$A$3:$C$5,2,0),0)))),"LLAMADA DESPUÉS DE LA META; ","")&amp;IF(AND(I319="Siguiente día hábil",N(A319)&gt;0,IF(N(N319)=0,TODAY()&gt;WORKDAY(N(A319),1),N(N319)&gt;WORKDAY(N(A319),1))),"SIGUIENTE DÍA HÁBIL SIN PROGRAMAR; ","")&amp;IF(AND(OR(I319="Emergencia ahora",I319="Siguiente día hábil"),K319=""),"SIN PROVEEDOR; ","")&amp;IF(AND(I319&lt;&gt;"",N(A319)&gt;0,IFERROR(VLOOKUP(I319,'Ajustes'!$A$3:$C$5,3,0),0)&gt;0,TODAY()-N(A319)&gt;IFERROR(VLOOKUP(I319,'Ajustes'!$A$3:$C$5,3,0),0)),"ABIERTA DEMASIADO TIEMPO; ",""))-2)))</f>
        <v/>
      </c>
    </row>
    <row r="320">
      <c r="A320" s="7" t="n"/>
      <c r="B320" s="8" t="n"/>
      <c r="L320" s="7" t="n"/>
      <c r="M320" s="8" t="n"/>
      <c r="N320" s="7" t="n"/>
      <c r="O320" s="7" t="n"/>
      <c r="Q320" s="10">
        <f>IF(OR(NOT(OR(A320&lt;&gt;"",C320&lt;&gt;"",D320&lt;&gt;"",G320&lt;&gt;"")),N(A320)=0,NOT(OR(N(L320)&gt;0,N(M320)&gt;0))),"",ROUND(((IF(N(L320)=0,N(A320),N(L320))+N(M320))-(N(A320)+N(B320)))*1440,0))</f>
        <v/>
      </c>
      <c r="R320" s="10">
        <f>IF(OR(NOT(OR(A320&lt;&gt;"",C320&lt;&gt;"",D320&lt;&gt;"",G320&lt;&gt;"")),N(A320)=0),"",IF(N(O320)&gt;0,N(O320),TODAY())-N(A320))</f>
        <v/>
      </c>
      <c r="S320">
        <f>IF(OR(NOT(OR(A320&lt;&gt;"",C320&lt;&gt;"",D320&lt;&gt;"",G320&lt;&gt;"")),N(O320)&gt;0),"",IF(IF(N(A320)=0,"SIN FECHA DE LLEGADA; ","")&amp;IF(C320="","SIN UNIDAD; ","")&amp;IF(AND(C320&lt;&gt;"",COUNTIF('Unidades'!$A$2:$A$300,C320)=0),"UNIDAD NO ESTÁ EN LA LISTA; ","")&amp;IF(I320="","SIN URGENCIA; ","")&amp;IF(AND(I320&lt;&gt;"",J320=""),"FALTA QUIÉN DECIDIÓ; ","")&amp;IF(AND(I320="Emergencia ahora",NOT(OR(N(L320)&gt;0,N(M320)&gt;0))),"EMERGENCIA SIN LLAMADA DE REGRESO; ","")&amp;IF(AND(I320&lt;&gt;"",N(A320)&gt;0,IFERROR(VLOOKUP(I320,'Ajustes'!$A$3:$C$5,2,0),0)&gt;0,IF(OR(N(L320)&gt;0,N(M320)&gt;0),((IF(N(L320)=0,N(A320),N(L320))+N(M320))-(N(A320)+N(B320)))*1440&gt;IFERROR(VLOOKUP(I320,'Ajustes'!$A$3:$C$5,2,0),0),AND(NOT(N(O320)&gt;0),I320&lt;&gt;"Emergencia ahora",(NOW()-(N(A320)+N(B320)))*1440&gt;IFERROR(VLOOKUP(I320,'Ajustes'!$A$3:$C$5,2,0),0)))),"LLAMADA DESPUÉS DE LA META; ","")&amp;IF(AND(I320="Siguiente día hábil",N(A320)&gt;0,IF(N(N320)=0,TODAY()&gt;WORKDAY(N(A320),1),N(N320)&gt;WORKDAY(N(A320),1))),"SIGUIENTE DÍA HÁBIL SIN PROGRAMAR; ","")&amp;IF(AND(OR(I320="Emergencia ahora",I320="Siguiente día hábil"),K320=""),"SIN PROVEEDOR; ","")&amp;IF(AND(I320&lt;&gt;"",N(A320)&gt;0,IFERROR(VLOOKUP(I320,'Ajustes'!$A$3:$C$5,3,0),0)&gt;0,TODAY()-N(A320)&gt;IFERROR(VLOOKUP(I320,'Ajustes'!$A$3:$C$5,3,0),0)),"ABIERTA DEMASIADO TIEMPO; ","")="","",LEFT(IF(N(A320)=0,"SIN FECHA DE LLEGADA; ","")&amp;IF(C320="","SIN UNIDAD; ","")&amp;IF(AND(C320&lt;&gt;"",COUNTIF('Unidades'!$A$2:$A$300,C320)=0),"UNIDAD NO ESTÁ EN LA LISTA; ","")&amp;IF(I320="","SIN URGENCIA; ","")&amp;IF(AND(I320&lt;&gt;"",J320=""),"FALTA QUIÉN DECIDIÓ; ","")&amp;IF(AND(I320="Emergencia ahora",NOT(OR(N(L320)&gt;0,N(M320)&gt;0))),"EMERGENCIA SIN LLAMADA DE REGRESO; ","")&amp;IF(AND(I320&lt;&gt;"",N(A320)&gt;0,IFERROR(VLOOKUP(I320,'Ajustes'!$A$3:$C$5,2,0),0)&gt;0,IF(OR(N(L320)&gt;0,N(M320)&gt;0),((IF(N(L320)=0,N(A320),N(L320))+N(M320))-(N(A320)+N(B320)))*1440&gt;IFERROR(VLOOKUP(I320,'Ajustes'!$A$3:$C$5,2,0),0),AND(NOT(N(O320)&gt;0),I320&lt;&gt;"Emergencia ahora",(NOW()-(N(A320)+N(B320)))*1440&gt;IFERROR(VLOOKUP(I320,'Ajustes'!$A$3:$C$5,2,0),0)))),"LLAMADA DESPUÉS DE LA META; ","")&amp;IF(AND(I320="Siguiente día hábil",N(A320)&gt;0,IF(N(N320)=0,TODAY()&gt;WORKDAY(N(A320),1),N(N320)&gt;WORKDAY(N(A320),1))),"SIGUIENTE DÍA HÁBIL SIN PROGRAMAR; ","")&amp;IF(AND(OR(I320="Emergencia ahora",I320="Siguiente día hábil"),K320=""),"SIN PROVEEDOR; ","")&amp;IF(AND(I320&lt;&gt;"",N(A320)&gt;0,IFERROR(VLOOKUP(I320,'Ajustes'!$A$3:$C$5,3,0),0)&gt;0,TODAY()-N(A320)&gt;IFERROR(VLOOKUP(I320,'Ajustes'!$A$3:$C$5,3,0),0)),"ABIERTA DEMASIADO TIEMPO; ",""),LEN(IF(N(A320)=0,"SIN FECHA DE LLEGADA; ","")&amp;IF(C320="","SIN UNIDAD; ","")&amp;IF(AND(C320&lt;&gt;"",COUNTIF('Unidades'!$A$2:$A$300,C320)=0),"UNIDAD NO ESTÁ EN LA LISTA; ","")&amp;IF(I320="","SIN URGENCIA; ","")&amp;IF(AND(I320&lt;&gt;"",J320=""),"FALTA QUIÉN DECIDIÓ; ","")&amp;IF(AND(I320="Emergencia ahora",NOT(OR(N(L320)&gt;0,N(M320)&gt;0))),"EMERGENCIA SIN LLAMADA DE REGRESO; ","")&amp;IF(AND(I320&lt;&gt;"",N(A320)&gt;0,IFERROR(VLOOKUP(I320,'Ajustes'!$A$3:$C$5,2,0),0)&gt;0,IF(OR(N(L320)&gt;0,N(M320)&gt;0),((IF(N(L320)=0,N(A320),N(L320))+N(M320))-(N(A320)+N(B320)))*1440&gt;IFERROR(VLOOKUP(I320,'Ajustes'!$A$3:$C$5,2,0),0),AND(NOT(N(O320)&gt;0),I320&lt;&gt;"Emergencia ahora",(NOW()-(N(A320)+N(B320)))*1440&gt;IFERROR(VLOOKUP(I320,'Ajustes'!$A$3:$C$5,2,0),0)))),"LLAMADA DESPUÉS DE LA META; ","")&amp;IF(AND(I320="Siguiente día hábil",N(A320)&gt;0,IF(N(N320)=0,TODAY()&gt;WORKDAY(N(A320),1),N(N320)&gt;WORKDAY(N(A320),1))),"SIGUIENTE DÍA HÁBIL SIN PROGRAMAR; ","")&amp;IF(AND(OR(I320="Emergencia ahora",I320="Siguiente día hábil"),K320=""),"SIN PROVEEDOR; ","")&amp;IF(AND(I320&lt;&gt;"",N(A320)&gt;0,IFERROR(VLOOKUP(I320,'Ajustes'!$A$3:$C$5,3,0),0)&gt;0,TODAY()-N(A320)&gt;IFERROR(VLOOKUP(I320,'Ajustes'!$A$3:$C$5,3,0),0)),"ABIERTA DEMASIADO TIEMPO; ",""))-2)))</f>
        <v/>
      </c>
    </row>
    <row r="321">
      <c r="A321" s="7" t="n"/>
      <c r="B321" s="8" t="n"/>
      <c r="L321" s="7" t="n"/>
      <c r="M321" s="8" t="n"/>
      <c r="N321" s="7" t="n"/>
      <c r="O321" s="7" t="n"/>
      <c r="Q321" s="10">
        <f>IF(OR(NOT(OR(A321&lt;&gt;"",C321&lt;&gt;"",D321&lt;&gt;"",G321&lt;&gt;"")),N(A321)=0,NOT(OR(N(L321)&gt;0,N(M321)&gt;0))),"",ROUND(((IF(N(L321)=0,N(A321),N(L321))+N(M321))-(N(A321)+N(B321)))*1440,0))</f>
        <v/>
      </c>
      <c r="R321" s="10">
        <f>IF(OR(NOT(OR(A321&lt;&gt;"",C321&lt;&gt;"",D321&lt;&gt;"",G321&lt;&gt;"")),N(A321)=0),"",IF(N(O321)&gt;0,N(O321),TODAY())-N(A321))</f>
        <v/>
      </c>
      <c r="S321">
        <f>IF(OR(NOT(OR(A321&lt;&gt;"",C321&lt;&gt;"",D321&lt;&gt;"",G321&lt;&gt;"")),N(O321)&gt;0),"",IF(IF(N(A321)=0,"SIN FECHA DE LLEGADA; ","")&amp;IF(C321="","SIN UNIDAD; ","")&amp;IF(AND(C321&lt;&gt;"",COUNTIF('Unidades'!$A$2:$A$300,C321)=0),"UNIDAD NO ESTÁ EN LA LISTA; ","")&amp;IF(I321="","SIN URGENCIA; ","")&amp;IF(AND(I321&lt;&gt;"",J321=""),"FALTA QUIÉN DECIDIÓ; ","")&amp;IF(AND(I321="Emergencia ahora",NOT(OR(N(L321)&gt;0,N(M321)&gt;0))),"EMERGENCIA SIN LLAMADA DE REGRESO; ","")&amp;IF(AND(I321&lt;&gt;"",N(A321)&gt;0,IFERROR(VLOOKUP(I321,'Ajustes'!$A$3:$C$5,2,0),0)&gt;0,IF(OR(N(L321)&gt;0,N(M321)&gt;0),((IF(N(L321)=0,N(A321),N(L321))+N(M321))-(N(A321)+N(B321)))*1440&gt;IFERROR(VLOOKUP(I321,'Ajustes'!$A$3:$C$5,2,0),0),AND(NOT(N(O321)&gt;0),I321&lt;&gt;"Emergencia ahora",(NOW()-(N(A321)+N(B321)))*1440&gt;IFERROR(VLOOKUP(I321,'Ajustes'!$A$3:$C$5,2,0),0)))),"LLAMADA DESPUÉS DE LA META; ","")&amp;IF(AND(I321="Siguiente día hábil",N(A321)&gt;0,IF(N(N321)=0,TODAY()&gt;WORKDAY(N(A321),1),N(N321)&gt;WORKDAY(N(A321),1))),"SIGUIENTE DÍA HÁBIL SIN PROGRAMAR; ","")&amp;IF(AND(OR(I321="Emergencia ahora",I321="Siguiente día hábil"),K321=""),"SIN PROVEEDOR; ","")&amp;IF(AND(I321&lt;&gt;"",N(A321)&gt;0,IFERROR(VLOOKUP(I321,'Ajustes'!$A$3:$C$5,3,0),0)&gt;0,TODAY()-N(A321)&gt;IFERROR(VLOOKUP(I321,'Ajustes'!$A$3:$C$5,3,0),0)),"ABIERTA DEMASIADO TIEMPO; ","")="","",LEFT(IF(N(A321)=0,"SIN FECHA DE LLEGADA; ","")&amp;IF(C321="","SIN UNIDAD; ","")&amp;IF(AND(C321&lt;&gt;"",COUNTIF('Unidades'!$A$2:$A$300,C321)=0),"UNIDAD NO ESTÁ EN LA LISTA; ","")&amp;IF(I321="","SIN URGENCIA; ","")&amp;IF(AND(I321&lt;&gt;"",J321=""),"FALTA QUIÉN DECIDIÓ; ","")&amp;IF(AND(I321="Emergencia ahora",NOT(OR(N(L321)&gt;0,N(M321)&gt;0))),"EMERGENCIA SIN LLAMADA DE REGRESO; ","")&amp;IF(AND(I321&lt;&gt;"",N(A321)&gt;0,IFERROR(VLOOKUP(I321,'Ajustes'!$A$3:$C$5,2,0),0)&gt;0,IF(OR(N(L321)&gt;0,N(M321)&gt;0),((IF(N(L321)=0,N(A321),N(L321))+N(M321))-(N(A321)+N(B321)))*1440&gt;IFERROR(VLOOKUP(I321,'Ajustes'!$A$3:$C$5,2,0),0),AND(NOT(N(O321)&gt;0),I321&lt;&gt;"Emergencia ahora",(NOW()-(N(A321)+N(B321)))*1440&gt;IFERROR(VLOOKUP(I321,'Ajustes'!$A$3:$C$5,2,0),0)))),"LLAMADA DESPUÉS DE LA META; ","")&amp;IF(AND(I321="Siguiente día hábil",N(A321)&gt;0,IF(N(N321)=0,TODAY()&gt;WORKDAY(N(A321),1),N(N321)&gt;WORKDAY(N(A321),1))),"SIGUIENTE DÍA HÁBIL SIN PROGRAMAR; ","")&amp;IF(AND(OR(I321="Emergencia ahora",I321="Siguiente día hábil"),K321=""),"SIN PROVEEDOR; ","")&amp;IF(AND(I321&lt;&gt;"",N(A321)&gt;0,IFERROR(VLOOKUP(I321,'Ajustes'!$A$3:$C$5,3,0),0)&gt;0,TODAY()-N(A321)&gt;IFERROR(VLOOKUP(I321,'Ajustes'!$A$3:$C$5,3,0),0)),"ABIERTA DEMASIADO TIEMPO; ",""),LEN(IF(N(A321)=0,"SIN FECHA DE LLEGADA; ","")&amp;IF(C321="","SIN UNIDAD; ","")&amp;IF(AND(C321&lt;&gt;"",COUNTIF('Unidades'!$A$2:$A$300,C321)=0),"UNIDAD NO ESTÁ EN LA LISTA; ","")&amp;IF(I321="","SIN URGENCIA; ","")&amp;IF(AND(I321&lt;&gt;"",J321=""),"FALTA QUIÉN DECIDIÓ; ","")&amp;IF(AND(I321="Emergencia ahora",NOT(OR(N(L321)&gt;0,N(M321)&gt;0))),"EMERGENCIA SIN LLAMADA DE REGRESO; ","")&amp;IF(AND(I321&lt;&gt;"",N(A321)&gt;0,IFERROR(VLOOKUP(I321,'Ajustes'!$A$3:$C$5,2,0),0)&gt;0,IF(OR(N(L321)&gt;0,N(M321)&gt;0),((IF(N(L321)=0,N(A321),N(L321))+N(M321))-(N(A321)+N(B321)))*1440&gt;IFERROR(VLOOKUP(I321,'Ajustes'!$A$3:$C$5,2,0),0),AND(NOT(N(O321)&gt;0),I321&lt;&gt;"Emergencia ahora",(NOW()-(N(A321)+N(B321)))*1440&gt;IFERROR(VLOOKUP(I321,'Ajustes'!$A$3:$C$5,2,0),0)))),"LLAMADA DESPUÉS DE LA META; ","")&amp;IF(AND(I321="Siguiente día hábil",N(A321)&gt;0,IF(N(N321)=0,TODAY()&gt;WORKDAY(N(A321),1),N(N321)&gt;WORKDAY(N(A321),1))),"SIGUIENTE DÍA HÁBIL SIN PROGRAMAR; ","")&amp;IF(AND(OR(I321="Emergencia ahora",I321="Siguiente día hábil"),K321=""),"SIN PROVEEDOR; ","")&amp;IF(AND(I321&lt;&gt;"",N(A321)&gt;0,IFERROR(VLOOKUP(I321,'Ajustes'!$A$3:$C$5,3,0),0)&gt;0,TODAY()-N(A321)&gt;IFERROR(VLOOKUP(I321,'Ajustes'!$A$3:$C$5,3,0),0)),"ABIERTA DEMASIADO TIEMPO; ",""))-2)))</f>
        <v/>
      </c>
    </row>
    <row r="322">
      <c r="A322" s="7" t="n"/>
      <c r="B322" s="8" t="n"/>
      <c r="L322" s="7" t="n"/>
      <c r="M322" s="8" t="n"/>
      <c r="N322" s="7" t="n"/>
      <c r="O322" s="7" t="n"/>
      <c r="Q322" s="10">
        <f>IF(OR(NOT(OR(A322&lt;&gt;"",C322&lt;&gt;"",D322&lt;&gt;"",G322&lt;&gt;"")),N(A322)=0,NOT(OR(N(L322)&gt;0,N(M322)&gt;0))),"",ROUND(((IF(N(L322)=0,N(A322),N(L322))+N(M322))-(N(A322)+N(B322)))*1440,0))</f>
        <v/>
      </c>
      <c r="R322" s="10">
        <f>IF(OR(NOT(OR(A322&lt;&gt;"",C322&lt;&gt;"",D322&lt;&gt;"",G322&lt;&gt;"")),N(A322)=0),"",IF(N(O322)&gt;0,N(O322),TODAY())-N(A322))</f>
        <v/>
      </c>
      <c r="S322">
        <f>IF(OR(NOT(OR(A322&lt;&gt;"",C322&lt;&gt;"",D322&lt;&gt;"",G322&lt;&gt;"")),N(O322)&gt;0),"",IF(IF(N(A322)=0,"SIN FECHA DE LLEGADA; ","")&amp;IF(C322="","SIN UNIDAD; ","")&amp;IF(AND(C322&lt;&gt;"",COUNTIF('Unidades'!$A$2:$A$300,C322)=0),"UNIDAD NO ESTÁ EN LA LISTA; ","")&amp;IF(I322="","SIN URGENCIA; ","")&amp;IF(AND(I322&lt;&gt;"",J322=""),"FALTA QUIÉN DECIDIÓ; ","")&amp;IF(AND(I322="Emergencia ahora",NOT(OR(N(L322)&gt;0,N(M322)&gt;0))),"EMERGENCIA SIN LLAMADA DE REGRESO; ","")&amp;IF(AND(I322&lt;&gt;"",N(A322)&gt;0,IFERROR(VLOOKUP(I322,'Ajustes'!$A$3:$C$5,2,0),0)&gt;0,IF(OR(N(L322)&gt;0,N(M322)&gt;0),((IF(N(L322)=0,N(A322),N(L322))+N(M322))-(N(A322)+N(B322)))*1440&gt;IFERROR(VLOOKUP(I322,'Ajustes'!$A$3:$C$5,2,0),0),AND(NOT(N(O322)&gt;0),I322&lt;&gt;"Emergencia ahora",(NOW()-(N(A322)+N(B322)))*1440&gt;IFERROR(VLOOKUP(I322,'Ajustes'!$A$3:$C$5,2,0),0)))),"LLAMADA DESPUÉS DE LA META; ","")&amp;IF(AND(I322="Siguiente día hábil",N(A322)&gt;0,IF(N(N322)=0,TODAY()&gt;WORKDAY(N(A322),1),N(N322)&gt;WORKDAY(N(A322),1))),"SIGUIENTE DÍA HÁBIL SIN PROGRAMAR; ","")&amp;IF(AND(OR(I322="Emergencia ahora",I322="Siguiente día hábil"),K322=""),"SIN PROVEEDOR; ","")&amp;IF(AND(I322&lt;&gt;"",N(A322)&gt;0,IFERROR(VLOOKUP(I322,'Ajustes'!$A$3:$C$5,3,0),0)&gt;0,TODAY()-N(A322)&gt;IFERROR(VLOOKUP(I322,'Ajustes'!$A$3:$C$5,3,0),0)),"ABIERTA DEMASIADO TIEMPO; ","")="","",LEFT(IF(N(A322)=0,"SIN FECHA DE LLEGADA; ","")&amp;IF(C322="","SIN UNIDAD; ","")&amp;IF(AND(C322&lt;&gt;"",COUNTIF('Unidades'!$A$2:$A$300,C322)=0),"UNIDAD NO ESTÁ EN LA LISTA; ","")&amp;IF(I322="","SIN URGENCIA; ","")&amp;IF(AND(I322&lt;&gt;"",J322=""),"FALTA QUIÉN DECIDIÓ; ","")&amp;IF(AND(I322="Emergencia ahora",NOT(OR(N(L322)&gt;0,N(M322)&gt;0))),"EMERGENCIA SIN LLAMADA DE REGRESO; ","")&amp;IF(AND(I322&lt;&gt;"",N(A322)&gt;0,IFERROR(VLOOKUP(I322,'Ajustes'!$A$3:$C$5,2,0),0)&gt;0,IF(OR(N(L322)&gt;0,N(M322)&gt;0),((IF(N(L322)=0,N(A322),N(L322))+N(M322))-(N(A322)+N(B322)))*1440&gt;IFERROR(VLOOKUP(I322,'Ajustes'!$A$3:$C$5,2,0),0),AND(NOT(N(O322)&gt;0),I322&lt;&gt;"Emergencia ahora",(NOW()-(N(A322)+N(B322)))*1440&gt;IFERROR(VLOOKUP(I322,'Ajustes'!$A$3:$C$5,2,0),0)))),"LLAMADA DESPUÉS DE LA META; ","")&amp;IF(AND(I322="Siguiente día hábil",N(A322)&gt;0,IF(N(N322)=0,TODAY()&gt;WORKDAY(N(A322),1),N(N322)&gt;WORKDAY(N(A322),1))),"SIGUIENTE DÍA HÁBIL SIN PROGRAMAR; ","")&amp;IF(AND(OR(I322="Emergencia ahora",I322="Siguiente día hábil"),K322=""),"SIN PROVEEDOR; ","")&amp;IF(AND(I322&lt;&gt;"",N(A322)&gt;0,IFERROR(VLOOKUP(I322,'Ajustes'!$A$3:$C$5,3,0),0)&gt;0,TODAY()-N(A322)&gt;IFERROR(VLOOKUP(I322,'Ajustes'!$A$3:$C$5,3,0),0)),"ABIERTA DEMASIADO TIEMPO; ",""),LEN(IF(N(A322)=0,"SIN FECHA DE LLEGADA; ","")&amp;IF(C322="","SIN UNIDAD; ","")&amp;IF(AND(C322&lt;&gt;"",COUNTIF('Unidades'!$A$2:$A$300,C322)=0),"UNIDAD NO ESTÁ EN LA LISTA; ","")&amp;IF(I322="","SIN URGENCIA; ","")&amp;IF(AND(I322&lt;&gt;"",J322=""),"FALTA QUIÉN DECIDIÓ; ","")&amp;IF(AND(I322="Emergencia ahora",NOT(OR(N(L322)&gt;0,N(M322)&gt;0))),"EMERGENCIA SIN LLAMADA DE REGRESO; ","")&amp;IF(AND(I322&lt;&gt;"",N(A322)&gt;0,IFERROR(VLOOKUP(I322,'Ajustes'!$A$3:$C$5,2,0),0)&gt;0,IF(OR(N(L322)&gt;0,N(M322)&gt;0),((IF(N(L322)=0,N(A322),N(L322))+N(M322))-(N(A322)+N(B322)))*1440&gt;IFERROR(VLOOKUP(I322,'Ajustes'!$A$3:$C$5,2,0),0),AND(NOT(N(O322)&gt;0),I322&lt;&gt;"Emergencia ahora",(NOW()-(N(A322)+N(B322)))*1440&gt;IFERROR(VLOOKUP(I322,'Ajustes'!$A$3:$C$5,2,0),0)))),"LLAMADA DESPUÉS DE LA META; ","")&amp;IF(AND(I322="Siguiente día hábil",N(A322)&gt;0,IF(N(N322)=0,TODAY()&gt;WORKDAY(N(A322),1),N(N322)&gt;WORKDAY(N(A322),1))),"SIGUIENTE DÍA HÁBIL SIN PROGRAMAR; ","")&amp;IF(AND(OR(I322="Emergencia ahora",I322="Siguiente día hábil"),K322=""),"SIN PROVEEDOR; ","")&amp;IF(AND(I322&lt;&gt;"",N(A322)&gt;0,IFERROR(VLOOKUP(I322,'Ajustes'!$A$3:$C$5,3,0),0)&gt;0,TODAY()-N(A322)&gt;IFERROR(VLOOKUP(I322,'Ajustes'!$A$3:$C$5,3,0),0)),"ABIERTA DEMASIADO TIEMPO; ",""))-2)))</f>
        <v/>
      </c>
    </row>
    <row r="323">
      <c r="A323" s="7" t="n"/>
      <c r="B323" s="8" t="n"/>
      <c r="L323" s="7" t="n"/>
      <c r="M323" s="8" t="n"/>
      <c r="N323" s="7" t="n"/>
      <c r="O323" s="7" t="n"/>
      <c r="Q323" s="10">
        <f>IF(OR(NOT(OR(A323&lt;&gt;"",C323&lt;&gt;"",D323&lt;&gt;"",G323&lt;&gt;"")),N(A323)=0,NOT(OR(N(L323)&gt;0,N(M323)&gt;0))),"",ROUND(((IF(N(L323)=0,N(A323),N(L323))+N(M323))-(N(A323)+N(B323)))*1440,0))</f>
        <v/>
      </c>
      <c r="R323" s="10">
        <f>IF(OR(NOT(OR(A323&lt;&gt;"",C323&lt;&gt;"",D323&lt;&gt;"",G323&lt;&gt;"")),N(A323)=0),"",IF(N(O323)&gt;0,N(O323),TODAY())-N(A323))</f>
        <v/>
      </c>
      <c r="S323">
        <f>IF(OR(NOT(OR(A323&lt;&gt;"",C323&lt;&gt;"",D323&lt;&gt;"",G323&lt;&gt;"")),N(O323)&gt;0),"",IF(IF(N(A323)=0,"SIN FECHA DE LLEGADA; ","")&amp;IF(C323="","SIN UNIDAD; ","")&amp;IF(AND(C323&lt;&gt;"",COUNTIF('Unidades'!$A$2:$A$300,C323)=0),"UNIDAD NO ESTÁ EN LA LISTA; ","")&amp;IF(I323="","SIN URGENCIA; ","")&amp;IF(AND(I323&lt;&gt;"",J323=""),"FALTA QUIÉN DECIDIÓ; ","")&amp;IF(AND(I323="Emergencia ahora",NOT(OR(N(L323)&gt;0,N(M323)&gt;0))),"EMERGENCIA SIN LLAMADA DE REGRESO; ","")&amp;IF(AND(I323&lt;&gt;"",N(A323)&gt;0,IFERROR(VLOOKUP(I323,'Ajustes'!$A$3:$C$5,2,0),0)&gt;0,IF(OR(N(L323)&gt;0,N(M323)&gt;0),((IF(N(L323)=0,N(A323),N(L323))+N(M323))-(N(A323)+N(B323)))*1440&gt;IFERROR(VLOOKUP(I323,'Ajustes'!$A$3:$C$5,2,0),0),AND(NOT(N(O323)&gt;0),I323&lt;&gt;"Emergencia ahora",(NOW()-(N(A323)+N(B323)))*1440&gt;IFERROR(VLOOKUP(I323,'Ajustes'!$A$3:$C$5,2,0),0)))),"LLAMADA DESPUÉS DE LA META; ","")&amp;IF(AND(I323="Siguiente día hábil",N(A323)&gt;0,IF(N(N323)=0,TODAY()&gt;WORKDAY(N(A323),1),N(N323)&gt;WORKDAY(N(A323),1))),"SIGUIENTE DÍA HÁBIL SIN PROGRAMAR; ","")&amp;IF(AND(OR(I323="Emergencia ahora",I323="Siguiente día hábil"),K323=""),"SIN PROVEEDOR; ","")&amp;IF(AND(I323&lt;&gt;"",N(A323)&gt;0,IFERROR(VLOOKUP(I323,'Ajustes'!$A$3:$C$5,3,0),0)&gt;0,TODAY()-N(A323)&gt;IFERROR(VLOOKUP(I323,'Ajustes'!$A$3:$C$5,3,0),0)),"ABIERTA DEMASIADO TIEMPO; ","")="","",LEFT(IF(N(A323)=0,"SIN FECHA DE LLEGADA; ","")&amp;IF(C323="","SIN UNIDAD; ","")&amp;IF(AND(C323&lt;&gt;"",COUNTIF('Unidades'!$A$2:$A$300,C323)=0),"UNIDAD NO ESTÁ EN LA LISTA; ","")&amp;IF(I323="","SIN URGENCIA; ","")&amp;IF(AND(I323&lt;&gt;"",J323=""),"FALTA QUIÉN DECIDIÓ; ","")&amp;IF(AND(I323="Emergencia ahora",NOT(OR(N(L323)&gt;0,N(M323)&gt;0))),"EMERGENCIA SIN LLAMADA DE REGRESO; ","")&amp;IF(AND(I323&lt;&gt;"",N(A323)&gt;0,IFERROR(VLOOKUP(I323,'Ajustes'!$A$3:$C$5,2,0),0)&gt;0,IF(OR(N(L323)&gt;0,N(M323)&gt;0),((IF(N(L323)=0,N(A323),N(L323))+N(M323))-(N(A323)+N(B323)))*1440&gt;IFERROR(VLOOKUP(I323,'Ajustes'!$A$3:$C$5,2,0),0),AND(NOT(N(O323)&gt;0),I323&lt;&gt;"Emergencia ahora",(NOW()-(N(A323)+N(B323)))*1440&gt;IFERROR(VLOOKUP(I323,'Ajustes'!$A$3:$C$5,2,0),0)))),"LLAMADA DESPUÉS DE LA META; ","")&amp;IF(AND(I323="Siguiente día hábil",N(A323)&gt;0,IF(N(N323)=0,TODAY()&gt;WORKDAY(N(A323),1),N(N323)&gt;WORKDAY(N(A323),1))),"SIGUIENTE DÍA HÁBIL SIN PROGRAMAR; ","")&amp;IF(AND(OR(I323="Emergencia ahora",I323="Siguiente día hábil"),K323=""),"SIN PROVEEDOR; ","")&amp;IF(AND(I323&lt;&gt;"",N(A323)&gt;0,IFERROR(VLOOKUP(I323,'Ajustes'!$A$3:$C$5,3,0),0)&gt;0,TODAY()-N(A323)&gt;IFERROR(VLOOKUP(I323,'Ajustes'!$A$3:$C$5,3,0),0)),"ABIERTA DEMASIADO TIEMPO; ",""),LEN(IF(N(A323)=0,"SIN FECHA DE LLEGADA; ","")&amp;IF(C323="","SIN UNIDAD; ","")&amp;IF(AND(C323&lt;&gt;"",COUNTIF('Unidades'!$A$2:$A$300,C323)=0),"UNIDAD NO ESTÁ EN LA LISTA; ","")&amp;IF(I323="","SIN URGENCIA; ","")&amp;IF(AND(I323&lt;&gt;"",J323=""),"FALTA QUIÉN DECIDIÓ; ","")&amp;IF(AND(I323="Emergencia ahora",NOT(OR(N(L323)&gt;0,N(M323)&gt;0))),"EMERGENCIA SIN LLAMADA DE REGRESO; ","")&amp;IF(AND(I323&lt;&gt;"",N(A323)&gt;0,IFERROR(VLOOKUP(I323,'Ajustes'!$A$3:$C$5,2,0),0)&gt;0,IF(OR(N(L323)&gt;0,N(M323)&gt;0),((IF(N(L323)=0,N(A323),N(L323))+N(M323))-(N(A323)+N(B323)))*1440&gt;IFERROR(VLOOKUP(I323,'Ajustes'!$A$3:$C$5,2,0),0),AND(NOT(N(O323)&gt;0),I323&lt;&gt;"Emergencia ahora",(NOW()-(N(A323)+N(B323)))*1440&gt;IFERROR(VLOOKUP(I323,'Ajustes'!$A$3:$C$5,2,0),0)))),"LLAMADA DESPUÉS DE LA META; ","")&amp;IF(AND(I323="Siguiente día hábil",N(A323)&gt;0,IF(N(N323)=0,TODAY()&gt;WORKDAY(N(A323),1),N(N323)&gt;WORKDAY(N(A323),1))),"SIGUIENTE DÍA HÁBIL SIN PROGRAMAR; ","")&amp;IF(AND(OR(I323="Emergencia ahora",I323="Siguiente día hábil"),K323=""),"SIN PROVEEDOR; ","")&amp;IF(AND(I323&lt;&gt;"",N(A323)&gt;0,IFERROR(VLOOKUP(I323,'Ajustes'!$A$3:$C$5,3,0),0)&gt;0,TODAY()-N(A323)&gt;IFERROR(VLOOKUP(I323,'Ajustes'!$A$3:$C$5,3,0),0)),"ABIERTA DEMASIADO TIEMPO; ",""))-2)))</f>
        <v/>
      </c>
    </row>
    <row r="324">
      <c r="A324" s="7" t="n"/>
      <c r="B324" s="8" t="n"/>
      <c r="L324" s="7" t="n"/>
      <c r="M324" s="8" t="n"/>
      <c r="N324" s="7" t="n"/>
      <c r="O324" s="7" t="n"/>
      <c r="Q324" s="10">
        <f>IF(OR(NOT(OR(A324&lt;&gt;"",C324&lt;&gt;"",D324&lt;&gt;"",G324&lt;&gt;"")),N(A324)=0,NOT(OR(N(L324)&gt;0,N(M324)&gt;0))),"",ROUND(((IF(N(L324)=0,N(A324),N(L324))+N(M324))-(N(A324)+N(B324)))*1440,0))</f>
        <v/>
      </c>
      <c r="R324" s="10">
        <f>IF(OR(NOT(OR(A324&lt;&gt;"",C324&lt;&gt;"",D324&lt;&gt;"",G324&lt;&gt;"")),N(A324)=0),"",IF(N(O324)&gt;0,N(O324),TODAY())-N(A324))</f>
        <v/>
      </c>
      <c r="S324">
        <f>IF(OR(NOT(OR(A324&lt;&gt;"",C324&lt;&gt;"",D324&lt;&gt;"",G324&lt;&gt;"")),N(O324)&gt;0),"",IF(IF(N(A324)=0,"SIN FECHA DE LLEGADA; ","")&amp;IF(C324="","SIN UNIDAD; ","")&amp;IF(AND(C324&lt;&gt;"",COUNTIF('Unidades'!$A$2:$A$300,C324)=0),"UNIDAD NO ESTÁ EN LA LISTA; ","")&amp;IF(I324="","SIN URGENCIA; ","")&amp;IF(AND(I324&lt;&gt;"",J324=""),"FALTA QUIÉN DECIDIÓ; ","")&amp;IF(AND(I324="Emergencia ahora",NOT(OR(N(L324)&gt;0,N(M324)&gt;0))),"EMERGENCIA SIN LLAMADA DE REGRESO; ","")&amp;IF(AND(I324&lt;&gt;"",N(A324)&gt;0,IFERROR(VLOOKUP(I324,'Ajustes'!$A$3:$C$5,2,0),0)&gt;0,IF(OR(N(L324)&gt;0,N(M324)&gt;0),((IF(N(L324)=0,N(A324),N(L324))+N(M324))-(N(A324)+N(B324)))*1440&gt;IFERROR(VLOOKUP(I324,'Ajustes'!$A$3:$C$5,2,0),0),AND(NOT(N(O324)&gt;0),I324&lt;&gt;"Emergencia ahora",(NOW()-(N(A324)+N(B324)))*1440&gt;IFERROR(VLOOKUP(I324,'Ajustes'!$A$3:$C$5,2,0),0)))),"LLAMADA DESPUÉS DE LA META; ","")&amp;IF(AND(I324="Siguiente día hábil",N(A324)&gt;0,IF(N(N324)=0,TODAY()&gt;WORKDAY(N(A324),1),N(N324)&gt;WORKDAY(N(A324),1))),"SIGUIENTE DÍA HÁBIL SIN PROGRAMAR; ","")&amp;IF(AND(OR(I324="Emergencia ahora",I324="Siguiente día hábil"),K324=""),"SIN PROVEEDOR; ","")&amp;IF(AND(I324&lt;&gt;"",N(A324)&gt;0,IFERROR(VLOOKUP(I324,'Ajustes'!$A$3:$C$5,3,0),0)&gt;0,TODAY()-N(A324)&gt;IFERROR(VLOOKUP(I324,'Ajustes'!$A$3:$C$5,3,0),0)),"ABIERTA DEMASIADO TIEMPO; ","")="","",LEFT(IF(N(A324)=0,"SIN FECHA DE LLEGADA; ","")&amp;IF(C324="","SIN UNIDAD; ","")&amp;IF(AND(C324&lt;&gt;"",COUNTIF('Unidades'!$A$2:$A$300,C324)=0),"UNIDAD NO ESTÁ EN LA LISTA; ","")&amp;IF(I324="","SIN URGENCIA; ","")&amp;IF(AND(I324&lt;&gt;"",J324=""),"FALTA QUIÉN DECIDIÓ; ","")&amp;IF(AND(I324="Emergencia ahora",NOT(OR(N(L324)&gt;0,N(M324)&gt;0))),"EMERGENCIA SIN LLAMADA DE REGRESO; ","")&amp;IF(AND(I324&lt;&gt;"",N(A324)&gt;0,IFERROR(VLOOKUP(I324,'Ajustes'!$A$3:$C$5,2,0),0)&gt;0,IF(OR(N(L324)&gt;0,N(M324)&gt;0),((IF(N(L324)=0,N(A324),N(L324))+N(M324))-(N(A324)+N(B324)))*1440&gt;IFERROR(VLOOKUP(I324,'Ajustes'!$A$3:$C$5,2,0),0),AND(NOT(N(O324)&gt;0),I324&lt;&gt;"Emergencia ahora",(NOW()-(N(A324)+N(B324)))*1440&gt;IFERROR(VLOOKUP(I324,'Ajustes'!$A$3:$C$5,2,0),0)))),"LLAMADA DESPUÉS DE LA META; ","")&amp;IF(AND(I324="Siguiente día hábil",N(A324)&gt;0,IF(N(N324)=0,TODAY()&gt;WORKDAY(N(A324),1),N(N324)&gt;WORKDAY(N(A324),1))),"SIGUIENTE DÍA HÁBIL SIN PROGRAMAR; ","")&amp;IF(AND(OR(I324="Emergencia ahora",I324="Siguiente día hábil"),K324=""),"SIN PROVEEDOR; ","")&amp;IF(AND(I324&lt;&gt;"",N(A324)&gt;0,IFERROR(VLOOKUP(I324,'Ajustes'!$A$3:$C$5,3,0),0)&gt;0,TODAY()-N(A324)&gt;IFERROR(VLOOKUP(I324,'Ajustes'!$A$3:$C$5,3,0),0)),"ABIERTA DEMASIADO TIEMPO; ",""),LEN(IF(N(A324)=0,"SIN FECHA DE LLEGADA; ","")&amp;IF(C324="","SIN UNIDAD; ","")&amp;IF(AND(C324&lt;&gt;"",COUNTIF('Unidades'!$A$2:$A$300,C324)=0),"UNIDAD NO ESTÁ EN LA LISTA; ","")&amp;IF(I324="","SIN URGENCIA; ","")&amp;IF(AND(I324&lt;&gt;"",J324=""),"FALTA QUIÉN DECIDIÓ; ","")&amp;IF(AND(I324="Emergencia ahora",NOT(OR(N(L324)&gt;0,N(M324)&gt;0))),"EMERGENCIA SIN LLAMADA DE REGRESO; ","")&amp;IF(AND(I324&lt;&gt;"",N(A324)&gt;0,IFERROR(VLOOKUP(I324,'Ajustes'!$A$3:$C$5,2,0),0)&gt;0,IF(OR(N(L324)&gt;0,N(M324)&gt;0),((IF(N(L324)=0,N(A324),N(L324))+N(M324))-(N(A324)+N(B324)))*1440&gt;IFERROR(VLOOKUP(I324,'Ajustes'!$A$3:$C$5,2,0),0),AND(NOT(N(O324)&gt;0),I324&lt;&gt;"Emergencia ahora",(NOW()-(N(A324)+N(B324)))*1440&gt;IFERROR(VLOOKUP(I324,'Ajustes'!$A$3:$C$5,2,0),0)))),"LLAMADA DESPUÉS DE LA META; ","")&amp;IF(AND(I324="Siguiente día hábil",N(A324)&gt;0,IF(N(N324)=0,TODAY()&gt;WORKDAY(N(A324),1),N(N324)&gt;WORKDAY(N(A324),1))),"SIGUIENTE DÍA HÁBIL SIN PROGRAMAR; ","")&amp;IF(AND(OR(I324="Emergencia ahora",I324="Siguiente día hábil"),K324=""),"SIN PROVEEDOR; ","")&amp;IF(AND(I324&lt;&gt;"",N(A324)&gt;0,IFERROR(VLOOKUP(I324,'Ajustes'!$A$3:$C$5,3,0),0)&gt;0,TODAY()-N(A324)&gt;IFERROR(VLOOKUP(I324,'Ajustes'!$A$3:$C$5,3,0),0)),"ABIERTA DEMASIADO TIEMPO; ",""))-2)))</f>
        <v/>
      </c>
    </row>
    <row r="325">
      <c r="A325" s="7" t="n"/>
      <c r="B325" s="8" t="n"/>
      <c r="L325" s="7" t="n"/>
      <c r="M325" s="8" t="n"/>
      <c r="N325" s="7" t="n"/>
      <c r="O325" s="7" t="n"/>
      <c r="Q325" s="10">
        <f>IF(OR(NOT(OR(A325&lt;&gt;"",C325&lt;&gt;"",D325&lt;&gt;"",G325&lt;&gt;"")),N(A325)=0,NOT(OR(N(L325)&gt;0,N(M325)&gt;0))),"",ROUND(((IF(N(L325)=0,N(A325),N(L325))+N(M325))-(N(A325)+N(B325)))*1440,0))</f>
        <v/>
      </c>
      <c r="R325" s="10">
        <f>IF(OR(NOT(OR(A325&lt;&gt;"",C325&lt;&gt;"",D325&lt;&gt;"",G325&lt;&gt;"")),N(A325)=0),"",IF(N(O325)&gt;0,N(O325),TODAY())-N(A325))</f>
        <v/>
      </c>
      <c r="S325">
        <f>IF(OR(NOT(OR(A325&lt;&gt;"",C325&lt;&gt;"",D325&lt;&gt;"",G325&lt;&gt;"")),N(O325)&gt;0),"",IF(IF(N(A325)=0,"SIN FECHA DE LLEGADA; ","")&amp;IF(C325="","SIN UNIDAD; ","")&amp;IF(AND(C325&lt;&gt;"",COUNTIF('Unidades'!$A$2:$A$300,C325)=0),"UNIDAD NO ESTÁ EN LA LISTA; ","")&amp;IF(I325="","SIN URGENCIA; ","")&amp;IF(AND(I325&lt;&gt;"",J325=""),"FALTA QUIÉN DECIDIÓ; ","")&amp;IF(AND(I325="Emergencia ahora",NOT(OR(N(L325)&gt;0,N(M325)&gt;0))),"EMERGENCIA SIN LLAMADA DE REGRESO; ","")&amp;IF(AND(I325&lt;&gt;"",N(A325)&gt;0,IFERROR(VLOOKUP(I325,'Ajustes'!$A$3:$C$5,2,0),0)&gt;0,IF(OR(N(L325)&gt;0,N(M325)&gt;0),((IF(N(L325)=0,N(A325),N(L325))+N(M325))-(N(A325)+N(B325)))*1440&gt;IFERROR(VLOOKUP(I325,'Ajustes'!$A$3:$C$5,2,0),0),AND(NOT(N(O325)&gt;0),I325&lt;&gt;"Emergencia ahora",(NOW()-(N(A325)+N(B325)))*1440&gt;IFERROR(VLOOKUP(I325,'Ajustes'!$A$3:$C$5,2,0),0)))),"LLAMADA DESPUÉS DE LA META; ","")&amp;IF(AND(I325="Siguiente día hábil",N(A325)&gt;0,IF(N(N325)=0,TODAY()&gt;WORKDAY(N(A325),1),N(N325)&gt;WORKDAY(N(A325),1))),"SIGUIENTE DÍA HÁBIL SIN PROGRAMAR; ","")&amp;IF(AND(OR(I325="Emergencia ahora",I325="Siguiente día hábil"),K325=""),"SIN PROVEEDOR; ","")&amp;IF(AND(I325&lt;&gt;"",N(A325)&gt;0,IFERROR(VLOOKUP(I325,'Ajustes'!$A$3:$C$5,3,0),0)&gt;0,TODAY()-N(A325)&gt;IFERROR(VLOOKUP(I325,'Ajustes'!$A$3:$C$5,3,0),0)),"ABIERTA DEMASIADO TIEMPO; ","")="","",LEFT(IF(N(A325)=0,"SIN FECHA DE LLEGADA; ","")&amp;IF(C325="","SIN UNIDAD; ","")&amp;IF(AND(C325&lt;&gt;"",COUNTIF('Unidades'!$A$2:$A$300,C325)=0),"UNIDAD NO ESTÁ EN LA LISTA; ","")&amp;IF(I325="","SIN URGENCIA; ","")&amp;IF(AND(I325&lt;&gt;"",J325=""),"FALTA QUIÉN DECIDIÓ; ","")&amp;IF(AND(I325="Emergencia ahora",NOT(OR(N(L325)&gt;0,N(M325)&gt;0))),"EMERGENCIA SIN LLAMADA DE REGRESO; ","")&amp;IF(AND(I325&lt;&gt;"",N(A325)&gt;0,IFERROR(VLOOKUP(I325,'Ajustes'!$A$3:$C$5,2,0),0)&gt;0,IF(OR(N(L325)&gt;0,N(M325)&gt;0),((IF(N(L325)=0,N(A325),N(L325))+N(M325))-(N(A325)+N(B325)))*1440&gt;IFERROR(VLOOKUP(I325,'Ajustes'!$A$3:$C$5,2,0),0),AND(NOT(N(O325)&gt;0),I325&lt;&gt;"Emergencia ahora",(NOW()-(N(A325)+N(B325)))*1440&gt;IFERROR(VLOOKUP(I325,'Ajustes'!$A$3:$C$5,2,0),0)))),"LLAMADA DESPUÉS DE LA META; ","")&amp;IF(AND(I325="Siguiente día hábil",N(A325)&gt;0,IF(N(N325)=0,TODAY()&gt;WORKDAY(N(A325),1),N(N325)&gt;WORKDAY(N(A325),1))),"SIGUIENTE DÍA HÁBIL SIN PROGRAMAR; ","")&amp;IF(AND(OR(I325="Emergencia ahora",I325="Siguiente día hábil"),K325=""),"SIN PROVEEDOR; ","")&amp;IF(AND(I325&lt;&gt;"",N(A325)&gt;0,IFERROR(VLOOKUP(I325,'Ajustes'!$A$3:$C$5,3,0),0)&gt;0,TODAY()-N(A325)&gt;IFERROR(VLOOKUP(I325,'Ajustes'!$A$3:$C$5,3,0),0)),"ABIERTA DEMASIADO TIEMPO; ",""),LEN(IF(N(A325)=0,"SIN FECHA DE LLEGADA; ","")&amp;IF(C325="","SIN UNIDAD; ","")&amp;IF(AND(C325&lt;&gt;"",COUNTIF('Unidades'!$A$2:$A$300,C325)=0),"UNIDAD NO ESTÁ EN LA LISTA; ","")&amp;IF(I325="","SIN URGENCIA; ","")&amp;IF(AND(I325&lt;&gt;"",J325=""),"FALTA QUIÉN DECIDIÓ; ","")&amp;IF(AND(I325="Emergencia ahora",NOT(OR(N(L325)&gt;0,N(M325)&gt;0))),"EMERGENCIA SIN LLAMADA DE REGRESO; ","")&amp;IF(AND(I325&lt;&gt;"",N(A325)&gt;0,IFERROR(VLOOKUP(I325,'Ajustes'!$A$3:$C$5,2,0),0)&gt;0,IF(OR(N(L325)&gt;0,N(M325)&gt;0),((IF(N(L325)=0,N(A325),N(L325))+N(M325))-(N(A325)+N(B325)))*1440&gt;IFERROR(VLOOKUP(I325,'Ajustes'!$A$3:$C$5,2,0),0),AND(NOT(N(O325)&gt;0),I325&lt;&gt;"Emergencia ahora",(NOW()-(N(A325)+N(B325)))*1440&gt;IFERROR(VLOOKUP(I325,'Ajustes'!$A$3:$C$5,2,0),0)))),"LLAMADA DESPUÉS DE LA META; ","")&amp;IF(AND(I325="Siguiente día hábil",N(A325)&gt;0,IF(N(N325)=0,TODAY()&gt;WORKDAY(N(A325),1),N(N325)&gt;WORKDAY(N(A325),1))),"SIGUIENTE DÍA HÁBIL SIN PROGRAMAR; ","")&amp;IF(AND(OR(I325="Emergencia ahora",I325="Siguiente día hábil"),K325=""),"SIN PROVEEDOR; ","")&amp;IF(AND(I325&lt;&gt;"",N(A325)&gt;0,IFERROR(VLOOKUP(I325,'Ajustes'!$A$3:$C$5,3,0),0)&gt;0,TODAY()-N(A325)&gt;IFERROR(VLOOKUP(I325,'Ajustes'!$A$3:$C$5,3,0),0)),"ABIERTA DEMASIADO TIEMPO; ",""))-2)))</f>
        <v/>
      </c>
    </row>
    <row r="326">
      <c r="A326" s="7" t="n"/>
      <c r="B326" s="8" t="n"/>
      <c r="L326" s="7" t="n"/>
      <c r="M326" s="8" t="n"/>
      <c r="N326" s="7" t="n"/>
      <c r="O326" s="7" t="n"/>
      <c r="Q326" s="10">
        <f>IF(OR(NOT(OR(A326&lt;&gt;"",C326&lt;&gt;"",D326&lt;&gt;"",G326&lt;&gt;"")),N(A326)=0,NOT(OR(N(L326)&gt;0,N(M326)&gt;0))),"",ROUND(((IF(N(L326)=0,N(A326),N(L326))+N(M326))-(N(A326)+N(B326)))*1440,0))</f>
        <v/>
      </c>
      <c r="R326" s="10">
        <f>IF(OR(NOT(OR(A326&lt;&gt;"",C326&lt;&gt;"",D326&lt;&gt;"",G326&lt;&gt;"")),N(A326)=0),"",IF(N(O326)&gt;0,N(O326),TODAY())-N(A326))</f>
        <v/>
      </c>
      <c r="S326">
        <f>IF(OR(NOT(OR(A326&lt;&gt;"",C326&lt;&gt;"",D326&lt;&gt;"",G326&lt;&gt;"")),N(O326)&gt;0),"",IF(IF(N(A326)=0,"SIN FECHA DE LLEGADA; ","")&amp;IF(C326="","SIN UNIDAD; ","")&amp;IF(AND(C326&lt;&gt;"",COUNTIF('Unidades'!$A$2:$A$300,C326)=0),"UNIDAD NO ESTÁ EN LA LISTA; ","")&amp;IF(I326="","SIN URGENCIA; ","")&amp;IF(AND(I326&lt;&gt;"",J326=""),"FALTA QUIÉN DECIDIÓ; ","")&amp;IF(AND(I326="Emergencia ahora",NOT(OR(N(L326)&gt;0,N(M326)&gt;0))),"EMERGENCIA SIN LLAMADA DE REGRESO; ","")&amp;IF(AND(I326&lt;&gt;"",N(A326)&gt;0,IFERROR(VLOOKUP(I326,'Ajustes'!$A$3:$C$5,2,0),0)&gt;0,IF(OR(N(L326)&gt;0,N(M326)&gt;0),((IF(N(L326)=0,N(A326),N(L326))+N(M326))-(N(A326)+N(B326)))*1440&gt;IFERROR(VLOOKUP(I326,'Ajustes'!$A$3:$C$5,2,0),0),AND(NOT(N(O326)&gt;0),I326&lt;&gt;"Emergencia ahora",(NOW()-(N(A326)+N(B326)))*1440&gt;IFERROR(VLOOKUP(I326,'Ajustes'!$A$3:$C$5,2,0),0)))),"LLAMADA DESPUÉS DE LA META; ","")&amp;IF(AND(I326="Siguiente día hábil",N(A326)&gt;0,IF(N(N326)=0,TODAY()&gt;WORKDAY(N(A326),1),N(N326)&gt;WORKDAY(N(A326),1))),"SIGUIENTE DÍA HÁBIL SIN PROGRAMAR; ","")&amp;IF(AND(OR(I326="Emergencia ahora",I326="Siguiente día hábil"),K326=""),"SIN PROVEEDOR; ","")&amp;IF(AND(I326&lt;&gt;"",N(A326)&gt;0,IFERROR(VLOOKUP(I326,'Ajustes'!$A$3:$C$5,3,0),0)&gt;0,TODAY()-N(A326)&gt;IFERROR(VLOOKUP(I326,'Ajustes'!$A$3:$C$5,3,0),0)),"ABIERTA DEMASIADO TIEMPO; ","")="","",LEFT(IF(N(A326)=0,"SIN FECHA DE LLEGADA; ","")&amp;IF(C326="","SIN UNIDAD; ","")&amp;IF(AND(C326&lt;&gt;"",COUNTIF('Unidades'!$A$2:$A$300,C326)=0),"UNIDAD NO ESTÁ EN LA LISTA; ","")&amp;IF(I326="","SIN URGENCIA; ","")&amp;IF(AND(I326&lt;&gt;"",J326=""),"FALTA QUIÉN DECIDIÓ; ","")&amp;IF(AND(I326="Emergencia ahora",NOT(OR(N(L326)&gt;0,N(M326)&gt;0))),"EMERGENCIA SIN LLAMADA DE REGRESO; ","")&amp;IF(AND(I326&lt;&gt;"",N(A326)&gt;0,IFERROR(VLOOKUP(I326,'Ajustes'!$A$3:$C$5,2,0),0)&gt;0,IF(OR(N(L326)&gt;0,N(M326)&gt;0),((IF(N(L326)=0,N(A326),N(L326))+N(M326))-(N(A326)+N(B326)))*1440&gt;IFERROR(VLOOKUP(I326,'Ajustes'!$A$3:$C$5,2,0),0),AND(NOT(N(O326)&gt;0),I326&lt;&gt;"Emergencia ahora",(NOW()-(N(A326)+N(B326)))*1440&gt;IFERROR(VLOOKUP(I326,'Ajustes'!$A$3:$C$5,2,0),0)))),"LLAMADA DESPUÉS DE LA META; ","")&amp;IF(AND(I326="Siguiente día hábil",N(A326)&gt;0,IF(N(N326)=0,TODAY()&gt;WORKDAY(N(A326),1),N(N326)&gt;WORKDAY(N(A326),1))),"SIGUIENTE DÍA HÁBIL SIN PROGRAMAR; ","")&amp;IF(AND(OR(I326="Emergencia ahora",I326="Siguiente día hábil"),K326=""),"SIN PROVEEDOR; ","")&amp;IF(AND(I326&lt;&gt;"",N(A326)&gt;0,IFERROR(VLOOKUP(I326,'Ajustes'!$A$3:$C$5,3,0),0)&gt;0,TODAY()-N(A326)&gt;IFERROR(VLOOKUP(I326,'Ajustes'!$A$3:$C$5,3,0),0)),"ABIERTA DEMASIADO TIEMPO; ",""),LEN(IF(N(A326)=0,"SIN FECHA DE LLEGADA; ","")&amp;IF(C326="","SIN UNIDAD; ","")&amp;IF(AND(C326&lt;&gt;"",COUNTIF('Unidades'!$A$2:$A$300,C326)=0),"UNIDAD NO ESTÁ EN LA LISTA; ","")&amp;IF(I326="","SIN URGENCIA; ","")&amp;IF(AND(I326&lt;&gt;"",J326=""),"FALTA QUIÉN DECIDIÓ; ","")&amp;IF(AND(I326="Emergencia ahora",NOT(OR(N(L326)&gt;0,N(M326)&gt;0))),"EMERGENCIA SIN LLAMADA DE REGRESO; ","")&amp;IF(AND(I326&lt;&gt;"",N(A326)&gt;0,IFERROR(VLOOKUP(I326,'Ajustes'!$A$3:$C$5,2,0),0)&gt;0,IF(OR(N(L326)&gt;0,N(M326)&gt;0),((IF(N(L326)=0,N(A326),N(L326))+N(M326))-(N(A326)+N(B326)))*1440&gt;IFERROR(VLOOKUP(I326,'Ajustes'!$A$3:$C$5,2,0),0),AND(NOT(N(O326)&gt;0),I326&lt;&gt;"Emergencia ahora",(NOW()-(N(A326)+N(B326)))*1440&gt;IFERROR(VLOOKUP(I326,'Ajustes'!$A$3:$C$5,2,0),0)))),"LLAMADA DESPUÉS DE LA META; ","")&amp;IF(AND(I326="Siguiente día hábil",N(A326)&gt;0,IF(N(N326)=0,TODAY()&gt;WORKDAY(N(A326),1),N(N326)&gt;WORKDAY(N(A326),1))),"SIGUIENTE DÍA HÁBIL SIN PROGRAMAR; ","")&amp;IF(AND(OR(I326="Emergencia ahora",I326="Siguiente día hábil"),K326=""),"SIN PROVEEDOR; ","")&amp;IF(AND(I326&lt;&gt;"",N(A326)&gt;0,IFERROR(VLOOKUP(I326,'Ajustes'!$A$3:$C$5,3,0),0)&gt;0,TODAY()-N(A326)&gt;IFERROR(VLOOKUP(I326,'Ajustes'!$A$3:$C$5,3,0),0)),"ABIERTA DEMASIADO TIEMPO; ",""))-2)))</f>
        <v/>
      </c>
    </row>
    <row r="327">
      <c r="A327" s="7" t="n"/>
      <c r="B327" s="8" t="n"/>
      <c r="L327" s="7" t="n"/>
      <c r="M327" s="8" t="n"/>
      <c r="N327" s="7" t="n"/>
      <c r="O327" s="7" t="n"/>
      <c r="Q327" s="10">
        <f>IF(OR(NOT(OR(A327&lt;&gt;"",C327&lt;&gt;"",D327&lt;&gt;"",G327&lt;&gt;"")),N(A327)=0,NOT(OR(N(L327)&gt;0,N(M327)&gt;0))),"",ROUND(((IF(N(L327)=0,N(A327),N(L327))+N(M327))-(N(A327)+N(B327)))*1440,0))</f>
        <v/>
      </c>
      <c r="R327" s="10">
        <f>IF(OR(NOT(OR(A327&lt;&gt;"",C327&lt;&gt;"",D327&lt;&gt;"",G327&lt;&gt;"")),N(A327)=0),"",IF(N(O327)&gt;0,N(O327),TODAY())-N(A327))</f>
        <v/>
      </c>
      <c r="S327">
        <f>IF(OR(NOT(OR(A327&lt;&gt;"",C327&lt;&gt;"",D327&lt;&gt;"",G327&lt;&gt;"")),N(O327)&gt;0),"",IF(IF(N(A327)=0,"SIN FECHA DE LLEGADA; ","")&amp;IF(C327="","SIN UNIDAD; ","")&amp;IF(AND(C327&lt;&gt;"",COUNTIF('Unidades'!$A$2:$A$300,C327)=0),"UNIDAD NO ESTÁ EN LA LISTA; ","")&amp;IF(I327="","SIN URGENCIA; ","")&amp;IF(AND(I327&lt;&gt;"",J327=""),"FALTA QUIÉN DECIDIÓ; ","")&amp;IF(AND(I327="Emergencia ahora",NOT(OR(N(L327)&gt;0,N(M327)&gt;0))),"EMERGENCIA SIN LLAMADA DE REGRESO; ","")&amp;IF(AND(I327&lt;&gt;"",N(A327)&gt;0,IFERROR(VLOOKUP(I327,'Ajustes'!$A$3:$C$5,2,0),0)&gt;0,IF(OR(N(L327)&gt;0,N(M327)&gt;0),((IF(N(L327)=0,N(A327),N(L327))+N(M327))-(N(A327)+N(B327)))*1440&gt;IFERROR(VLOOKUP(I327,'Ajustes'!$A$3:$C$5,2,0),0),AND(NOT(N(O327)&gt;0),I327&lt;&gt;"Emergencia ahora",(NOW()-(N(A327)+N(B327)))*1440&gt;IFERROR(VLOOKUP(I327,'Ajustes'!$A$3:$C$5,2,0),0)))),"LLAMADA DESPUÉS DE LA META; ","")&amp;IF(AND(I327="Siguiente día hábil",N(A327)&gt;0,IF(N(N327)=0,TODAY()&gt;WORKDAY(N(A327),1),N(N327)&gt;WORKDAY(N(A327),1))),"SIGUIENTE DÍA HÁBIL SIN PROGRAMAR; ","")&amp;IF(AND(OR(I327="Emergencia ahora",I327="Siguiente día hábil"),K327=""),"SIN PROVEEDOR; ","")&amp;IF(AND(I327&lt;&gt;"",N(A327)&gt;0,IFERROR(VLOOKUP(I327,'Ajustes'!$A$3:$C$5,3,0),0)&gt;0,TODAY()-N(A327)&gt;IFERROR(VLOOKUP(I327,'Ajustes'!$A$3:$C$5,3,0),0)),"ABIERTA DEMASIADO TIEMPO; ","")="","",LEFT(IF(N(A327)=0,"SIN FECHA DE LLEGADA; ","")&amp;IF(C327="","SIN UNIDAD; ","")&amp;IF(AND(C327&lt;&gt;"",COUNTIF('Unidades'!$A$2:$A$300,C327)=0),"UNIDAD NO ESTÁ EN LA LISTA; ","")&amp;IF(I327="","SIN URGENCIA; ","")&amp;IF(AND(I327&lt;&gt;"",J327=""),"FALTA QUIÉN DECIDIÓ; ","")&amp;IF(AND(I327="Emergencia ahora",NOT(OR(N(L327)&gt;0,N(M327)&gt;0))),"EMERGENCIA SIN LLAMADA DE REGRESO; ","")&amp;IF(AND(I327&lt;&gt;"",N(A327)&gt;0,IFERROR(VLOOKUP(I327,'Ajustes'!$A$3:$C$5,2,0),0)&gt;0,IF(OR(N(L327)&gt;0,N(M327)&gt;0),((IF(N(L327)=0,N(A327),N(L327))+N(M327))-(N(A327)+N(B327)))*1440&gt;IFERROR(VLOOKUP(I327,'Ajustes'!$A$3:$C$5,2,0),0),AND(NOT(N(O327)&gt;0),I327&lt;&gt;"Emergencia ahora",(NOW()-(N(A327)+N(B327)))*1440&gt;IFERROR(VLOOKUP(I327,'Ajustes'!$A$3:$C$5,2,0),0)))),"LLAMADA DESPUÉS DE LA META; ","")&amp;IF(AND(I327="Siguiente día hábil",N(A327)&gt;0,IF(N(N327)=0,TODAY()&gt;WORKDAY(N(A327),1),N(N327)&gt;WORKDAY(N(A327),1))),"SIGUIENTE DÍA HÁBIL SIN PROGRAMAR; ","")&amp;IF(AND(OR(I327="Emergencia ahora",I327="Siguiente día hábil"),K327=""),"SIN PROVEEDOR; ","")&amp;IF(AND(I327&lt;&gt;"",N(A327)&gt;0,IFERROR(VLOOKUP(I327,'Ajustes'!$A$3:$C$5,3,0),0)&gt;0,TODAY()-N(A327)&gt;IFERROR(VLOOKUP(I327,'Ajustes'!$A$3:$C$5,3,0),0)),"ABIERTA DEMASIADO TIEMPO; ",""),LEN(IF(N(A327)=0,"SIN FECHA DE LLEGADA; ","")&amp;IF(C327="","SIN UNIDAD; ","")&amp;IF(AND(C327&lt;&gt;"",COUNTIF('Unidades'!$A$2:$A$300,C327)=0),"UNIDAD NO ESTÁ EN LA LISTA; ","")&amp;IF(I327="","SIN URGENCIA; ","")&amp;IF(AND(I327&lt;&gt;"",J327=""),"FALTA QUIÉN DECIDIÓ; ","")&amp;IF(AND(I327="Emergencia ahora",NOT(OR(N(L327)&gt;0,N(M327)&gt;0))),"EMERGENCIA SIN LLAMADA DE REGRESO; ","")&amp;IF(AND(I327&lt;&gt;"",N(A327)&gt;0,IFERROR(VLOOKUP(I327,'Ajustes'!$A$3:$C$5,2,0),0)&gt;0,IF(OR(N(L327)&gt;0,N(M327)&gt;0),((IF(N(L327)=0,N(A327),N(L327))+N(M327))-(N(A327)+N(B327)))*1440&gt;IFERROR(VLOOKUP(I327,'Ajustes'!$A$3:$C$5,2,0),0),AND(NOT(N(O327)&gt;0),I327&lt;&gt;"Emergencia ahora",(NOW()-(N(A327)+N(B327)))*1440&gt;IFERROR(VLOOKUP(I327,'Ajustes'!$A$3:$C$5,2,0),0)))),"LLAMADA DESPUÉS DE LA META; ","")&amp;IF(AND(I327="Siguiente día hábil",N(A327)&gt;0,IF(N(N327)=0,TODAY()&gt;WORKDAY(N(A327),1),N(N327)&gt;WORKDAY(N(A327),1))),"SIGUIENTE DÍA HÁBIL SIN PROGRAMAR; ","")&amp;IF(AND(OR(I327="Emergencia ahora",I327="Siguiente día hábil"),K327=""),"SIN PROVEEDOR; ","")&amp;IF(AND(I327&lt;&gt;"",N(A327)&gt;0,IFERROR(VLOOKUP(I327,'Ajustes'!$A$3:$C$5,3,0),0)&gt;0,TODAY()-N(A327)&gt;IFERROR(VLOOKUP(I327,'Ajustes'!$A$3:$C$5,3,0),0)),"ABIERTA DEMASIADO TIEMPO; ",""))-2)))</f>
        <v/>
      </c>
    </row>
    <row r="328">
      <c r="A328" s="7" t="n"/>
      <c r="B328" s="8" t="n"/>
      <c r="L328" s="7" t="n"/>
      <c r="M328" s="8" t="n"/>
      <c r="N328" s="7" t="n"/>
      <c r="O328" s="7" t="n"/>
      <c r="Q328" s="10">
        <f>IF(OR(NOT(OR(A328&lt;&gt;"",C328&lt;&gt;"",D328&lt;&gt;"",G328&lt;&gt;"")),N(A328)=0,NOT(OR(N(L328)&gt;0,N(M328)&gt;0))),"",ROUND(((IF(N(L328)=0,N(A328),N(L328))+N(M328))-(N(A328)+N(B328)))*1440,0))</f>
        <v/>
      </c>
      <c r="R328" s="10">
        <f>IF(OR(NOT(OR(A328&lt;&gt;"",C328&lt;&gt;"",D328&lt;&gt;"",G328&lt;&gt;"")),N(A328)=0),"",IF(N(O328)&gt;0,N(O328),TODAY())-N(A328))</f>
        <v/>
      </c>
      <c r="S328">
        <f>IF(OR(NOT(OR(A328&lt;&gt;"",C328&lt;&gt;"",D328&lt;&gt;"",G328&lt;&gt;"")),N(O328)&gt;0),"",IF(IF(N(A328)=0,"SIN FECHA DE LLEGADA; ","")&amp;IF(C328="","SIN UNIDAD; ","")&amp;IF(AND(C328&lt;&gt;"",COUNTIF('Unidades'!$A$2:$A$300,C328)=0),"UNIDAD NO ESTÁ EN LA LISTA; ","")&amp;IF(I328="","SIN URGENCIA; ","")&amp;IF(AND(I328&lt;&gt;"",J328=""),"FALTA QUIÉN DECIDIÓ; ","")&amp;IF(AND(I328="Emergencia ahora",NOT(OR(N(L328)&gt;0,N(M328)&gt;0))),"EMERGENCIA SIN LLAMADA DE REGRESO; ","")&amp;IF(AND(I328&lt;&gt;"",N(A328)&gt;0,IFERROR(VLOOKUP(I328,'Ajustes'!$A$3:$C$5,2,0),0)&gt;0,IF(OR(N(L328)&gt;0,N(M328)&gt;0),((IF(N(L328)=0,N(A328),N(L328))+N(M328))-(N(A328)+N(B328)))*1440&gt;IFERROR(VLOOKUP(I328,'Ajustes'!$A$3:$C$5,2,0),0),AND(NOT(N(O328)&gt;0),I328&lt;&gt;"Emergencia ahora",(NOW()-(N(A328)+N(B328)))*1440&gt;IFERROR(VLOOKUP(I328,'Ajustes'!$A$3:$C$5,2,0),0)))),"LLAMADA DESPUÉS DE LA META; ","")&amp;IF(AND(I328="Siguiente día hábil",N(A328)&gt;0,IF(N(N328)=0,TODAY()&gt;WORKDAY(N(A328),1),N(N328)&gt;WORKDAY(N(A328),1))),"SIGUIENTE DÍA HÁBIL SIN PROGRAMAR; ","")&amp;IF(AND(OR(I328="Emergencia ahora",I328="Siguiente día hábil"),K328=""),"SIN PROVEEDOR; ","")&amp;IF(AND(I328&lt;&gt;"",N(A328)&gt;0,IFERROR(VLOOKUP(I328,'Ajustes'!$A$3:$C$5,3,0),0)&gt;0,TODAY()-N(A328)&gt;IFERROR(VLOOKUP(I328,'Ajustes'!$A$3:$C$5,3,0),0)),"ABIERTA DEMASIADO TIEMPO; ","")="","",LEFT(IF(N(A328)=0,"SIN FECHA DE LLEGADA; ","")&amp;IF(C328="","SIN UNIDAD; ","")&amp;IF(AND(C328&lt;&gt;"",COUNTIF('Unidades'!$A$2:$A$300,C328)=0),"UNIDAD NO ESTÁ EN LA LISTA; ","")&amp;IF(I328="","SIN URGENCIA; ","")&amp;IF(AND(I328&lt;&gt;"",J328=""),"FALTA QUIÉN DECIDIÓ; ","")&amp;IF(AND(I328="Emergencia ahora",NOT(OR(N(L328)&gt;0,N(M328)&gt;0))),"EMERGENCIA SIN LLAMADA DE REGRESO; ","")&amp;IF(AND(I328&lt;&gt;"",N(A328)&gt;0,IFERROR(VLOOKUP(I328,'Ajustes'!$A$3:$C$5,2,0),0)&gt;0,IF(OR(N(L328)&gt;0,N(M328)&gt;0),((IF(N(L328)=0,N(A328),N(L328))+N(M328))-(N(A328)+N(B328)))*1440&gt;IFERROR(VLOOKUP(I328,'Ajustes'!$A$3:$C$5,2,0),0),AND(NOT(N(O328)&gt;0),I328&lt;&gt;"Emergencia ahora",(NOW()-(N(A328)+N(B328)))*1440&gt;IFERROR(VLOOKUP(I328,'Ajustes'!$A$3:$C$5,2,0),0)))),"LLAMADA DESPUÉS DE LA META; ","")&amp;IF(AND(I328="Siguiente día hábil",N(A328)&gt;0,IF(N(N328)=0,TODAY()&gt;WORKDAY(N(A328),1),N(N328)&gt;WORKDAY(N(A328),1))),"SIGUIENTE DÍA HÁBIL SIN PROGRAMAR; ","")&amp;IF(AND(OR(I328="Emergencia ahora",I328="Siguiente día hábil"),K328=""),"SIN PROVEEDOR; ","")&amp;IF(AND(I328&lt;&gt;"",N(A328)&gt;0,IFERROR(VLOOKUP(I328,'Ajustes'!$A$3:$C$5,3,0),0)&gt;0,TODAY()-N(A328)&gt;IFERROR(VLOOKUP(I328,'Ajustes'!$A$3:$C$5,3,0),0)),"ABIERTA DEMASIADO TIEMPO; ",""),LEN(IF(N(A328)=0,"SIN FECHA DE LLEGADA; ","")&amp;IF(C328="","SIN UNIDAD; ","")&amp;IF(AND(C328&lt;&gt;"",COUNTIF('Unidades'!$A$2:$A$300,C328)=0),"UNIDAD NO ESTÁ EN LA LISTA; ","")&amp;IF(I328="","SIN URGENCIA; ","")&amp;IF(AND(I328&lt;&gt;"",J328=""),"FALTA QUIÉN DECIDIÓ; ","")&amp;IF(AND(I328="Emergencia ahora",NOT(OR(N(L328)&gt;0,N(M328)&gt;0))),"EMERGENCIA SIN LLAMADA DE REGRESO; ","")&amp;IF(AND(I328&lt;&gt;"",N(A328)&gt;0,IFERROR(VLOOKUP(I328,'Ajustes'!$A$3:$C$5,2,0),0)&gt;0,IF(OR(N(L328)&gt;0,N(M328)&gt;0),((IF(N(L328)=0,N(A328),N(L328))+N(M328))-(N(A328)+N(B328)))*1440&gt;IFERROR(VLOOKUP(I328,'Ajustes'!$A$3:$C$5,2,0),0),AND(NOT(N(O328)&gt;0),I328&lt;&gt;"Emergencia ahora",(NOW()-(N(A328)+N(B328)))*1440&gt;IFERROR(VLOOKUP(I328,'Ajustes'!$A$3:$C$5,2,0),0)))),"LLAMADA DESPUÉS DE LA META; ","")&amp;IF(AND(I328="Siguiente día hábil",N(A328)&gt;0,IF(N(N328)=0,TODAY()&gt;WORKDAY(N(A328),1),N(N328)&gt;WORKDAY(N(A328),1))),"SIGUIENTE DÍA HÁBIL SIN PROGRAMAR; ","")&amp;IF(AND(OR(I328="Emergencia ahora",I328="Siguiente día hábil"),K328=""),"SIN PROVEEDOR; ","")&amp;IF(AND(I328&lt;&gt;"",N(A328)&gt;0,IFERROR(VLOOKUP(I328,'Ajustes'!$A$3:$C$5,3,0),0)&gt;0,TODAY()-N(A328)&gt;IFERROR(VLOOKUP(I328,'Ajustes'!$A$3:$C$5,3,0),0)),"ABIERTA DEMASIADO TIEMPO; ",""))-2)))</f>
        <v/>
      </c>
    </row>
    <row r="329">
      <c r="A329" s="7" t="n"/>
      <c r="B329" s="8" t="n"/>
      <c r="L329" s="7" t="n"/>
      <c r="M329" s="8" t="n"/>
      <c r="N329" s="7" t="n"/>
      <c r="O329" s="7" t="n"/>
      <c r="Q329" s="10">
        <f>IF(OR(NOT(OR(A329&lt;&gt;"",C329&lt;&gt;"",D329&lt;&gt;"",G329&lt;&gt;"")),N(A329)=0,NOT(OR(N(L329)&gt;0,N(M329)&gt;0))),"",ROUND(((IF(N(L329)=0,N(A329),N(L329))+N(M329))-(N(A329)+N(B329)))*1440,0))</f>
        <v/>
      </c>
      <c r="R329" s="10">
        <f>IF(OR(NOT(OR(A329&lt;&gt;"",C329&lt;&gt;"",D329&lt;&gt;"",G329&lt;&gt;"")),N(A329)=0),"",IF(N(O329)&gt;0,N(O329),TODAY())-N(A329))</f>
        <v/>
      </c>
      <c r="S329">
        <f>IF(OR(NOT(OR(A329&lt;&gt;"",C329&lt;&gt;"",D329&lt;&gt;"",G329&lt;&gt;"")),N(O329)&gt;0),"",IF(IF(N(A329)=0,"SIN FECHA DE LLEGADA; ","")&amp;IF(C329="","SIN UNIDAD; ","")&amp;IF(AND(C329&lt;&gt;"",COUNTIF('Unidades'!$A$2:$A$300,C329)=0),"UNIDAD NO ESTÁ EN LA LISTA; ","")&amp;IF(I329="","SIN URGENCIA; ","")&amp;IF(AND(I329&lt;&gt;"",J329=""),"FALTA QUIÉN DECIDIÓ; ","")&amp;IF(AND(I329="Emergencia ahora",NOT(OR(N(L329)&gt;0,N(M329)&gt;0))),"EMERGENCIA SIN LLAMADA DE REGRESO; ","")&amp;IF(AND(I329&lt;&gt;"",N(A329)&gt;0,IFERROR(VLOOKUP(I329,'Ajustes'!$A$3:$C$5,2,0),0)&gt;0,IF(OR(N(L329)&gt;0,N(M329)&gt;0),((IF(N(L329)=0,N(A329),N(L329))+N(M329))-(N(A329)+N(B329)))*1440&gt;IFERROR(VLOOKUP(I329,'Ajustes'!$A$3:$C$5,2,0),0),AND(NOT(N(O329)&gt;0),I329&lt;&gt;"Emergencia ahora",(NOW()-(N(A329)+N(B329)))*1440&gt;IFERROR(VLOOKUP(I329,'Ajustes'!$A$3:$C$5,2,0),0)))),"LLAMADA DESPUÉS DE LA META; ","")&amp;IF(AND(I329="Siguiente día hábil",N(A329)&gt;0,IF(N(N329)=0,TODAY()&gt;WORKDAY(N(A329),1),N(N329)&gt;WORKDAY(N(A329),1))),"SIGUIENTE DÍA HÁBIL SIN PROGRAMAR; ","")&amp;IF(AND(OR(I329="Emergencia ahora",I329="Siguiente día hábil"),K329=""),"SIN PROVEEDOR; ","")&amp;IF(AND(I329&lt;&gt;"",N(A329)&gt;0,IFERROR(VLOOKUP(I329,'Ajustes'!$A$3:$C$5,3,0),0)&gt;0,TODAY()-N(A329)&gt;IFERROR(VLOOKUP(I329,'Ajustes'!$A$3:$C$5,3,0),0)),"ABIERTA DEMASIADO TIEMPO; ","")="","",LEFT(IF(N(A329)=0,"SIN FECHA DE LLEGADA; ","")&amp;IF(C329="","SIN UNIDAD; ","")&amp;IF(AND(C329&lt;&gt;"",COUNTIF('Unidades'!$A$2:$A$300,C329)=0),"UNIDAD NO ESTÁ EN LA LISTA; ","")&amp;IF(I329="","SIN URGENCIA; ","")&amp;IF(AND(I329&lt;&gt;"",J329=""),"FALTA QUIÉN DECIDIÓ; ","")&amp;IF(AND(I329="Emergencia ahora",NOT(OR(N(L329)&gt;0,N(M329)&gt;0))),"EMERGENCIA SIN LLAMADA DE REGRESO; ","")&amp;IF(AND(I329&lt;&gt;"",N(A329)&gt;0,IFERROR(VLOOKUP(I329,'Ajustes'!$A$3:$C$5,2,0),0)&gt;0,IF(OR(N(L329)&gt;0,N(M329)&gt;0),((IF(N(L329)=0,N(A329),N(L329))+N(M329))-(N(A329)+N(B329)))*1440&gt;IFERROR(VLOOKUP(I329,'Ajustes'!$A$3:$C$5,2,0),0),AND(NOT(N(O329)&gt;0),I329&lt;&gt;"Emergencia ahora",(NOW()-(N(A329)+N(B329)))*1440&gt;IFERROR(VLOOKUP(I329,'Ajustes'!$A$3:$C$5,2,0),0)))),"LLAMADA DESPUÉS DE LA META; ","")&amp;IF(AND(I329="Siguiente día hábil",N(A329)&gt;0,IF(N(N329)=0,TODAY()&gt;WORKDAY(N(A329),1),N(N329)&gt;WORKDAY(N(A329),1))),"SIGUIENTE DÍA HÁBIL SIN PROGRAMAR; ","")&amp;IF(AND(OR(I329="Emergencia ahora",I329="Siguiente día hábil"),K329=""),"SIN PROVEEDOR; ","")&amp;IF(AND(I329&lt;&gt;"",N(A329)&gt;0,IFERROR(VLOOKUP(I329,'Ajustes'!$A$3:$C$5,3,0),0)&gt;0,TODAY()-N(A329)&gt;IFERROR(VLOOKUP(I329,'Ajustes'!$A$3:$C$5,3,0),0)),"ABIERTA DEMASIADO TIEMPO; ",""),LEN(IF(N(A329)=0,"SIN FECHA DE LLEGADA; ","")&amp;IF(C329="","SIN UNIDAD; ","")&amp;IF(AND(C329&lt;&gt;"",COUNTIF('Unidades'!$A$2:$A$300,C329)=0),"UNIDAD NO ESTÁ EN LA LISTA; ","")&amp;IF(I329="","SIN URGENCIA; ","")&amp;IF(AND(I329&lt;&gt;"",J329=""),"FALTA QUIÉN DECIDIÓ; ","")&amp;IF(AND(I329="Emergencia ahora",NOT(OR(N(L329)&gt;0,N(M329)&gt;0))),"EMERGENCIA SIN LLAMADA DE REGRESO; ","")&amp;IF(AND(I329&lt;&gt;"",N(A329)&gt;0,IFERROR(VLOOKUP(I329,'Ajustes'!$A$3:$C$5,2,0),0)&gt;0,IF(OR(N(L329)&gt;0,N(M329)&gt;0),((IF(N(L329)=0,N(A329),N(L329))+N(M329))-(N(A329)+N(B329)))*1440&gt;IFERROR(VLOOKUP(I329,'Ajustes'!$A$3:$C$5,2,0),0),AND(NOT(N(O329)&gt;0),I329&lt;&gt;"Emergencia ahora",(NOW()-(N(A329)+N(B329)))*1440&gt;IFERROR(VLOOKUP(I329,'Ajustes'!$A$3:$C$5,2,0),0)))),"LLAMADA DESPUÉS DE LA META; ","")&amp;IF(AND(I329="Siguiente día hábil",N(A329)&gt;0,IF(N(N329)=0,TODAY()&gt;WORKDAY(N(A329),1),N(N329)&gt;WORKDAY(N(A329),1))),"SIGUIENTE DÍA HÁBIL SIN PROGRAMAR; ","")&amp;IF(AND(OR(I329="Emergencia ahora",I329="Siguiente día hábil"),K329=""),"SIN PROVEEDOR; ","")&amp;IF(AND(I329&lt;&gt;"",N(A329)&gt;0,IFERROR(VLOOKUP(I329,'Ajustes'!$A$3:$C$5,3,0),0)&gt;0,TODAY()-N(A329)&gt;IFERROR(VLOOKUP(I329,'Ajustes'!$A$3:$C$5,3,0),0)),"ABIERTA DEMASIADO TIEMPO; ",""))-2)))</f>
        <v/>
      </c>
    </row>
    <row r="330">
      <c r="A330" s="7" t="n"/>
      <c r="B330" s="8" t="n"/>
      <c r="L330" s="7" t="n"/>
      <c r="M330" s="8" t="n"/>
      <c r="N330" s="7" t="n"/>
      <c r="O330" s="7" t="n"/>
      <c r="Q330" s="10">
        <f>IF(OR(NOT(OR(A330&lt;&gt;"",C330&lt;&gt;"",D330&lt;&gt;"",G330&lt;&gt;"")),N(A330)=0,NOT(OR(N(L330)&gt;0,N(M330)&gt;0))),"",ROUND(((IF(N(L330)=0,N(A330),N(L330))+N(M330))-(N(A330)+N(B330)))*1440,0))</f>
        <v/>
      </c>
      <c r="R330" s="10">
        <f>IF(OR(NOT(OR(A330&lt;&gt;"",C330&lt;&gt;"",D330&lt;&gt;"",G330&lt;&gt;"")),N(A330)=0),"",IF(N(O330)&gt;0,N(O330),TODAY())-N(A330))</f>
        <v/>
      </c>
      <c r="S330">
        <f>IF(OR(NOT(OR(A330&lt;&gt;"",C330&lt;&gt;"",D330&lt;&gt;"",G330&lt;&gt;"")),N(O330)&gt;0),"",IF(IF(N(A330)=0,"SIN FECHA DE LLEGADA; ","")&amp;IF(C330="","SIN UNIDAD; ","")&amp;IF(AND(C330&lt;&gt;"",COUNTIF('Unidades'!$A$2:$A$300,C330)=0),"UNIDAD NO ESTÁ EN LA LISTA; ","")&amp;IF(I330="","SIN URGENCIA; ","")&amp;IF(AND(I330&lt;&gt;"",J330=""),"FALTA QUIÉN DECIDIÓ; ","")&amp;IF(AND(I330="Emergencia ahora",NOT(OR(N(L330)&gt;0,N(M330)&gt;0))),"EMERGENCIA SIN LLAMADA DE REGRESO; ","")&amp;IF(AND(I330&lt;&gt;"",N(A330)&gt;0,IFERROR(VLOOKUP(I330,'Ajustes'!$A$3:$C$5,2,0),0)&gt;0,IF(OR(N(L330)&gt;0,N(M330)&gt;0),((IF(N(L330)=0,N(A330),N(L330))+N(M330))-(N(A330)+N(B330)))*1440&gt;IFERROR(VLOOKUP(I330,'Ajustes'!$A$3:$C$5,2,0),0),AND(NOT(N(O330)&gt;0),I330&lt;&gt;"Emergencia ahora",(NOW()-(N(A330)+N(B330)))*1440&gt;IFERROR(VLOOKUP(I330,'Ajustes'!$A$3:$C$5,2,0),0)))),"LLAMADA DESPUÉS DE LA META; ","")&amp;IF(AND(I330="Siguiente día hábil",N(A330)&gt;0,IF(N(N330)=0,TODAY()&gt;WORKDAY(N(A330),1),N(N330)&gt;WORKDAY(N(A330),1))),"SIGUIENTE DÍA HÁBIL SIN PROGRAMAR; ","")&amp;IF(AND(OR(I330="Emergencia ahora",I330="Siguiente día hábil"),K330=""),"SIN PROVEEDOR; ","")&amp;IF(AND(I330&lt;&gt;"",N(A330)&gt;0,IFERROR(VLOOKUP(I330,'Ajustes'!$A$3:$C$5,3,0),0)&gt;0,TODAY()-N(A330)&gt;IFERROR(VLOOKUP(I330,'Ajustes'!$A$3:$C$5,3,0),0)),"ABIERTA DEMASIADO TIEMPO; ","")="","",LEFT(IF(N(A330)=0,"SIN FECHA DE LLEGADA; ","")&amp;IF(C330="","SIN UNIDAD; ","")&amp;IF(AND(C330&lt;&gt;"",COUNTIF('Unidades'!$A$2:$A$300,C330)=0),"UNIDAD NO ESTÁ EN LA LISTA; ","")&amp;IF(I330="","SIN URGENCIA; ","")&amp;IF(AND(I330&lt;&gt;"",J330=""),"FALTA QUIÉN DECIDIÓ; ","")&amp;IF(AND(I330="Emergencia ahora",NOT(OR(N(L330)&gt;0,N(M330)&gt;0))),"EMERGENCIA SIN LLAMADA DE REGRESO; ","")&amp;IF(AND(I330&lt;&gt;"",N(A330)&gt;0,IFERROR(VLOOKUP(I330,'Ajustes'!$A$3:$C$5,2,0),0)&gt;0,IF(OR(N(L330)&gt;0,N(M330)&gt;0),((IF(N(L330)=0,N(A330),N(L330))+N(M330))-(N(A330)+N(B330)))*1440&gt;IFERROR(VLOOKUP(I330,'Ajustes'!$A$3:$C$5,2,0),0),AND(NOT(N(O330)&gt;0),I330&lt;&gt;"Emergencia ahora",(NOW()-(N(A330)+N(B330)))*1440&gt;IFERROR(VLOOKUP(I330,'Ajustes'!$A$3:$C$5,2,0),0)))),"LLAMADA DESPUÉS DE LA META; ","")&amp;IF(AND(I330="Siguiente día hábil",N(A330)&gt;0,IF(N(N330)=0,TODAY()&gt;WORKDAY(N(A330),1),N(N330)&gt;WORKDAY(N(A330),1))),"SIGUIENTE DÍA HÁBIL SIN PROGRAMAR; ","")&amp;IF(AND(OR(I330="Emergencia ahora",I330="Siguiente día hábil"),K330=""),"SIN PROVEEDOR; ","")&amp;IF(AND(I330&lt;&gt;"",N(A330)&gt;0,IFERROR(VLOOKUP(I330,'Ajustes'!$A$3:$C$5,3,0),0)&gt;0,TODAY()-N(A330)&gt;IFERROR(VLOOKUP(I330,'Ajustes'!$A$3:$C$5,3,0),0)),"ABIERTA DEMASIADO TIEMPO; ",""),LEN(IF(N(A330)=0,"SIN FECHA DE LLEGADA; ","")&amp;IF(C330="","SIN UNIDAD; ","")&amp;IF(AND(C330&lt;&gt;"",COUNTIF('Unidades'!$A$2:$A$300,C330)=0),"UNIDAD NO ESTÁ EN LA LISTA; ","")&amp;IF(I330="","SIN URGENCIA; ","")&amp;IF(AND(I330&lt;&gt;"",J330=""),"FALTA QUIÉN DECIDIÓ; ","")&amp;IF(AND(I330="Emergencia ahora",NOT(OR(N(L330)&gt;0,N(M330)&gt;0))),"EMERGENCIA SIN LLAMADA DE REGRESO; ","")&amp;IF(AND(I330&lt;&gt;"",N(A330)&gt;0,IFERROR(VLOOKUP(I330,'Ajustes'!$A$3:$C$5,2,0),0)&gt;0,IF(OR(N(L330)&gt;0,N(M330)&gt;0),((IF(N(L330)=0,N(A330),N(L330))+N(M330))-(N(A330)+N(B330)))*1440&gt;IFERROR(VLOOKUP(I330,'Ajustes'!$A$3:$C$5,2,0),0),AND(NOT(N(O330)&gt;0),I330&lt;&gt;"Emergencia ahora",(NOW()-(N(A330)+N(B330)))*1440&gt;IFERROR(VLOOKUP(I330,'Ajustes'!$A$3:$C$5,2,0),0)))),"LLAMADA DESPUÉS DE LA META; ","")&amp;IF(AND(I330="Siguiente día hábil",N(A330)&gt;0,IF(N(N330)=0,TODAY()&gt;WORKDAY(N(A330),1),N(N330)&gt;WORKDAY(N(A330),1))),"SIGUIENTE DÍA HÁBIL SIN PROGRAMAR; ","")&amp;IF(AND(OR(I330="Emergencia ahora",I330="Siguiente día hábil"),K330=""),"SIN PROVEEDOR; ","")&amp;IF(AND(I330&lt;&gt;"",N(A330)&gt;0,IFERROR(VLOOKUP(I330,'Ajustes'!$A$3:$C$5,3,0),0)&gt;0,TODAY()-N(A330)&gt;IFERROR(VLOOKUP(I330,'Ajustes'!$A$3:$C$5,3,0),0)),"ABIERTA DEMASIADO TIEMPO; ",""))-2)))</f>
        <v/>
      </c>
    </row>
    <row r="331">
      <c r="A331" s="7" t="n"/>
      <c r="B331" s="8" t="n"/>
      <c r="L331" s="7" t="n"/>
      <c r="M331" s="8" t="n"/>
      <c r="N331" s="7" t="n"/>
      <c r="O331" s="7" t="n"/>
      <c r="Q331" s="10">
        <f>IF(OR(NOT(OR(A331&lt;&gt;"",C331&lt;&gt;"",D331&lt;&gt;"",G331&lt;&gt;"")),N(A331)=0,NOT(OR(N(L331)&gt;0,N(M331)&gt;0))),"",ROUND(((IF(N(L331)=0,N(A331),N(L331))+N(M331))-(N(A331)+N(B331)))*1440,0))</f>
        <v/>
      </c>
      <c r="R331" s="10">
        <f>IF(OR(NOT(OR(A331&lt;&gt;"",C331&lt;&gt;"",D331&lt;&gt;"",G331&lt;&gt;"")),N(A331)=0),"",IF(N(O331)&gt;0,N(O331),TODAY())-N(A331))</f>
        <v/>
      </c>
      <c r="S331">
        <f>IF(OR(NOT(OR(A331&lt;&gt;"",C331&lt;&gt;"",D331&lt;&gt;"",G331&lt;&gt;"")),N(O331)&gt;0),"",IF(IF(N(A331)=0,"SIN FECHA DE LLEGADA; ","")&amp;IF(C331="","SIN UNIDAD; ","")&amp;IF(AND(C331&lt;&gt;"",COUNTIF('Unidades'!$A$2:$A$300,C331)=0),"UNIDAD NO ESTÁ EN LA LISTA; ","")&amp;IF(I331="","SIN URGENCIA; ","")&amp;IF(AND(I331&lt;&gt;"",J331=""),"FALTA QUIÉN DECIDIÓ; ","")&amp;IF(AND(I331="Emergencia ahora",NOT(OR(N(L331)&gt;0,N(M331)&gt;0))),"EMERGENCIA SIN LLAMADA DE REGRESO; ","")&amp;IF(AND(I331&lt;&gt;"",N(A331)&gt;0,IFERROR(VLOOKUP(I331,'Ajustes'!$A$3:$C$5,2,0),0)&gt;0,IF(OR(N(L331)&gt;0,N(M331)&gt;0),((IF(N(L331)=0,N(A331),N(L331))+N(M331))-(N(A331)+N(B331)))*1440&gt;IFERROR(VLOOKUP(I331,'Ajustes'!$A$3:$C$5,2,0),0),AND(NOT(N(O331)&gt;0),I331&lt;&gt;"Emergencia ahora",(NOW()-(N(A331)+N(B331)))*1440&gt;IFERROR(VLOOKUP(I331,'Ajustes'!$A$3:$C$5,2,0),0)))),"LLAMADA DESPUÉS DE LA META; ","")&amp;IF(AND(I331="Siguiente día hábil",N(A331)&gt;0,IF(N(N331)=0,TODAY()&gt;WORKDAY(N(A331),1),N(N331)&gt;WORKDAY(N(A331),1))),"SIGUIENTE DÍA HÁBIL SIN PROGRAMAR; ","")&amp;IF(AND(OR(I331="Emergencia ahora",I331="Siguiente día hábil"),K331=""),"SIN PROVEEDOR; ","")&amp;IF(AND(I331&lt;&gt;"",N(A331)&gt;0,IFERROR(VLOOKUP(I331,'Ajustes'!$A$3:$C$5,3,0),0)&gt;0,TODAY()-N(A331)&gt;IFERROR(VLOOKUP(I331,'Ajustes'!$A$3:$C$5,3,0),0)),"ABIERTA DEMASIADO TIEMPO; ","")="","",LEFT(IF(N(A331)=0,"SIN FECHA DE LLEGADA; ","")&amp;IF(C331="","SIN UNIDAD; ","")&amp;IF(AND(C331&lt;&gt;"",COUNTIF('Unidades'!$A$2:$A$300,C331)=0),"UNIDAD NO ESTÁ EN LA LISTA; ","")&amp;IF(I331="","SIN URGENCIA; ","")&amp;IF(AND(I331&lt;&gt;"",J331=""),"FALTA QUIÉN DECIDIÓ; ","")&amp;IF(AND(I331="Emergencia ahora",NOT(OR(N(L331)&gt;0,N(M331)&gt;0))),"EMERGENCIA SIN LLAMADA DE REGRESO; ","")&amp;IF(AND(I331&lt;&gt;"",N(A331)&gt;0,IFERROR(VLOOKUP(I331,'Ajustes'!$A$3:$C$5,2,0),0)&gt;0,IF(OR(N(L331)&gt;0,N(M331)&gt;0),((IF(N(L331)=0,N(A331),N(L331))+N(M331))-(N(A331)+N(B331)))*1440&gt;IFERROR(VLOOKUP(I331,'Ajustes'!$A$3:$C$5,2,0),0),AND(NOT(N(O331)&gt;0),I331&lt;&gt;"Emergencia ahora",(NOW()-(N(A331)+N(B331)))*1440&gt;IFERROR(VLOOKUP(I331,'Ajustes'!$A$3:$C$5,2,0),0)))),"LLAMADA DESPUÉS DE LA META; ","")&amp;IF(AND(I331="Siguiente día hábil",N(A331)&gt;0,IF(N(N331)=0,TODAY()&gt;WORKDAY(N(A331),1),N(N331)&gt;WORKDAY(N(A331),1))),"SIGUIENTE DÍA HÁBIL SIN PROGRAMAR; ","")&amp;IF(AND(OR(I331="Emergencia ahora",I331="Siguiente día hábil"),K331=""),"SIN PROVEEDOR; ","")&amp;IF(AND(I331&lt;&gt;"",N(A331)&gt;0,IFERROR(VLOOKUP(I331,'Ajustes'!$A$3:$C$5,3,0),0)&gt;0,TODAY()-N(A331)&gt;IFERROR(VLOOKUP(I331,'Ajustes'!$A$3:$C$5,3,0),0)),"ABIERTA DEMASIADO TIEMPO; ",""),LEN(IF(N(A331)=0,"SIN FECHA DE LLEGADA; ","")&amp;IF(C331="","SIN UNIDAD; ","")&amp;IF(AND(C331&lt;&gt;"",COUNTIF('Unidades'!$A$2:$A$300,C331)=0),"UNIDAD NO ESTÁ EN LA LISTA; ","")&amp;IF(I331="","SIN URGENCIA; ","")&amp;IF(AND(I331&lt;&gt;"",J331=""),"FALTA QUIÉN DECIDIÓ; ","")&amp;IF(AND(I331="Emergencia ahora",NOT(OR(N(L331)&gt;0,N(M331)&gt;0))),"EMERGENCIA SIN LLAMADA DE REGRESO; ","")&amp;IF(AND(I331&lt;&gt;"",N(A331)&gt;0,IFERROR(VLOOKUP(I331,'Ajustes'!$A$3:$C$5,2,0),0)&gt;0,IF(OR(N(L331)&gt;0,N(M331)&gt;0),((IF(N(L331)=0,N(A331),N(L331))+N(M331))-(N(A331)+N(B331)))*1440&gt;IFERROR(VLOOKUP(I331,'Ajustes'!$A$3:$C$5,2,0),0),AND(NOT(N(O331)&gt;0),I331&lt;&gt;"Emergencia ahora",(NOW()-(N(A331)+N(B331)))*1440&gt;IFERROR(VLOOKUP(I331,'Ajustes'!$A$3:$C$5,2,0),0)))),"LLAMADA DESPUÉS DE LA META; ","")&amp;IF(AND(I331="Siguiente día hábil",N(A331)&gt;0,IF(N(N331)=0,TODAY()&gt;WORKDAY(N(A331),1),N(N331)&gt;WORKDAY(N(A331),1))),"SIGUIENTE DÍA HÁBIL SIN PROGRAMAR; ","")&amp;IF(AND(OR(I331="Emergencia ahora",I331="Siguiente día hábil"),K331=""),"SIN PROVEEDOR; ","")&amp;IF(AND(I331&lt;&gt;"",N(A331)&gt;0,IFERROR(VLOOKUP(I331,'Ajustes'!$A$3:$C$5,3,0),0)&gt;0,TODAY()-N(A331)&gt;IFERROR(VLOOKUP(I331,'Ajustes'!$A$3:$C$5,3,0),0)),"ABIERTA DEMASIADO TIEMPO; ",""))-2)))</f>
        <v/>
      </c>
    </row>
    <row r="332">
      <c r="A332" s="7" t="n"/>
      <c r="B332" s="8" t="n"/>
      <c r="L332" s="7" t="n"/>
      <c r="M332" s="8" t="n"/>
      <c r="N332" s="7" t="n"/>
      <c r="O332" s="7" t="n"/>
      <c r="Q332" s="10">
        <f>IF(OR(NOT(OR(A332&lt;&gt;"",C332&lt;&gt;"",D332&lt;&gt;"",G332&lt;&gt;"")),N(A332)=0,NOT(OR(N(L332)&gt;0,N(M332)&gt;0))),"",ROUND(((IF(N(L332)=0,N(A332),N(L332))+N(M332))-(N(A332)+N(B332)))*1440,0))</f>
        <v/>
      </c>
      <c r="R332" s="10">
        <f>IF(OR(NOT(OR(A332&lt;&gt;"",C332&lt;&gt;"",D332&lt;&gt;"",G332&lt;&gt;"")),N(A332)=0),"",IF(N(O332)&gt;0,N(O332),TODAY())-N(A332))</f>
        <v/>
      </c>
      <c r="S332">
        <f>IF(OR(NOT(OR(A332&lt;&gt;"",C332&lt;&gt;"",D332&lt;&gt;"",G332&lt;&gt;"")),N(O332)&gt;0),"",IF(IF(N(A332)=0,"SIN FECHA DE LLEGADA; ","")&amp;IF(C332="","SIN UNIDAD; ","")&amp;IF(AND(C332&lt;&gt;"",COUNTIF('Unidades'!$A$2:$A$300,C332)=0),"UNIDAD NO ESTÁ EN LA LISTA; ","")&amp;IF(I332="","SIN URGENCIA; ","")&amp;IF(AND(I332&lt;&gt;"",J332=""),"FALTA QUIÉN DECIDIÓ; ","")&amp;IF(AND(I332="Emergencia ahora",NOT(OR(N(L332)&gt;0,N(M332)&gt;0))),"EMERGENCIA SIN LLAMADA DE REGRESO; ","")&amp;IF(AND(I332&lt;&gt;"",N(A332)&gt;0,IFERROR(VLOOKUP(I332,'Ajustes'!$A$3:$C$5,2,0),0)&gt;0,IF(OR(N(L332)&gt;0,N(M332)&gt;0),((IF(N(L332)=0,N(A332),N(L332))+N(M332))-(N(A332)+N(B332)))*1440&gt;IFERROR(VLOOKUP(I332,'Ajustes'!$A$3:$C$5,2,0),0),AND(NOT(N(O332)&gt;0),I332&lt;&gt;"Emergencia ahora",(NOW()-(N(A332)+N(B332)))*1440&gt;IFERROR(VLOOKUP(I332,'Ajustes'!$A$3:$C$5,2,0),0)))),"LLAMADA DESPUÉS DE LA META; ","")&amp;IF(AND(I332="Siguiente día hábil",N(A332)&gt;0,IF(N(N332)=0,TODAY()&gt;WORKDAY(N(A332),1),N(N332)&gt;WORKDAY(N(A332),1))),"SIGUIENTE DÍA HÁBIL SIN PROGRAMAR; ","")&amp;IF(AND(OR(I332="Emergencia ahora",I332="Siguiente día hábil"),K332=""),"SIN PROVEEDOR; ","")&amp;IF(AND(I332&lt;&gt;"",N(A332)&gt;0,IFERROR(VLOOKUP(I332,'Ajustes'!$A$3:$C$5,3,0),0)&gt;0,TODAY()-N(A332)&gt;IFERROR(VLOOKUP(I332,'Ajustes'!$A$3:$C$5,3,0),0)),"ABIERTA DEMASIADO TIEMPO; ","")="","",LEFT(IF(N(A332)=0,"SIN FECHA DE LLEGADA; ","")&amp;IF(C332="","SIN UNIDAD; ","")&amp;IF(AND(C332&lt;&gt;"",COUNTIF('Unidades'!$A$2:$A$300,C332)=0),"UNIDAD NO ESTÁ EN LA LISTA; ","")&amp;IF(I332="","SIN URGENCIA; ","")&amp;IF(AND(I332&lt;&gt;"",J332=""),"FALTA QUIÉN DECIDIÓ; ","")&amp;IF(AND(I332="Emergencia ahora",NOT(OR(N(L332)&gt;0,N(M332)&gt;0))),"EMERGENCIA SIN LLAMADA DE REGRESO; ","")&amp;IF(AND(I332&lt;&gt;"",N(A332)&gt;0,IFERROR(VLOOKUP(I332,'Ajustes'!$A$3:$C$5,2,0),0)&gt;0,IF(OR(N(L332)&gt;0,N(M332)&gt;0),((IF(N(L332)=0,N(A332),N(L332))+N(M332))-(N(A332)+N(B332)))*1440&gt;IFERROR(VLOOKUP(I332,'Ajustes'!$A$3:$C$5,2,0),0),AND(NOT(N(O332)&gt;0),I332&lt;&gt;"Emergencia ahora",(NOW()-(N(A332)+N(B332)))*1440&gt;IFERROR(VLOOKUP(I332,'Ajustes'!$A$3:$C$5,2,0),0)))),"LLAMADA DESPUÉS DE LA META; ","")&amp;IF(AND(I332="Siguiente día hábil",N(A332)&gt;0,IF(N(N332)=0,TODAY()&gt;WORKDAY(N(A332),1),N(N332)&gt;WORKDAY(N(A332),1))),"SIGUIENTE DÍA HÁBIL SIN PROGRAMAR; ","")&amp;IF(AND(OR(I332="Emergencia ahora",I332="Siguiente día hábil"),K332=""),"SIN PROVEEDOR; ","")&amp;IF(AND(I332&lt;&gt;"",N(A332)&gt;0,IFERROR(VLOOKUP(I332,'Ajustes'!$A$3:$C$5,3,0),0)&gt;0,TODAY()-N(A332)&gt;IFERROR(VLOOKUP(I332,'Ajustes'!$A$3:$C$5,3,0),0)),"ABIERTA DEMASIADO TIEMPO; ",""),LEN(IF(N(A332)=0,"SIN FECHA DE LLEGADA; ","")&amp;IF(C332="","SIN UNIDAD; ","")&amp;IF(AND(C332&lt;&gt;"",COUNTIF('Unidades'!$A$2:$A$300,C332)=0),"UNIDAD NO ESTÁ EN LA LISTA; ","")&amp;IF(I332="","SIN URGENCIA; ","")&amp;IF(AND(I332&lt;&gt;"",J332=""),"FALTA QUIÉN DECIDIÓ; ","")&amp;IF(AND(I332="Emergencia ahora",NOT(OR(N(L332)&gt;0,N(M332)&gt;0))),"EMERGENCIA SIN LLAMADA DE REGRESO; ","")&amp;IF(AND(I332&lt;&gt;"",N(A332)&gt;0,IFERROR(VLOOKUP(I332,'Ajustes'!$A$3:$C$5,2,0),0)&gt;0,IF(OR(N(L332)&gt;0,N(M332)&gt;0),((IF(N(L332)=0,N(A332),N(L332))+N(M332))-(N(A332)+N(B332)))*1440&gt;IFERROR(VLOOKUP(I332,'Ajustes'!$A$3:$C$5,2,0),0),AND(NOT(N(O332)&gt;0),I332&lt;&gt;"Emergencia ahora",(NOW()-(N(A332)+N(B332)))*1440&gt;IFERROR(VLOOKUP(I332,'Ajustes'!$A$3:$C$5,2,0),0)))),"LLAMADA DESPUÉS DE LA META; ","")&amp;IF(AND(I332="Siguiente día hábil",N(A332)&gt;0,IF(N(N332)=0,TODAY()&gt;WORKDAY(N(A332),1),N(N332)&gt;WORKDAY(N(A332),1))),"SIGUIENTE DÍA HÁBIL SIN PROGRAMAR; ","")&amp;IF(AND(OR(I332="Emergencia ahora",I332="Siguiente día hábil"),K332=""),"SIN PROVEEDOR; ","")&amp;IF(AND(I332&lt;&gt;"",N(A332)&gt;0,IFERROR(VLOOKUP(I332,'Ajustes'!$A$3:$C$5,3,0),0)&gt;0,TODAY()-N(A332)&gt;IFERROR(VLOOKUP(I332,'Ajustes'!$A$3:$C$5,3,0),0)),"ABIERTA DEMASIADO TIEMPO; ",""))-2)))</f>
        <v/>
      </c>
    </row>
    <row r="333">
      <c r="A333" s="7" t="n"/>
      <c r="B333" s="8" t="n"/>
      <c r="L333" s="7" t="n"/>
      <c r="M333" s="8" t="n"/>
      <c r="N333" s="7" t="n"/>
      <c r="O333" s="7" t="n"/>
      <c r="Q333" s="10">
        <f>IF(OR(NOT(OR(A333&lt;&gt;"",C333&lt;&gt;"",D333&lt;&gt;"",G333&lt;&gt;"")),N(A333)=0,NOT(OR(N(L333)&gt;0,N(M333)&gt;0))),"",ROUND(((IF(N(L333)=0,N(A333),N(L333))+N(M333))-(N(A333)+N(B333)))*1440,0))</f>
        <v/>
      </c>
      <c r="R333" s="10">
        <f>IF(OR(NOT(OR(A333&lt;&gt;"",C333&lt;&gt;"",D333&lt;&gt;"",G333&lt;&gt;"")),N(A333)=0),"",IF(N(O333)&gt;0,N(O333),TODAY())-N(A333))</f>
        <v/>
      </c>
      <c r="S333">
        <f>IF(OR(NOT(OR(A333&lt;&gt;"",C333&lt;&gt;"",D333&lt;&gt;"",G333&lt;&gt;"")),N(O333)&gt;0),"",IF(IF(N(A333)=0,"SIN FECHA DE LLEGADA; ","")&amp;IF(C333="","SIN UNIDAD; ","")&amp;IF(AND(C333&lt;&gt;"",COUNTIF('Unidades'!$A$2:$A$300,C333)=0),"UNIDAD NO ESTÁ EN LA LISTA; ","")&amp;IF(I333="","SIN URGENCIA; ","")&amp;IF(AND(I333&lt;&gt;"",J333=""),"FALTA QUIÉN DECIDIÓ; ","")&amp;IF(AND(I333="Emergencia ahora",NOT(OR(N(L333)&gt;0,N(M333)&gt;0))),"EMERGENCIA SIN LLAMADA DE REGRESO; ","")&amp;IF(AND(I333&lt;&gt;"",N(A333)&gt;0,IFERROR(VLOOKUP(I333,'Ajustes'!$A$3:$C$5,2,0),0)&gt;0,IF(OR(N(L333)&gt;0,N(M333)&gt;0),((IF(N(L333)=0,N(A333),N(L333))+N(M333))-(N(A333)+N(B333)))*1440&gt;IFERROR(VLOOKUP(I333,'Ajustes'!$A$3:$C$5,2,0),0),AND(NOT(N(O333)&gt;0),I333&lt;&gt;"Emergencia ahora",(NOW()-(N(A333)+N(B333)))*1440&gt;IFERROR(VLOOKUP(I333,'Ajustes'!$A$3:$C$5,2,0),0)))),"LLAMADA DESPUÉS DE LA META; ","")&amp;IF(AND(I333="Siguiente día hábil",N(A333)&gt;0,IF(N(N333)=0,TODAY()&gt;WORKDAY(N(A333),1),N(N333)&gt;WORKDAY(N(A333),1))),"SIGUIENTE DÍA HÁBIL SIN PROGRAMAR; ","")&amp;IF(AND(OR(I333="Emergencia ahora",I333="Siguiente día hábil"),K333=""),"SIN PROVEEDOR; ","")&amp;IF(AND(I333&lt;&gt;"",N(A333)&gt;0,IFERROR(VLOOKUP(I333,'Ajustes'!$A$3:$C$5,3,0),0)&gt;0,TODAY()-N(A333)&gt;IFERROR(VLOOKUP(I333,'Ajustes'!$A$3:$C$5,3,0),0)),"ABIERTA DEMASIADO TIEMPO; ","")="","",LEFT(IF(N(A333)=0,"SIN FECHA DE LLEGADA; ","")&amp;IF(C333="","SIN UNIDAD; ","")&amp;IF(AND(C333&lt;&gt;"",COUNTIF('Unidades'!$A$2:$A$300,C333)=0),"UNIDAD NO ESTÁ EN LA LISTA; ","")&amp;IF(I333="","SIN URGENCIA; ","")&amp;IF(AND(I333&lt;&gt;"",J333=""),"FALTA QUIÉN DECIDIÓ; ","")&amp;IF(AND(I333="Emergencia ahora",NOT(OR(N(L333)&gt;0,N(M333)&gt;0))),"EMERGENCIA SIN LLAMADA DE REGRESO; ","")&amp;IF(AND(I333&lt;&gt;"",N(A333)&gt;0,IFERROR(VLOOKUP(I333,'Ajustes'!$A$3:$C$5,2,0),0)&gt;0,IF(OR(N(L333)&gt;0,N(M333)&gt;0),((IF(N(L333)=0,N(A333),N(L333))+N(M333))-(N(A333)+N(B333)))*1440&gt;IFERROR(VLOOKUP(I333,'Ajustes'!$A$3:$C$5,2,0),0),AND(NOT(N(O333)&gt;0),I333&lt;&gt;"Emergencia ahora",(NOW()-(N(A333)+N(B333)))*1440&gt;IFERROR(VLOOKUP(I333,'Ajustes'!$A$3:$C$5,2,0),0)))),"LLAMADA DESPUÉS DE LA META; ","")&amp;IF(AND(I333="Siguiente día hábil",N(A333)&gt;0,IF(N(N333)=0,TODAY()&gt;WORKDAY(N(A333),1),N(N333)&gt;WORKDAY(N(A333),1))),"SIGUIENTE DÍA HÁBIL SIN PROGRAMAR; ","")&amp;IF(AND(OR(I333="Emergencia ahora",I333="Siguiente día hábil"),K333=""),"SIN PROVEEDOR; ","")&amp;IF(AND(I333&lt;&gt;"",N(A333)&gt;0,IFERROR(VLOOKUP(I333,'Ajustes'!$A$3:$C$5,3,0),0)&gt;0,TODAY()-N(A333)&gt;IFERROR(VLOOKUP(I333,'Ajustes'!$A$3:$C$5,3,0),0)),"ABIERTA DEMASIADO TIEMPO; ",""),LEN(IF(N(A333)=0,"SIN FECHA DE LLEGADA; ","")&amp;IF(C333="","SIN UNIDAD; ","")&amp;IF(AND(C333&lt;&gt;"",COUNTIF('Unidades'!$A$2:$A$300,C333)=0),"UNIDAD NO ESTÁ EN LA LISTA; ","")&amp;IF(I333="","SIN URGENCIA; ","")&amp;IF(AND(I333&lt;&gt;"",J333=""),"FALTA QUIÉN DECIDIÓ; ","")&amp;IF(AND(I333="Emergencia ahora",NOT(OR(N(L333)&gt;0,N(M333)&gt;0))),"EMERGENCIA SIN LLAMADA DE REGRESO; ","")&amp;IF(AND(I333&lt;&gt;"",N(A333)&gt;0,IFERROR(VLOOKUP(I333,'Ajustes'!$A$3:$C$5,2,0),0)&gt;0,IF(OR(N(L333)&gt;0,N(M333)&gt;0),((IF(N(L333)=0,N(A333),N(L333))+N(M333))-(N(A333)+N(B333)))*1440&gt;IFERROR(VLOOKUP(I333,'Ajustes'!$A$3:$C$5,2,0),0),AND(NOT(N(O333)&gt;0),I333&lt;&gt;"Emergencia ahora",(NOW()-(N(A333)+N(B333)))*1440&gt;IFERROR(VLOOKUP(I333,'Ajustes'!$A$3:$C$5,2,0),0)))),"LLAMADA DESPUÉS DE LA META; ","")&amp;IF(AND(I333="Siguiente día hábil",N(A333)&gt;0,IF(N(N333)=0,TODAY()&gt;WORKDAY(N(A333),1),N(N333)&gt;WORKDAY(N(A333),1))),"SIGUIENTE DÍA HÁBIL SIN PROGRAMAR; ","")&amp;IF(AND(OR(I333="Emergencia ahora",I333="Siguiente día hábil"),K333=""),"SIN PROVEEDOR; ","")&amp;IF(AND(I333&lt;&gt;"",N(A333)&gt;0,IFERROR(VLOOKUP(I333,'Ajustes'!$A$3:$C$5,3,0),0)&gt;0,TODAY()-N(A333)&gt;IFERROR(VLOOKUP(I333,'Ajustes'!$A$3:$C$5,3,0),0)),"ABIERTA DEMASIADO TIEMPO; ",""))-2)))</f>
        <v/>
      </c>
    </row>
    <row r="334">
      <c r="A334" s="7" t="n"/>
      <c r="B334" s="8" t="n"/>
      <c r="L334" s="7" t="n"/>
      <c r="M334" s="8" t="n"/>
      <c r="N334" s="7" t="n"/>
      <c r="O334" s="7" t="n"/>
      <c r="Q334" s="10">
        <f>IF(OR(NOT(OR(A334&lt;&gt;"",C334&lt;&gt;"",D334&lt;&gt;"",G334&lt;&gt;"")),N(A334)=0,NOT(OR(N(L334)&gt;0,N(M334)&gt;0))),"",ROUND(((IF(N(L334)=0,N(A334),N(L334))+N(M334))-(N(A334)+N(B334)))*1440,0))</f>
        <v/>
      </c>
      <c r="R334" s="10">
        <f>IF(OR(NOT(OR(A334&lt;&gt;"",C334&lt;&gt;"",D334&lt;&gt;"",G334&lt;&gt;"")),N(A334)=0),"",IF(N(O334)&gt;0,N(O334),TODAY())-N(A334))</f>
        <v/>
      </c>
      <c r="S334">
        <f>IF(OR(NOT(OR(A334&lt;&gt;"",C334&lt;&gt;"",D334&lt;&gt;"",G334&lt;&gt;"")),N(O334)&gt;0),"",IF(IF(N(A334)=0,"SIN FECHA DE LLEGADA; ","")&amp;IF(C334="","SIN UNIDAD; ","")&amp;IF(AND(C334&lt;&gt;"",COUNTIF('Unidades'!$A$2:$A$300,C334)=0),"UNIDAD NO ESTÁ EN LA LISTA; ","")&amp;IF(I334="","SIN URGENCIA; ","")&amp;IF(AND(I334&lt;&gt;"",J334=""),"FALTA QUIÉN DECIDIÓ; ","")&amp;IF(AND(I334="Emergencia ahora",NOT(OR(N(L334)&gt;0,N(M334)&gt;0))),"EMERGENCIA SIN LLAMADA DE REGRESO; ","")&amp;IF(AND(I334&lt;&gt;"",N(A334)&gt;0,IFERROR(VLOOKUP(I334,'Ajustes'!$A$3:$C$5,2,0),0)&gt;0,IF(OR(N(L334)&gt;0,N(M334)&gt;0),((IF(N(L334)=0,N(A334),N(L334))+N(M334))-(N(A334)+N(B334)))*1440&gt;IFERROR(VLOOKUP(I334,'Ajustes'!$A$3:$C$5,2,0),0),AND(NOT(N(O334)&gt;0),I334&lt;&gt;"Emergencia ahora",(NOW()-(N(A334)+N(B334)))*1440&gt;IFERROR(VLOOKUP(I334,'Ajustes'!$A$3:$C$5,2,0),0)))),"LLAMADA DESPUÉS DE LA META; ","")&amp;IF(AND(I334="Siguiente día hábil",N(A334)&gt;0,IF(N(N334)=0,TODAY()&gt;WORKDAY(N(A334),1),N(N334)&gt;WORKDAY(N(A334),1))),"SIGUIENTE DÍA HÁBIL SIN PROGRAMAR; ","")&amp;IF(AND(OR(I334="Emergencia ahora",I334="Siguiente día hábil"),K334=""),"SIN PROVEEDOR; ","")&amp;IF(AND(I334&lt;&gt;"",N(A334)&gt;0,IFERROR(VLOOKUP(I334,'Ajustes'!$A$3:$C$5,3,0),0)&gt;0,TODAY()-N(A334)&gt;IFERROR(VLOOKUP(I334,'Ajustes'!$A$3:$C$5,3,0),0)),"ABIERTA DEMASIADO TIEMPO; ","")="","",LEFT(IF(N(A334)=0,"SIN FECHA DE LLEGADA; ","")&amp;IF(C334="","SIN UNIDAD; ","")&amp;IF(AND(C334&lt;&gt;"",COUNTIF('Unidades'!$A$2:$A$300,C334)=0),"UNIDAD NO ESTÁ EN LA LISTA; ","")&amp;IF(I334="","SIN URGENCIA; ","")&amp;IF(AND(I334&lt;&gt;"",J334=""),"FALTA QUIÉN DECIDIÓ; ","")&amp;IF(AND(I334="Emergencia ahora",NOT(OR(N(L334)&gt;0,N(M334)&gt;0))),"EMERGENCIA SIN LLAMADA DE REGRESO; ","")&amp;IF(AND(I334&lt;&gt;"",N(A334)&gt;0,IFERROR(VLOOKUP(I334,'Ajustes'!$A$3:$C$5,2,0),0)&gt;0,IF(OR(N(L334)&gt;0,N(M334)&gt;0),((IF(N(L334)=0,N(A334),N(L334))+N(M334))-(N(A334)+N(B334)))*1440&gt;IFERROR(VLOOKUP(I334,'Ajustes'!$A$3:$C$5,2,0),0),AND(NOT(N(O334)&gt;0),I334&lt;&gt;"Emergencia ahora",(NOW()-(N(A334)+N(B334)))*1440&gt;IFERROR(VLOOKUP(I334,'Ajustes'!$A$3:$C$5,2,0),0)))),"LLAMADA DESPUÉS DE LA META; ","")&amp;IF(AND(I334="Siguiente día hábil",N(A334)&gt;0,IF(N(N334)=0,TODAY()&gt;WORKDAY(N(A334),1),N(N334)&gt;WORKDAY(N(A334),1))),"SIGUIENTE DÍA HÁBIL SIN PROGRAMAR; ","")&amp;IF(AND(OR(I334="Emergencia ahora",I334="Siguiente día hábil"),K334=""),"SIN PROVEEDOR; ","")&amp;IF(AND(I334&lt;&gt;"",N(A334)&gt;0,IFERROR(VLOOKUP(I334,'Ajustes'!$A$3:$C$5,3,0),0)&gt;0,TODAY()-N(A334)&gt;IFERROR(VLOOKUP(I334,'Ajustes'!$A$3:$C$5,3,0),0)),"ABIERTA DEMASIADO TIEMPO; ",""),LEN(IF(N(A334)=0,"SIN FECHA DE LLEGADA; ","")&amp;IF(C334="","SIN UNIDAD; ","")&amp;IF(AND(C334&lt;&gt;"",COUNTIF('Unidades'!$A$2:$A$300,C334)=0),"UNIDAD NO ESTÁ EN LA LISTA; ","")&amp;IF(I334="","SIN URGENCIA; ","")&amp;IF(AND(I334&lt;&gt;"",J334=""),"FALTA QUIÉN DECIDIÓ; ","")&amp;IF(AND(I334="Emergencia ahora",NOT(OR(N(L334)&gt;0,N(M334)&gt;0))),"EMERGENCIA SIN LLAMADA DE REGRESO; ","")&amp;IF(AND(I334&lt;&gt;"",N(A334)&gt;0,IFERROR(VLOOKUP(I334,'Ajustes'!$A$3:$C$5,2,0),0)&gt;0,IF(OR(N(L334)&gt;0,N(M334)&gt;0),((IF(N(L334)=0,N(A334),N(L334))+N(M334))-(N(A334)+N(B334)))*1440&gt;IFERROR(VLOOKUP(I334,'Ajustes'!$A$3:$C$5,2,0),0),AND(NOT(N(O334)&gt;0),I334&lt;&gt;"Emergencia ahora",(NOW()-(N(A334)+N(B334)))*1440&gt;IFERROR(VLOOKUP(I334,'Ajustes'!$A$3:$C$5,2,0),0)))),"LLAMADA DESPUÉS DE LA META; ","")&amp;IF(AND(I334="Siguiente día hábil",N(A334)&gt;0,IF(N(N334)=0,TODAY()&gt;WORKDAY(N(A334),1),N(N334)&gt;WORKDAY(N(A334),1))),"SIGUIENTE DÍA HÁBIL SIN PROGRAMAR; ","")&amp;IF(AND(OR(I334="Emergencia ahora",I334="Siguiente día hábil"),K334=""),"SIN PROVEEDOR; ","")&amp;IF(AND(I334&lt;&gt;"",N(A334)&gt;0,IFERROR(VLOOKUP(I334,'Ajustes'!$A$3:$C$5,3,0),0)&gt;0,TODAY()-N(A334)&gt;IFERROR(VLOOKUP(I334,'Ajustes'!$A$3:$C$5,3,0),0)),"ABIERTA DEMASIADO TIEMPO; ",""))-2)))</f>
        <v/>
      </c>
    </row>
    <row r="335">
      <c r="A335" s="7" t="n"/>
      <c r="B335" s="8" t="n"/>
      <c r="L335" s="7" t="n"/>
      <c r="M335" s="8" t="n"/>
      <c r="N335" s="7" t="n"/>
      <c r="O335" s="7" t="n"/>
      <c r="Q335" s="10">
        <f>IF(OR(NOT(OR(A335&lt;&gt;"",C335&lt;&gt;"",D335&lt;&gt;"",G335&lt;&gt;"")),N(A335)=0,NOT(OR(N(L335)&gt;0,N(M335)&gt;0))),"",ROUND(((IF(N(L335)=0,N(A335),N(L335))+N(M335))-(N(A335)+N(B335)))*1440,0))</f>
        <v/>
      </c>
      <c r="R335" s="10">
        <f>IF(OR(NOT(OR(A335&lt;&gt;"",C335&lt;&gt;"",D335&lt;&gt;"",G335&lt;&gt;"")),N(A335)=0),"",IF(N(O335)&gt;0,N(O335),TODAY())-N(A335))</f>
        <v/>
      </c>
      <c r="S335">
        <f>IF(OR(NOT(OR(A335&lt;&gt;"",C335&lt;&gt;"",D335&lt;&gt;"",G335&lt;&gt;"")),N(O335)&gt;0),"",IF(IF(N(A335)=0,"SIN FECHA DE LLEGADA; ","")&amp;IF(C335="","SIN UNIDAD; ","")&amp;IF(AND(C335&lt;&gt;"",COUNTIF('Unidades'!$A$2:$A$300,C335)=0),"UNIDAD NO ESTÁ EN LA LISTA; ","")&amp;IF(I335="","SIN URGENCIA; ","")&amp;IF(AND(I335&lt;&gt;"",J335=""),"FALTA QUIÉN DECIDIÓ; ","")&amp;IF(AND(I335="Emergencia ahora",NOT(OR(N(L335)&gt;0,N(M335)&gt;0))),"EMERGENCIA SIN LLAMADA DE REGRESO; ","")&amp;IF(AND(I335&lt;&gt;"",N(A335)&gt;0,IFERROR(VLOOKUP(I335,'Ajustes'!$A$3:$C$5,2,0),0)&gt;0,IF(OR(N(L335)&gt;0,N(M335)&gt;0),((IF(N(L335)=0,N(A335),N(L335))+N(M335))-(N(A335)+N(B335)))*1440&gt;IFERROR(VLOOKUP(I335,'Ajustes'!$A$3:$C$5,2,0),0),AND(NOT(N(O335)&gt;0),I335&lt;&gt;"Emergencia ahora",(NOW()-(N(A335)+N(B335)))*1440&gt;IFERROR(VLOOKUP(I335,'Ajustes'!$A$3:$C$5,2,0),0)))),"LLAMADA DESPUÉS DE LA META; ","")&amp;IF(AND(I335="Siguiente día hábil",N(A335)&gt;0,IF(N(N335)=0,TODAY()&gt;WORKDAY(N(A335),1),N(N335)&gt;WORKDAY(N(A335),1))),"SIGUIENTE DÍA HÁBIL SIN PROGRAMAR; ","")&amp;IF(AND(OR(I335="Emergencia ahora",I335="Siguiente día hábil"),K335=""),"SIN PROVEEDOR; ","")&amp;IF(AND(I335&lt;&gt;"",N(A335)&gt;0,IFERROR(VLOOKUP(I335,'Ajustes'!$A$3:$C$5,3,0),0)&gt;0,TODAY()-N(A335)&gt;IFERROR(VLOOKUP(I335,'Ajustes'!$A$3:$C$5,3,0),0)),"ABIERTA DEMASIADO TIEMPO; ","")="","",LEFT(IF(N(A335)=0,"SIN FECHA DE LLEGADA; ","")&amp;IF(C335="","SIN UNIDAD; ","")&amp;IF(AND(C335&lt;&gt;"",COUNTIF('Unidades'!$A$2:$A$300,C335)=0),"UNIDAD NO ESTÁ EN LA LISTA; ","")&amp;IF(I335="","SIN URGENCIA; ","")&amp;IF(AND(I335&lt;&gt;"",J335=""),"FALTA QUIÉN DECIDIÓ; ","")&amp;IF(AND(I335="Emergencia ahora",NOT(OR(N(L335)&gt;0,N(M335)&gt;0))),"EMERGENCIA SIN LLAMADA DE REGRESO; ","")&amp;IF(AND(I335&lt;&gt;"",N(A335)&gt;0,IFERROR(VLOOKUP(I335,'Ajustes'!$A$3:$C$5,2,0),0)&gt;0,IF(OR(N(L335)&gt;0,N(M335)&gt;0),((IF(N(L335)=0,N(A335),N(L335))+N(M335))-(N(A335)+N(B335)))*1440&gt;IFERROR(VLOOKUP(I335,'Ajustes'!$A$3:$C$5,2,0),0),AND(NOT(N(O335)&gt;0),I335&lt;&gt;"Emergencia ahora",(NOW()-(N(A335)+N(B335)))*1440&gt;IFERROR(VLOOKUP(I335,'Ajustes'!$A$3:$C$5,2,0),0)))),"LLAMADA DESPUÉS DE LA META; ","")&amp;IF(AND(I335="Siguiente día hábil",N(A335)&gt;0,IF(N(N335)=0,TODAY()&gt;WORKDAY(N(A335),1),N(N335)&gt;WORKDAY(N(A335),1))),"SIGUIENTE DÍA HÁBIL SIN PROGRAMAR; ","")&amp;IF(AND(OR(I335="Emergencia ahora",I335="Siguiente día hábil"),K335=""),"SIN PROVEEDOR; ","")&amp;IF(AND(I335&lt;&gt;"",N(A335)&gt;0,IFERROR(VLOOKUP(I335,'Ajustes'!$A$3:$C$5,3,0),0)&gt;0,TODAY()-N(A335)&gt;IFERROR(VLOOKUP(I335,'Ajustes'!$A$3:$C$5,3,0),0)),"ABIERTA DEMASIADO TIEMPO; ",""),LEN(IF(N(A335)=0,"SIN FECHA DE LLEGADA; ","")&amp;IF(C335="","SIN UNIDAD; ","")&amp;IF(AND(C335&lt;&gt;"",COUNTIF('Unidades'!$A$2:$A$300,C335)=0),"UNIDAD NO ESTÁ EN LA LISTA; ","")&amp;IF(I335="","SIN URGENCIA; ","")&amp;IF(AND(I335&lt;&gt;"",J335=""),"FALTA QUIÉN DECIDIÓ; ","")&amp;IF(AND(I335="Emergencia ahora",NOT(OR(N(L335)&gt;0,N(M335)&gt;0))),"EMERGENCIA SIN LLAMADA DE REGRESO; ","")&amp;IF(AND(I335&lt;&gt;"",N(A335)&gt;0,IFERROR(VLOOKUP(I335,'Ajustes'!$A$3:$C$5,2,0),0)&gt;0,IF(OR(N(L335)&gt;0,N(M335)&gt;0),((IF(N(L335)=0,N(A335),N(L335))+N(M335))-(N(A335)+N(B335)))*1440&gt;IFERROR(VLOOKUP(I335,'Ajustes'!$A$3:$C$5,2,0),0),AND(NOT(N(O335)&gt;0),I335&lt;&gt;"Emergencia ahora",(NOW()-(N(A335)+N(B335)))*1440&gt;IFERROR(VLOOKUP(I335,'Ajustes'!$A$3:$C$5,2,0),0)))),"LLAMADA DESPUÉS DE LA META; ","")&amp;IF(AND(I335="Siguiente día hábil",N(A335)&gt;0,IF(N(N335)=0,TODAY()&gt;WORKDAY(N(A335),1),N(N335)&gt;WORKDAY(N(A335),1))),"SIGUIENTE DÍA HÁBIL SIN PROGRAMAR; ","")&amp;IF(AND(OR(I335="Emergencia ahora",I335="Siguiente día hábil"),K335=""),"SIN PROVEEDOR; ","")&amp;IF(AND(I335&lt;&gt;"",N(A335)&gt;0,IFERROR(VLOOKUP(I335,'Ajustes'!$A$3:$C$5,3,0),0)&gt;0,TODAY()-N(A335)&gt;IFERROR(VLOOKUP(I335,'Ajustes'!$A$3:$C$5,3,0),0)),"ABIERTA DEMASIADO TIEMPO; ",""))-2)))</f>
        <v/>
      </c>
    </row>
    <row r="336">
      <c r="A336" s="7" t="n"/>
      <c r="B336" s="8" t="n"/>
      <c r="L336" s="7" t="n"/>
      <c r="M336" s="8" t="n"/>
      <c r="N336" s="7" t="n"/>
      <c r="O336" s="7" t="n"/>
      <c r="Q336" s="10">
        <f>IF(OR(NOT(OR(A336&lt;&gt;"",C336&lt;&gt;"",D336&lt;&gt;"",G336&lt;&gt;"")),N(A336)=0,NOT(OR(N(L336)&gt;0,N(M336)&gt;0))),"",ROUND(((IF(N(L336)=0,N(A336),N(L336))+N(M336))-(N(A336)+N(B336)))*1440,0))</f>
        <v/>
      </c>
      <c r="R336" s="10">
        <f>IF(OR(NOT(OR(A336&lt;&gt;"",C336&lt;&gt;"",D336&lt;&gt;"",G336&lt;&gt;"")),N(A336)=0),"",IF(N(O336)&gt;0,N(O336),TODAY())-N(A336))</f>
        <v/>
      </c>
      <c r="S336">
        <f>IF(OR(NOT(OR(A336&lt;&gt;"",C336&lt;&gt;"",D336&lt;&gt;"",G336&lt;&gt;"")),N(O336)&gt;0),"",IF(IF(N(A336)=0,"SIN FECHA DE LLEGADA; ","")&amp;IF(C336="","SIN UNIDAD; ","")&amp;IF(AND(C336&lt;&gt;"",COUNTIF('Unidades'!$A$2:$A$300,C336)=0),"UNIDAD NO ESTÁ EN LA LISTA; ","")&amp;IF(I336="","SIN URGENCIA; ","")&amp;IF(AND(I336&lt;&gt;"",J336=""),"FALTA QUIÉN DECIDIÓ; ","")&amp;IF(AND(I336="Emergencia ahora",NOT(OR(N(L336)&gt;0,N(M336)&gt;0))),"EMERGENCIA SIN LLAMADA DE REGRESO; ","")&amp;IF(AND(I336&lt;&gt;"",N(A336)&gt;0,IFERROR(VLOOKUP(I336,'Ajustes'!$A$3:$C$5,2,0),0)&gt;0,IF(OR(N(L336)&gt;0,N(M336)&gt;0),((IF(N(L336)=0,N(A336),N(L336))+N(M336))-(N(A336)+N(B336)))*1440&gt;IFERROR(VLOOKUP(I336,'Ajustes'!$A$3:$C$5,2,0),0),AND(NOT(N(O336)&gt;0),I336&lt;&gt;"Emergencia ahora",(NOW()-(N(A336)+N(B336)))*1440&gt;IFERROR(VLOOKUP(I336,'Ajustes'!$A$3:$C$5,2,0),0)))),"LLAMADA DESPUÉS DE LA META; ","")&amp;IF(AND(I336="Siguiente día hábil",N(A336)&gt;0,IF(N(N336)=0,TODAY()&gt;WORKDAY(N(A336),1),N(N336)&gt;WORKDAY(N(A336),1))),"SIGUIENTE DÍA HÁBIL SIN PROGRAMAR; ","")&amp;IF(AND(OR(I336="Emergencia ahora",I336="Siguiente día hábil"),K336=""),"SIN PROVEEDOR; ","")&amp;IF(AND(I336&lt;&gt;"",N(A336)&gt;0,IFERROR(VLOOKUP(I336,'Ajustes'!$A$3:$C$5,3,0),0)&gt;0,TODAY()-N(A336)&gt;IFERROR(VLOOKUP(I336,'Ajustes'!$A$3:$C$5,3,0),0)),"ABIERTA DEMASIADO TIEMPO; ","")="","",LEFT(IF(N(A336)=0,"SIN FECHA DE LLEGADA; ","")&amp;IF(C336="","SIN UNIDAD; ","")&amp;IF(AND(C336&lt;&gt;"",COUNTIF('Unidades'!$A$2:$A$300,C336)=0),"UNIDAD NO ESTÁ EN LA LISTA; ","")&amp;IF(I336="","SIN URGENCIA; ","")&amp;IF(AND(I336&lt;&gt;"",J336=""),"FALTA QUIÉN DECIDIÓ; ","")&amp;IF(AND(I336="Emergencia ahora",NOT(OR(N(L336)&gt;0,N(M336)&gt;0))),"EMERGENCIA SIN LLAMADA DE REGRESO; ","")&amp;IF(AND(I336&lt;&gt;"",N(A336)&gt;0,IFERROR(VLOOKUP(I336,'Ajustes'!$A$3:$C$5,2,0),0)&gt;0,IF(OR(N(L336)&gt;0,N(M336)&gt;0),((IF(N(L336)=0,N(A336),N(L336))+N(M336))-(N(A336)+N(B336)))*1440&gt;IFERROR(VLOOKUP(I336,'Ajustes'!$A$3:$C$5,2,0),0),AND(NOT(N(O336)&gt;0),I336&lt;&gt;"Emergencia ahora",(NOW()-(N(A336)+N(B336)))*1440&gt;IFERROR(VLOOKUP(I336,'Ajustes'!$A$3:$C$5,2,0),0)))),"LLAMADA DESPUÉS DE LA META; ","")&amp;IF(AND(I336="Siguiente día hábil",N(A336)&gt;0,IF(N(N336)=0,TODAY()&gt;WORKDAY(N(A336),1),N(N336)&gt;WORKDAY(N(A336),1))),"SIGUIENTE DÍA HÁBIL SIN PROGRAMAR; ","")&amp;IF(AND(OR(I336="Emergencia ahora",I336="Siguiente día hábil"),K336=""),"SIN PROVEEDOR; ","")&amp;IF(AND(I336&lt;&gt;"",N(A336)&gt;0,IFERROR(VLOOKUP(I336,'Ajustes'!$A$3:$C$5,3,0),0)&gt;0,TODAY()-N(A336)&gt;IFERROR(VLOOKUP(I336,'Ajustes'!$A$3:$C$5,3,0),0)),"ABIERTA DEMASIADO TIEMPO; ",""),LEN(IF(N(A336)=0,"SIN FECHA DE LLEGADA; ","")&amp;IF(C336="","SIN UNIDAD; ","")&amp;IF(AND(C336&lt;&gt;"",COUNTIF('Unidades'!$A$2:$A$300,C336)=0),"UNIDAD NO ESTÁ EN LA LISTA; ","")&amp;IF(I336="","SIN URGENCIA; ","")&amp;IF(AND(I336&lt;&gt;"",J336=""),"FALTA QUIÉN DECIDIÓ; ","")&amp;IF(AND(I336="Emergencia ahora",NOT(OR(N(L336)&gt;0,N(M336)&gt;0))),"EMERGENCIA SIN LLAMADA DE REGRESO; ","")&amp;IF(AND(I336&lt;&gt;"",N(A336)&gt;0,IFERROR(VLOOKUP(I336,'Ajustes'!$A$3:$C$5,2,0),0)&gt;0,IF(OR(N(L336)&gt;0,N(M336)&gt;0),((IF(N(L336)=0,N(A336),N(L336))+N(M336))-(N(A336)+N(B336)))*1440&gt;IFERROR(VLOOKUP(I336,'Ajustes'!$A$3:$C$5,2,0),0),AND(NOT(N(O336)&gt;0),I336&lt;&gt;"Emergencia ahora",(NOW()-(N(A336)+N(B336)))*1440&gt;IFERROR(VLOOKUP(I336,'Ajustes'!$A$3:$C$5,2,0),0)))),"LLAMADA DESPUÉS DE LA META; ","")&amp;IF(AND(I336="Siguiente día hábil",N(A336)&gt;0,IF(N(N336)=0,TODAY()&gt;WORKDAY(N(A336),1),N(N336)&gt;WORKDAY(N(A336),1))),"SIGUIENTE DÍA HÁBIL SIN PROGRAMAR; ","")&amp;IF(AND(OR(I336="Emergencia ahora",I336="Siguiente día hábil"),K336=""),"SIN PROVEEDOR; ","")&amp;IF(AND(I336&lt;&gt;"",N(A336)&gt;0,IFERROR(VLOOKUP(I336,'Ajustes'!$A$3:$C$5,3,0),0)&gt;0,TODAY()-N(A336)&gt;IFERROR(VLOOKUP(I336,'Ajustes'!$A$3:$C$5,3,0),0)),"ABIERTA DEMASIADO TIEMPO; ",""))-2)))</f>
        <v/>
      </c>
    </row>
    <row r="337">
      <c r="A337" s="7" t="n"/>
      <c r="B337" s="8" t="n"/>
      <c r="L337" s="7" t="n"/>
      <c r="M337" s="8" t="n"/>
      <c r="N337" s="7" t="n"/>
      <c r="O337" s="7" t="n"/>
      <c r="Q337" s="10">
        <f>IF(OR(NOT(OR(A337&lt;&gt;"",C337&lt;&gt;"",D337&lt;&gt;"",G337&lt;&gt;"")),N(A337)=0,NOT(OR(N(L337)&gt;0,N(M337)&gt;0))),"",ROUND(((IF(N(L337)=0,N(A337),N(L337))+N(M337))-(N(A337)+N(B337)))*1440,0))</f>
        <v/>
      </c>
      <c r="R337" s="10">
        <f>IF(OR(NOT(OR(A337&lt;&gt;"",C337&lt;&gt;"",D337&lt;&gt;"",G337&lt;&gt;"")),N(A337)=0),"",IF(N(O337)&gt;0,N(O337),TODAY())-N(A337))</f>
        <v/>
      </c>
      <c r="S337">
        <f>IF(OR(NOT(OR(A337&lt;&gt;"",C337&lt;&gt;"",D337&lt;&gt;"",G337&lt;&gt;"")),N(O337)&gt;0),"",IF(IF(N(A337)=0,"SIN FECHA DE LLEGADA; ","")&amp;IF(C337="","SIN UNIDAD; ","")&amp;IF(AND(C337&lt;&gt;"",COUNTIF('Unidades'!$A$2:$A$300,C337)=0),"UNIDAD NO ESTÁ EN LA LISTA; ","")&amp;IF(I337="","SIN URGENCIA; ","")&amp;IF(AND(I337&lt;&gt;"",J337=""),"FALTA QUIÉN DECIDIÓ; ","")&amp;IF(AND(I337="Emergencia ahora",NOT(OR(N(L337)&gt;0,N(M337)&gt;0))),"EMERGENCIA SIN LLAMADA DE REGRESO; ","")&amp;IF(AND(I337&lt;&gt;"",N(A337)&gt;0,IFERROR(VLOOKUP(I337,'Ajustes'!$A$3:$C$5,2,0),0)&gt;0,IF(OR(N(L337)&gt;0,N(M337)&gt;0),((IF(N(L337)=0,N(A337),N(L337))+N(M337))-(N(A337)+N(B337)))*1440&gt;IFERROR(VLOOKUP(I337,'Ajustes'!$A$3:$C$5,2,0),0),AND(NOT(N(O337)&gt;0),I337&lt;&gt;"Emergencia ahora",(NOW()-(N(A337)+N(B337)))*1440&gt;IFERROR(VLOOKUP(I337,'Ajustes'!$A$3:$C$5,2,0),0)))),"LLAMADA DESPUÉS DE LA META; ","")&amp;IF(AND(I337="Siguiente día hábil",N(A337)&gt;0,IF(N(N337)=0,TODAY()&gt;WORKDAY(N(A337),1),N(N337)&gt;WORKDAY(N(A337),1))),"SIGUIENTE DÍA HÁBIL SIN PROGRAMAR; ","")&amp;IF(AND(OR(I337="Emergencia ahora",I337="Siguiente día hábil"),K337=""),"SIN PROVEEDOR; ","")&amp;IF(AND(I337&lt;&gt;"",N(A337)&gt;0,IFERROR(VLOOKUP(I337,'Ajustes'!$A$3:$C$5,3,0),0)&gt;0,TODAY()-N(A337)&gt;IFERROR(VLOOKUP(I337,'Ajustes'!$A$3:$C$5,3,0),0)),"ABIERTA DEMASIADO TIEMPO; ","")="","",LEFT(IF(N(A337)=0,"SIN FECHA DE LLEGADA; ","")&amp;IF(C337="","SIN UNIDAD; ","")&amp;IF(AND(C337&lt;&gt;"",COUNTIF('Unidades'!$A$2:$A$300,C337)=0),"UNIDAD NO ESTÁ EN LA LISTA; ","")&amp;IF(I337="","SIN URGENCIA; ","")&amp;IF(AND(I337&lt;&gt;"",J337=""),"FALTA QUIÉN DECIDIÓ; ","")&amp;IF(AND(I337="Emergencia ahora",NOT(OR(N(L337)&gt;0,N(M337)&gt;0))),"EMERGENCIA SIN LLAMADA DE REGRESO; ","")&amp;IF(AND(I337&lt;&gt;"",N(A337)&gt;0,IFERROR(VLOOKUP(I337,'Ajustes'!$A$3:$C$5,2,0),0)&gt;0,IF(OR(N(L337)&gt;0,N(M337)&gt;0),((IF(N(L337)=0,N(A337),N(L337))+N(M337))-(N(A337)+N(B337)))*1440&gt;IFERROR(VLOOKUP(I337,'Ajustes'!$A$3:$C$5,2,0),0),AND(NOT(N(O337)&gt;0),I337&lt;&gt;"Emergencia ahora",(NOW()-(N(A337)+N(B337)))*1440&gt;IFERROR(VLOOKUP(I337,'Ajustes'!$A$3:$C$5,2,0),0)))),"LLAMADA DESPUÉS DE LA META; ","")&amp;IF(AND(I337="Siguiente día hábil",N(A337)&gt;0,IF(N(N337)=0,TODAY()&gt;WORKDAY(N(A337),1),N(N337)&gt;WORKDAY(N(A337),1))),"SIGUIENTE DÍA HÁBIL SIN PROGRAMAR; ","")&amp;IF(AND(OR(I337="Emergencia ahora",I337="Siguiente día hábil"),K337=""),"SIN PROVEEDOR; ","")&amp;IF(AND(I337&lt;&gt;"",N(A337)&gt;0,IFERROR(VLOOKUP(I337,'Ajustes'!$A$3:$C$5,3,0),0)&gt;0,TODAY()-N(A337)&gt;IFERROR(VLOOKUP(I337,'Ajustes'!$A$3:$C$5,3,0),0)),"ABIERTA DEMASIADO TIEMPO; ",""),LEN(IF(N(A337)=0,"SIN FECHA DE LLEGADA; ","")&amp;IF(C337="","SIN UNIDAD; ","")&amp;IF(AND(C337&lt;&gt;"",COUNTIF('Unidades'!$A$2:$A$300,C337)=0),"UNIDAD NO ESTÁ EN LA LISTA; ","")&amp;IF(I337="","SIN URGENCIA; ","")&amp;IF(AND(I337&lt;&gt;"",J337=""),"FALTA QUIÉN DECIDIÓ; ","")&amp;IF(AND(I337="Emergencia ahora",NOT(OR(N(L337)&gt;0,N(M337)&gt;0))),"EMERGENCIA SIN LLAMADA DE REGRESO; ","")&amp;IF(AND(I337&lt;&gt;"",N(A337)&gt;0,IFERROR(VLOOKUP(I337,'Ajustes'!$A$3:$C$5,2,0),0)&gt;0,IF(OR(N(L337)&gt;0,N(M337)&gt;0),((IF(N(L337)=0,N(A337),N(L337))+N(M337))-(N(A337)+N(B337)))*1440&gt;IFERROR(VLOOKUP(I337,'Ajustes'!$A$3:$C$5,2,0),0),AND(NOT(N(O337)&gt;0),I337&lt;&gt;"Emergencia ahora",(NOW()-(N(A337)+N(B337)))*1440&gt;IFERROR(VLOOKUP(I337,'Ajustes'!$A$3:$C$5,2,0),0)))),"LLAMADA DESPUÉS DE LA META; ","")&amp;IF(AND(I337="Siguiente día hábil",N(A337)&gt;0,IF(N(N337)=0,TODAY()&gt;WORKDAY(N(A337),1),N(N337)&gt;WORKDAY(N(A337),1))),"SIGUIENTE DÍA HÁBIL SIN PROGRAMAR; ","")&amp;IF(AND(OR(I337="Emergencia ahora",I337="Siguiente día hábil"),K337=""),"SIN PROVEEDOR; ","")&amp;IF(AND(I337&lt;&gt;"",N(A337)&gt;0,IFERROR(VLOOKUP(I337,'Ajustes'!$A$3:$C$5,3,0),0)&gt;0,TODAY()-N(A337)&gt;IFERROR(VLOOKUP(I337,'Ajustes'!$A$3:$C$5,3,0),0)),"ABIERTA DEMASIADO TIEMPO; ",""))-2)))</f>
        <v/>
      </c>
    </row>
    <row r="338">
      <c r="A338" s="7" t="n"/>
      <c r="B338" s="8" t="n"/>
      <c r="L338" s="7" t="n"/>
      <c r="M338" s="8" t="n"/>
      <c r="N338" s="7" t="n"/>
      <c r="O338" s="7" t="n"/>
      <c r="Q338" s="10">
        <f>IF(OR(NOT(OR(A338&lt;&gt;"",C338&lt;&gt;"",D338&lt;&gt;"",G338&lt;&gt;"")),N(A338)=0,NOT(OR(N(L338)&gt;0,N(M338)&gt;0))),"",ROUND(((IF(N(L338)=0,N(A338),N(L338))+N(M338))-(N(A338)+N(B338)))*1440,0))</f>
        <v/>
      </c>
      <c r="R338" s="10">
        <f>IF(OR(NOT(OR(A338&lt;&gt;"",C338&lt;&gt;"",D338&lt;&gt;"",G338&lt;&gt;"")),N(A338)=0),"",IF(N(O338)&gt;0,N(O338),TODAY())-N(A338))</f>
        <v/>
      </c>
      <c r="S338">
        <f>IF(OR(NOT(OR(A338&lt;&gt;"",C338&lt;&gt;"",D338&lt;&gt;"",G338&lt;&gt;"")),N(O338)&gt;0),"",IF(IF(N(A338)=0,"SIN FECHA DE LLEGADA; ","")&amp;IF(C338="","SIN UNIDAD; ","")&amp;IF(AND(C338&lt;&gt;"",COUNTIF('Unidades'!$A$2:$A$300,C338)=0),"UNIDAD NO ESTÁ EN LA LISTA; ","")&amp;IF(I338="","SIN URGENCIA; ","")&amp;IF(AND(I338&lt;&gt;"",J338=""),"FALTA QUIÉN DECIDIÓ; ","")&amp;IF(AND(I338="Emergencia ahora",NOT(OR(N(L338)&gt;0,N(M338)&gt;0))),"EMERGENCIA SIN LLAMADA DE REGRESO; ","")&amp;IF(AND(I338&lt;&gt;"",N(A338)&gt;0,IFERROR(VLOOKUP(I338,'Ajustes'!$A$3:$C$5,2,0),0)&gt;0,IF(OR(N(L338)&gt;0,N(M338)&gt;0),((IF(N(L338)=0,N(A338),N(L338))+N(M338))-(N(A338)+N(B338)))*1440&gt;IFERROR(VLOOKUP(I338,'Ajustes'!$A$3:$C$5,2,0),0),AND(NOT(N(O338)&gt;0),I338&lt;&gt;"Emergencia ahora",(NOW()-(N(A338)+N(B338)))*1440&gt;IFERROR(VLOOKUP(I338,'Ajustes'!$A$3:$C$5,2,0),0)))),"LLAMADA DESPUÉS DE LA META; ","")&amp;IF(AND(I338="Siguiente día hábil",N(A338)&gt;0,IF(N(N338)=0,TODAY()&gt;WORKDAY(N(A338),1),N(N338)&gt;WORKDAY(N(A338),1))),"SIGUIENTE DÍA HÁBIL SIN PROGRAMAR; ","")&amp;IF(AND(OR(I338="Emergencia ahora",I338="Siguiente día hábil"),K338=""),"SIN PROVEEDOR; ","")&amp;IF(AND(I338&lt;&gt;"",N(A338)&gt;0,IFERROR(VLOOKUP(I338,'Ajustes'!$A$3:$C$5,3,0),0)&gt;0,TODAY()-N(A338)&gt;IFERROR(VLOOKUP(I338,'Ajustes'!$A$3:$C$5,3,0),0)),"ABIERTA DEMASIADO TIEMPO; ","")="","",LEFT(IF(N(A338)=0,"SIN FECHA DE LLEGADA; ","")&amp;IF(C338="","SIN UNIDAD; ","")&amp;IF(AND(C338&lt;&gt;"",COUNTIF('Unidades'!$A$2:$A$300,C338)=0),"UNIDAD NO ESTÁ EN LA LISTA; ","")&amp;IF(I338="","SIN URGENCIA; ","")&amp;IF(AND(I338&lt;&gt;"",J338=""),"FALTA QUIÉN DECIDIÓ; ","")&amp;IF(AND(I338="Emergencia ahora",NOT(OR(N(L338)&gt;0,N(M338)&gt;0))),"EMERGENCIA SIN LLAMADA DE REGRESO; ","")&amp;IF(AND(I338&lt;&gt;"",N(A338)&gt;0,IFERROR(VLOOKUP(I338,'Ajustes'!$A$3:$C$5,2,0),0)&gt;0,IF(OR(N(L338)&gt;0,N(M338)&gt;0),((IF(N(L338)=0,N(A338),N(L338))+N(M338))-(N(A338)+N(B338)))*1440&gt;IFERROR(VLOOKUP(I338,'Ajustes'!$A$3:$C$5,2,0),0),AND(NOT(N(O338)&gt;0),I338&lt;&gt;"Emergencia ahora",(NOW()-(N(A338)+N(B338)))*1440&gt;IFERROR(VLOOKUP(I338,'Ajustes'!$A$3:$C$5,2,0),0)))),"LLAMADA DESPUÉS DE LA META; ","")&amp;IF(AND(I338="Siguiente día hábil",N(A338)&gt;0,IF(N(N338)=0,TODAY()&gt;WORKDAY(N(A338),1),N(N338)&gt;WORKDAY(N(A338),1))),"SIGUIENTE DÍA HÁBIL SIN PROGRAMAR; ","")&amp;IF(AND(OR(I338="Emergencia ahora",I338="Siguiente día hábil"),K338=""),"SIN PROVEEDOR; ","")&amp;IF(AND(I338&lt;&gt;"",N(A338)&gt;0,IFERROR(VLOOKUP(I338,'Ajustes'!$A$3:$C$5,3,0),0)&gt;0,TODAY()-N(A338)&gt;IFERROR(VLOOKUP(I338,'Ajustes'!$A$3:$C$5,3,0),0)),"ABIERTA DEMASIADO TIEMPO; ",""),LEN(IF(N(A338)=0,"SIN FECHA DE LLEGADA; ","")&amp;IF(C338="","SIN UNIDAD; ","")&amp;IF(AND(C338&lt;&gt;"",COUNTIF('Unidades'!$A$2:$A$300,C338)=0),"UNIDAD NO ESTÁ EN LA LISTA; ","")&amp;IF(I338="","SIN URGENCIA; ","")&amp;IF(AND(I338&lt;&gt;"",J338=""),"FALTA QUIÉN DECIDIÓ; ","")&amp;IF(AND(I338="Emergencia ahora",NOT(OR(N(L338)&gt;0,N(M338)&gt;0))),"EMERGENCIA SIN LLAMADA DE REGRESO; ","")&amp;IF(AND(I338&lt;&gt;"",N(A338)&gt;0,IFERROR(VLOOKUP(I338,'Ajustes'!$A$3:$C$5,2,0),0)&gt;0,IF(OR(N(L338)&gt;0,N(M338)&gt;0),((IF(N(L338)=0,N(A338),N(L338))+N(M338))-(N(A338)+N(B338)))*1440&gt;IFERROR(VLOOKUP(I338,'Ajustes'!$A$3:$C$5,2,0),0),AND(NOT(N(O338)&gt;0),I338&lt;&gt;"Emergencia ahora",(NOW()-(N(A338)+N(B338)))*1440&gt;IFERROR(VLOOKUP(I338,'Ajustes'!$A$3:$C$5,2,0),0)))),"LLAMADA DESPUÉS DE LA META; ","")&amp;IF(AND(I338="Siguiente día hábil",N(A338)&gt;0,IF(N(N338)=0,TODAY()&gt;WORKDAY(N(A338),1),N(N338)&gt;WORKDAY(N(A338),1))),"SIGUIENTE DÍA HÁBIL SIN PROGRAMAR; ","")&amp;IF(AND(OR(I338="Emergencia ahora",I338="Siguiente día hábil"),K338=""),"SIN PROVEEDOR; ","")&amp;IF(AND(I338&lt;&gt;"",N(A338)&gt;0,IFERROR(VLOOKUP(I338,'Ajustes'!$A$3:$C$5,3,0),0)&gt;0,TODAY()-N(A338)&gt;IFERROR(VLOOKUP(I338,'Ajustes'!$A$3:$C$5,3,0),0)),"ABIERTA DEMASIADO TIEMPO; ",""))-2)))</f>
        <v/>
      </c>
    </row>
    <row r="339">
      <c r="A339" s="7" t="n"/>
      <c r="B339" s="8" t="n"/>
      <c r="L339" s="7" t="n"/>
      <c r="M339" s="8" t="n"/>
      <c r="N339" s="7" t="n"/>
      <c r="O339" s="7" t="n"/>
      <c r="Q339" s="10">
        <f>IF(OR(NOT(OR(A339&lt;&gt;"",C339&lt;&gt;"",D339&lt;&gt;"",G339&lt;&gt;"")),N(A339)=0,NOT(OR(N(L339)&gt;0,N(M339)&gt;0))),"",ROUND(((IF(N(L339)=0,N(A339),N(L339))+N(M339))-(N(A339)+N(B339)))*1440,0))</f>
        <v/>
      </c>
      <c r="R339" s="10">
        <f>IF(OR(NOT(OR(A339&lt;&gt;"",C339&lt;&gt;"",D339&lt;&gt;"",G339&lt;&gt;"")),N(A339)=0),"",IF(N(O339)&gt;0,N(O339),TODAY())-N(A339))</f>
        <v/>
      </c>
      <c r="S339">
        <f>IF(OR(NOT(OR(A339&lt;&gt;"",C339&lt;&gt;"",D339&lt;&gt;"",G339&lt;&gt;"")),N(O339)&gt;0),"",IF(IF(N(A339)=0,"SIN FECHA DE LLEGADA; ","")&amp;IF(C339="","SIN UNIDAD; ","")&amp;IF(AND(C339&lt;&gt;"",COUNTIF('Unidades'!$A$2:$A$300,C339)=0),"UNIDAD NO ESTÁ EN LA LISTA; ","")&amp;IF(I339="","SIN URGENCIA; ","")&amp;IF(AND(I339&lt;&gt;"",J339=""),"FALTA QUIÉN DECIDIÓ; ","")&amp;IF(AND(I339="Emergencia ahora",NOT(OR(N(L339)&gt;0,N(M339)&gt;0))),"EMERGENCIA SIN LLAMADA DE REGRESO; ","")&amp;IF(AND(I339&lt;&gt;"",N(A339)&gt;0,IFERROR(VLOOKUP(I339,'Ajustes'!$A$3:$C$5,2,0),0)&gt;0,IF(OR(N(L339)&gt;0,N(M339)&gt;0),((IF(N(L339)=0,N(A339),N(L339))+N(M339))-(N(A339)+N(B339)))*1440&gt;IFERROR(VLOOKUP(I339,'Ajustes'!$A$3:$C$5,2,0),0),AND(NOT(N(O339)&gt;0),I339&lt;&gt;"Emergencia ahora",(NOW()-(N(A339)+N(B339)))*1440&gt;IFERROR(VLOOKUP(I339,'Ajustes'!$A$3:$C$5,2,0),0)))),"LLAMADA DESPUÉS DE LA META; ","")&amp;IF(AND(I339="Siguiente día hábil",N(A339)&gt;0,IF(N(N339)=0,TODAY()&gt;WORKDAY(N(A339),1),N(N339)&gt;WORKDAY(N(A339),1))),"SIGUIENTE DÍA HÁBIL SIN PROGRAMAR; ","")&amp;IF(AND(OR(I339="Emergencia ahora",I339="Siguiente día hábil"),K339=""),"SIN PROVEEDOR; ","")&amp;IF(AND(I339&lt;&gt;"",N(A339)&gt;0,IFERROR(VLOOKUP(I339,'Ajustes'!$A$3:$C$5,3,0),0)&gt;0,TODAY()-N(A339)&gt;IFERROR(VLOOKUP(I339,'Ajustes'!$A$3:$C$5,3,0),0)),"ABIERTA DEMASIADO TIEMPO; ","")="","",LEFT(IF(N(A339)=0,"SIN FECHA DE LLEGADA; ","")&amp;IF(C339="","SIN UNIDAD; ","")&amp;IF(AND(C339&lt;&gt;"",COUNTIF('Unidades'!$A$2:$A$300,C339)=0),"UNIDAD NO ESTÁ EN LA LISTA; ","")&amp;IF(I339="","SIN URGENCIA; ","")&amp;IF(AND(I339&lt;&gt;"",J339=""),"FALTA QUIÉN DECIDIÓ; ","")&amp;IF(AND(I339="Emergencia ahora",NOT(OR(N(L339)&gt;0,N(M339)&gt;0))),"EMERGENCIA SIN LLAMADA DE REGRESO; ","")&amp;IF(AND(I339&lt;&gt;"",N(A339)&gt;0,IFERROR(VLOOKUP(I339,'Ajustes'!$A$3:$C$5,2,0),0)&gt;0,IF(OR(N(L339)&gt;0,N(M339)&gt;0),((IF(N(L339)=0,N(A339),N(L339))+N(M339))-(N(A339)+N(B339)))*1440&gt;IFERROR(VLOOKUP(I339,'Ajustes'!$A$3:$C$5,2,0),0),AND(NOT(N(O339)&gt;0),I339&lt;&gt;"Emergencia ahora",(NOW()-(N(A339)+N(B339)))*1440&gt;IFERROR(VLOOKUP(I339,'Ajustes'!$A$3:$C$5,2,0),0)))),"LLAMADA DESPUÉS DE LA META; ","")&amp;IF(AND(I339="Siguiente día hábil",N(A339)&gt;0,IF(N(N339)=0,TODAY()&gt;WORKDAY(N(A339),1),N(N339)&gt;WORKDAY(N(A339),1))),"SIGUIENTE DÍA HÁBIL SIN PROGRAMAR; ","")&amp;IF(AND(OR(I339="Emergencia ahora",I339="Siguiente día hábil"),K339=""),"SIN PROVEEDOR; ","")&amp;IF(AND(I339&lt;&gt;"",N(A339)&gt;0,IFERROR(VLOOKUP(I339,'Ajustes'!$A$3:$C$5,3,0),0)&gt;0,TODAY()-N(A339)&gt;IFERROR(VLOOKUP(I339,'Ajustes'!$A$3:$C$5,3,0),0)),"ABIERTA DEMASIADO TIEMPO; ",""),LEN(IF(N(A339)=0,"SIN FECHA DE LLEGADA; ","")&amp;IF(C339="","SIN UNIDAD; ","")&amp;IF(AND(C339&lt;&gt;"",COUNTIF('Unidades'!$A$2:$A$300,C339)=0),"UNIDAD NO ESTÁ EN LA LISTA; ","")&amp;IF(I339="","SIN URGENCIA; ","")&amp;IF(AND(I339&lt;&gt;"",J339=""),"FALTA QUIÉN DECIDIÓ; ","")&amp;IF(AND(I339="Emergencia ahora",NOT(OR(N(L339)&gt;0,N(M339)&gt;0))),"EMERGENCIA SIN LLAMADA DE REGRESO; ","")&amp;IF(AND(I339&lt;&gt;"",N(A339)&gt;0,IFERROR(VLOOKUP(I339,'Ajustes'!$A$3:$C$5,2,0),0)&gt;0,IF(OR(N(L339)&gt;0,N(M339)&gt;0),((IF(N(L339)=0,N(A339),N(L339))+N(M339))-(N(A339)+N(B339)))*1440&gt;IFERROR(VLOOKUP(I339,'Ajustes'!$A$3:$C$5,2,0),0),AND(NOT(N(O339)&gt;0),I339&lt;&gt;"Emergencia ahora",(NOW()-(N(A339)+N(B339)))*1440&gt;IFERROR(VLOOKUP(I339,'Ajustes'!$A$3:$C$5,2,0),0)))),"LLAMADA DESPUÉS DE LA META; ","")&amp;IF(AND(I339="Siguiente día hábil",N(A339)&gt;0,IF(N(N339)=0,TODAY()&gt;WORKDAY(N(A339),1),N(N339)&gt;WORKDAY(N(A339),1))),"SIGUIENTE DÍA HÁBIL SIN PROGRAMAR; ","")&amp;IF(AND(OR(I339="Emergencia ahora",I339="Siguiente día hábil"),K339=""),"SIN PROVEEDOR; ","")&amp;IF(AND(I339&lt;&gt;"",N(A339)&gt;0,IFERROR(VLOOKUP(I339,'Ajustes'!$A$3:$C$5,3,0),0)&gt;0,TODAY()-N(A339)&gt;IFERROR(VLOOKUP(I339,'Ajustes'!$A$3:$C$5,3,0),0)),"ABIERTA DEMASIADO TIEMPO; ",""))-2)))</f>
        <v/>
      </c>
    </row>
    <row r="340">
      <c r="A340" s="7" t="n"/>
      <c r="B340" s="8" t="n"/>
      <c r="L340" s="7" t="n"/>
      <c r="M340" s="8" t="n"/>
      <c r="N340" s="7" t="n"/>
      <c r="O340" s="7" t="n"/>
      <c r="Q340" s="10">
        <f>IF(OR(NOT(OR(A340&lt;&gt;"",C340&lt;&gt;"",D340&lt;&gt;"",G340&lt;&gt;"")),N(A340)=0,NOT(OR(N(L340)&gt;0,N(M340)&gt;0))),"",ROUND(((IF(N(L340)=0,N(A340),N(L340))+N(M340))-(N(A340)+N(B340)))*1440,0))</f>
        <v/>
      </c>
      <c r="R340" s="10">
        <f>IF(OR(NOT(OR(A340&lt;&gt;"",C340&lt;&gt;"",D340&lt;&gt;"",G340&lt;&gt;"")),N(A340)=0),"",IF(N(O340)&gt;0,N(O340),TODAY())-N(A340))</f>
        <v/>
      </c>
      <c r="S340">
        <f>IF(OR(NOT(OR(A340&lt;&gt;"",C340&lt;&gt;"",D340&lt;&gt;"",G340&lt;&gt;"")),N(O340)&gt;0),"",IF(IF(N(A340)=0,"SIN FECHA DE LLEGADA; ","")&amp;IF(C340="","SIN UNIDAD; ","")&amp;IF(AND(C340&lt;&gt;"",COUNTIF('Unidades'!$A$2:$A$300,C340)=0),"UNIDAD NO ESTÁ EN LA LISTA; ","")&amp;IF(I340="","SIN URGENCIA; ","")&amp;IF(AND(I340&lt;&gt;"",J340=""),"FALTA QUIÉN DECIDIÓ; ","")&amp;IF(AND(I340="Emergencia ahora",NOT(OR(N(L340)&gt;0,N(M340)&gt;0))),"EMERGENCIA SIN LLAMADA DE REGRESO; ","")&amp;IF(AND(I340&lt;&gt;"",N(A340)&gt;0,IFERROR(VLOOKUP(I340,'Ajustes'!$A$3:$C$5,2,0),0)&gt;0,IF(OR(N(L340)&gt;0,N(M340)&gt;0),((IF(N(L340)=0,N(A340),N(L340))+N(M340))-(N(A340)+N(B340)))*1440&gt;IFERROR(VLOOKUP(I340,'Ajustes'!$A$3:$C$5,2,0),0),AND(NOT(N(O340)&gt;0),I340&lt;&gt;"Emergencia ahora",(NOW()-(N(A340)+N(B340)))*1440&gt;IFERROR(VLOOKUP(I340,'Ajustes'!$A$3:$C$5,2,0),0)))),"LLAMADA DESPUÉS DE LA META; ","")&amp;IF(AND(I340="Siguiente día hábil",N(A340)&gt;0,IF(N(N340)=0,TODAY()&gt;WORKDAY(N(A340),1),N(N340)&gt;WORKDAY(N(A340),1))),"SIGUIENTE DÍA HÁBIL SIN PROGRAMAR; ","")&amp;IF(AND(OR(I340="Emergencia ahora",I340="Siguiente día hábil"),K340=""),"SIN PROVEEDOR; ","")&amp;IF(AND(I340&lt;&gt;"",N(A340)&gt;0,IFERROR(VLOOKUP(I340,'Ajustes'!$A$3:$C$5,3,0),0)&gt;0,TODAY()-N(A340)&gt;IFERROR(VLOOKUP(I340,'Ajustes'!$A$3:$C$5,3,0),0)),"ABIERTA DEMASIADO TIEMPO; ","")="","",LEFT(IF(N(A340)=0,"SIN FECHA DE LLEGADA; ","")&amp;IF(C340="","SIN UNIDAD; ","")&amp;IF(AND(C340&lt;&gt;"",COUNTIF('Unidades'!$A$2:$A$300,C340)=0),"UNIDAD NO ESTÁ EN LA LISTA; ","")&amp;IF(I340="","SIN URGENCIA; ","")&amp;IF(AND(I340&lt;&gt;"",J340=""),"FALTA QUIÉN DECIDIÓ; ","")&amp;IF(AND(I340="Emergencia ahora",NOT(OR(N(L340)&gt;0,N(M340)&gt;0))),"EMERGENCIA SIN LLAMADA DE REGRESO; ","")&amp;IF(AND(I340&lt;&gt;"",N(A340)&gt;0,IFERROR(VLOOKUP(I340,'Ajustes'!$A$3:$C$5,2,0),0)&gt;0,IF(OR(N(L340)&gt;0,N(M340)&gt;0),((IF(N(L340)=0,N(A340),N(L340))+N(M340))-(N(A340)+N(B340)))*1440&gt;IFERROR(VLOOKUP(I340,'Ajustes'!$A$3:$C$5,2,0),0),AND(NOT(N(O340)&gt;0),I340&lt;&gt;"Emergencia ahora",(NOW()-(N(A340)+N(B340)))*1440&gt;IFERROR(VLOOKUP(I340,'Ajustes'!$A$3:$C$5,2,0),0)))),"LLAMADA DESPUÉS DE LA META; ","")&amp;IF(AND(I340="Siguiente día hábil",N(A340)&gt;0,IF(N(N340)=0,TODAY()&gt;WORKDAY(N(A340),1),N(N340)&gt;WORKDAY(N(A340),1))),"SIGUIENTE DÍA HÁBIL SIN PROGRAMAR; ","")&amp;IF(AND(OR(I340="Emergencia ahora",I340="Siguiente día hábil"),K340=""),"SIN PROVEEDOR; ","")&amp;IF(AND(I340&lt;&gt;"",N(A340)&gt;0,IFERROR(VLOOKUP(I340,'Ajustes'!$A$3:$C$5,3,0),0)&gt;0,TODAY()-N(A340)&gt;IFERROR(VLOOKUP(I340,'Ajustes'!$A$3:$C$5,3,0),0)),"ABIERTA DEMASIADO TIEMPO; ",""),LEN(IF(N(A340)=0,"SIN FECHA DE LLEGADA; ","")&amp;IF(C340="","SIN UNIDAD; ","")&amp;IF(AND(C340&lt;&gt;"",COUNTIF('Unidades'!$A$2:$A$300,C340)=0),"UNIDAD NO ESTÁ EN LA LISTA; ","")&amp;IF(I340="","SIN URGENCIA; ","")&amp;IF(AND(I340&lt;&gt;"",J340=""),"FALTA QUIÉN DECIDIÓ; ","")&amp;IF(AND(I340="Emergencia ahora",NOT(OR(N(L340)&gt;0,N(M340)&gt;0))),"EMERGENCIA SIN LLAMADA DE REGRESO; ","")&amp;IF(AND(I340&lt;&gt;"",N(A340)&gt;0,IFERROR(VLOOKUP(I340,'Ajustes'!$A$3:$C$5,2,0),0)&gt;0,IF(OR(N(L340)&gt;0,N(M340)&gt;0),((IF(N(L340)=0,N(A340),N(L340))+N(M340))-(N(A340)+N(B340)))*1440&gt;IFERROR(VLOOKUP(I340,'Ajustes'!$A$3:$C$5,2,0),0),AND(NOT(N(O340)&gt;0),I340&lt;&gt;"Emergencia ahora",(NOW()-(N(A340)+N(B340)))*1440&gt;IFERROR(VLOOKUP(I340,'Ajustes'!$A$3:$C$5,2,0),0)))),"LLAMADA DESPUÉS DE LA META; ","")&amp;IF(AND(I340="Siguiente día hábil",N(A340)&gt;0,IF(N(N340)=0,TODAY()&gt;WORKDAY(N(A340),1),N(N340)&gt;WORKDAY(N(A340),1))),"SIGUIENTE DÍA HÁBIL SIN PROGRAMAR; ","")&amp;IF(AND(OR(I340="Emergencia ahora",I340="Siguiente día hábil"),K340=""),"SIN PROVEEDOR; ","")&amp;IF(AND(I340&lt;&gt;"",N(A340)&gt;0,IFERROR(VLOOKUP(I340,'Ajustes'!$A$3:$C$5,3,0),0)&gt;0,TODAY()-N(A340)&gt;IFERROR(VLOOKUP(I340,'Ajustes'!$A$3:$C$5,3,0),0)),"ABIERTA DEMASIADO TIEMPO; ",""))-2)))</f>
        <v/>
      </c>
    </row>
    <row r="341">
      <c r="A341" s="7" t="n"/>
      <c r="B341" s="8" t="n"/>
      <c r="L341" s="7" t="n"/>
      <c r="M341" s="8" t="n"/>
      <c r="N341" s="7" t="n"/>
      <c r="O341" s="7" t="n"/>
      <c r="Q341" s="10">
        <f>IF(OR(NOT(OR(A341&lt;&gt;"",C341&lt;&gt;"",D341&lt;&gt;"",G341&lt;&gt;"")),N(A341)=0,NOT(OR(N(L341)&gt;0,N(M341)&gt;0))),"",ROUND(((IF(N(L341)=0,N(A341),N(L341))+N(M341))-(N(A341)+N(B341)))*1440,0))</f>
        <v/>
      </c>
      <c r="R341" s="10">
        <f>IF(OR(NOT(OR(A341&lt;&gt;"",C341&lt;&gt;"",D341&lt;&gt;"",G341&lt;&gt;"")),N(A341)=0),"",IF(N(O341)&gt;0,N(O341),TODAY())-N(A341))</f>
        <v/>
      </c>
      <c r="S341">
        <f>IF(OR(NOT(OR(A341&lt;&gt;"",C341&lt;&gt;"",D341&lt;&gt;"",G341&lt;&gt;"")),N(O341)&gt;0),"",IF(IF(N(A341)=0,"SIN FECHA DE LLEGADA; ","")&amp;IF(C341="","SIN UNIDAD; ","")&amp;IF(AND(C341&lt;&gt;"",COUNTIF('Unidades'!$A$2:$A$300,C341)=0),"UNIDAD NO ESTÁ EN LA LISTA; ","")&amp;IF(I341="","SIN URGENCIA; ","")&amp;IF(AND(I341&lt;&gt;"",J341=""),"FALTA QUIÉN DECIDIÓ; ","")&amp;IF(AND(I341="Emergencia ahora",NOT(OR(N(L341)&gt;0,N(M341)&gt;0))),"EMERGENCIA SIN LLAMADA DE REGRESO; ","")&amp;IF(AND(I341&lt;&gt;"",N(A341)&gt;0,IFERROR(VLOOKUP(I341,'Ajustes'!$A$3:$C$5,2,0),0)&gt;0,IF(OR(N(L341)&gt;0,N(M341)&gt;0),((IF(N(L341)=0,N(A341),N(L341))+N(M341))-(N(A341)+N(B341)))*1440&gt;IFERROR(VLOOKUP(I341,'Ajustes'!$A$3:$C$5,2,0),0),AND(NOT(N(O341)&gt;0),I341&lt;&gt;"Emergencia ahora",(NOW()-(N(A341)+N(B341)))*1440&gt;IFERROR(VLOOKUP(I341,'Ajustes'!$A$3:$C$5,2,0),0)))),"LLAMADA DESPUÉS DE LA META; ","")&amp;IF(AND(I341="Siguiente día hábil",N(A341)&gt;0,IF(N(N341)=0,TODAY()&gt;WORKDAY(N(A341),1),N(N341)&gt;WORKDAY(N(A341),1))),"SIGUIENTE DÍA HÁBIL SIN PROGRAMAR; ","")&amp;IF(AND(OR(I341="Emergencia ahora",I341="Siguiente día hábil"),K341=""),"SIN PROVEEDOR; ","")&amp;IF(AND(I341&lt;&gt;"",N(A341)&gt;0,IFERROR(VLOOKUP(I341,'Ajustes'!$A$3:$C$5,3,0),0)&gt;0,TODAY()-N(A341)&gt;IFERROR(VLOOKUP(I341,'Ajustes'!$A$3:$C$5,3,0),0)),"ABIERTA DEMASIADO TIEMPO; ","")="","",LEFT(IF(N(A341)=0,"SIN FECHA DE LLEGADA; ","")&amp;IF(C341="","SIN UNIDAD; ","")&amp;IF(AND(C341&lt;&gt;"",COUNTIF('Unidades'!$A$2:$A$300,C341)=0),"UNIDAD NO ESTÁ EN LA LISTA; ","")&amp;IF(I341="","SIN URGENCIA; ","")&amp;IF(AND(I341&lt;&gt;"",J341=""),"FALTA QUIÉN DECIDIÓ; ","")&amp;IF(AND(I341="Emergencia ahora",NOT(OR(N(L341)&gt;0,N(M341)&gt;0))),"EMERGENCIA SIN LLAMADA DE REGRESO; ","")&amp;IF(AND(I341&lt;&gt;"",N(A341)&gt;0,IFERROR(VLOOKUP(I341,'Ajustes'!$A$3:$C$5,2,0),0)&gt;0,IF(OR(N(L341)&gt;0,N(M341)&gt;0),((IF(N(L341)=0,N(A341),N(L341))+N(M341))-(N(A341)+N(B341)))*1440&gt;IFERROR(VLOOKUP(I341,'Ajustes'!$A$3:$C$5,2,0),0),AND(NOT(N(O341)&gt;0),I341&lt;&gt;"Emergencia ahora",(NOW()-(N(A341)+N(B341)))*1440&gt;IFERROR(VLOOKUP(I341,'Ajustes'!$A$3:$C$5,2,0),0)))),"LLAMADA DESPUÉS DE LA META; ","")&amp;IF(AND(I341="Siguiente día hábil",N(A341)&gt;0,IF(N(N341)=0,TODAY()&gt;WORKDAY(N(A341),1),N(N341)&gt;WORKDAY(N(A341),1))),"SIGUIENTE DÍA HÁBIL SIN PROGRAMAR; ","")&amp;IF(AND(OR(I341="Emergencia ahora",I341="Siguiente día hábil"),K341=""),"SIN PROVEEDOR; ","")&amp;IF(AND(I341&lt;&gt;"",N(A341)&gt;0,IFERROR(VLOOKUP(I341,'Ajustes'!$A$3:$C$5,3,0),0)&gt;0,TODAY()-N(A341)&gt;IFERROR(VLOOKUP(I341,'Ajustes'!$A$3:$C$5,3,0),0)),"ABIERTA DEMASIADO TIEMPO; ",""),LEN(IF(N(A341)=0,"SIN FECHA DE LLEGADA; ","")&amp;IF(C341="","SIN UNIDAD; ","")&amp;IF(AND(C341&lt;&gt;"",COUNTIF('Unidades'!$A$2:$A$300,C341)=0),"UNIDAD NO ESTÁ EN LA LISTA; ","")&amp;IF(I341="","SIN URGENCIA; ","")&amp;IF(AND(I341&lt;&gt;"",J341=""),"FALTA QUIÉN DECIDIÓ; ","")&amp;IF(AND(I341="Emergencia ahora",NOT(OR(N(L341)&gt;0,N(M341)&gt;0))),"EMERGENCIA SIN LLAMADA DE REGRESO; ","")&amp;IF(AND(I341&lt;&gt;"",N(A341)&gt;0,IFERROR(VLOOKUP(I341,'Ajustes'!$A$3:$C$5,2,0),0)&gt;0,IF(OR(N(L341)&gt;0,N(M341)&gt;0),((IF(N(L341)=0,N(A341),N(L341))+N(M341))-(N(A341)+N(B341)))*1440&gt;IFERROR(VLOOKUP(I341,'Ajustes'!$A$3:$C$5,2,0),0),AND(NOT(N(O341)&gt;0),I341&lt;&gt;"Emergencia ahora",(NOW()-(N(A341)+N(B341)))*1440&gt;IFERROR(VLOOKUP(I341,'Ajustes'!$A$3:$C$5,2,0),0)))),"LLAMADA DESPUÉS DE LA META; ","")&amp;IF(AND(I341="Siguiente día hábil",N(A341)&gt;0,IF(N(N341)=0,TODAY()&gt;WORKDAY(N(A341),1),N(N341)&gt;WORKDAY(N(A341),1))),"SIGUIENTE DÍA HÁBIL SIN PROGRAMAR; ","")&amp;IF(AND(OR(I341="Emergencia ahora",I341="Siguiente día hábil"),K341=""),"SIN PROVEEDOR; ","")&amp;IF(AND(I341&lt;&gt;"",N(A341)&gt;0,IFERROR(VLOOKUP(I341,'Ajustes'!$A$3:$C$5,3,0),0)&gt;0,TODAY()-N(A341)&gt;IFERROR(VLOOKUP(I341,'Ajustes'!$A$3:$C$5,3,0),0)),"ABIERTA DEMASIADO TIEMPO; ",""))-2)))</f>
        <v/>
      </c>
    </row>
    <row r="342">
      <c r="A342" s="7" t="n"/>
      <c r="B342" s="8" t="n"/>
      <c r="L342" s="7" t="n"/>
      <c r="M342" s="8" t="n"/>
      <c r="N342" s="7" t="n"/>
      <c r="O342" s="7" t="n"/>
      <c r="Q342" s="10">
        <f>IF(OR(NOT(OR(A342&lt;&gt;"",C342&lt;&gt;"",D342&lt;&gt;"",G342&lt;&gt;"")),N(A342)=0,NOT(OR(N(L342)&gt;0,N(M342)&gt;0))),"",ROUND(((IF(N(L342)=0,N(A342),N(L342))+N(M342))-(N(A342)+N(B342)))*1440,0))</f>
        <v/>
      </c>
      <c r="R342" s="10">
        <f>IF(OR(NOT(OR(A342&lt;&gt;"",C342&lt;&gt;"",D342&lt;&gt;"",G342&lt;&gt;"")),N(A342)=0),"",IF(N(O342)&gt;0,N(O342),TODAY())-N(A342))</f>
        <v/>
      </c>
      <c r="S342">
        <f>IF(OR(NOT(OR(A342&lt;&gt;"",C342&lt;&gt;"",D342&lt;&gt;"",G342&lt;&gt;"")),N(O342)&gt;0),"",IF(IF(N(A342)=0,"SIN FECHA DE LLEGADA; ","")&amp;IF(C342="","SIN UNIDAD; ","")&amp;IF(AND(C342&lt;&gt;"",COUNTIF('Unidades'!$A$2:$A$300,C342)=0),"UNIDAD NO ESTÁ EN LA LISTA; ","")&amp;IF(I342="","SIN URGENCIA; ","")&amp;IF(AND(I342&lt;&gt;"",J342=""),"FALTA QUIÉN DECIDIÓ; ","")&amp;IF(AND(I342="Emergencia ahora",NOT(OR(N(L342)&gt;0,N(M342)&gt;0))),"EMERGENCIA SIN LLAMADA DE REGRESO; ","")&amp;IF(AND(I342&lt;&gt;"",N(A342)&gt;0,IFERROR(VLOOKUP(I342,'Ajustes'!$A$3:$C$5,2,0),0)&gt;0,IF(OR(N(L342)&gt;0,N(M342)&gt;0),((IF(N(L342)=0,N(A342),N(L342))+N(M342))-(N(A342)+N(B342)))*1440&gt;IFERROR(VLOOKUP(I342,'Ajustes'!$A$3:$C$5,2,0),0),AND(NOT(N(O342)&gt;0),I342&lt;&gt;"Emergencia ahora",(NOW()-(N(A342)+N(B342)))*1440&gt;IFERROR(VLOOKUP(I342,'Ajustes'!$A$3:$C$5,2,0),0)))),"LLAMADA DESPUÉS DE LA META; ","")&amp;IF(AND(I342="Siguiente día hábil",N(A342)&gt;0,IF(N(N342)=0,TODAY()&gt;WORKDAY(N(A342),1),N(N342)&gt;WORKDAY(N(A342),1))),"SIGUIENTE DÍA HÁBIL SIN PROGRAMAR; ","")&amp;IF(AND(OR(I342="Emergencia ahora",I342="Siguiente día hábil"),K342=""),"SIN PROVEEDOR; ","")&amp;IF(AND(I342&lt;&gt;"",N(A342)&gt;0,IFERROR(VLOOKUP(I342,'Ajustes'!$A$3:$C$5,3,0),0)&gt;0,TODAY()-N(A342)&gt;IFERROR(VLOOKUP(I342,'Ajustes'!$A$3:$C$5,3,0),0)),"ABIERTA DEMASIADO TIEMPO; ","")="","",LEFT(IF(N(A342)=0,"SIN FECHA DE LLEGADA; ","")&amp;IF(C342="","SIN UNIDAD; ","")&amp;IF(AND(C342&lt;&gt;"",COUNTIF('Unidades'!$A$2:$A$300,C342)=0),"UNIDAD NO ESTÁ EN LA LISTA; ","")&amp;IF(I342="","SIN URGENCIA; ","")&amp;IF(AND(I342&lt;&gt;"",J342=""),"FALTA QUIÉN DECIDIÓ; ","")&amp;IF(AND(I342="Emergencia ahora",NOT(OR(N(L342)&gt;0,N(M342)&gt;0))),"EMERGENCIA SIN LLAMADA DE REGRESO; ","")&amp;IF(AND(I342&lt;&gt;"",N(A342)&gt;0,IFERROR(VLOOKUP(I342,'Ajustes'!$A$3:$C$5,2,0),0)&gt;0,IF(OR(N(L342)&gt;0,N(M342)&gt;0),((IF(N(L342)=0,N(A342),N(L342))+N(M342))-(N(A342)+N(B342)))*1440&gt;IFERROR(VLOOKUP(I342,'Ajustes'!$A$3:$C$5,2,0),0),AND(NOT(N(O342)&gt;0),I342&lt;&gt;"Emergencia ahora",(NOW()-(N(A342)+N(B342)))*1440&gt;IFERROR(VLOOKUP(I342,'Ajustes'!$A$3:$C$5,2,0),0)))),"LLAMADA DESPUÉS DE LA META; ","")&amp;IF(AND(I342="Siguiente día hábil",N(A342)&gt;0,IF(N(N342)=0,TODAY()&gt;WORKDAY(N(A342),1),N(N342)&gt;WORKDAY(N(A342),1))),"SIGUIENTE DÍA HÁBIL SIN PROGRAMAR; ","")&amp;IF(AND(OR(I342="Emergencia ahora",I342="Siguiente día hábil"),K342=""),"SIN PROVEEDOR; ","")&amp;IF(AND(I342&lt;&gt;"",N(A342)&gt;0,IFERROR(VLOOKUP(I342,'Ajustes'!$A$3:$C$5,3,0),0)&gt;0,TODAY()-N(A342)&gt;IFERROR(VLOOKUP(I342,'Ajustes'!$A$3:$C$5,3,0),0)),"ABIERTA DEMASIADO TIEMPO; ",""),LEN(IF(N(A342)=0,"SIN FECHA DE LLEGADA; ","")&amp;IF(C342="","SIN UNIDAD; ","")&amp;IF(AND(C342&lt;&gt;"",COUNTIF('Unidades'!$A$2:$A$300,C342)=0),"UNIDAD NO ESTÁ EN LA LISTA; ","")&amp;IF(I342="","SIN URGENCIA; ","")&amp;IF(AND(I342&lt;&gt;"",J342=""),"FALTA QUIÉN DECIDIÓ; ","")&amp;IF(AND(I342="Emergencia ahora",NOT(OR(N(L342)&gt;0,N(M342)&gt;0))),"EMERGENCIA SIN LLAMADA DE REGRESO; ","")&amp;IF(AND(I342&lt;&gt;"",N(A342)&gt;0,IFERROR(VLOOKUP(I342,'Ajustes'!$A$3:$C$5,2,0),0)&gt;0,IF(OR(N(L342)&gt;0,N(M342)&gt;0),((IF(N(L342)=0,N(A342),N(L342))+N(M342))-(N(A342)+N(B342)))*1440&gt;IFERROR(VLOOKUP(I342,'Ajustes'!$A$3:$C$5,2,0),0),AND(NOT(N(O342)&gt;0),I342&lt;&gt;"Emergencia ahora",(NOW()-(N(A342)+N(B342)))*1440&gt;IFERROR(VLOOKUP(I342,'Ajustes'!$A$3:$C$5,2,0),0)))),"LLAMADA DESPUÉS DE LA META; ","")&amp;IF(AND(I342="Siguiente día hábil",N(A342)&gt;0,IF(N(N342)=0,TODAY()&gt;WORKDAY(N(A342),1),N(N342)&gt;WORKDAY(N(A342),1))),"SIGUIENTE DÍA HÁBIL SIN PROGRAMAR; ","")&amp;IF(AND(OR(I342="Emergencia ahora",I342="Siguiente día hábil"),K342=""),"SIN PROVEEDOR; ","")&amp;IF(AND(I342&lt;&gt;"",N(A342)&gt;0,IFERROR(VLOOKUP(I342,'Ajustes'!$A$3:$C$5,3,0),0)&gt;0,TODAY()-N(A342)&gt;IFERROR(VLOOKUP(I342,'Ajustes'!$A$3:$C$5,3,0),0)),"ABIERTA DEMASIADO TIEMPO; ",""))-2)))</f>
        <v/>
      </c>
    </row>
    <row r="343">
      <c r="A343" s="7" t="n"/>
      <c r="B343" s="8" t="n"/>
      <c r="L343" s="7" t="n"/>
      <c r="M343" s="8" t="n"/>
      <c r="N343" s="7" t="n"/>
      <c r="O343" s="7" t="n"/>
      <c r="Q343" s="10">
        <f>IF(OR(NOT(OR(A343&lt;&gt;"",C343&lt;&gt;"",D343&lt;&gt;"",G343&lt;&gt;"")),N(A343)=0,NOT(OR(N(L343)&gt;0,N(M343)&gt;0))),"",ROUND(((IF(N(L343)=0,N(A343),N(L343))+N(M343))-(N(A343)+N(B343)))*1440,0))</f>
        <v/>
      </c>
      <c r="R343" s="10">
        <f>IF(OR(NOT(OR(A343&lt;&gt;"",C343&lt;&gt;"",D343&lt;&gt;"",G343&lt;&gt;"")),N(A343)=0),"",IF(N(O343)&gt;0,N(O343),TODAY())-N(A343))</f>
        <v/>
      </c>
      <c r="S343">
        <f>IF(OR(NOT(OR(A343&lt;&gt;"",C343&lt;&gt;"",D343&lt;&gt;"",G343&lt;&gt;"")),N(O343)&gt;0),"",IF(IF(N(A343)=0,"SIN FECHA DE LLEGADA; ","")&amp;IF(C343="","SIN UNIDAD; ","")&amp;IF(AND(C343&lt;&gt;"",COUNTIF('Unidades'!$A$2:$A$300,C343)=0),"UNIDAD NO ESTÁ EN LA LISTA; ","")&amp;IF(I343="","SIN URGENCIA; ","")&amp;IF(AND(I343&lt;&gt;"",J343=""),"FALTA QUIÉN DECIDIÓ; ","")&amp;IF(AND(I343="Emergencia ahora",NOT(OR(N(L343)&gt;0,N(M343)&gt;0))),"EMERGENCIA SIN LLAMADA DE REGRESO; ","")&amp;IF(AND(I343&lt;&gt;"",N(A343)&gt;0,IFERROR(VLOOKUP(I343,'Ajustes'!$A$3:$C$5,2,0),0)&gt;0,IF(OR(N(L343)&gt;0,N(M343)&gt;0),((IF(N(L343)=0,N(A343),N(L343))+N(M343))-(N(A343)+N(B343)))*1440&gt;IFERROR(VLOOKUP(I343,'Ajustes'!$A$3:$C$5,2,0),0),AND(NOT(N(O343)&gt;0),I343&lt;&gt;"Emergencia ahora",(NOW()-(N(A343)+N(B343)))*1440&gt;IFERROR(VLOOKUP(I343,'Ajustes'!$A$3:$C$5,2,0),0)))),"LLAMADA DESPUÉS DE LA META; ","")&amp;IF(AND(I343="Siguiente día hábil",N(A343)&gt;0,IF(N(N343)=0,TODAY()&gt;WORKDAY(N(A343),1),N(N343)&gt;WORKDAY(N(A343),1))),"SIGUIENTE DÍA HÁBIL SIN PROGRAMAR; ","")&amp;IF(AND(OR(I343="Emergencia ahora",I343="Siguiente día hábil"),K343=""),"SIN PROVEEDOR; ","")&amp;IF(AND(I343&lt;&gt;"",N(A343)&gt;0,IFERROR(VLOOKUP(I343,'Ajustes'!$A$3:$C$5,3,0),0)&gt;0,TODAY()-N(A343)&gt;IFERROR(VLOOKUP(I343,'Ajustes'!$A$3:$C$5,3,0),0)),"ABIERTA DEMASIADO TIEMPO; ","")="","",LEFT(IF(N(A343)=0,"SIN FECHA DE LLEGADA; ","")&amp;IF(C343="","SIN UNIDAD; ","")&amp;IF(AND(C343&lt;&gt;"",COUNTIF('Unidades'!$A$2:$A$300,C343)=0),"UNIDAD NO ESTÁ EN LA LISTA; ","")&amp;IF(I343="","SIN URGENCIA; ","")&amp;IF(AND(I343&lt;&gt;"",J343=""),"FALTA QUIÉN DECIDIÓ; ","")&amp;IF(AND(I343="Emergencia ahora",NOT(OR(N(L343)&gt;0,N(M343)&gt;0))),"EMERGENCIA SIN LLAMADA DE REGRESO; ","")&amp;IF(AND(I343&lt;&gt;"",N(A343)&gt;0,IFERROR(VLOOKUP(I343,'Ajustes'!$A$3:$C$5,2,0),0)&gt;0,IF(OR(N(L343)&gt;0,N(M343)&gt;0),((IF(N(L343)=0,N(A343),N(L343))+N(M343))-(N(A343)+N(B343)))*1440&gt;IFERROR(VLOOKUP(I343,'Ajustes'!$A$3:$C$5,2,0),0),AND(NOT(N(O343)&gt;0),I343&lt;&gt;"Emergencia ahora",(NOW()-(N(A343)+N(B343)))*1440&gt;IFERROR(VLOOKUP(I343,'Ajustes'!$A$3:$C$5,2,0),0)))),"LLAMADA DESPUÉS DE LA META; ","")&amp;IF(AND(I343="Siguiente día hábil",N(A343)&gt;0,IF(N(N343)=0,TODAY()&gt;WORKDAY(N(A343),1),N(N343)&gt;WORKDAY(N(A343),1))),"SIGUIENTE DÍA HÁBIL SIN PROGRAMAR; ","")&amp;IF(AND(OR(I343="Emergencia ahora",I343="Siguiente día hábil"),K343=""),"SIN PROVEEDOR; ","")&amp;IF(AND(I343&lt;&gt;"",N(A343)&gt;0,IFERROR(VLOOKUP(I343,'Ajustes'!$A$3:$C$5,3,0),0)&gt;0,TODAY()-N(A343)&gt;IFERROR(VLOOKUP(I343,'Ajustes'!$A$3:$C$5,3,0),0)),"ABIERTA DEMASIADO TIEMPO; ",""),LEN(IF(N(A343)=0,"SIN FECHA DE LLEGADA; ","")&amp;IF(C343="","SIN UNIDAD; ","")&amp;IF(AND(C343&lt;&gt;"",COUNTIF('Unidades'!$A$2:$A$300,C343)=0),"UNIDAD NO ESTÁ EN LA LISTA; ","")&amp;IF(I343="","SIN URGENCIA; ","")&amp;IF(AND(I343&lt;&gt;"",J343=""),"FALTA QUIÉN DECIDIÓ; ","")&amp;IF(AND(I343="Emergencia ahora",NOT(OR(N(L343)&gt;0,N(M343)&gt;0))),"EMERGENCIA SIN LLAMADA DE REGRESO; ","")&amp;IF(AND(I343&lt;&gt;"",N(A343)&gt;0,IFERROR(VLOOKUP(I343,'Ajustes'!$A$3:$C$5,2,0),0)&gt;0,IF(OR(N(L343)&gt;0,N(M343)&gt;0),((IF(N(L343)=0,N(A343),N(L343))+N(M343))-(N(A343)+N(B343)))*1440&gt;IFERROR(VLOOKUP(I343,'Ajustes'!$A$3:$C$5,2,0),0),AND(NOT(N(O343)&gt;0),I343&lt;&gt;"Emergencia ahora",(NOW()-(N(A343)+N(B343)))*1440&gt;IFERROR(VLOOKUP(I343,'Ajustes'!$A$3:$C$5,2,0),0)))),"LLAMADA DESPUÉS DE LA META; ","")&amp;IF(AND(I343="Siguiente día hábil",N(A343)&gt;0,IF(N(N343)=0,TODAY()&gt;WORKDAY(N(A343),1),N(N343)&gt;WORKDAY(N(A343),1))),"SIGUIENTE DÍA HÁBIL SIN PROGRAMAR; ","")&amp;IF(AND(OR(I343="Emergencia ahora",I343="Siguiente día hábil"),K343=""),"SIN PROVEEDOR; ","")&amp;IF(AND(I343&lt;&gt;"",N(A343)&gt;0,IFERROR(VLOOKUP(I343,'Ajustes'!$A$3:$C$5,3,0),0)&gt;0,TODAY()-N(A343)&gt;IFERROR(VLOOKUP(I343,'Ajustes'!$A$3:$C$5,3,0),0)),"ABIERTA DEMASIADO TIEMPO; ",""))-2)))</f>
        <v/>
      </c>
    </row>
    <row r="344">
      <c r="A344" s="7" t="n"/>
      <c r="B344" s="8" t="n"/>
      <c r="L344" s="7" t="n"/>
      <c r="M344" s="8" t="n"/>
      <c r="N344" s="7" t="n"/>
      <c r="O344" s="7" t="n"/>
      <c r="Q344" s="10">
        <f>IF(OR(NOT(OR(A344&lt;&gt;"",C344&lt;&gt;"",D344&lt;&gt;"",G344&lt;&gt;"")),N(A344)=0,NOT(OR(N(L344)&gt;0,N(M344)&gt;0))),"",ROUND(((IF(N(L344)=0,N(A344),N(L344))+N(M344))-(N(A344)+N(B344)))*1440,0))</f>
        <v/>
      </c>
      <c r="R344" s="10">
        <f>IF(OR(NOT(OR(A344&lt;&gt;"",C344&lt;&gt;"",D344&lt;&gt;"",G344&lt;&gt;"")),N(A344)=0),"",IF(N(O344)&gt;0,N(O344),TODAY())-N(A344))</f>
        <v/>
      </c>
      <c r="S344">
        <f>IF(OR(NOT(OR(A344&lt;&gt;"",C344&lt;&gt;"",D344&lt;&gt;"",G344&lt;&gt;"")),N(O344)&gt;0),"",IF(IF(N(A344)=0,"SIN FECHA DE LLEGADA; ","")&amp;IF(C344="","SIN UNIDAD; ","")&amp;IF(AND(C344&lt;&gt;"",COUNTIF('Unidades'!$A$2:$A$300,C344)=0),"UNIDAD NO ESTÁ EN LA LISTA; ","")&amp;IF(I344="","SIN URGENCIA; ","")&amp;IF(AND(I344&lt;&gt;"",J344=""),"FALTA QUIÉN DECIDIÓ; ","")&amp;IF(AND(I344="Emergencia ahora",NOT(OR(N(L344)&gt;0,N(M344)&gt;0))),"EMERGENCIA SIN LLAMADA DE REGRESO; ","")&amp;IF(AND(I344&lt;&gt;"",N(A344)&gt;0,IFERROR(VLOOKUP(I344,'Ajustes'!$A$3:$C$5,2,0),0)&gt;0,IF(OR(N(L344)&gt;0,N(M344)&gt;0),((IF(N(L344)=0,N(A344),N(L344))+N(M344))-(N(A344)+N(B344)))*1440&gt;IFERROR(VLOOKUP(I344,'Ajustes'!$A$3:$C$5,2,0),0),AND(NOT(N(O344)&gt;0),I344&lt;&gt;"Emergencia ahora",(NOW()-(N(A344)+N(B344)))*1440&gt;IFERROR(VLOOKUP(I344,'Ajustes'!$A$3:$C$5,2,0),0)))),"LLAMADA DESPUÉS DE LA META; ","")&amp;IF(AND(I344="Siguiente día hábil",N(A344)&gt;0,IF(N(N344)=0,TODAY()&gt;WORKDAY(N(A344),1),N(N344)&gt;WORKDAY(N(A344),1))),"SIGUIENTE DÍA HÁBIL SIN PROGRAMAR; ","")&amp;IF(AND(OR(I344="Emergencia ahora",I344="Siguiente día hábil"),K344=""),"SIN PROVEEDOR; ","")&amp;IF(AND(I344&lt;&gt;"",N(A344)&gt;0,IFERROR(VLOOKUP(I344,'Ajustes'!$A$3:$C$5,3,0),0)&gt;0,TODAY()-N(A344)&gt;IFERROR(VLOOKUP(I344,'Ajustes'!$A$3:$C$5,3,0),0)),"ABIERTA DEMASIADO TIEMPO; ","")="","",LEFT(IF(N(A344)=0,"SIN FECHA DE LLEGADA; ","")&amp;IF(C344="","SIN UNIDAD; ","")&amp;IF(AND(C344&lt;&gt;"",COUNTIF('Unidades'!$A$2:$A$300,C344)=0),"UNIDAD NO ESTÁ EN LA LISTA; ","")&amp;IF(I344="","SIN URGENCIA; ","")&amp;IF(AND(I344&lt;&gt;"",J344=""),"FALTA QUIÉN DECIDIÓ; ","")&amp;IF(AND(I344="Emergencia ahora",NOT(OR(N(L344)&gt;0,N(M344)&gt;0))),"EMERGENCIA SIN LLAMADA DE REGRESO; ","")&amp;IF(AND(I344&lt;&gt;"",N(A344)&gt;0,IFERROR(VLOOKUP(I344,'Ajustes'!$A$3:$C$5,2,0),0)&gt;0,IF(OR(N(L344)&gt;0,N(M344)&gt;0),((IF(N(L344)=0,N(A344),N(L344))+N(M344))-(N(A344)+N(B344)))*1440&gt;IFERROR(VLOOKUP(I344,'Ajustes'!$A$3:$C$5,2,0),0),AND(NOT(N(O344)&gt;0),I344&lt;&gt;"Emergencia ahora",(NOW()-(N(A344)+N(B344)))*1440&gt;IFERROR(VLOOKUP(I344,'Ajustes'!$A$3:$C$5,2,0),0)))),"LLAMADA DESPUÉS DE LA META; ","")&amp;IF(AND(I344="Siguiente día hábil",N(A344)&gt;0,IF(N(N344)=0,TODAY()&gt;WORKDAY(N(A344),1),N(N344)&gt;WORKDAY(N(A344),1))),"SIGUIENTE DÍA HÁBIL SIN PROGRAMAR; ","")&amp;IF(AND(OR(I344="Emergencia ahora",I344="Siguiente día hábil"),K344=""),"SIN PROVEEDOR; ","")&amp;IF(AND(I344&lt;&gt;"",N(A344)&gt;0,IFERROR(VLOOKUP(I344,'Ajustes'!$A$3:$C$5,3,0),0)&gt;0,TODAY()-N(A344)&gt;IFERROR(VLOOKUP(I344,'Ajustes'!$A$3:$C$5,3,0),0)),"ABIERTA DEMASIADO TIEMPO; ",""),LEN(IF(N(A344)=0,"SIN FECHA DE LLEGADA; ","")&amp;IF(C344="","SIN UNIDAD; ","")&amp;IF(AND(C344&lt;&gt;"",COUNTIF('Unidades'!$A$2:$A$300,C344)=0),"UNIDAD NO ESTÁ EN LA LISTA; ","")&amp;IF(I344="","SIN URGENCIA; ","")&amp;IF(AND(I344&lt;&gt;"",J344=""),"FALTA QUIÉN DECIDIÓ; ","")&amp;IF(AND(I344="Emergencia ahora",NOT(OR(N(L344)&gt;0,N(M344)&gt;0))),"EMERGENCIA SIN LLAMADA DE REGRESO; ","")&amp;IF(AND(I344&lt;&gt;"",N(A344)&gt;0,IFERROR(VLOOKUP(I344,'Ajustes'!$A$3:$C$5,2,0),0)&gt;0,IF(OR(N(L344)&gt;0,N(M344)&gt;0),((IF(N(L344)=0,N(A344),N(L344))+N(M344))-(N(A344)+N(B344)))*1440&gt;IFERROR(VLOOKUP(I344,'Ajustes'!$A$3:$C$5,2,0),0),AND(NOT(N(O344)&gt;0),I344&lt;&gt;"Emergencia ahora",(NOW()-(N(A344)+N(B344)))*1440&gt;IFERROR(VLOOKUP(I344,'Ajustes'!$A$3:$C$5,2,0),0)))),"LLAMADA DESPUÉS DE LA META; ","")&amp;IF(AND(I344="Siguiente día hábil",N(A344)&gt;0,IF(N(N344)=0,TODAY()&gt;WORKDAY(N(A344),1),N(N344)&gt;WORKDAY(N(A344),1))),"SIGUIENTE DÍA HÁBIL SIN PROGRAMAR; ","")&amp;IF(AND(OR(I344="Emergencia ahora",I344="Siguiente día hábil"),K344=""),"SIN PROVEEDOR; ","")&amp;IF(AND(I344&lt;&gt;"",N(A344)&gt;0,IFERROR(VLOOKUP(I344,'Ajustes'!$A$3:$C$5,3,0),0)&gt;0,TODAY()-N(A344)&gt;IFERROR(VLOOKUP(I344,'Ajustes'!$A$3:$C$5,3,0),0)),"ABIERTA DEMASIADO TIEMPO; ",""))-2)))</f>
        <v/>
      </c>
    </row>
    <row r="345">
      <c r="A345" s="7" t="n"/>
      <c r="B345" s="8" t="n"/>
      <c r="L345" s="7" t="n"/>
      <c r="M345" s="8" t="n"/>
      <c r="N345" s="7" t="n"/>
      <c r="O345" s="7" t="n"/>
      <c r="Q345" s="10">
        <f>IF(OR(NOT(OR(A345&lt;&gt;"",C345&lt;&gt;"",D345&lt;&gt;"",G345&lt;&gt;"")),N(A345)=0,NOT(OR(N(L345)&gt;0,N(M345)&gt;0))),"",ROUND(((IF(N(L345)=0,N(A345),N(L345))+N(M345))-(N(A345)+N(B345)))*1440,0))</f>
        <v/>
      </c>
      <c r="R345" s="10">
        <f>IF(OR(NOT(OR(A345&lt;&gt;"",C345&lt;&gt;"",D345&lt;&gt;"",G345&lt;&gt;"")),N(A345)=0),"",IF(N(O345)&gt;0,N(O345),TODAY())-N(A345))</f>
        <v/>
      </c>
      <c r="S345">
        <f>IF(OR(NOT(OR(A345&lt;&gt;"",C345&lt;&gt;"",D345&lt;&gt;"",G345&lt;&gt;"")),N(O345)&gt;0),"",IF(IF(N(A345)=0,"SIN FECHA DE LLEGADA; ","")&amp;IF(C345="","SIN UNIDAD; ","")&amp;IF(AND(C345&lt;&gt;"",COUNTIF('Unidades'!$A$2:$A$300,C345)=0),"UNIDAD NO ESTÁ EN LA LISTA; ","")&amp;IF(I345="","SIN URGENCIA; ","")&amp;IF(AND(I345&lt;&gt;"",J345=""),"FALTA QUIÉN DECIDIÓ; ","")&amp;IF(AND(I345="Emergencia ahora",NOT(OR(N(L345)&gt;0,N(M345)&gt;0))),"EMERGENCIA SIN LLAMADA DE REGRESO; ","")&amp;IF(AND(I345&lt;&gt;"",N(A345)&gt;0,IFERROR(VLOOKUP(I345,'Ajustes'!$A$3:$C$5,2,0),0)&gt;0,IF(OR(N(L345)&gt;0,N(M345)&gt;0),((IF(N(L345)=0,N(A345),N(L345))+N(M345))-(N(A345)+N(B345)))*1440&gt;IFERROR(VLOOKUP(I345,'Ajustes'!$A$3:$C$5,2,0),0),AND(NOT(N(O345)&gt;0),I345&lt;&gt;"Emergencia ahora",(NOW()-(N(A345)+N(B345)))*1440&gt;IFERROR(VLOOKUP(I345,'Ajustes'!$A$3:$C$5,2,0),0)))),"LLAMADA DESPUÉS DE LA META; ","")&amp;IF(AND(I345="Siguiente día hábil",N(A345)&gt;0,IF(N(N345)=0,TODAY()&gt;WORKDAY(N(A345),1),N(N345)&gt;WORKDAY(N(A345),1))),"SIGUIENTE DÍA HÁBIL SIN PROGRAMAR; ","")&amp;IF(AND(OR(I345="Emergencia ahora",I345="Siguiente día hábil"),K345=""),"SIN PROVEEDOR; ","")&amp;IF(AND(I345&lt;&gt;"",N(A345)&gt;0,IFERROR(VLOOKUP(I345,'Ajustes'!$A$3:$C$5,3,0),0)&gt;0,TODAY()-N(A345)&gt;IFERROR(VLOOKUP(I345,'Ajustes'!$A$3:$C$5,3,0),0)),"ABIERTA DEMASIADO TIEMPO; ","")="","",LEFT(IF(N(A345)=0,"SIN FECHA DE LLEGADA; ","")&amp;IF(C345="","SIN UNIDAD; ","")&amp;IF(AND(C345&lt;&gt;"",COUNTIF('Unidades'!$A$2:$A$300,C345)=0),"UNIDAD NO ESTÁ EN LA LISTA; ","")&amp;IF(I345="","SIN URGENCIA; ","")&amp;IF(AND(I345&lt;&gt;"",J345=""),"FALTA QUIÉN DECIDIÓ; ","")&amp;IF(AND(I345="Emergencia ahora",NOT(OR(N(L345)&gt;0,N(M345)&gt;0))),"EMERGENCIA SIN LLAMADA DE REGRESO; ","")&amp;IF(AND(I345&lt;&gt;"",N(A345)&gt;0,IFERROR(VLOOKUP(I345,'Ajustes'!$A$3:$C$5,2,0),0)&gt;0,IF(OR(N(L345)&gt;0,N(M345)&gt;0),((IF(N(L345)=0,N(A345),N(L345))+N(M345))-(N(A345)+N(B345)))*1440&gt;IFERROR(VLOOKUP(I345,'Ajustes'!$A$3:$C$5,2,0),0),AND(NOT(N(O345)&gt;0),I345&lt;&gt;"Emergencia ahora",(NOW()-(N(A345)+N(B345)))*1440&gt;IFERROR(VLOOKUP(I345,'Ajustes'!$A$3:$C$5,2,0),0)))),"LLAMADA DESPUÉS DE LA META; ","")&amp;IF(AND(I345="Siguiente día hábil",N(A345)&gt;0,IF(N(N345)=0,TODAY()&gt;WORKDAY(N(A345),1),N(N345)&gt;WORKDAY(N(A345),1))),"SIGUIENTE DÍA HÁBIL SIN PROGRAMAR; ","")&amp;IF(AND(OR(I345="Emergencia ahora",I345="Siguiente día hábil"),K345=""),"SIN PROVEEDOR; ","")&amp;IF(AND(I345&lt;&gt;"",N(A345)&gt;0,IFERROR(VLOOKUP(I345,'Ajustes'!$A$3:$C$5,3,0),0)&gt;0,TODAY()-N(A345)&gt;IFERROR(VLOOKUP(I345,'Ajustes'!$A$3:$C$5,3,0),0)),"ABIERTA DEMASIADO TIEMPO; ",""),LEN(IF(N(A345)=0,"SIN FECHA DE LLEGADA; ","")&amp;IF(C345="","SIN UNIDAD; ","")&amp;IF(AND(C345&lt;&gt;"",COUNTIF('Unidades'!$A$2:$A$300,C345)=0),"UNIDAD NO ESTÁ EN LA LISTA; ","")&amp;IF(I345="","SIN URGENCIA; ","")&amp;IF(AND(I345&lt;&gt;"",J345=""),"FALTA QUIÉN DECIDIÓ; ","")&amp;IF(AND(I345="Emergencia ahora",NOT(OR(N(L345)&gt;0,N(M345)&gt;0))),"EMERGENCIA SIN LLAMADA DE REGRESO; ","")&amp;IF(AND(I345&lt;&gt;"",N(A345)&gt;0,IFERROR(VLOOKUP(I345,'Ajustes'!$A$3:$C$5,2,0),0)&gt;0,IF(OR(N(L345)&gt;0,N(M345)&gt;0),((IF(N(L345)=0,N(A345),N(L345))+N(M345))-(N(A345)+N(B345)))*1440&gt;IFERROR(VLOOKUP(I345,'Ajustes'!$A$3:$C$5,2,0),0),AND(NOT(N(O345)&gt;0),I345&lt;&gt;"Emergencia ahora",(NOW()-(N(A345)+N(B345)))*1440&gt;IFERROR(VLOOKUP(I345,'Ajustes'!$A$3:$C$5,2,0),0)))),"LLAMADA DESPUÉS DE LA META; ","")&amp;IF(AND(I345="Siguiente día hábil",N(A345)&gt;0,IF(N(N345)=0,TODAY()&gt;WORKDAY(N(A345),1),N(N345)&gt;WORKDAY(N(A345),1))),"SIGUIENTE DÍA HÁBIL SIN PROGRAMAR; ","")&amp;IF(AND(OR(I345="Emergencia ahora",I345="Siguiente día hábil"),K345=""),"SIN PROVEEDOR; ","")&amp;IF(AND(I345&lt;&gt;"",N(A345)&gt;0,IFERROR(VLOOKUP(I345,'Ajustes'!$A$3:$C$5,3,0),0)&gt;0,TODAY()-N(A345)&gt;IFERROR(VLOOKUP(I345,'Ajustes'!$A$3:$C$5,3,0),0)),"ABIERTA DEMASIADO TIEMPO; ",""))-2)))</f>
        <v/>
      </c>
    </row>
    <row r="346">
      <c r="A346" s="7" t="n"/>
      <c r="B346" s="8" t="n"/>
      <c r="L346" s="7" t="n"/>
      <c r="M346" s="8" t="n"/>
      <c r="N346" s="7" t="n"/>
      <c r="O346" s="7" t="n"/>
      <c r="Q346" s="10">
        <f>IF(OR(NOT(OR(A346&lt;&gt;"",C346&lt;&gt;"",D346&lt;&gt;"",G346&lt;&gt;"")),N(A346)=0,NOT(OR(N(L346)&gt;0,N(M346)&gt;0))),"",ROUND(((IF(N(L346)=0,N(A346),N(L346))+N(M346))-(N(A346)+N(B346)))*1440,0))</f>
        <v/>
      </c>
      <c r="R346" s="10">
        <f>IF(OR(NOT(OR(A346&lt;&gt;"",C346&lt;&gt;"",D346&lt;&gt;"",G346&lt;&gt;"")),N(A346)=0),"",IF(N(O346)&gt;0,N(O346),TODAY())-N(A346))</f>
        <v/>
      </c>
      <c r="S346">
        <f>IF(OR(NOT(OR(A346&lt;&gt;"",C346&lt;&gt;"",D346&lt;&gt;"",G346&lt;&gt;"")),N(O346)&gt;0),"",IF(IF(N(A346)=0,"SIN FECHA DE LLEGADA; ","")&amp;IF(C346="","SIN UNIDAD; ","")&amp;IF(AND(C346&lt;&gt;"",COUNTIF('Unidades'!$A$2:$A$300,C346)=0),"UNIDAD NO ESTÁ EN LA LISTA; ","")&amp;IF(I346="","SIN URGENCIA; ","")&amp;IF(AND(I346&lt;&gt;"",J346=""),"FALTA QUIÉN DECIDIÓ; ","")&amp;IF(AND(I346="Emergencia ahora",NOT(OR(N(L346)&gt;0,N(M346)&gt;0))),"EMERGENCIA SIN LLAMADA DE REGRESO; ","")&amp;IF(AND(I346&lt;&gt;"",N(A346)&gt;0,IFERROR(VLOOKUP(I346,'Ajustes'!$A$3:$C$5,2,0),0)&gt;0,IF(OR(N(L346)&gt;0,N(M346)&gt;0),((IF(N(L346)=0,N(A346),N(L346))+N(M346))-(N(A346)+N(B346)))*1440&gt;IFERROR(VLOOKUP(I346,'Ajustes'!$A$3:$C$5,2,0),0),AND(NOT(N(O346)&gt;0),I346&lt;&gt;"Emergencia ahora",(NOW()-(N(A346)+N(B346)))*1440&gt;IFERROR(VLOOKUP(I346,'Ajustes'!$A$3:$C$5,2,0),0)))),"LLAMADA DESPUÉS DE LA META; ","")&amp;IF(AND(I346="Siguiente día hábil",N(A346)&gt;0,IF(N(N346)=0,TODAY()&gt;WORKDAY(N(A346),1),N(N346)&gt;WORKDAY(N(A346),1))),"SIGUIENTE DÍA HÁBIL SIN PROGRAMAR; ","")&amp;IF(AND(OR(I346="Emergencia ahora",I346="Siguiente día hábil"),K346=""),"SIN PROVEEDOR; ","")&amp;IF(AND(I346&lt;&gt;"",N(A346)&gt;0,IFERROR(VLOOKUP(I346,'Ajustes'!$A$3:$C$5,3,0),0)&gt;0,TODAY()-N(A346)&gt;IFERROR(VLOOKUP(I346,'Ajustes'!$A$3:$C$5,3,0),0)),"ABIERTA DEMASIADO TIEMPO; ","")="","",LEFT(IF(N(A346)=0,"SIN FECHA DE LLEGADA; ","")&amp;IF(C346="","SIN UNIDAD; ","")&amp;IF(AND(C346&lt;&gt;"",COUNTIF('Unidades'!$A$2:$A$300,C346)=0),"UNIDAD NO ESTÁ EN LA LISTA; ","")&amp;IF(I346="","SIN URGENCIA; ","")&amp;IF(AND(I346&lt;&gt;"",J346=""),"FALTA QUIÉN DECIDIÓ; ","")&amp;IF(AND(I346="Emergencia ahora",NOT(OR(N(L346)&gt;0,N(M346)&gt;0))),"EMERGENCIA SIN LLAMADA DE REGRESO; ","")&amp;IF(AND(I346&lt;&gt;"",N(A346)&gt;0,IFERROR(VLOOKUP(I346,'Ajustes'!$A$3:$C$5,2,0),0)&gt;0,IF(OR(N(L346)&gt;0,N(M346)&gt;0),((IF(N(L346)=0,N(A346),N(L346))+N(M346))-(N(A346)+N(B346)))*1440&gt;IFERROR(VLOOKUP(I346,'Ajustes'!$A$3:$C$5,2,0),0),AND(NOT(N(O346)&gt;0),I346&lt;&gt;"Emergencia ahora",(NOW()-(N(A346)+N(B346)))*1440&gt;IFERROR(VLOOKUP(I346,'Ajustes'!$A$3:$C$5,2,0),0)))),"LLAMADA DESPUÉS DE LA META; ","")&amp;IF(AND(I346="Siguiente día hábil",N(A346)&gt;0,IF(N(N346)=0,TODAY()&gt;WORKDAY(N(A346),1),N(N346)&gt;WORKDAY(N(A346),1))),"SIGUIENTE DÍA HÁBIL SIN PROGRAMAR; ","")&amp;IF(AND(OR(I346="Emergencia ahora",I346="Siguiente día hábil"),K346=""),"SIN PROVEEDOR; ","")&amp;IF(AND(I346&lt;&gt;"",N(A346)&gt;0,IFERROR(VLOOKUP(I346,'Ajustes'!$A$3:$C$5,3,0),0)&gt;0,TODAY()-N(A346)&gt;IFERROR(VLOOKUP(I346,'Ajustes'!$A$3:$C$5,3,0),0)),"ABIERTA DEMASIADO TIEMPO; ",""),LEN(IF(N(A346)=0,"SIN FECHA DE LLEGADA; ","")&amp;IF(C346="","SIN UNIDAD; ","")&amp;IF(AND(C346&lt;&gt;"",COUNTIF('Unidades'!$A$2:$A$300,C346)=0),"UNIDAD NO ESTÁ EN LA LISTA; ","")&amp;IF(I346="","SIN URGENCIA; ","")&amp;IF(AND(I346&lt;&gt;"",J346=""),"FALTA QUIÉN DECIDIÓ; ","")&amp;IF(AND(I346="Emergencia ahora",NOT(OR(N(L346)&gt;0,N(M346)&gt;0))),"EMERGENCIA SIN LLAMADA DE REGRESO; ","")&amp;IF(AND(I346&lt;&gt;"",N(A346)&gt;0,IFERROR(VLOOKUP(I346,'Ajustes'!$A$3:$C$5,2,0),0)&gt;0,IF(OR(N(L346)&gt;0,N(M346)&gt;0),((IF(N(L346)=0,N(A346),N(L346))+N(M346))-(N(A346)+N(B346)))*1440&gt;IFERROR(VLOOKUP(I346,'Ajustes'!$A$3:$C$5,2,0),0),AND(NOT(N(O346)&gt;0),I346&lt;&gt;"Emergencia ahora",(NOW()-(N(A346)+N(B346)))*1440&gt;IFERROR(VLOOKUP(I346,'Ajustes'!$A$3:$C$5,2,0),0)))),"LLAMADA DESPUÉS DE LA META; ","")&amp;IF(AND(I346="Siguiente día hábil",N(A346)&gt;0,IF(N(N346)=0,TODAY()&gt;WORKDAY(N(A346),1),N(N346)&gt;WORKDAY(N(A346),1))),"SIGUIENTE DÍA HÁBIL SIN PROGRAMAR; ","")&amp;IF(AND(OR(I346="Emergencia ahora",I346="Siguiente día hábil"),K346=""),"SIN PROVEEDOR; ","")&amp;IF(AND(I346&lt;&gt;"",N(A346)&gt;0,IFERROR(VLOOKUP(I346,'Ajustes'!$A$3:$C$5,3,0),0)&gt;0,TODAY()-N(A346)&gt;IFERROR(VLOOKUP(I346,'Ajustes'!$A$3:$C$5,3,0),0)),"ABIERTA DEMASIADO TIEMPO; ",""))-2)))</f>
        <v/>
      </c>
    </row>
    <row r="347">
      <c r="A347" s="7" t="n"/>
      <c r="B347" s="8" t="n"/>
      <c r="L347" s="7" t="n"/>
      <c r="M347" s="8" t="n"/>
      <c r="N347" s="7" t="n"/>
      <c r="O347" s="7" t="n"/>
      <c r="Q347" s="10">
        <f>IF(OR(NOT(OR(A347&lt;&gt;"",C347&lt;&gt;"",D347&lt;&gt;"",G347&lt;&gt;"")),N(A347)=0,NOT(OR(N(L347)&gt;0,N(M347)&gt;0))),"",ROUND(((IF(N(L347)=0,N(A347),N(L347))+N(M347))-(N(A347)+N(B347)))*1440,0))</f>
        <v/>
      </c>
      <c r="R347" s="10">
        <f>IF(OR(NOT(OR(A347&lt;&gt;"",C347&lt;&gt;"",D347&lt;&gt;"",G347&lt;&gt;"")),N(A347)=0),"",IF(N(O347)&gt;0,N(O347),TODAY())-N(A347))</f>
        <v/>
      </c>
      <c r="S347">
        <f>IF(OR(NOT(OR(A347&lt;&gt;"",C347&lt;&gt;"",D347&lt;&gt;"",G347&lt;&gt;"")),N(O347)&gt;0),"",IF(IF(N(A347)=0,"SIN FECHA DE LLEGADA; ","")&amp;IF(C347="","SIN UNIDAD; ","")&amp;IF(AND(C347&lt;&gt;"",COUNTIF('Unidades'!$A$2:$A$300,C347)=0),"UNIDAD NO ESTÁ EN LA LISTA; ","")&amp;IF(I347="","SIN URGENCIA; ","")&amp;IF(AND(I347&lt;&gt;"",J347=""),"FALTA QUIÉN DECIDIÓ; ","")&amp;IF(AND(I347="Emergencia ahora",NOT(OR(N(L347)&gt;0,N(M347)&gt;0))),"EMERGENCIA SIN LLAMADA DE REGRESO; ","")&amp;IF(AND(I347&lt;&gt;"",N(A347)&gt;0,IFERROR(VLOOKUP(I347,'Ajustes'!$A$3:$C$5,2,0),0)&gt;0,IF(OR(N(L347)&gt;0,N(M347)&gt;0),((IF(N(L347)=0,N(A347),N(L347))+N(M347))-(N(A347)+N(B347)))*1440&gt;IFERROR(VLOOKUP(I347,'Ajustes'!$A$3:$C$5,2,0),0),AND(NOT(N(O347)&gt;0),I347&lt;&gt;"Emergencia ahora",(NOW()-(N(A347)+N(B347)))*1440&gt;IFERROR(VLOOKUP(I347,'Ajustes'!$A$3:$C$5,2,0),0)))),"LLAMADA DESPUÉS DE LA META; ","")&amp;IF(AND(I347="Siguiente día hábil",N(A347)&gt;0,IF(N(N347)=0,TODAY()&gt;WORKDAY(N(A347),1),N(N347)&gt;WORKDAY(N(A347),1))),"SIGUIENTE DÍA HÁBIL SIN PROGRAMAR; ","")&amp;IF(AND(OR(I347="Emergencia ahora",I347="Siguiente día hábil"),K347=""),"SIN PROVEEDOR; ","")&amp;IF(AND(I347&lt;&gt;"",N(A347)&gt;0,IFERROR(VLOOKUP(I347,'Ajustes'!$A$3:$C$5,3,0),0)&gt;0,TODAY()-N(A347)&gt;IFERROR(VLOOKUP(I347,'Ajustes'!$A$3:$C$5,3,0),0)),"ABIERTA DEMASIADO TIEMPO; ","")="","",LEFT(IF(N(A347)=0,"SIN FECHA DE LLEGADA; ","")&amp;IF(C347="","SIN UNIDAD; ","")&amp;IF(AND(C347&lt;&gt;"",COUNTIF('Unidades'!$A$2:$A$300,C347)=0),"UNIDAD NO ESTÁ EN LA LISTA; ","")&amp;IF(I347="","SIN URGENCIA; ","")&amp;IF(AND(I347&lt;&gt;"",J347=""),"FALTA QUIÉN DECIDIÓ; ","")&amp;IF(AND(I347="Emergencia ahora",NOT(OR(N(L347)&gt;0,N(M347)&gt;0))),"EMERGENCIA SIN LLAMADA DE REGRESO; ","")&amp;IF(AND(I347&lt;&gt;"",N(A347)&gt;0,IFERROR(VLOOKUP(I347,'Ajustes'!$A$3:$C$5,2,0),0)&gt;0,IF(OR(N(L347)&gt;0,N(M347)&gt;0),((IF(N(L347)=0,N(A347),N(L347))+N(M347))-(N(A347)+N(B347)))*1440&gt;IFERROR(VLOOKUP(I347,'Ajustes'!$A$3:$C$5,2,0),0),AND(NOT(N(O347)&gt;0),I347&lt;&gt;"Emergencia ahora",(NOW()-(N(A347)+N(B347)))*1440&gt;IFERROR(VLOOKUP(I347,'Ajustes'!$A$3:$C$5,2,0),0)))),"LLAMADA DESPUÉS DE LA META; ","")&amp;IF(AND(I347="Siguiente día hábil",N(A347)&gt;0,IF(N(N347)=0,TODAY()&gt;WORKDAY(N(A347),1),N(N347)&gt;WORKDAY(N(A347),1))),"SIGUIENTE DÍA HÁBIL SIN PROGRAMAR; ","")&amp;IF(AND(OR(I347="Emergencia ahora",I347="Siguiente día hábil"),K347=""),"SIN PROVEEDOR; ","")&amp;IF(AND(I347&lt;&gt;"",N(A347)&gt;0,IFERROR(VLOOKUP(I347,'Ajustes'!$A$3:$C$5,3,0),0)&gt;0,TODAY()-N(A347)&gt;IFERROR(VLOOKUP(I347,'Ajustes'!$A$3:$C$5,3,0),0)),"ABIERTA DEMASIADO TIEMPO; ",""),LEN(IF(N(A347)=0,"SIN FECHA DE LLEGADA; ","")&amp;IF(C347="","SIN UNIDAD; ","")&amp;IF(AND(C347&lt;&gt;"",COUNTIF('Unidades'!$A$2:$A$300,C347)=0),"UNIDAD NO ESTÁ EN LA LISTA; ","")&amp;IF(I347="","SIN URGENCIA; ","")&amp;IF(AND(I347&lt;&gt;"",J347=""),"FALTA QUIÉN DECIDIÓ; ","")&amp;IF(AND(I347="Emergencia ahora",NOT(OR(N(L347)&gt;0,N(M347)&gt;0))),"EMERGENCIA SIN LLAMADA DE REGRESO; ","")&amp;IF(AND(I347&lt;&gt;"",N(A347)&gt;0,IFERROR(VLOOKUP(I347,'Ajustes'!$A$3:$C$5,2,0),0)&gt;0,IF(OR(N(L347)&gt;0,N(M347)&gt;0),((IF(N(L347)=0,N(A347),N(L347))+N(M347))-(N(A347)+N(B347)))*1440&gt;IFERROR(VLOOKUP(I347,'Ajustes'!$A$3:$C$5,2,0),0),AND(NOT(N(O347)&gt;0),I347&lt;&gt;"Emergencia ahora",(NOW()-(N(A347)+N(B347)))*1440&gt;IFERROR(VLOOKUP(I347,'Ajustes'!$A$3:$C$5,2,0),0)))),"LLAMADA DESPUÉS DE LA META; ","")&amp;IF(AND(I347="Siguiente día hábil",N(A347)&gt;0,IF(N(N347)=0,TODAY()&gt;WORKDAY(N(A347),1),N(N347)&gt;WORKDAY(N(A347),1))),"SIGUIENTE DÍA HÁBIL SIN PROGRAMAR; ","")&amp;IF(AND(OR(I347="Emergencia ahora",I347="Siguiente día hábil"),K347=""),"SIN PROVEEDOR; ","")&amp;IF(AND(I347&lt;&gt;"",N(A347)&gt;0,IFERROR(VLOOKUP(I347,'Ajustes'!$A$3:$C$5,3,0),0)&gt;0,TODAY()-N(A347)&gt;IFERROR(VLOOKUP(I347,'Ajustes'!$A$3:$C$5,3,0),0)),"ABIERTA DEMASIADO TIEMPO; ",""))-2)))</f>
        <v/>
      </c>
    </row>
    <row r="348">
      <c r="A348" s="7" t="n"/>
      <c r="B348" s="8" t="n"/>
      <c r="L348" s="7" t="n"/>
      <c r="M348" s="8" t="n"/>
      <c r="N348" s="7" t="n"/>
      <c r="O348" s="7" t="n"/>
      <c r="Q348" s="10">
        <f>IF(OR(NOT(OR(A348&lt;&gt;"",C348&lt;&gt;"",D348&lt;&gt;"",G348&lt;&gt;"")),N(A348)=0,NOT(OR(N(L348)&gt;0,N(M348)&gt;0))),"",ROUND(((IF(N(L348)=0,N(A348),N(L348))+N(M348))-(N(A348)+N(B348)))*1440,0))</f>
        <v/>
      </c>
      <c r="R348" s="10">
        <f>IF(OR(NOT(OR(A348&lt;&gt;"",C348&lt;&gt;"",D348&lt;&gt;"",G348&lt;&gt;"")),N(A348)=0),"",IF(N(O348)&gt;0,N(O348),TODAY())-N(A348))</f>
        <v/>
      </c>
      <c r="S348">
        <f>IF(OR(NOT(OR(A348&lt;&gt;"",C348&lt;&gt;"",D348&lt;&gt;"",G348&lt;&gt;"")),N(O348)&gt;0),"",IF(IF(N(A348)=0,"SIN FECHA DE LLEGADA; ","")&amp;IF(C348="","SIN UNIDAD; ","")&amp;IF(AND(C348&lt;&gt;"",COUNTIF('Unidades'!$A$2:$A$300,C348)=0),"UNIDAD NO ESTÁ EN LA LISTA; ","")&amp;IF(I348="","SIN URGENCIA; ","")&amp;IF(AND(I348&lt;&gt;"",J348=""),"FALTA QUIÉN DECIDIÓ; ","")&amp;IF(AND(I348="Emergencia ahora",NOT(OR(N(L348)&gt;0,N(M348)&gt;0))),"EMERGENCIA SIN LLAMADA DE REGRESO; ","")&amp;IF(AND(I348&lt;&gt;"",N(A348)&gt;0,IFERROR(VLOOKUP(I348,'Ajustes'!$A$3:$C$5,2,0),0)&gt;0,IF(OR(N(L348)&gt;0,N(M348)&gt;0),((IF(N(L348)=0,N(A348),N(L348))+N(M348))-(N(A348)+N(B348)))*1440&gt;IFERROR(VLOOKUP(I348,'Ajustes'!$A$3:$C$5,2,0),0),AND(NOT(N(O348)&gt;0),I348&lt;&gt;"Emergencia ahora",(NOW()-(N(A348)+N(B348)))*1440&gt;IFERROR(VLOOKUP(I348,'Ajustes'!$A$3:$C$5,2,0),0)))),"LLAMADA DESPUÉS DE LA META; ","")&amp;IF(AND(I348="Siguiente día hábil",N(A348)&gt;0,IF(N(N348)=0,TODAY()&gt;WORKDAY(N(A348),1),N(N348)&gt;WORKDAY(N(A348),1))),"SIGUIENTE DÍA HÁBIL SIN PROGRAMAR; ","")&amp;IF(AND(OR(I348="Emergencia ahora",I348="Siguiente día hábil"),K348=""),"SIN PROVEEDOR; ","")&amp;IF(AND(I348&lt;&gt;"",N(A348)&gt;0,IFERROR(VLOOKUP(I348,'Ajustes'!$A$3:$C$5,3,0),0)&gt;0,TODAY()-N(A348)&gt;IFERROR(VLOOKUP(I348,'Ajustes'!$A$3:$C$5,3,0),0)),"ABIERTA DEMASIADO TIEMPO; ","")="","",LEFT(IF(N(A348)=0,"SIN FECHA DE LLEGADA; ","")&amp;IF(C348="","SIN UNIDAD; ","")&amp;IF(AND(C348&lt;&gt;"",COUNTIF('Unidades'!$A$2:$A$300,C348)=0),"UNIDAD NO ESTÁ EN LA LISTA; ","")&amp;IF(I348="","SIN URGENCIA; ","")&amp;IF(AND(I348&lt;&gt;"",J348=""),"FALTA QUIÉN DECIDIÓ; ","")&amp;IF(AND(I348="Emergencia ahora",NOT(OR(N(L348)&gt;0,N(M348)&gt;0))),"EMERGENCIA SIN LLAMADA DE REGRESO; ","")&amp;IF(AND(I348&lt;&gt;"",N(A348)&gt;0,IFERROR(VLOOKUP(I348,'Ajustes'!$A$3:$C$5,2,0),0)&gt;0,IF(OR(N(L348)&gt;0,N(M348)&gt;0),((IF(N(L348)=0,N(A348),N(L348))+N(M348))-(N(A348)+N(B348)))*1440&gt;IFERROR(VLOOKUP(I348,'Ajustes'!$A$3:$C$5,2,0),0),AND(NOT(N(O348)&gt;0),I348&lt;&gt;"Emergencia ahora",(NOW()-(N(A348)+N(B348)))*1440&gt;IFERROR(VLOOKUP(I348,'Ajustes'!$A$3:$C$5,2,0),0)))),"LLAMADA DESPUÉS DE LA META; ","")&amp;IF(AND(I348="Siguiente día hábil",N(A348)&gt;0,IF(N(N348)=0,TODAY()&gt;WORKDAY(N(A348),1),N(N348)&gt;WORKDAY(N(A348),1))),"SIGUIENTE DÍA HÁBIL SIN PROGRAMAR; ","")&amp;IF(AND(OR(I348="Emergencia ahora",I348="Siguiente día hábil"),K348=""),"SIN PROVEEDOR; ","")&amp;IF(AND(I348&lt;&gt;"",N(A348)&gt;0,IFERROR(VLOOKUP(I348,'Ajustes'!$A$3:$C$5,3,0),0)&gt;0,TODAY()-N(A348)&gt;IFERROR(VLOOKUP(I348,'Ajustes'!$A$3:$C$5,3,0),0)),"ABIERTA DEMASIADO TIEMPO; ",""),LEN(IF(N(A348)=0,"SIN FECHA DE LLEGADA; ","")&amp;IF(C348="","SIN UNIDAD; ","")&amp;IF(AND(C348&lt;&gt;"",COUNTIF('Unidades'!$A$2:$A$300,C348)=0),"UNIDAD NO ESTÁ EN LA LISTA; ","")&amp;IF(I348="","SIN URGENCIA; ","")&amp;IF(AND(I348&lt;&gt;"",J348=""),"FALTA QUIÉN DECIDIÓ; ","")&amp;IF(AND(I348="Emergencia ahora",NOT(OR(N(L348)&gt;0,N(M348)&gt;0))),"EMERGENCIA SIN LLAMADA DE REGRESO; ","")&amp;IF(AND(I348&lt;&gt;"",N(A348)&gt;0,IFERROR(VLOOKUP(I348,'Ajustes'!$A$3:$C$5,2,0),0)&gt;0,IF(OR(N(L348)&gt;0,N(M348)&gt;0),((IF(N(L348)=0,N(A348),N(L348))+N(M348))-(N(A348)+N(B348)))*1440&gt;IFERROR(VLOOKUP(I348,'Ajustes'!$A$3:$C$5,2,0),0),AND(NOT(N(O348)&gt;0),I348&lt;&gt;"Emergencia ahora",(NOW()-(N(A348)+N(B348)))*1440&gt;IFERROR(VLOOKUP(I348,'Ajustes'!$A$3:$C$5,2,0),0)))),"LLAMADA DESPUÉS DE LA META; ","")&amp;IF(AND(I348="Siguiente día hábil",N(A348)&gt;0,IF(N(N348)=0,TODAY()&gt;WORKDAY(N(A348),1),N(N348)&gt;WORKDAY(N(A348),1))),"SIGUIENTE DÍA HÁBIL SIN PROGRAMAR; ","")&amp;IF(AND(OR(I348="Emergencia ahora",I348="Siguiente día hábil"),K348=""),"SIN PROVEEDOR; ","")&amp;IF(AND(I348&lt;&gt;"",N(A348)&gt;0,IFERROR(VLOOKUP(I348,'Ajustes'!$A$3:$C$5,3,0),0)&gt;0,TODAY()-N(A348)&gt;IFERROR(VLOOKUP(I348,'Ajustes'!$A$3:$C$5,3,0),0)),"ABIERTA DEMASIADO TIEMPO; ",""))-2)))</f>
        <v/>
      </c>
    </row>
    <row r="349">
      <c r="A349" s="7" t="n"/>
      <c r="B349" s="8" t="n"/>
      <c r="L349" s="7" t="n"/>
      <c r="M349" s="8" t="n"/>
      <c r="N349" s="7" t="n"/>
      <c r="O349" s="7" t="n"/>
      <c r="Q349" s="10">
        <f>IF(OR(NOT(OR(A349&lt;&gt;"",C349&lt;&gt;"",D349&lt;&gt;"",G349&lt;&gt;"")),N(A349)=0,NOT(OR(N(L349)&gt;0,N(M349)&gt;0))),"",ROUND(((IF(N(L349)=0,N(A349),N(L349))+N(M349))-(N(A349)+N(B349)))*1440,0))</f>
        <v/>
      </c>
      <c r="R349" s="10">
        <f>IF(OR(NOT(OR(A349&lt;&gt;"",C349&lt;&gt;"",D349&lt;&gt;"",G349&lt;&gt;"")),N(A349)=0),"",IF(N(O349)&gt;0,N(O349),TODAY())-N(A349))</f>
        <v/>
      </c>
      <c r="S349">
        <f>IF(OR(NOT(OR(A349&lt;&gt;"",C349&lt;&gt;"",D349&lt;&gt;"",G349&lt;&gt;"")),N(O349)&gt;0),"",IF(IF(N(A349)=0,"SIN FECHA DE LLEGADA; ","")&amp;IF(C349="","SIN UNIDAD; ","")&amp;IF(AND(C349&lt;&gt;"",COUNTIF('Unidades'!$A$2:$A$300,C349)=0),"UNIDAD NO ESTÁ EN LA LISTA; ","")&amp;IF(I349="","SIN URGENCIA; ","")&amp;IF(AND(I349&lt;&gt;"",J349=""),"FALTA QUIÉN DECIDIÓ; ","")&amp;IF(AND(I349="Emergencia ahora",NOT(OR(N(L349)&gt;0,N(M349)&gt;0))),"EMERGENCIA SIN LLAMADA DE REGRESO; ","")&amp;IF(AND(I349&lt;&gt;"",N(A349)&gt;0,IFERROR(VLOOKUP(I349,'Ajustes'!$A$3:$C$5,2,0),0)&gt;0,IF(OR(N(L349)&gt;0,N(M349)&gt;0),((IF(N(L349)=0,N(A349),N(L349))+N(M349))-(N(A349)+N(B349)))*1440&gt;IFERROR(VLOOKUP(I349,'Ajustes'!$A$3:$C$5,2,0),0),AND(NOT(N(O349)&gt;0),I349&lt;&gt;"Emergencia ahora",(NOW()-(N(A349)+N(B349)))*1440&gt;IFERROR(VLOOKUP(I349,'Ajustes'!$A$3:$C$5,2,0),0)))),"LLAMADA DESPUÉS DE LA META; ","")&amp;IF(AND(I349="Siguiente día hábil",N(A349)&gt;0,IF(N(N349)=0,TODAY()&gt;WORKDAY(N(A349),1),N(N349)&gt;WORKDAY(N(A349),1))),"SIGUIENTE DÍA HÁBIL SIN PROGRAMAR; ","")&amp;IF(AND(OR(I349="Emergencia ahora",I349="Siguiente día hábil"),K349=""),"SIN PROVEEDOR; ","")&amp;IF(AND(I349&lt;&gt;"",N(A349)&gt;0,IFERROR(VLOOKUP(I349,'Ajustes'!$A$3:$C$5,3,0),0)&gt;0,TODAY()-N(A349)&gt;IFERROR(VLOOKUP(I349,'Ajustes'!$A$3:$C$5,3,0),0)),"ABIERTA DEMASIADO TIEMPO; ","")="","",LEFT(IF(N(A349)=0,"SIN FECHA DE LLEGADA; ","")&amp;IF(C349="","SIN UNIDAD; ","")&amp;IF(AND(C349&lt;&gt;"",COUNTIF('Unidades'!$A$2:$A$300,C349)=0),"UNIDAD NO ESTÁ EN LA LISTA; ","")&amp;IF(I349="","SIN URGENCIA; ","")&amp;IF(AND(I349&lt;&gt;"",J349=""),"FALTA QUIÉN DECIDIÓ; ","")&amp;IF(AND(I349="Emergencia ahora",NOT(OR(N(L349)&gt;0,N(M349)&gt;0))),"EMERGENCIA SIN LLAMADA DE REGRESO; ","")&amp;IF(AND(I349&lt;&gt;"",N(A349)&gt;0,IFERROR(VLOOKUP(I349,'Ajustes'!$A$3:$C$5,2,0),0)&gt;0,IF(OR(N(L349)&gt;0,N(M349)&gt;0),((IF(N(L349)=0,N(A349),N(L349))+N(M349))-(N(A349)+N(B349)))*1440&gt;IFERROR(VLOOKUP(I349,'Ajustes'!$A$3:$C$5,2,0),0),AND(NOT(N(O349)&gt;0),I349&lt;&gt;"Emergencia ahora",(NOW()-(N(A349)+N(B349)))*1440&gt;IFERROR(VLOOKUP(I349,'Ajustes'!$A$3:$C$5,2,0),0)))),"LLAMADA DESPUÉS DE LA META; ","")&amp;IF(AND(I349="Siguiente día hábil",N(A349)&gt;0,IF(N(N349)=0,TODAY()&gt;WORKDAY(N(A349),1),N(N349)&gt;WORKDAY(N(A349),1))),"SIGUIENTE DÍA HÁBIL SIN PROGRAMAR; ","")&amp;IF(AND(OR(I349="Emergencia ahora",I349="Siguiente día hábil"),K349=""),"SIN PROVEEDOR; ","")&amp;IF(AND(I349&lt;&gt;"",N(A349)&gt;0,IFERROR(VLOOKUP(I349,'Ajustes'!$A$3:$C$5,3,0),0)&gt;0,TODAY()-N(A349)&gt;IFERROR(VLOOKUP(I349,'Ajustes'!$A$3:$C$5,3,0),0)),"ABIERTA DEMASIADO TIEMPO; ",""),LEN(IF(N(A349)=0,"SIN FECHA DE LLEGADA; ","")&amp;IF(C349="","SIN UNIDAD; ","")&amp;IF(AND(C349&lt;&gt;"",COUNTIF('Unidades'!$A$2:$A$300,C349)=0),"UNIDAD NO ESTÁ EN LA LISTA; ","")&amp;IF(I349="","SIN URGENCIA; ","")&amp;IF(AND(I349&lt;&gt;"",J349=""),"FALTA QUIÉN DECIDIÓ; ","")&amp;IF(AND(I349="Emergencia ahora",NOT(OR(N(L349)&gt;0,N(M349)&gt;0))),"EMERGENCIA SIN LLAMADA DE REGRESO; ","")&amp;IF(AND(I349&lt;&gt;"",N(A349)&gt;0,IFERROR(VLOOKUP(I349,'Ajustes'!$A$3:$C$5,2,0),0)&gt;0,IF(OR(N(L349)&gt;0,N(M349)&gt;0),((IF(N(L349)=0,N(A349),N(L349))+N(M349))-(N(A349)+N(B349)))*1440&gt;IFERROR(VLOOKUP(I349,'Ajustes'!$A$3:$C$5,2,0),0),AND(NOT(N(O349)&gt;0),I349&lt;&gt;"Emergencia ahora",(NOW()-(N(A349)+N(B349)))*1440&gt;IFERROR(VLOOKUP(I349,'Ajustes'!$A$3:$C$5,2,0),0)))),"LLAMADA DESPUÉS DE LA META; ","")&amp;IF(AND(I349="Siguiente día hábil",N(A349)&gt;0,IF(N(N349)=0,TODAY()&gt;WORKDAY(N(A349),1),N(N349)&gt;WORKDAY(N(A349),1))),"SIGUIENTE DÍA HÁBIL SIN PROGRAMAR; ","")&amp;IF(AND(OR(I349="Emergencia ahora",I349="Siguiente día hábil"),K349=""),"SIN PROVEEDOR; ","")&amp;IF(AND(I349&lt;&gt;"",N(A349)&gt;0,IFERROR(VLOOKUP(I349,'Ajustes'!$A$3:$C$5,3,0),0)&gt;0,TODAY()-N(A349)&gt;IFERROR(VLOOKUP(I349,'Ajustes'!$A$3:$C$5,3,0),0)),"ABIERTA DEMASIADO TIEMPO; ",""))-2)))</f>
        <v/>
      </c>
    </row>
    <row r="350">
      <c r="A350" s="7" t="n"/>
      <c r="B350" s="8" t="n"/>
      <c r="L350" s="7" t="n"/>
      <c r="M350" s="8" t="n"/>
      <c r="N350" s="7" t="n"/>
      <c r="O350" s="7" t="n"/>
      <c r="Q350" s="10">
        <f>IF(OR(NOT(OR(A350&lt;&gt;"",C350&lt;&gt;"",D350&lt;&gt;"",G350&lt;&gt;"")),N(A350)=0,NOT(OR(N(L350)&gt;0,N(M350)&gt;0))),"",ROUND(((IF(N(L350)=0,N(A350),N(L350))+N(M350))-(N(A350)+N(B350)))*1440,0))</f>
        <v/>
      </c>
      <c r="R350" s="10">
        <f>IF(OR(NOT(OR(A350&lt;&gt;"",C350&lt;&gt;"",D350&lt;&gt;"",G350&lt;&gt;"")),N(A350)=0),"",IF(N(O350)&gt;0,N(O350),TODAY())-N(A350))</f>
        <v/>
      </c>
      <c r="S350">
        <f>IF(OR(NOT(OR(A350&lt;&gt;"",C350&lt;&gt;"",D350&lt;&gt;"",G350&lt;&gt;"")),N(O350)&gt;0),"",IF(IF(N(A350)=0,"SIN FECHA DE LLEGADA; ","")&amp;IF(C350="","SIN UNIDAD; ","")&amp;IF(AND(C350&lt;&gt;"",COUNTIF('Unidades'!$A$2:$A$300,C350)=0),"UNIDAD NO ESTÁ EN LA LISTA; ","")&amp;IF(I350="","SIN URGENCIA; ","")&amp;IF(AND(I350&lt;&gt;"",J350=""),"FALTA QUIÉN DECIDIÓ; ","")&amp;IF(AND(I350="Emergencia ahora",NOT(OR(N(L350)&gt;0,N(M350)&gt;0))),"EMERGENCIA SIN LLAMADA DE REGRESO; ","")&amp;IF(AND(I350&lt;&gt;"",N(A350)&gt;0,IFERROR(VLOOKUP(I350,'Ajustes'!$A$3:$C$5,2,0),0)&gt;0,IF(OR(N(L350)&gt;0,N(M350)&gt;0),((IF(N(L350)=0,N(A350),N(L350))+N(M350))-(N(A350)+N(B350)))*1440&gt;IFERROR(VLOOKUP(I350,'Ajustes'!$A$3:$C$5,2,0),0),AND(NOT(N(O350)&gt;0),I350&lt;&gt;"Emergencia ahora",(NOW()-(N(A350)+N(B350)))*1440&gt;IFERROR(VLOOKUP(I350,'Ajustes'!$A$3:$C$5,2,0),0)))),"LLAMADA DESPUÉS DE LA META; ","")&amp;IF(AND(I350="Siguiente día hábil",N(A350)&gt;0,IF(N(N350)=0,TODAY()&gt;WORKDAY(N(A350),1),N(N350)&gt;WORKDAY(N(A350),1))),"SIGUIENTE DÍA HÁBIL SIN PROGRAMAR; ","")&amp;IF(AND(OR(I350="Emergencia ahora",I350="Siguiente día hábil"),K350=""),"SIN PROVEEDOR; ","")&amp;IF(AND(I350&lt;&gt;"",N(A350)&gt;0,IFERROR(VLOOKUP(I350,'Ajustes'!$A$3:$C$5,3,0),0)&gt;0,TODAY()-N(A350)&gt;IFERROR(VLOOKUP(I350,'Ajustes'!$A$3:$C$5,3,0),0)),"ABIERTA DEMASIADO TIEMPO; ","")="","",LEFT(IF(N(A350)=0,"SIN FECHA DE LLEGADA; ","")&amp;IF(C350="","SIN UNIDAD; ","")&amp;IF(AND(C350&lt;&gt;"",COUNTIF('Unidades'!$A$2:$A$300,C350)=0),"UNIDAD NO ESTÁ EN LA LISTA; ","")&amp;IF(I350="","SIN URGENCIA; ","")&amp;IF(AND(I350&lt;&gt;"",J350=""),"FALTA QUIÉN DECIDIÓ; ","")&amp;IF(AND(I350="Emergencia ahora",NOT(OR(N(L350)&gt;0,N(M350)&gt;0))),"EMERGENCIA SIN LLAMADA DE REGRESO; ","")&amp;IF(AND(I350&lt;&gt;"",N(A350)&gt;0,IFERROR(VLOOKUP(I350,'Ajustes'!$A$3:$C$5,2,0),0)&gt;0,IF(OR(N(L350)&gt;0,N(M350)&gt;0),((IF(N(L350)=0,N(A350),N(L350))+N(M350))-(N(A350)+N(B350)))*1440&gt;IFERROR(VLOOKUP(I350,'Ajustes'!$A$3:$C$5,2,0),0),AND(NOT(N(O350)&gt;0),I350&lt;&gt;"Emergencia ahora",(NOW()-(N(A350)+N(B350)))*1440&gt;IFERROR(VLOOKUP(I350,'Ajustes'!$A$3:$C$5,2,0),0)))),"LLAMADA DESPUÉS DE LA META; ","")&amp;IF(AND(I350="Siguiente día hábil",N(A350)&gt;0,IF(N(N350)=0,TODAY()&gt;WORKDAY(N(A350),1),N(N350)&gt;WORKDAY(N(A350),1))),"SIGUIENTE DÍA HÁBIL SIN PROGRAMAR; ","")&amp;IF(AND(OR(I350="Emergencia ahora",I350="Siguiente día hábil"),K350=""),"SIN PROVEEDOR; ","")&amp;IF(AND(I350&lt;&gt;"",N(A350)&gt;0,IFERROR(VLOOKUP(I350,'Ajustes'!$A$3:$C$5,3,0),0)&gt;0,TODAY()-N(A350)&gt;IFERROR(VLOOKUP(I350,'Ajustes'!$A$3:$C$5,3,0),0)),"ABIERTA DEMASIADO TIEMPO; ",""),LEN(IF(N(A350)=0,"SIN FECHA DE LLEGADA; ","")&amp;IF(C350="","SIN UNIDAD; ","")&amp;IF(AND(C350&lt;&gt;"",COUNTIF('Unidades'!$A$2:$A$300,C350)=0),"UNIDAD NO ESTÁ EN LA LISTA; ","")&amp;IF(I350="","SIN URGENCIA; ","")&amp;IF(AND(I350&lt;&gt;"",J350=""),"FALTA QUIÉN DECIDIÓ; ","")&amp;IF(AND(I350="Emergencia ahora",NOT(OR(N(L350)&gt;0,N(M350)&gt;0))),"EMERGENCIA SIN LLAMADA DE REGRESO; ","")&amp;IF(AND(I350&lt;&gt;"",N(A350)&gt;0,IFERROR(VLOOKUP(I350,'Ajustes'!$A$3:$C$5,2,0),0)&gt;0,IF(OR(N(L350)&gt;0,N(M350)&gt;0),((IF(N(L350)=0,N(A350),N(L350))+N(M350))-(N(A350)+N(B350)))*1440&gt;IFERROR(VLOOKUP(I350,'Ajustes'!$A$3:$C$5,2,0),0),AND(NOT(N(O350)&gt;0),I350&lt;&gt;"Emergencia ahora",(NOW()-(N(A350)+N(B350)))*1440&gt;IFERROR(VLOOKUP(I350,'Ajustes'!$A$3:$C$5,2,0),0)))),"LLAMADA DESPUÉS DE LA META; ","")&amp;IF(AND(I350="Siguiente día hábil",N(A350)&gt;0,IF(N(N350)=0,TODAY()&gt;WORKDAY(N(A350),1),N(N350)&gt;WORKDAY(N(A350),1))),"SIGUIENTE DÍA HÁBIL SIN PROGRAMAR; ","")&amp;IF(AND(OR(I350="Emergencia ahora",I350="Siguiente día hábil"),K350=""),"SIN PROVEEDOR; ","")&amp;IF(AND(I350&lt;&gt;"",N(A350)&gt;0,IFERROR(VLOOKUP(I350,'Ajustes'!$A$3:$C$5,3,0),0)&gt;0,TODAY()-N(A350)&gt;IFERROR(VLOOKUP(I350,'Ajustes'!$A$3:$C$5,3,0),0)),"ABIERTA DEMASIADO TIEMPO; ",""))-2)))</f>
        <v/>
      </c>
    </row>
    <row r="351">
      <c r="A351" s="7" t="n"/>
      <c r="B351" s="8" t="n"/>
      <c r="L351" s="7" t="n"/>
      <c r="M351" s="8" t="n"/>
      <c r="N351" s="7" t="n"/>
      <c r="O351" s="7" t="n"/>
      <c r="Q351" s="10">
        <f>IF(OR(NOT(OR(A351&lt;&gt;"",C351&lt;&gt;"",D351&lt;&gt;"",G351&lt;&gt;"")),N(A351)=0,NOT(OR(N(L351)&gt;0,N(M351)&gt;0))),"",ROUND(((IF(N(L351)=0,N(A351),N(L351))+N(M351))-(N(A351)+N(B351)))*1440,0))</f>
        <v/>
      </c>
      <c r="R351" s="10">
        <f>IF(OR(NOT(OR(A351&lt;&gt;"",C351&lt;&gt;"",D351&lt;&gt;"",G351&lt;&gt;"")),N(A351)=0),"",IF(N(O351)&gt;0,N(O351),TODAY())-N(A351))</f>
        <v/>
      </c>
      <c r="S351">
        <f>IF(OR(NOT(OR(A351&lt;&gt;"",C351&lt;&gt;"",D351&lt;&gt;"",G351&lt;&gt;"")),N(O351)&gt;0),"",IF(IF(N(A351)=0,"SIN FECHA DE LLEGADA; ","")&amp;IF(C351="","SIN UNIDAD; ","")&amp;IF(AND(C351&lt;&gt;"",COUNTIF('Unidades'!$A$2:$A$300,C351)=0),"UNIDAD NO ESTÁ EN LA LISTA; ","")&amp;IF(I351="","SIN URGENCIA; ","")&amp;IF(AND(I351&lt;&gt;"",J351=""),"FALTA QUIÉN DECIDIÓ; ","")&amp;IF(AND(I351="Emergencia ahora",NOT(OR(N(L351)&gt;0,N(M351)&gt;0))),"EMERGENCIA SIN LLAMADA DE REGRESO; ","")&amp;IF(AND(I351&lt;&gt;"",N(A351)&gt;0,IFERROR(VLOOKUP(I351,'Ajustes'!$A$3:$C$5,2,0),0)&gt;0,IF(OR(N(L351)&gt;0,N(M351)&gt;0),((IF(N(L351)=0,N(A351),N(L351))+N(M351))-(N(A351)+N(B351)))*1440&gt;IFERROR(VLOOKUP(I351,'Ajustes'!$A$3:$C$5,2,0),0),AND(NOT(N(O351)&gt;0),I351&lt;&gt;"Emergencia ahora",(NOW()-(N(A351)+N(B351)))*1440&gt;IFERROR(VLOOKUP(I351,'Ajustes'!$A$3:$C$5,2,0),0)))),"LLAMADA DESPUÉS DE LA META; ","")&amp;IF(AND(I351="Siguiente día hábil",N(A351)&gt;0,IF(N(N351)=0,TODAY()&gt;WORKDAY(N(A351),1),N(N351)&gt;WORKDAY(N(A351),1))),"SIGUIENTE DÍA HÁBIL SIN PROGRAMAR; ","")&amp;IF(AND(OR(I351="Emergencia ahora",I351="Siguiente día hábil"),K351=""),"SIN PROVEEDOR; ","")&amp;IF(AND(I351&lt;&gt;"",N(A351)&gt;0,IFERROR(VLOOKUP(I351,'Ajustes'!$A$3:$C$5,3,0),0)&gt;0,TODAY()-N(A351)&gt;IFERROR(VLOOKUP(I351,'Ajustes'!$A$3:$C$5,3,0),0)),"ABIERTA DEMASIADO TIEMPO; ","")="","",LEFT(IF(N(A351)=0,"SIN FECHA DE LLEGADA; ","")&amp;IF(C351="","SIN UNIDAD; ","")&amp;IF(AND(C351&lt;&gt;"",COUNTIF('Unidades'!$A$2:$A$300,C351)=0),"UNIDAD NO ESTÁ EN LA LISTA; ","")&amp;IF(I351="","SIN URGENCIA; ","")&amp;IF(AND(I351&lt;&gt;"",J351=""),"FALTA QUIÉN DECIDIÓ; ","")&amp;IF(AND(I351="Emergencia ahora",NOT(OR(N(L351)&gt;0,N(M351)&gt;0))),"EMERGENCIA SIN LLAMADA DE REGRESO; ","")&amp;IF(AND(I351&lt;&gt;"",N(A351)&gt;0,IFERROR(VLOOKUP(I351,'Ajustes'!$A$3:$C$5,2,0),0)&gt;0,IF(OR(N(L351)&gt;0,N(M351)&gt;0),((IF(N(L351)=0,N(A351),N(L351))+N(M351))-(N(A351)+N(B351)))*1440&gt;IFERROR(VLOOKUP(I351,'Ajustes'!$A$3:$C$5,2,0),0),AND(NOT(N(O351)&gt;0),I351&lt;&gt;"Emergencia ahora",(NOW()-(N(A351)+N(B351)))*1440&gt;IFERROR(VLOOKUP(I351,'Ajustes'!$A$3:$C$5,2,0),0)))),"LLAMADA DESPUÉS DE LA META; ","")&amp;IF(AND(I351="Siguiente día hábil",N(A351)&gt;0,IF(N(N351)=0,TODAY()&gt;WORKDAY(N(A351),1),N(N351)&gt;WORKDAY(N(A351),1))),"SIGUIENTE DÍA HÁBIL SIN PROGRAMAR; ","")&amp;IF(AND(OR(I351="Emergencia ahora",I351="Siguiente día hábil"),K351=""),"SIN PROVEEDOR; ","")&amp;IF(AND(I351&lt;&gt;"",N(A351)&gt;0,IFERROR(VLOOKUP(I351,'Ajustes'!$A$3:$C$5,3,0),0)&gt;0,TODAY()-N(A351)&gt;IFERROR(VLOOKUP(I351,'Ajustes'!$A$3:$C$5,3,0),0)),"ABIERTA DEMASIADO TIEMPO; ",""),LEN(IF(N(A351)=0,"SIN FECHA DE LLEGADA; ","")&amp;IF(C351="","SIN UNIDAD; ","")&amp;IF(AND(C351&lt;&gt;"",COUNTIF('Unidades'!$A$2:$A$300,C351)=0),"UNIDAD NO ESTÁ EN LA LISTA; ","")&amp;IF(I351="","SIN URGENCIA; ","")&amp;IF(AND(I351&lt;&gt;"",J351=""),"FALTA QUIÉN DECIDIÓ; ","")&amp;IF(AND(I351="Emergencia ahora",NOT(OR(N(L351)&gt;0,N(M351)&gt;0))),"EMERGENCIA SIN LLAMADA DE REGRESO; ","")&amp;IF(AND(I351&lt;&gt;"",N(A351)&gt;0,IFERROR(VLOOKUP(I351,'Ajustes'!$A$3:$C$5,2,0),0)&gt;0,IF(OR(N(L351)&gt;0,N(M351)&gt;0),((IF(N(L351)=0,N(A351),N(L351))+N(M351))-(N(A351)+N(B351)))*1440&gt;IFERROR(VLOOKUP(I351,'Ajustes'!$A$3:$C$5,2,0),0),AND(NOT(N(O351)&gt;0),I351&lt;&gt;"Emergencia ahora",(NOW()-(N(A351)+N(B351)))*1440&gt;IFERROR(VLOOKUP(I351,'Ajustes'!$A$3:$C$5,2,0),0)))),"LLAMADA DESPUÉS DE LA META; ","")&amp;IF(AND(I351="Siguiente día hábil",N(A351)&gt;0,IF(N(N351)=0,TODAY()&gt;WORKDAY(N(A351),1),N(N351)&gt;WORKDAY(N(A351),1))),"SIGUIENTE DÍA HÁBIL SIN PROGRAMAR; ","")&amp;IF(AND(OR(I351="Emergencia ahora",I351="Siguiente día hábil"),K351=""),"SIN PROVEEDOR; ","")&amp;IF(AND(I351&lt;&gt;"",N(A351)&gt;0,IFERROR(VLOOKUP(I351,'Ajustes'!$A$3:$C$5,3,0),0)&gt;0,TODAY()-N(A351)&gt;IFERROR(VLOOKUP(I351,'Ajustes'!$A$3:$C$5,3,0),0)),"ABIERTA DEMASIADO TIEMPO; ",""))-2)))</f>
        <v/>
      </c>
    </row>
    <row r="352">
      <c r="A352" s="7" t="n"/>
      <c r="B352" s="8" t="n"/>
      <c r="L352" s="7" t="n"/>
      <c r="M352" s="8" t="n"/>
      <c r="N352" s="7" t="n"/>
      <c r="O352" s="7" t="n"/>
      <c r="Q352" s="10">
        <f>IF(OR(NOT(OR(A352&lt;&gt;"",C352&lt;&gt;"",D352&lt;&gt;"",G352&lt;&gt;"")),N(A352)=0,NOT(OR(N(L352)&gt;0,N(M352)&gt;0))),"",ROUND(((IF(N(L352)=0,N(A352),N(L352))+N(M352))-(N(A352)+N(B352)))*1440,0))</f>
        <v/>
      </c>
      <c r="R352" s="10">
        <f>IF(OR(NOT(OR(A352&lt;&gt;"",C352&lt;&gt;"",D352&lt;&gt;"",G352&lt;&gt;"")),N(A352)=0),"",IF(N(O352)&gt;0,N(O352),TODAY())-N(A352))</f>
        <v/>
      </c>
      <c r="S352">
        <f>IF(OR(NOT(OR(A352&lt;&gt;"",C352&lt;&gt;"",D352&lt;&gt;"",G352&lt;&gt;"")),N(O352)&gt;0),"",IF(IF(N(A352)=0,"SIN FECHA DE LLEGADA; ","")&amp;IF(C352="","SIN UNIDAD; ","")&amp;IF(AND(C352&lt;&gt;"",COUNTIF('Unidades'!$A$2:$A$300,C352)=0),"UNIDAD NO ESTÁ EN LA LISTA; ","")&amp;IF(I352="","SIN URGENCIA; ","")&amp;IF(AND(I352&lt;&gt;"",J352=""),"FALTA QUIÉN DECIDIÓ; ","")&amp;IF(AND(I352="Emergencia ahora",NOT(OR(N(L352)&gt;0,N(M352)&gt;0))),"EMERGENCIA SIN LLAMADA DE REGRESO; ","")&amp;IF(AND(I352&lt;&gt;"",N(A352)&gt;0,IFERROR(VLOOKUP(I352,'Ajustes'!$A$3:$C$5,2,0),0)&gt;0,IF(OR(N(L352)&gt;0,N(M352)&gt;0),((IF(N(L352)=0,N(A352),N(L352))+N(M352))-(N(A352)+N(B352)))*1440&gt;IFERROR(VLOOKUP(I352,'Ajustes'!$A$3:$C$5,2,0),0),AND(NOT(N(O352)&gt;0),I352&lt;&gt;"Emergencia ahora",(NOW()-(N(A352)+N(B352)))*1440&gt;IFERROR(VLOOKUP(I352,'Ajustes'!$A$3:$C$5,2,0),0)))),"LLAMADA DESPUÉS DE LA META; ","")&amp;IF(AND(I352="Siguiente día hábil",N(A352)&gt;0,IF(N(N352)=0,TODAY()&gt;WORKDAY(N(A352),1),N(N352)&gt;WORKDAY(N(A352),1))),"SIGUIENTE DÍA HÁBIL SIN PROGRAMAR; ","")&amp;IF(AND(OR(I352="Emergencia ahora",I352="Siguiente día hábil"),K352=""),"SIN PROVEEDOR; ","")&amp;IF(AND(I352&lt;&gt;"",N(A352)&gt;0,IFERROR(VLOOKUP(I352,'Ajustes'!$A$3:$C$5,3,0),0)&gt;0,TODAY()-N(A352)&gt;IFERROR(VLOOKUP(I352,'Ajustes'!$A$3:$C$5,3,0),0)),"ABIERTA DEMASIADO TIEMPO; ","")="","",LEFT(IF(N(A352)=0,"SIN FECHA DE LLEGADA; ","")&amp;IF(C352="","SIN UNIDAD; ","")&amp;IF(AND(C352&lt;&gt;"",COUNTIF('Unidades'!$A$2:$A$300,C352)=0),"UNIDAD NO ESTÁ EN LA LISTA; ","")&amp;IF(I352="","SIN URGENCIA; ","")&amp;IF(AND(I352&lt;&gt;"",J352=""),"FALTA QUIÉN DECIDIÓ; ","")&amp;IF(AND(I352="Emergencia ahora",NOT(OR(N(L352)&gt;0,N(M352)&gt;0))),"EMERGENCIA SIN LLAMADA DE REGRESO; ","")&amp;IF(AND(I352&lt;&gt;"",N(A352)&gt;0,IFERROR(VLOOKUP(I352,'Ajustes'!$A$3:$C$5,2,0),0)&gt;0,IF(OR(N(L352)&gt;0,N(M352)&gt;0),((IF(N(L352)=0,N(A352),N(L352))+N(M352))-(N(A352)+N(B352)))*1440&gt;IFERROR(VLOOKUP(I352,'Ajustes'!$A$3:$C$5,2,0),0),AND(NOT(N(O352)&gt;0),I352&lt;&gt;"Emergencia ahora",(NOW()-(N(A352)+N(B352)))*1440&gt;IFERROR(VLOOKUP(I352,'Ajustes'!$A$3:$C$5,2,0),0)))),"LLAMADA DESPUÉS DE LA META; ","")&amp;IF(AND(I352="Siguiente día hábil",N(A352)&gt;0,IF(N(N352)=0,TODAY()&gt;WORKDAY(N(A352),1),N(N352)&gt;WORKDAY(N(A352),1))),"SIGUIENTE DÍA HÁBIL SIN PROGRAMAR; ","")&amp;IF(AND(OR(I352="Emergencia ahora",I352="Siguiente día hábil"),K352=""),"SIN PROVEEDOR; ","")&amp;IF(AND(I352&lt;&gt;"",N(A352)&gt;0,IFERROR(VLOOKUP(I352,'Ajustes'!$A$3:$C$5,3,0),0)&gt;0,TODAY()-N(A352)&gt;IFERROR(VLOOKUP(I352,'Ajustes'!$A$3:$C$5,3,0),0)),"ABIERTA DEMASIADO TIEMPO; ",""),LEN(IF(N(A352)=0,"SIN FECHA DE LLEGADA; ","")&amp;IF(C352="","SIN UNIDAD; ","")&amp;IF(AND(C352&lt;&gt;"",COUNTIF('Unidades'!$A$2:$A$300,C352)=0),"UNIDAD NO ESTÁ EN LA LISTA; ","")&amp;IF(I352="","SIN URGENCIA; ","")&amp;IF(AND(I352&lt;&gt;"",J352=""),"FALTA QUIÉN DECIDIÓ; ","")&amp;IF(AND(I352="Emergencia ahora",NOT(OR(N(L352)&gt;0,N(M352)&gt;0))),"EMERGENCIA SIN LLAMADA DE REGRESO; ","")&amp;IF(AND(I352&lt;&gt;"",N(A352)&gt;0,IFERROR(VLOOKUP(I352,'Ajustes'!$A$3:$C$5,2,0),0)&gt;0,IF(OR(N(L352)&gt;0,N(M352)&gt;0),((IF(N(L352)=0,N(A352),N(L352))+N(M352))-(N(A352)+N(B352)))*1440&gt;IFERROR(VLOOKUP(I352,'Ajustes'!$A$3:$C$5,2,0),0),AND(NOT(N(O352)&gt;0),I352&lt;&gt;"Emergencia ahora",(NOW()-(N(A352)+N(B352)))*1440&gt;IFERROR(VLOOKUP(I352,'Ajustes'!$A$3:$C$5,2,0),0)))),"LLAMADA DESPUÉS DE LA META; ","")&amp;IF(AND(I352="Siguiente día hábil",N(A352)&gt;0,IF(N(N352)=0,TODAY()&gt;WORKDAY(N(A352),1),N(N352)&gt;WORKDAY(N(A352),1))),"SIGUIENTE DÍA HÁBIL SIN PROGRAMAR; ","")&amp;IF(AND(OR(I352="Emergencia ahora",I352="Siguiente día hábil"),K352=""),"SIN PROVEEDOR; ","")&amp;IF(AND(I352&lt;&gt;"",N(A352)&gt;0,IFERROR(VLOOKUP(I352,'Ajustes'!$A$3:$C$5,3,0),0)&gt;0,TODAY()-N(A352)&gt;IFERROR(VLOOKUP(I352,'Ajustes'!$A$3:$C$5,3,0),0)),"ABIERTA DEMASIADO TIEMPO; ",""))-2)))</f>
        <v/>
      </c>
    </row>
    <row r="353">
      <c r="A353" s="7" t="n"/>
      <c r="B353" s="8" t="n"/>
      <c r="L353" s="7" t="n"/>
      <c r="M353" s="8" t="n"/>
      <c r="N353" s="7" t="n"/>
      <c r="O353" s="7" t="n"/>
      <c r="Q353" s="10">
        <f>IF(OR(NOT(OR(A353&lt;&gt;"",C353&lt;&gt;"",D353&lt;&gt;"",G353&lt;&gt;"")),N(A353)=0,NOT(OR(N(L353)&gt;0,N(M353)&gt;0))),"",ROUND(((IF(N(L353)=0,N(A353),N(L353))+N(M353))-(N(A353)+N(B353)))*1440,0))</f>
        <v/>
      </c>
      <c r="R353" s="10">
        <f>IF(OR(NOT(OR(A353&lt;&gt;"",C353&lt;&gt;"",D353&lt;&gt;"",G353&lt;&gt;"")),N(A353)=0),"",IF(N(O353)&gt;0,N(O353),TODAY())-N(A353))</f>
        <v/>
      </c>
      <c r="S353">
        <f>IF(OR(NOT(OR(A353&lt;&gt;"",C353&lt;&gt;"",D353&lt;&gt;"",G353&lt;&gt;"")),N(O353)&gt;0),"",IF(IF(N(A353)=0,"SIN FECHA DE LLEGADA; ","")&amp;IF(C353="","SIN UNIDAD; ","")&amp;IF(AND(C353&lt;&gt;"",COUNTIF('Unidades'!$A$2:$A$300,C353)=0),"UNIDAD NO ESTÁ EN LA LISTA; ","")&amp;IF(I353="","SIN URGENCIA; ","")&amp;IF(AND(I353&lt;&gt;"",J353=""),"FALTA QUIÉN DECIDIÓ; ","")&amp;IF(AND(I353="Emergencia ahora",NOT(OR(N(L353)&gt;0,N(M353)&gt;0))),"EMERGENCIA SIN LLAMADA DE REGRESO; ","")&amp;IF(AND(I353&lt;&gt;"",N(A353)&gt;0,IFERROR(VLOOKUP(I353,'Ajustes'!$A$3:$C$5,2,0),0)&gt;0,IF(OR(N(L353)&gt;0,N(M353)&gt;0),((IF(N(L353)=0,N(A353),N(L353))+N(M353))-(N(A353)+N(B353)))*1440&gt;IFERROR(VLOOKUP(I353,'Ajustes'!$A$3:$C$5,2,0),0),AND(NOT(N(O353)&gt;0),I353&lt;&gt;"Emergencia ahora",(NOW()-(N(A353)+N(B353)))*1440&gt;IFERROR(VLOOKUP(I353,'Ajustes'!$A$3:$C$5,2,0),0)))),"LLAMADA DESPUÉS DE LA META; ","")&amp;IF(AND(I353="Siguiente día hábil",N(A353)&gt;0,IF(N(N353)=0,TODAY()&gt;WORKDAY(N(A353),1),N(N353)&gt;WORKDAY(N(A353),1))),"SIGUIENTE DÍA HÁBIL SIN PROGRAMAR; ","")&amp;IF(AND(OR(I353="Emergencia ahora",I353="Siguiente día hábil"),K353=""),"SIN PROVEEDOR; ","")&amp;IF(AND(I353&lt;&gt;"",N(A353)&gt;0,IFERROR(VLOOKUP(I353,'Ajustes'!$A$3:$C$5,3,0),0)&gt;0,TODAY()-N(A353)&gt;IFERROR(VLOOKUP(I353,'Ajustes'!$A$3:$C$5,3,0),0)),"ABIERTA DEMASIADO TIEMPO; ","")="","",LEFT(IF(N(A353)=0,"SIN FECHA DE LLEGADA; ","")&amp;IF(C353="","SIN UNIDAD; ","")&amp;IF(AND(C353&lt;&gt;"",COUNTIF('Unidades'!$A$2:$A$300,C353)=0),"UNIDAD NO ESTÁ EN LA LISTA; ","")&amp;IF(I353="","SIN URGENCIA; ","")&amp;IF(AND(I353&lt;&gt;"",J353=""),"FALTA QUIÉN DECIDIÓ; ","")&amp;IF(AND(I353="Emergencia ahora",NOT(OR(N(L353)&gt;0,N(M353)&gt;0))),"EMERGENCIA SIN LLAMADA DE REGRESO; ","")&amp;IF(AND(I353&lt;&gt;"",N(A353)&gt;0,IFERROR(VLOOKUP(I353,'Ajustes'!$A$3:$C$5,2,0),0)&gt;0,IF(OR(N(L353)&gt;0,N(M353)&gt;0),((IF(N(L353)=0,N(A353),N(L353))+N(M353))-(N(A353)+N(B353)))*1440&gt;IFERROR(VLOOKUP(I353,'Ajustes'!$A$3:$C$5,2,0),0),AND(NOT(N(O353)&gt;0),I353&lt;&gt;"Emergencia ahora",(NOW()-(N(A353)+N(B353)))*1440&gt;IFERROR(VLOOKUP(I353,'Ajustes'!$A$3:$C$5,2,0),0)))),"LLAMADA DESPUÉS DE LA META; ","")&amp;IF(AND(I353="Siguiente día hábil",N(A353)&gt;0,IF(N(N353)=0,TODAY()&gt;WORKDAY(N(A353),1),N(N353)&gt;WORKDAY(N(A353),1))),"SIGUIENTE DÍA HÁBIL SIN PROGRAMAR; ","")&amp;IF(AND(OR(I353="Emergencia ahora",I353="Siguiente día hábil"),K353=""),"SIN PROVEEDOR; ","")&amp;IF(AND(I353&lt;&gt;"",N(A353)&gt;0,IFERROR(VLOOKUP(I353,'Ajustes'!$A$3:$C$5,3,0),0)&gt;0,TODAY()-N(A353)&gt;IFERROR(VLOOKUP(I353,'Ajustes'!$A$3:$C$5,3,0),0)),"ABIERTA DEMASIADO TIEMPO; ",""),LEN(IF(N(A353)=0,"SIN FECHA DE LLEGADA; ","")&amp;IF(C353="","SIN UNIDAD; ","")&amp;IF(AND(C353&lt;&gt;"",COUNTIF('Unidades'!$A$2:$A$300,C353)=0),"UNIDAD NO ESTÁ EN LA LISTA; ","")&amp;IF(I353="","SIN URGENCIA; ","")&amp;IF(AND(I353&lt;&gt;"",J353=""),"FALTA QUIÉN DECIDIÓ; ","")&amp;IF(AND(I353="Emergencia ahora",NOT(OR(N(L353)&gt;0,N(M353)&gt;0))),"EMERGENCIA SIN LLAMADA DE REGRESO; ","")&amp;IF(AND(I353&lt;&gt;"",N(A353)&gt;0,IFERROR(VLOOKUP(I353,'Ajustes'!$A$3:$C$5,2,0),0)&gt;0,IF(OR(N(L353)&gt;0,N(M353)&gt;0),((IF(N(L353)=0,N(A353),N(L353))+N(M353))-(N(A353)+N(B353)))*1440&gt;IFERROR(VLOOKUP(I353,'Ajustes'!$A$3:$C$5,2,0),0),AND(NOT(N(O353)&gt;0),I353&lt;&gt;"Emergencia ahora",(NOW()-(N(A353)+N(B353)))*1440&gt;IFERROR(VLOOKUP(I353,'Ajustes'!$A$3:$C$5,2,0),0)))),"LLAMADA DESPUÉS DE LA META; ","")&amp;IF(AND(I353="Siguiente día hábil",N(A353)&gt;0,IF(N(N353)=0,TODAY()&gt;WORKDAY(N(A353),1),N(N353)&gt;WORKDAY(N(A353),1))),"SIGUIENTE DÍA HÁBIL SIN PROGRAMAR; ","")&amp;IF(AND(OR(I353="Emergencia ahora",I353="Siguiente día hábil"),K353=""),"SIN PROVEEDOR; ","")&amp;IF(AND(I353&lt;&gt;"",N(A353)&gt;0,IFERROR(VLOOKUP(I353,'Ajustes'!$A$3:$C$5,3,0),0)&gt;0,TODAY()-N(A353)&gt;IFERROR(VLOOKUP(I353,'Ajustes'!$A$3:$C$5,3,0),0)),"ABIERTA DEMASIADO TIEMPO; ",""))-2)))</f>
        <v/>
      </c>
    </row>
    <row r="354">
      <c r="A354" s="7" t="n"/>
      <c r="B354" s="8" t="n"/>
      <c r="L354" s="7" t="n"/>
      <c r="M354" s="8" t="n"/>
      <c r="N354" s="7" t="n"/>
      <c r="O354" s="7" t="n"/>
      <c r="Q354" s="10">
        <f>IF(OR(NOT(OR(A354&lt;&gt;"",C354&lt;&gt;"",D354&lt;&gt;"",G354&lt;&gt;"")),N(A354)=0,NOT(OR(N(L354)&gt;0,N(M354)&gt;0))),"",ROUND(((IF(N(L354)=0,N(A354),N(L354))+N(M354))-(N(A354)+N(B354)))*1440,0))</f>
        <v/>
      </c>
      <c r="R354" s="10">
        <f>IF(OR(NOT(OR(A354&lt;&gt;"",C354&lt;&gt;"",D354&lt;&gt;"",G354&lt;&gt;"")),N(A354)=0),"",IF(N(O354)&gt;0,N(O354),TODAY())-N(A354))</f>
        <v/>
      </c>
      <c r="S354">
        <f>IF(OR(NOT(OR(A354&lt;&gt;"",C354&lt;&gt;"",D354&lt;&gt;"",G354&lt;&gt;"")),N(O354)&gt;0),"",IF(IF(N(A354)=0,"SIN FECHA DE LLEGADA; ","")&amp;IF(C354="","SIN UNIDAD; ","")&amp;IF(AND(C354&lt;&gt;"",COUNTIF('Unidades'!$A$2:$A$300,C354)=0),"UNIDAD NO ESTÁ EN LA LISTA; ","")&amp;IF(I354="","SIN URGENCIA; ","")&amp;IF(AND(I354&lt;&gt;"",J354=""),"FALTA QUIÉN DECIDIÓ; ","")&amp;IF(AND(I354="Emergencia ahora",NOT(OR(N(L354)&gt;0,N(M354)&gt;0))),"EMERGENCIA SIN LLAMADA DE REGRESO; ","")&amp;IF(AND(I354&lt;&gt;"",N(A354)&gt;0,IFERROR(VLOOKUP(I354,'Ajustes'!$A$3:$C$5,2,0),0)&gt;0,IF(OR(N(L354)&gt;0,N(M354)&gt;0),((IF(N(L354)=0,N(A354),N(L354))+N(M354))-(N(A354)+N(B354)))*1440&gt;IFERROR(VLOOKUP(I354,'Ajustes'!$A$3:$C$5,2,0),0),AND(NOT(N(O354)&gt;0),I354&lt;&gt;"Emergencia ahora",(NOW()-(N(A354)+N(B354)))*1440&gt;IFERROR(VLOOKUP(I354,'Ajustes'!$A$3:$C$5,2,0),0)))),"LLAMADA DESPUÉS DE LA META; ","")&amp;IF(AND(I354="Siguiente día hábil",N(A354)&gt;0,IF(N(N354)=0,TODAY()&gt;WORKDAY(N(A354),1),N(N354)&gt;WORKDAY(N(A354),1))),"SIGUIENTE DÍA HÁBIL SIN PROGRAMAR; ","")&amp;IF(AND(OR(I354="Emergencia ahora",I354="Siguiente día hábil"),K354=""),"SIN PROVEEDOR; ","")&amp;IF(AND(I354&lt;&gt;"",N(A354)&gt;0,IFERROR(VLOOKUP(I354,'Ajustes'!$A$3:$C$5,3,0),0)&gt;0,TODAY()-N(A354)&gt;IFERROR(VLOOKUP(I354,'Ajustes'!$A$3:$C$5,3,0),0)),"ABIERTA DEMASIADO TIEMPO; ","")="","",LEFT(IF(N(A354)=0,"SIN FECHA DE LLEGADA; ","")&amp;IF(C354="","SIN UNIDAD; ","")&amp;IF(AND(C354&lt;&gt;"",COUNTIF('Unidades'!$A$2:$A$300,C354)=0),"UNIDAD NO ESTÁ EN LA LISTA; ","")&amp;IF(I354="","SIN URGENCIA; ","")&amp;IF(AND(I354&lt;&gt;"",J354=""),"FALTA QUIÉN DECIDIÓ; ","")&amp;IF(AND(I354="Emergencia ahora",NOT(OR(N(L354)&gt;0,N(M354)&gt;0))),"EMERGENCIA SIN LLAMADA DE REGRESO; ","")&amp;IF(AND(I354&lt;&gt;"",N(A354)&gt;0,IFERROR(VLOOKUP(I354,'Ajustes'!$A$3:$C$5,2,0),0)&gt;0,IF(OR(N(L354)&gt;0,N(M354)&gt;0),((IF(N(L354)=0,N(A354),N(L354))+N(M354))-(N(A354)+N(B354)))*1440&gt;IFERROR(VLOOKUP(I354,'Ajustes'!$A$3:$C$5,2,0),0),AND(NOT(N(O354)&gt;0),I354&lt;&gt;"Emergencia ahora",(NOW()-(N(A354)+N(B354)))*1440&gt;IFERROR(VLOOKUP(I354,'Ajustes'!$A$3:$C$5,2,0),0)))),"LLAMADA DESPUÉS DE LA META; ","")&amp;IF(AND(I354="Siguiente día hábil",N(A354)&gt;0,IF(N(N354)=0,TODAY()&gt;WORKDAY(N(A354),1),N(N354)&gt;WORKDAY(N(A354),1))),"SIGUIENTE DÍA HÁBIL SIN PROGRAMAR; ","")&amp;IF(AND(OR(I354="Emergencia ahora",I354="Siguiente día hábil"),K354=""),"SIN PROVEEDOR; ","")&amp;IF(AND(I354&lt;&gt;"",N(A354)&gt;0,IFERROR(VLOOKUP(I354,'Ajustes'!$A$3:$C$5,3,0),0)&gt;0,TODAY()-N(A354)&gt;IFERROR(VLOOKUP(I354,'Ajustes'!$A$3:$C$5,3,0),0)),"ABIERTA DEMASIADO TIEMPO; ",""),LEN(IF(N(A354)=0,"SIN FECHA DE LLEGADA; ","")&amp;IF(C354="","SIN UNIDAD; ","")&amp;IF(AND(C354&lt;&gt;"",COUNTIF('Unidades'!$A$2:$A$300,C354)=0),"UNIDAD NO ESTÁ EN LA LISTA; ","")&amp;IF(I354="","SIN URGENCIA; ","")&amp;IF(AND(I354&lt;&gt;"",J354=""),"FALTA QUIÉN DECIDIÓ; ","")&amp;IF(AND(I354="Emergencia ahora",NOT(OR(N(L354)&gt;0,N(M354)&gt;0))),"EMERGENCIA SIN LLAMADA DE REGRESO; ","")&amp;IF(AND(I354&lt;&gt;"",N(A354)&gt;0,IFERROR(VLOOKUP(I354,'Ajustes'!$A$3:$C$5,2,0),0)&gt;0,IF(OR(N(L354)&gt;0,N(M354)&gt;0),((IF(N(L354)=0,N(A354),N(L354))+N(M354))-(N(A354)+N(B354)))*1440&gt;IFERROR(VLOOKUP(I354,'Ajustes'!$A$3:$C$5,2,0),0),AND(NOT(N(O354)&gt;0),I354&lt;&gt;"Emergencia ahora",(NOW()-(N(A354)+N(B354)))*1440&gt;IFERROR(VLOOKUP(I354,'Ajustes'!$A$3:$C$5,2,0),0)))),"LLAMADA DESPUÉS DE LA META; ","")&amp;IF(AND(I354="Siguiente día hábil",N(A354)&gt;0,IF(N(N354)=0,TODAY()&gt;WORKDAY(N(A354),1),N(N354)&gt;WORKDAY(N(A354),1))),"SIGUIENTE DÍA HÁBIL SIN PROGRAMAR; ","")&amp;IF(AND(OR(I354="Emergencia ahora",I354="Siguiente día hábil"),K354=""),"SIN PROVEEDOR; ","")&amp;IF(AND(I354&lt;&gt;"",N(A354)&gt;0,IFERROR(VLOOKUP(I354,'Ajustes'!$A$3:$C$5,3,0),0)&gt;0,TODAY()-N(A354)&gt;IFERROR(VLOOKUP(I354,'Ajustes'!$A$3:$C$5,3,0),0)),"ABIERTA DEMASIADO TIEMPO; ",""))-2)))</f>
        <v/>
      </c>
    </row>
    <row r="355">
      <c r="A355" s="7" t="n"/>
      <c r="B355" s="8" t="n"/>
      <c r="L355" s="7" t="n"/>
      <c r="M355" s="8" t="n"/>
      <c r="N355" s="7" t="n"/>
      <c r="O355" s="7" t="n"/>
      <c r="Q355" s="10">
        <f>IF(OR(NOT(OR(A355&lt;&gt;"",C355&lt;&gt;"",D355&lt;&gt;"",G355&lt;&gt;"")),N(A355)=0,NOT(OR(N(L355)&gt;0,N(M355)&gt;0))),"",ROUND(((IF(N(L355)=0,N(A355),N(L355))+N(M355))-(N(A355)+N(B355)))*1440,0))</f>
        <v/>
      </c>
      <c r="R355" s="10">
        <f>IF(OR(NOT(OR(A355&lt;&gt;"",C355&lt;&gt;"",D355&lt;&gt;"",G355&lt;&gt;"")),N(A355)=0),"",IF(N(O355)&gt;0,N(O355),TODAY())-N(A355))</f>
        <v/>
      </c>
      <c r="S355">
        <f>IF(OR(NOT(OR(A355&lt;&gt;"",C355&lt;&gt;"",D355&lt;&gt;"",G355&lt;&gt;"")),N(O355)&gt;0),"",IF(IF(N(A355)=0,"SIN FECHA DE LLEGADA; ","")&amp;IF(C355="","SIN UNIDAD; ","")&amp;IF(AND(C355&lt;&gt;"",COUNTIF('Unidades'!$A$2:$A$300,C355)=0),"UNIDAD NO ESTÁ EN LA LISTA; ","")&amp;IF(I355="","SIN URGENCIA; ","")&amp;IF(AND(I355&lt;&gt;"",J355=""),"FALTA QUIÉN DECIDIÓ; ","")&amp;IF(AND(I355="Emergencia ahora",NOT(OR(N(L355)&gt;0,N(M355)&gt;0))),"EMERGENCIA SIN LLAMADA DE REGRESO; ","")&amp;IF(AND(I355&lt;&gt;"",N(A355)&gt;0,IFERROR(VLOOKUP(I355,'Ajustes'!$A$3:$C$5,2,0),0)&gt;0,IF(OR(N(L355)&gt;0,N(M355)&gt;0),((IF(N(L355)=0,N(A355),N(L355))+N(M355))-(N(A355)+N(B355)))*1440&gt;IFERROR(VLOOKUP(I355,'Ajustes'!$A$3:$C$5,2,0),0),AND(NOT(N(O355)&gt;0),I355&lt;&gt;"Emergencia ahora",(NOW()-(N(A355)+N(B355)))*1440&gt;IFERROR(VLOOKUP(I355,'Ajustes'!$A$3:$C$5,2,0),0)))),"LLAMADA DESPUÉS DE LA META; ","")&amp;IF(AND(I355="Siguiente día hábil",N(A355)&gt;0,IF(N(N355)=0,TODAY()&gt;WORKDAY(N(A355),1),N(N355)&gt;WORKDAY(N(A355),1))),"SIGUIENTE DÍA HÁBIL SIN PROGRAMAR; ","")&amp;IF(AND(OR(I355="Emergencia ahora",I355="Siguiente día hábil"),K355=""),"SIN PROVEEDOR; ","")&amp;IF(AND(I355&lt;&gt;"",N(A355)&gt;0,IFERROR(VLOOKUP(I355,'Ajustes'!$A$3:$C$5,3,0),0)&gt;0,TODAY()-N(A355)&gt;IFERROR(VLOOKUP(I355,'Ajustes'!$A$3:$C$5,3,0),0)),"ABIERTA DEMASIADO TIEMPO; ","")="","",LEFT(IF(N(A355)=0,"SIN FECHA DE LLEGADA; ","")&amp;IF(C355="","SIN UNIDAD; ","")&amp;IF(AND(C355&lt;&gt;"",COUNTIF('Unidades'!$A$2:$A$300,C355)=0),"UNIDAD NO ESTÁ EN LA LISTA; ","")&amp;IF(I355="","SIN URGENCIA; ","")&amp;IF(AND(I355&lt;&gt;"",J355=""),"FALTA QUIÉN DECIDIÓ; ","")&amp;IF(AND(I355="Emergencia ahora",NOT(OR(N(L355)&gt;0,N(M355)&gt;0))),"EMERGENCIA SIN LLAMADA DE REGRESO; ","")&amp;IF(AND(I355&lt;&gt;"",N(A355)&gt;0,IFERROR(VLOOKUP(I355,'Ajustes'!$A$3:$C$5,2,0),0)&gt;0,IF(OR(N(L355)&gt;0,N(M355)&gt;0),((IF(N(L355)=0,N(A355),N(L355))+N(M355))-(N(A355)+N(B355)))*1440&gt;IFERROR(VLOOKUP(I355,'Ajustes'!$A$3:$C$5,2,0),0),AND(NOT(N(O355)&gt;0),I355&lt;&gt;"Emergencia ahora",(NOW()-(N(A355)+N(B355)))*1440&gt;IFERROR(VLOOKUP(I355,'Ajustes'!$A$3:$C$5,2,0),0)))),"LLAMADA DESPUÉS DE LA META; ","")&amp;IF(AND(I355="Siguiente día hábil",N(A355)&gt;0,IF(N(N355)=0,TODAY()&gt;WORKDAY(N(A355),1),N(N355)&gt;WORKDAY(N(A355),1))),"SIGUIENTE DÍA HÁBIL SIN PROGRAMAR; ","")&amp;IF(AND(OR(I355="Emergencia ahora",I355="Siguiente día hábil"),K355=""),"SIN PROVEEDOR; ","")&amp;IF(AND(I355&lt;&gt;"",N(A355)&gt;0,IFERROR(VLOOKUP(I355,'Ajustes'!$A$3:$C$5,3,0),0)&gt;0,TODAY()-N(A355)&gt;IFERROR(VLOOKUP(I355,'Ajustes'!$A$3:$C$5,3,0),0)),"ABIERTA DEMASIADO TIEMPO; ",""),LEN(IF(N(A355)=0,"SIN FECHA DE LLEGADA; ","")&amp;IF(C355="","SIN UNIDAD; ","")&amp;IF(AND(C355&lt;&gt;"",COUNTIF('Unidades'!$A$2:$A$300,C355)=0),"UNIDAD NO ESTÁ EN LA LISTA; ","")&amp;IF(I355="","SIN URGENCIA; ","")&amp;IF(AND(I355&lt;&gt;"",J355=""),"FALTA QUIÉN DECIDIÓ; ","")&amp;IF(AND(I355="Emergencia ahora",NOT(OR(N(L355)&gt;0,N(M355)&gt;0))),"EMERGENCIA SIN LLAMADA DE REGRESO; ","")&amp;IF(AND(I355&lt;&gt;"",N(A355)&gt;0,IFERROR(VLOOKUP(I355,'Ajustes'!$A$3:$C$5,2,0),0)&gt;0,IF(OR(N(L355)&gt;0,N(M355)&gt;0),((IF(N(L355)=0,N(A355),N(L355))+N(M355))-(N(A355)+N(B355)))*1440&gt;IFERROR(VLOOKUP(I355,'Ajustes'!$A$3:$C$5,2,0),0),AND(NOT(N(O355)&gt;0),I355&lt;&gt;"Emergencia ahora",(NOW()-(N(A355)+N(B355)))*1440&gt;IFERROR(VLOOKUP(I355,'Ajustes'!$A$3:$C$5,2,0),0)))),"LLAMADA DESPUÉS DE LA META; ","")&amp;IF(AND(I355="Siguiente día hábil",N(A355)&gt;0,IF(N(N355)=0,TODAY()&gt;WORKDAY(N(A355),1),N(N355)&gt;WORKDAY(N(A355),1))),"SIGUIENTE DÍA HÁBIL SIN PROGRAMAR; ","")&amp;IF(AND(OR(I355="Emergencia ahora",I355="Siguiente día hábil"),K355=""),"SIN PROVEEDOR; ","")&amp;IF(AND(I355&lt;&gt;"",N(A355)&gt;0,IFERROR(VLOOKUP(I355,'Ajustes'!$A$3:$C$5,3,0),0)&gt;0,TODAY()-N(A355)&gt;IFERROR(VLOOKUP(I355,'Ajustes'!$A$3:$C$5,3,0),0)),"ABIERTA DEMASIADO TIEMPO; ",""))-2)))</f>
        <v/>
      </c>
    </row>
    <row r="356">
      <c r="A356" s="7" t="n"/>
      <c r="B356" s="8" t="n"/>
      <c r="L356" s="7" t="n"/>
      <c r="M356" s="8" t="n"/>
      <c r="N356" s="7" t="n"/>
      <c r="O356" s="7" t="n"/>
      <c r="Q356" s="10">
        <f>IF(OR(NOT(OR(A356&lt;&gt;"",C356&lt;&gt;"",D356&lt;&gt;"",G356&lt;&gt;"")),N(A356)=0,NOT(OR(N(L356)&gt;0,N(M356)&gt;0))),"",ROUND(((IF(N(L356)=0,N(A356),N(L356))+N(M356))-(N(A356)+N(B356)))*1440,0))</f>
        <v/>
      </c>
      <c r="R356" s="10">
        <f>IF(OR(NOT(OR(A356&lt;&gt;"",C356&lt;&gt;"",D356&lt;&gt;"",G356&lt;&gt;"")),N(A356)=0),"",IF(N(O356)&gt;0,N(O356),TODAY())-N(A356))</f>
        <v/>
      </c>
      <c r="S356">
        <f>IF(OR(NOT(OR(A356&lt;&gt;"",C356&lt;&gt;"",D356&lt;&gt;"",G356&lt;&gt;"")),N(O356)&gt;0),"",IF(IF(N(A356)=0,"SIN FECHA DE LLEGADA; ","")&amp;IF(C356="","SIN UNIDAD; ","")&amp;IF(AND(C356&lt;&gt;"",COUNTIF('Unidades'!$A$2:$A$300,C356)=0),"UNIDAD NO ESTÁ EN LA LISTA; ","")&amp;IF(I356="","SIN URGENCIA; ","")&amp;IF(AND(I356&lt;&gt;"",J356=""),"FALTA QUIÉN DECIDIÓ; ","")&amp;IF(AND(I356="Emergencia ahora",NOT(OR(N(L356)&gt;0,N(M356)&gt;0))),"EMERGENCIA SIN LLAMADA DE REGRESO; ","")&amp;IF(AND(I356&lt;&gt;"",N(A356)&gt;0,IFERROR(VLOOKUP(I356,'Ajustes'!$A$3:$C$5,2,0),0)&gt;0,IF(OR(N(L356)&gt;0,N(M356)&gt;0),((IF(N(L356)=0,N(A356),N(L356))+N(M356))-(N(A356)+N(B356)))*1440&gt;IFERROR(VLOOKUP(I356,'Ajustes'!$A$3:$C$5,2,0),0),AND(NOT(N(O356)&gt;0),I356&lt;&gt;"Emergencia ahora",(NOW()-(N(A356)+N(B356)))*1440&gt;IFERROR(VLOOKUP(I356,'Ajustes'!$A$3:$C$5,2,0),0)))),"LLAMADA DESPUÉS DE LA META; ","")&amp;IF(AND(I356="Siguiente día hábil",N(A356)&gt;0,IF(N(N356)=0,TODAY()&gt;WORKDAY(N(A356),1),N(N356)&gt;WORKDAY(N(A356),1))),"SIGUIENTE DÍA HÁBIL SIN PROGRAMAR; ","")&amp;IF(AND(OR(I356="Emergencia ahora",I356="Siguiente día hábil"),K356=""),"SIN PROVEEDOR; ","")&amp;IF(AND(I356&lt;&gt;"",N(A356)&gt;0,IFERROR(VLOOKUP(I356,'Ajustes'!$A$3:$C$5,3,0),0)&gt;0,TODAY()-N(A356)&gt;IFERROR(VLOOKUP(I356,'Ajustes'!$A$3:$C$5,3,0),0)),"ABIERTA DEMASIADO TIEMPO; ","")="","",LEFT(IF(N(A356)=0,"SIN FECHA DE LLEGADA; ","")&amp;IF(C356="","SIN UNIDAD; ","")&amp;IF(AND(C356&lt;&gt;"",COUNTIF('Unidades'!$A$2:$A$300,C356)=0),"UNIDAD NO ESTÁ EN LA LISTA; ","")&amp;IF(I356="","SIN URGENCIA; ","")&amp;IF(AND(I356&lt;&gt;"",J356=""),"FALTA QUIÉN DECIDIÓ; ","")&amp;IF(AND(I356="Emergencia ahora",NOT(OR(N(L356)&gt;0,N(M356)&gt;0))),"EMERGENCIA SIN LLAMADA DE REGRESO; ","")&amp;IF(AND(I356&lt;&gt;"",N(A356)&gt;0,IFERROR(VLOOKUP(I356,'Ajustes'!$A$3:$C$5,2,0),0)&gt;0,IF(OR(N(L356)&gt;0,N(M356)&gt;0),((IF(N(L356)=0,N(A356),N(L356))+N(M356))-(N(A356)+N(B356)))*1440&gt;IFERROR(VLOOKUP(I356,'Ajustes'!$A$3:$C$5,2,0),0),AND(NOT(N(O356)&gt;0),I356&lt;&gt;"Emergencia ahora",(NOW()-(N(A356)+N(B356)))*1440&gt;IFERROR(VLOOKUP(I356,'Ajustes'!$A$3:$C$5,2,0),0)))),"LLAMADA DESPUÉS DE LA META; ","")&amp;IF(AND(I356="Siguiente día hábil",N(A356)&gt;0,IF(N(N356)=0,TODAY()&gt;WORKDAY(N(A356),1),N(N356)&gt;WORKDAY(N(A356),1))),"SIGUIENTE DÍA HÁBIL SIN PROGRAMAR; ","")&amp;IF(AND(OR(I356="Emergencia ahora",I356="Siguiente día hábil"),K356=""),"SIN PROVEEDOR; ","")&amp;IF(AND(I356&lt;&gt;"",N(A356)&gt;0,IFERROR(VLOOKUP(I356,'Ajustes'!$A$3:$C$5,3,0),0)&gt;0,TODAY()-N(A356)&gt;IFERROR(VLOOKUP(I356,'Ajustes'!$A$3:$C$5,3,0),0)),"ABIERTA DEMASIADO TIEMPO; ",""),LEN(IF(N(A356)=0,"SIN FECHA DE LLEGADA; ","")&amp;IF(C356="","SIN UNIDAD; ","")&amp;IF(AND(C356&lt;&gt;"",COUNTIF('Unidades'!$A$2:$A$300,C356)=0),"UNIDAD NO ESTÁ EN LA LISTA; ","")&amp;IF(I356="","SIN URGENCIA; ","")&amp;IF(AND(I356&lt;&gt;"",J356=""),"FALTA QUIÉN DECIDIÓ; ","")&amp;IF(AND(I356="Emergencia ahora",NOT(OR(N(L356)&gt;0,N(M356)&gt;0))),"EMERGENCIA SIN LLAMADA DE REGRESO; ","")&amp;IF(AND(I356&lt;&gt;"",N(A356)&gt;0,IFERROR(VLOOKUP(I356,'Ajustes'!$A$3:$C$5,2,0),0)&gt;0,IF(OR(N(L356)&gt;0,N(M356)&gt;0),((IF(N(L356)=0,N(A356),N(L356))+N(M356))-(N(A356)+N(B356)))*1440&gt;IFERROR(VLOOKUP(I356,'Ajustes'!$A$3:$C$5,2,0),0),AND(NOT(N(O356)&gt;0),I356&lt;&gt;"Emergencia ahora",(NOW()-(N(A356)+N(B356)))*1440&gt;IFERROR(VLOOKUP(I356,'Ajustes'!$A$3:$C$5,2,0),0)))),"LLAMADA DESPUÉS DE LA META; ","")&amp;IF(AND(I356="Siguiente día hábil",N(A356)&gt;0,IF(N(N356)=0,TODAY()&gt;WORKDAY(N(A356),1),N(N356)&gt;WORKDAY(N(A356),1))),"SIGUIENTE DÍA HÁBIL SIN PROGRAMAR; ","")&amp;IF(AND(OR(I356="Emergencia ahora",I356="Siguiente día hábil"),K356=""),"SIN PROVEEDOR; ","")&amp;IF(AND(I356&lt;&gt;"",N(A356)&gt;0,IFERROR(VLOOKUP(I356,'Ajustes'!$A$3:$C$5,3,0),0)&gt;0,TODAY()-N(A356)&gt;IFERROR(VLOOKUP(I356,'Ajustes'!$A$3:$C$5,3,0),0)),"ABIERTA DEMASIADO TIEMPO; ",""))-2)))</f>
        <v/>
      </c>
    </row>
    <row r="357">
      <c r="A357" s="7" t="n"/>
      <c r="B357" s="8" t="n"/>
      <c r="L357" s="7" t="n"/>
      <c r="M357" s="8" t="n"/>
      <c r="N357" s="7" t="n"/>
      <c r="O357" s="7" t="n"/>
      <c r="Q357" s="10">
        <f>IF(OR(NOT(OR(A357&lt;&gt;"",C357&lt;&gt;"",D357&lt;&gt;"",G357&lt;&gt;"")),N(A357)=0,NOT(OR(N(L357)&gt;0,N(M357)&gt;0))),"",ROUND(((IF(N(L357)=0,N(A357),N(L357))+N(M357))-(N(A357)+N(B357)))*1440,0))</f>
        <v/>
      </c>
      <c r="R357" s="10">
        <f>IF(OR(NOT(OR(A357&lt;&gt;"",C357&lt;&gt;"",D357&lt;&gt;"",G357&lt;&gt;"")),N(A357)=0),"",IF(N(O357)&gt;0,N(O357),TODAY())-N(A357))</f>
        <v/>
      </c>
      <c r="S357">
        <f>IF(OR(NOT(OR(A357&lt;&gt;"",C357&lt;&gt;"",D357&lt;&gt;"",G357&lt;&gt;"")),N(O357)&gt;0),"",IF(IF(N(A357)=0,"SIN FECHA DE LLEGADA; ","")&amp;IF(C357="","SIN UNIDAD; ","")&amp;IF(AND(C357&lt;&gt;"",COUNTIF('Unidades'!$A$2:$A$300,C357)=0),"UNIDAD NO ESTÁ EN LA LISTA; ","")&amp;IF(I357="","SIN URGENCIA; ","")&amp;IF(AND(I357&lt;&gt;"",J357=""),"FALTA QUIÉN DECIDIÓ; ","")&amp;IF(AND(I357="Emergencia ahora",NOT(OR(N(L357)&gt;0,N(M357)&gt;0))),"EMERGENCIA SIN LLAMADA DE REGRESO; ","")&amp;IF(AND(I357&lt;&gt;"",N(A357)&gt;0,IFERROR(VLOOKUP(I357,'Ajustes'!$A$3:$C$5,2,0),0)&gt;0,IF(OR(N(L357)&gt;0,N(M357)&gt;0),((IF(N(L357)=0,N(A357),N(L357))+N(M357))-(N(A357)+N(B357)))*1440&gt;IFERROR(VLOOKUP(I357,'Ajustes'!$A$3:$C$5,2,0),0),AND(NOT(N(O357)&gt;0),I357&lt;&gt;"Emergencia ahora",(NOW()-(N(A357)+N(B357)))*1440&gt;IFERROR(VLOOKUP(I357,'Ajustes'!$A$3:$C$5,2,0),0)))),"LLAMADA DESPUÉS DE LA META; ","")&amp;IF(AND(I357="Siguiente día hábil",N(A357)&gt;0,IF(N(N357)=0,TODAY()&gt;WORKDAY(N(A357),1),N(N357)&gt;WORKDAY(N(A357),1))),"SIGUIENTE DÍA HÁBIL SIN PROGRAMAR; ","")&amp;IF(AND(OR(I357="Emergencia ahora",I357="Siguiente día hábil"),K357=""),"SIN PROVEEDOR; ","")&amp;IF(AND(I357&lt;&gt;"",N(A357)&gt;0,IFERROR(VLOOKUP(I357,'Ajustes'!$A$3:$C$5,3,0),0)&gt;0,TODAY()-N(A357)&gt;IFERROR(VLOOKUP(I357,'Ajustes'!$A$3:$C$5,3,0),0)),"ABIERTA DEMASIADO TIEMPO; ","")="","",LEFT(IF(N(A357)=0,"SIN FECHA DE LLEGADA; ","")&amp;IF(C357="","SIN UNIDAD; ","")&amp;IF(AND(C357&lt;&gt;"",COUNTIF('Unidades'!$A$2:$A$300,C357)=0),"UNIDAD NO ESTÁ EN LA LISTA; ","")&amp;IF(I357="","SIN URGENCIA; ","")&amp;IF(AND(I357&lt;&gt;"",J357=""),"FALTA QUIÉN DECIDIÓ; ","")&amp;IF(AND(I357="Emergencia ahora",NOT(OR(N(L357)&gt;0,N(M357)&gt;0))),"EMERGENCIA SIN LLAMADA DE REGRESO; ","")&amp;IF(AND(I357&lt;&gt;"",N(A357)&gt;0,IFERROR(VLOOKUP(I357,'Ajustes'!$A$3:$C$5,2,0),0)&gt;0,IF(OR(N(L357)&gt;0,N(M357)&gt;0),((IF(N(L357)=0,N(A357),N(L357))+N(M357))-(N(A357)+N(B357)))*1440&gt;IFERROR(VLOOKUP(I357,'Ajustes'!$A$3:$C$5,2,0),0),AND(NOT(N(O357)&gt;0),I357&lt;&gt;"Emergencia ahora",(NOW()-(N(A357)+N(B357)))*1440&gt;IFERROR(VLOOKUP(I357,'Ajustes'!$A$3:$C$5,2,0),0)))),"LLAMADA DESPUÉS DE LA META; ","")&amp;IF(AND(I357="Siguiente día hábil",N(A357)&gt;0,IF(N(N357)=0,TODAY()&gt;WORKDAY(N(A357),1),N(N357)&gt;WORKDAY(N(A357),1))),"SIGUIENTE DÍA HÁBIL SIN PROGRAMAR; ","")&amp;IF(AND(OR(I357="Emergencia ahora",I357="Siguiente día hábil"),K357=""),"SIN PROVEEDOR; ","")&amp;IF(AND(I357&lt;&gt;"",N(A357)&gt;0,IFERROR(VLOOKUP(I357,'Ajustes'!$A$3:$C$5,3,0),0)&gt;0,TODAY()-N(A357)&gt;IFERROR(VLOOKUP(I357,'Ajustes'!$A$3:$C$5,3,0),0)),"ABIERTA DEMASIADO TIEMPO; ",""),LEN(IF(N(A357)=0,"SIN FECHA DE LLEGADA; ","")&amp;IF(C357="","SIN UNIDAD; ","")&amp;IF(AND(C357&lt;&gt;"",COUNTIF('Unidades'!$A$2:$A$300,C357)=0),"UNIDAD NO ESTÁ EN LA LISTA; ","")&amp;IF(I357="","SIN URGENCIA; ","")&amp;IF(AND(I357&lt;&gt;"",J357=""),"FALTA QUIÉN DECIDIÓ; ","")&amp;IF(AND(I357="Emergencia ahora",NOT(OR(N(L357)&gt;0,N(M357)&gt;0))),"EMERGENCIA SIN LLAMADA DE REGRESO; ","")&amp;IF(AND(I357&lt;&gt;"",N(A357)&gt;0,IFERROR(VLOOKUP(I357,'Ajustes'!$A$3:$C$5,2,0),0)&gt;0,IF(OR(N(L357)&gt;0,N(M357)&gt;0),((IF(N(L357)=0,N(A357),N(L357))+N(M357))-(N(A357)+N(B357)))*1440&gt;IFERROR(VLOOKUP(I357,'Ajustes'!$A$3:$C$5,2,0),0),AND(NOT(N(O357)&gt;0),I357&lt;&gt;"Emergencia ahora",(NOW()-(N(A357)+N(B357)))*1440&gt;IFERROR(VLOOKUP(I357,'Ajustes'!$A$3:$C$5,2,0),0)))),"LLAMADA DESPUÉS DE LA META; ","")&amp;IF(AND(I357="Siguiente día hábil",N(A357)&gt;0,IF(N(N357)=0,TODAY()&gt;WORKDAY(N(A357),1),N(N357)&gt;WORKDAY(N(A357),1))),"SIGUIENTE DÍA HÁBIL SIN PROGRAMAR; ","")&amp;IF(AND(OR(I357="Emergencia ahora",I357="Siguiente día hábil"),K357=""),"SIN PROVEEDOR; ","")&amp;IF(AND(I357&lt;&gt;"",N(A357)&gt;0,IFERROR(VLOOKUP(I357,'Ajustes'!$A$3:$C$5,3,0),0)&gt;0,TODAY()-N(A357)&gt;IFERROR(VLOOKUP(I357,'Ajustes'!$A$3:$C$5,3,0),0)),"ABIERTA DEMASIADO TIEMPO; ",""))-2)))</f>
        <v/>
      </c>
    </row>
    <row r="358">
      <c r="A358" s="7" t="n"/>
      <c r="B358" s="8" t="n"/>
      <c r="L358" s="7" t="n"/>
      <c r="M358" s="8" t="n"/>
      <c r="N358" s="7" t="n"/>
      <c r="O358" s="7" t="n"/>
      <c r="Q358" s="10">
        <f>IF(OR(NOT(OR(A358&lt;&gt;"",C358&lt;&gt;"",D358&lt;&gt;"",G358&lt;&gt;"")),N(A358)=0,NOT(OR(N(L358)&gt;0,N(M358)&gt;0))),"",ROUND(((IF(N(L358)=0,N(A358),N(L358))+N(M358))-(N(A358)+N(B358)))*1440,0))</f>
        <v/>
      </c>
      <c r="R358" s="10">
        <f>IF(OR(NOT(OR(A358&lt;&gt;"",C358&lt;&gt;"",D358&lt;&gt;"",G358&lt;&gt;"")),N(A358)=0),"",IF(N(O358)&gt;0,N(O358),TODAY())-N(A358))</f>
        <v/>
      </c>
      <c r="S358">
        <f>IF(OR(NOT(OR(A358&lt;&gt;"",C358&lt;&gt;"",D358&lt;&gt;"",G358&lt;&gt;"")),N(O358)&gt;0),"",IF(IF(N(A358)=0,"SIN FECHA DE LLEGADA; ","")&amp;IF(C358="","SIN UNIDAD; ","")&amp;IF(AND(C358&lt;&gt;"",COUNTIF('Unidades'!$A$2:$A$300,C358)=0),"UNIDAD NO ESTÁ EN LA LISTA; ","")&amp;IF(I358="","SIN URGENCIA; ","")&amp;IF(AND(I358&lt;&gt;"",J358=""),"FALTA QUIÉN DECIDIÓ; ","")&amp;IF(AND(I358="Emergencia ahora",NOT(OR(N(L358)&gt;0,N(M358)&gt;0))),"EMERGENCIA SIN LLAMADA DE REGRESO; ","")&amp;IF(AND(I358&lt;&gt;"",N(A358)&gt;0,IFERROR(VLOOKUP(I358,'Ajustes'!$A$3:$C$5,2,0),0)&gt;0,IF(OR(N(L358)&gt;0,N(M358)&gt;0),((IF(N(L358)=0,N(A358),N(L358))+N(M358))-(N(A358)+N(B358)))*1440&gt;IFERROR(VLOOKUP(I358,'Ajustes'!$A$3:$C$5,2,0),0),AND(NOT(N(O358)&gt;0),I358&lt;&gt;"Emergencia ahora",(NOW()-(N(A358)+N(B358)))*1440&gt;IFERROR(VLOOKUP(I358,'Ajustes'!$A$3:$C$5,2,0),0)))),"LLAMADA DESPUÉS DE LA META; ","")&amp;IF(AND(I358="Siguiente día hábil",N(A358)&gt;0,IF(N(N358)=0,TODAY()&gt;WORKDAY(N(A358),1),N(N358)&gt;WORKDAY(N(A358),1))),"SIGUIENTE DÍA HÁBIL SIN PROGRAMAR; ","")&amp;IF(AND(OR(I358="Emergencia ahora",I358="Siguiente día hábil"),K358=""),"SIN PROVEEDOR; ","")&amp;IF(AND(I358&lt;&gt;"",N(A358)&gt;0,IFERROR(VLOOKUP(I358,'Ajustes'!$A$3:$C$5,3,0),0)&gt;0,TODAY()-N(A358)&gt;IFERROR(VLOOKUP(I358,'Ajustes'!$A$3:$C$5,3,0),0)),"ABIERTA DEMASIADO TIEMPO; ","")="","",LEFT(IF(N(A358)=0,"SIN FECHA DE LLEGADA; ","")&amp;IF(C358="","SIN UNIDAD; ","")&amp;IF(AND(C358&lt;&gt;"",COUNTIF('Unidades'!$A$2:$A$300,C358)=0),"UNIDAD NO ESTÁ EN LA LISTA; ","")&amp;IF(I358="","SIN URGENCIA; ","")&amp;IF(AND(I358&lt;&gt;"",J358=""),"FALTA QUIÉN DECIDIÓ; ","")&amp;IF(AND(I358="Emergencia ahora",NOT(OR(N(L358)&gt;0,N(M358)&gt;0))),"EMERGENCIA SIN LLAMADA DE REGRESO; ","")&amp;IF(AND(I358&lt;&gt;"",N(A358)&gt;0,IFERROR(VLOOKUP(I358,'Ajustes'!$A$3:$C$5,2,0),0)&gt;0,IF(OR(N(L358)&gt;0,N(M358)&gt;0),((IF(N(L358)=0,N(A358),N(L358))+N(M358))-(N(A358)+N(B358)))*1440&gt;IFERROR(VLOOKUP(I358,'Ajustes'!$A$3:$C$5,2,0),0),AND(NOT(N(O358)&gt;0),I358&lt;&gt;"Emergencia ahora",(NOW()-(N(A358)+N(B358)))*1440&gt;IFERROR(VLOOKUP(I358,'Ajustes'!$A$3:$C$5,2,0),0)))),"LLAMADA DESPUÉS DE LA META; ","")&amp;IF(AND(I358="Siguiente día hábil",N(A358)&gt;0,IF(N(N358)=0,TODAY()&gt;WORKDAY(N(A358),1),N(N358)&gt;WORKDAY(N(A358),1))),"SIGUIENTE DÍA HÁBIL SIN PROGRAMAR; ","")&amp;IF(AND(OR(I358="Emergencia ahora",I358="Siguiente día hábil"),K358=""),"SIN PROVEEDOR; ","")&amp;IF(AND(I358&lt;&gt;"",N(A358)&gt;0,IFERROR(VLOOKUP(I358,'Ajustes'!$A$3:$C$5,3,0),0)&gt;0,TODAY()-N(A358)&gt;IFERROR(VLOOKUP(I358,'Ajustes'!$A$3:$C$5,3,0),0)),"ABIERTA DEMASIADO TIEMPO; ",""),LEN(IF(N(A358)=0,"SIN FECHA DE LLEGADA; ","")&amp;IF(C358="","SIN UNIDAD; ","")&amp;IF(AND(C358&lt;&gt;"",COUNTIF('Unidades'!$A$2:$A$300,C358)=0),"UNIDAD NO ESTÁ EN LA LISTA; ","")&amp;IF(I358="","SIN URGENCIA; ","")&amp;IF(AND(I358&lt;&gt;"",J358=""),"FALTA QUIÉN DECIDIÓ; ","")&amp;IF(AND(I358="Emergencia ahora",NOT(OR(N(L358)&gt;0,N(M358)&gt;0))),"EMERGENCIA SIN LLAMADA DE REGRESO; ","")&amp;IF(AND(I358&lt;&gt;"",N(A358)&gt;0,IFERROR(VLOOKUP(I358,'Ajustes'!$A$3:$C$5,2,0),0)&gt;0,IF(OR(N(L358)&gt;0,N(M358)&gt;0),((IF(N(L358)=0,N(A358),N(L358))+N(M358))-(N(A358)+N(B358)))*1440&gt;IFERROR(VLOOKUP(I358,'Ajustes'!$A$3:$C$5,2,0),0),AND(NOT(N(O358)&gt;0),I358&lt;&gt;"Emergencia ahora",(NOW()-(N(A358)+N(B358)))*1440&gt;IFERROR(VLOOKUP(I358,'Ajustes'!$A$3:$C$5,2,0),0)))),"LLAMADA DESPUÉS DE LA META; ","")&amp;IF(AND(I358="Siguiente día hábil",N(A358)&gt;0,IF(N(N358)=0,TODAY()&gt;WORKDAY(N(A358),1),N(N358)&gt;WORKDAY(N(A358),1))),"SIGUIENTE DÍA HÁBIL SIN PROGRAMAR; ","")&amp;IF(AND(OR(I358="Emergencia ahora",I358="Siguiente día hábil"),K358=""),"SIN PROVEEDOR; ","")&amp;IF(AND(I358&lt;&gt;"",N(A358)&gt;0,IFERROR(VLOOKUP(I358,'Ajustes'!$A$3:$C$5,3,0),0)&gt;0,TODAY()-N(A358)&gt;IFERROR(VLOOKUP(I358,'Ajustes'!$A$3:$C$5,3,0),0)),"ABIERTA DEMASIADO TIEMPO; ",""))-2)))</f>
        <v/>
      </c>
    </row>
    <row r="359">
      <c r="A359" s="7" t="n"/>
      <c r="B359" s="8" t="n"/>
      <c r="L359" s="7" t="n"/>
      <c r="M359" s="8" t="n"/>
      <c r="N359" s="7" t="n"/>
      <c r="O359" s="7" t="n"/>
      <c r="Q359" s="10">
        <f>IF(OR(NOT(OR(A359&lt;&gt;"",C359&lt;&gt;"",D359&lt;&gt;"",G359&lt;&gt;"")),N(A359)=0,NOT(OR(N(L359)&gt;0,N(M359)&gt;0))),"",ROUND(((IF(N(L359)=0,N(A359),N(L359))+N(M359))-(N(A359)+N(B359)))*1440,0))</f>
        <v/>
      </c>
      <c r="R359" s="10">
        <f>IF(OR(NOT(OR(A359&lt;&gt;"",C359&lt;&gt;"",D359&lt;&gt;"",G359&lt;&gt;"")),N(A359)=0),"",IF(N(O359)&gt;0,N(O359),TODAY())-N(A359))</f>
        <v/>
      </c>
      <c r="S359">
        <f>IF(OR(NOT(OR(A359&lt;&gt;"",C359&lt;&gt;"",D359&lt;&gt;"",G359&lt;&gt;"")),N(O359)&gt;0),"",IF(IF(N(A359)=0,"SIN FECHA DE LLEGADA; ","")&amp;IF(C359="","SIN UNIDAD; ","")&amp;IF(AND(C359&lt;&gt;"",COUNTIF('Unidades'!$A$2:$A$300,C359)=0),"UNIDAD NO ESTÁ EN LA LISTA; ","")&amp;IF(I359="","SIN URGENCIA; ","")&amp;IF(AND(I359&lt;&gt;"",J359=""),"FALTA QUIÉN DECIDIÓ; ","")&amp;IF(AND(I359="Emergencia ahora",NOT(OR(N(L359)&gt;0,N(M359)&gt;0))),"EMERGENCIA SIN LLAMADA DE REGRESO; ","")&amp;IF(AND(I359&lt;&gt;"",N(A359)&gt;0,IFERROR(VLOOKUP(I359,'Ajustes'!$A$3:$C$5,2,0),0)&gt;0,IF(OR(N(L359)&gt;0,N(M359)&gt;0),((IF(N(L359)=0,N(A359),N(L359))+N(M359))-(N(A359)+N(B359)))*1440&gt;IFERROR(VLOOKUP(I359,'Ajustes'!$A$3:$C$5,2,0),0),AND(NOT(N(O359)&gt;0),I359&lt;&gt;"Emergencia ahora",(NOW()-(N(A359)+N(B359)))*1440&gt;IFERROR(VLOOKUP(I359,'Ajustes'!$A$3:$C$5,2,0),0)))),"LLAMADA DESPUÉS DE LA META; ","")&amp;IF(AND(I359="Siguiente día hábil",N(A359)&gt;0,IF(N(N359)=0,TODAY()&gt;WORKDAY(N(A359),1),N(N359)&gt;WORKDAY(N(A359),1))),"SIGUIENTE DÍA HÁBIL SIN PROGRAMAR; ","")&amp;IF(AND(OR(I359="Emergencia ahora",I359="Siguiente día hábil"),K359=""),"SIN PROVEEDOR; ","")&amp;IF(AND(I359&lt;&gt;"",N(A359)&gt;0,IFERROR(VLOOKUP(I359,'Ajustes'!$A$3:$C$5,3,0),0)&gt;0,TODAY()-N(A359)&gt;IFERROR(VLOOKUP(I359,'Ajustes'!$A$3:$C$5,3,0),0)),"ABIERTA DEMASIADO TIEMPO; ","")="","",LEFT(IF(N(A359)=0,"SIN FECHA DE LLEGADA; ","")&amp;IF(C359="","SIN UNIDAD; ","")&amp;IF(AND(C359&lt;&gt;"",COUNTIF('Unidades'!$A$2:$A$300,C359)=0),"UNIDAD NO ESTÁ EN LA LISTA; ","")&amp;IF(I359="","SIN URGENCIA; ","")&amp;IF(AND(I359&lt;&gt;"",J359=""),"FALTA QUIÉN DECIDIÓ; ","")&amp;IF(AND(I359="Emergencia ahora",NOT(OR(N(L359)&gt;0,N(M359)&gt;0))),"EMERGENCIA SIN LLAMADA DE REGRESO; ","")&amp;IF(AND(I359&lt;&gt;"",N(A359)&gt;0,IFERROR(VLOOKUP(I359,'Ajustes'!$A$3:$C$5,2,0),0)&gt;0,IF(OR(N(L359)&gt;0,N(M359)&gt;0),((IF(N(L359)=0,N(A359),N(L359))+N(M359))-(N(A359)+N(B359)))*1440&gt;IFERROR(VLOOKUP(I359,'Ajustes'!$A$3:$C$5,2,0),0),AND(NOT(N(O359)&gt;0),I359&lt;&gt;"Emergencia ahora",(NOW()-(N(A359)+N(B359)))*1440&gt;IFERROR(VLOOKUP(I359,'Ajustes'!$A$3:$C$5,2,0),0)))),"LLAMADA DESPUÉS DE LA META; ","")&amp;IF(AND(I359="Siguiente día hábil",N(A359)&gt;0,IF(N(N359)=0,TODAY()&gt;WORKDAY(N(A359),1),N(N359)&gt;WORKDAY(N(A359),1))),"SIGUIENTE DÍA HÁBIL SIN PROGRAMAR; ","")&amp;IF(AND(OR(I359="Emergencia ahora",I359="Siguiente día hábil"),K359=""),"SIN PROVEEDOR; ","")&amp;IF(AND(I359&lt;&gt;"",N(A359)&gt;0,IFERROR(VLOOKUP(I359,'Ajustes'!$A$3:$C$5,3,0),0)&gt;0,TODAY()-N(A359)&gt;IFERROR(VLOOKUP(I359,'Ajustes'!$A$3:$C$5,3,0),0)),"ABIERTA DEMASIADO TIEMPO; ",""),LEN(IF(N(A359)=0,"SIN FECHA DE LLEGADA; ","")&amp;IF(C359="","SIN UNIDAD; ","")&amp;IF(AND(C359&lt;&gt;"",COUNTIF('Unidades'!$A$2:$A$300,C359)=0),"UNIDAD NO ESTÁ EN LA LISTA; ","")&amp;IF(I359="","SIN URGENCIA; ","")&amp;IF(AND(I359&lt;&gt;"",J359=""),"FALTA QUIÉN DECIDIÓ; ","")&amp;IF(AND(I359="Emergencia ahora",NOT(OR(N(L359)&gt;0,N(M359)&gt;0))),"EMERGENCIA SIN LLAMADA DE REGRESO; ","")&amp;IF(AND(I359&lt;&gt;"",N(A359)&gt;0,IFERROR(VLOOKUP(I359,'Ajustes'!$A$3:$C$5,2,0),0)&gt;0,IF(OR(N(L359)&gt;0,N(M359)&gt;0),((IF(N(L359)=0,N(A359),N(L359))+N(M359))-(N(A359)+N(B359)))*1440&gt;IFERROR(VLOOKUP(I359,'Ajustes'!$A$3:$C$5,2,0),0),AND(NOT(N(O359)&gt;0),I359&lt;&gt;"Emergencia ahora",(NOW()-(N(A359)+N(B359)))*1440&gt;IFERROR(VLOOKUP(I359,'Ajustes'!$A$3:$C$5,2,0),0)))),"LLAMADA DESPUÉS DE LA META; ","")&amp;IF(AND(I359="Siguiente día hábil",N(A359)&gt;0,IF(N(N359)=0,TODAY()&gt;WORKDAY(N(A359),1),N(N359)&gt;WORKDAY(N(A359),1))),"SIGUIENTE DÍA HÁBIL SIN PROGRAMAR; ","")&amp;IF(AND(OR(I359="Emergencia ahora",I359="Siguiente día hábil"),K359=""),"SIN PROVEEDOR; ","")&amp;IF(AND(I359&lt;&gt;"",N(A359)&gt;0,IFERROR(VLOOKUP(I359,'Ajustes'!$A$3:$C$5,3,0),0)&gt;0,TODAY()-N(A359)&gt;IFERROR(VLOOKUP(I359,'Ajustes'!$A$3:$C$5,3,0),0)),"ABIERTA DEMASIADO TIEMPO; ",""))-2)))</f>
        <v/>
      </c>
    </row>
    <row r="360">
      <c r="A360" s="7" t="n"/>
      <c r="B360" s="8" t="n"/>
      <c r="L360" s="7" t="n"/>
      <c r="M360" s="8" t="n"/>
      <c r="N360" s="7" t="n"/>
      <c r="O360" s="7" t="n"/>
      <c r="Q360" s="10">
        <f>IF(OR(NOT(OR(A360&lt;&gt;"",C360&lt;&gt;"",D360&lt;&gt;"",G360&lt;&gt;"")),N(A360)=0,NOT(OR(N(L360)&gt;0,N(M360)&gt;0))),"",ROUND(((IF(N(L360)=0,N(A360),N(L360))+N(M360))-(N(A360)+N(B360)))*1440,0))</f>
        <v/>
      </c>
      <c r="R360" s="10">
        <f>IF(OR(NOT(OR(A360&lt;&gt;"",C360&lt;&gt;"",D360&lt;&gt;"",G360&lt;&gt;"")),N(A360)=0),"",IF(N(O360)&gt;0,N(O360),TODAY())-N(A360))</f>
        <v/>
      </c>
      <c r="S360">
        <f>IF(OR(NOT(OR(A360&lt;&gt;"",C360&lt;&gt;"",D360&lt;&gt;"",G360&lt;&gt;"")),N(O360)&gt;0),"",IF(IF(N(A360)=0,"SIN FECHA DE LLEGADA; ","")&amp;IF(C360="","SIN UNIDAD; ","")&amp;IF(AND(C360&lt;&gt;"",COUNTIF('Unidades'!$A$2:$A$300,C360)=0),"UNIDAD NO ESTÁ EN LA LISTA; ","")&amp;IF(I360="","SIN URGENCIA; ","")&amp;IF(AND(I360&lt;&gt;"",J360=""),"FALTA QUIÉN DECIDIÓ; ","")&amp;IF(AND(I360="Emergencia ahora",NOT(OR(N(L360)&gt;0,N(M360)&gt;0))),"EMERGENCIA SIN LLAMADA DE REGRESO; ","")&amp;IF(AND(I360&lt;&gt;"",N(A360)&gt;0,IFERROR(VLOOKUP(I360,'Ajustes'!$A$3:$C$5,2,0),0)&gt;0,IF(OR(N(L360)&gt;0,N(M360)&gt;0),((IF(N(L360)=0,N(A360),N(L360))+N(M360))-(N(A360)+N(B360)))*1440&gt;IFERROR(VLOOKUP(I360,'Ajustes'!$A$3:$C$5,2,0),0),AND(NOT(N(O360)&gt;0),I360&lt;&gt;"Emergencia ahora",(NOW()-(N(A360)+N(B360)))*1440&gt;IFERROR(VLOOKUP(I360,'Ajustes'!$A$3:$C$5,2,0),0)))),"LLAMADA DESPUÉS DE LA META; ","")&amp;IF(AND(I360="Siguiente día hábil",N(A360)&gt;0,IF(N(N360)=0,TODAY()&gt;WORKDAY(N(A360),1),N(N360)&gt;WORKDAY(N(A360),1))),"SIGUIENTE DÍA HÁBIL SIN PROGRAMAR; ","")&amp;IF(AND(OR(I360="Emergencia ahora",I360="Siguiente día hábil"),K360=""),"SIN PROVEEDOR; ","")&amp;IF(AND(I360&lt;&gt;"",N(A360)&gt;0,IFERROR(VLOOKUP(I360,'Ajustes'!$A$3:$C$5,3,0),0)&gt;0,TODAY()-N(A360)&gt;IFERROR(VLOOKUP(I360,'Ajustes'!$A$3:$C$5,3,0),0)),"ABIERTA DEMASIADO TIEMPO; ","")="","",LEFT(IF(N(A360)=0,"SIN FECHA DE LLEGADA; ","")&amp;IF(C360="","SIN UNIDAD; ","")&amp;IF(AND(C360&lt;&gt;"",COUNTIF('Unidades'!$A$2:$A$300,C360)=0),"UNIDAD NO ESTÁ EN LA LISTA; ","")&amp;IF(I360="","SIN URGENCIA; ","")&amp;IF(AND(I360&lt;&gt;"",J360=""),"FALTA QUIÉN DECIDIÓ; ","")&amp;IF(AND(I360="Emergencia ahora",NOT(OR(N(L360)&gt;0,N(M360)&gt;0))),"EMERGENCIA SIN LLAMADA DE REGRESO; ","")&amp;IF(AND(I360&lt;&gt;"",N(A360)&gt;0,IFERROR(VLOOKUP(I360,'Ajustes'!$A$3:$C$5,2,0),0)&gt;0,IF(OR(N(L360)&gt;0,N(M360)&gt;0),((IF(N(L360)=0,N(A360),N(L360))+N(M360))-(N(A360)+N(B360)))*1440&gt;IFERROR(VLOOKUP(I360,'Ajustes'!$A$3:$C$5,2,0),0),AND(NOT(N(O360)&gt;0),I360&lt;&gt;"Emergencia ahora",(NOW()-(N(A360)+N(B360)))*1440&gt;IFERROR(VLOOKUP(I360,'Ajustes'!$A$3:$C$5,2,0),0)))),"LLAMADA DESPUÉS DE LA META; ","")&amp;IF(AND(I360="Siguiente día hábil",N(A360)&gt;0,IF(N(N360)=0,TODAY()&gt;WORKDAY(N(A360),1),N(N360)&gt;WORKDAY(N(A360),1))),"SIGUIENTE DÍA HÁBIL SIN PROGRAMAR; ","")&amp;IF(AND(OR(I360="Emergencia ahora",I360="Siguiente día hábil"),K360=""),"SIN PROVEEDOR; ","")&amp;IF(AND(I360&lt;&gt;"",N(A360)&gt;0,IFERROR(VLOOKUP(I360,'Ajustes'!$A$3:$C$5,3,0),0)&gt;0,TODAY()-N(A360)&gt;IFERROR(VLOOKUP(I360,'Ajustes'!$A$3:$C$5,3,0),0)),"ABIERTA DEMASIADO TIEMPO; ",""),LEN(IF(N(A360)=0,"SIN FECHA DE LLEGADA; ","")&amp;IF(C360="","SIN UNIDAD; ","")&amp;IF(AND(C360&lt;&gt;"",COUNTIF('Unidades'!$A$2:$A$300,C360)=0),"UNIDAD NO ESTÁ EN LA LISTA; ","")&amp;IF(I360="","SIN URGENCIA; ","")&amp;IF(AND(I360&lt;&gt;"",J360=""),"FALTA QUIÉN DECIDIÓ; ","")&amp;IF(AND(I360="Emergencia ahora",NOT(OR(N(L360)&gt;0,N(M360)&gt;0))),"EMERGENCIA SIN LLAMADA DE REGRESO; ","")&amp;IF(AND(I360&lt;&gt;"",N(A360)&gt;0,IFERROR(VLOOKUP(I360,'Ajustes'!$A$3:$C$5,2,0),0)&gt;0,IF(OR(N(L360)&gt;0,N(M360)&gt;0),((IF(N(L360)=0,N(A360),N(L360))+N(M360))-(N(A360)+N(B360)))*1440&gt;IFERROR(VLOOKUP(I360,'Ajustes'!$A$3:$C$5,2,0),0),AND(NOT(N(O360)&gt;0),I360&lt;&gt;"Emergencia ahora",(NOW()-(N(A360)+N(B360)))*1440&gt;IFERROR(VLOOKUP(I360,'Ajustes'!$A$3:$C$5,2,0),0)))),"LLAMADA DESPUÉS DE LA META; ","")&amp;IF(AND(I360="Siguiente día hábil",N(A360)&gt;0,IF(N(N360)=0,TODAY()&gt;WORKDAY(N(A360),1),N(N360)&gt;WORKDAY(N(A360),1))),"SIGUIENTE DÍA HÁBIL SIN PROGRAMAR; ","")&amp;IF(AND(OR(I360="Emergencia ahora",I360="Siguiente día hábil"),K360=""),"SIN PROVEEDOR; ","")&amp;IF(AND(I360&lt;&gt;"",N(A360)&gt;0,IFERROR(VLOOKUP(I360,'Ajustes'!$A$3:$C$5,3,0),0)&gt;0,TODAY()-N(A360)&gt;IFERROR(VLOOKUP(I360,'Ajustes'!$A$3:$C$5,3,0),0)),"ABIERTA DEMASIADO TIEMPO; ",""))-2)))</f>
        <v/>
      </c>
    </row>
    <row r="361">
      <c r="A361" s="7" t="n"/>
      <c r="B361" s="8" t="n"/>
      <c r="L361" s="7" t="n"/>
      <c r="M361" s="8" t="n"/>
      <c r="N361" s="7" t="n"/>
      <c r="O361" s="7" t="n"/>
      <c r="Q361" s="10">
        <f>IF(OR(NOT(OR(A361&lt;&gt;"",C361&lt;&gt;"",D361&lt;&gt;"",G361&lt;&gt;"")),N(A361)=0,NOT(OR(N(L361)&gt;0,N(M361)&gt;0))),"",ROUND(((IF(N(L361)=0,N(A361),N(L361))+N(M361))-(N(A361)+N(B361)))*1440,0))</f>
        <v/>
      </c>
      <c r="R361" s="10">
        <f>IF(OR(NOT(OR(A361&lt;&gt;"",C361&lt;&gt;"",D361&lt;&gt;"",G361&lt;&gt;"")),N(A361)=0),"",IF(N(O361)&gt;0,N(O361),TODAY())-N(A361))</f>
        <v/>
      </c>
      <c r="S361">
        <f>IF(OR(NOT(OR(A361&lt;&gt;"",C361&lt;&gt;"",D361&lt;&gt;"",G361&lt;&gt;"")),N(O361)&gt;0),"",IF(IF(N(A361)=0,"SIN FECHA DE LLEGADA; ","")&amp;IF(C361="","SIN UNIDAD; ","")&amp;IF(AND(C361&lt;&gt;"",COUNTIF('Unidades'!$A$2:$A$300,C361)=0),"UNIDAD NO ESTÁ EN LA LISTA; ","")&amp;IF(I361="","SIN URGENCIA; ","")&amp;IF(AND(I361&lt;&gt;"",J361=""),"FALTA QUIÉN DECIDIÓ; ","")&amp;IF(AND(I361="Emergencia ahora",NOT(OR(N(L361)&gt;0,N(M361)&gt;0))),"EMERGENCIA SIN LLAMADA DE REGRESO; ","")&amp;IF(AND(I361&lt;&gt;"",N(A361)&gt;0,IFERROR(VLOOKUP(I361,'Ajustes'!$A$3:$C$5,2,0),0)&gt;0,IF(OR(N(L361)&gt;0,N(M361)&gt;0),((IF(N(L361)=0,N(A361),N(L361))+N(M361))-(N(A361)+N(B361)))*1440&gt;IFERROR(VLOOKUP(I361,'Ajustes'!$A$3:$C$5,2,0),0),AND(NOT(N(O361)&gt;0),I361&lt;&gt;"Emergencia ahora",(NOW()-(N(A361)+N(B361)))*1440&gt;IFERROR(VLOOKUP(I361,'Ajustes'!$A$3:$C$5,2,0),0)))),"LLAMADA DESPUÉS DE LA META; ","")&amp;IF(AND(I361="Siguiente día hábil",N(A361)&gt;0,IF(N(N361)=0,TODAY()&gt;WORKDAY(N(A361),1),N(N361)&gt;WORKDAY(N(A361),1))),"SIGUIENTE DÍA HÁBIL SIN PROGRAMAR; ","")&amp;IF(AND(OR(I361="Emergencia ahora",I361="Siguiente día hábil"),K361=""),"SIN PROVEEDOR; ","")&amp;IF(AND(I361&lt;&gt;"",N(A361)&gt;0,IFERROR(VLOOKUP(I361,'Ajustes'!$A$3:$C$5,3,0),0)&gt;0,TODAY()-N(A361)&gt;IFERROR(VLOOKUP(I361,'Ajustes'!$A$3:$C$5,3,0),0)),"ABIERTA DEMASIADO TIEMPO; ","")="","",LEFT(IF(N(A361)=0,"SIN FECHA DE LLEGADA; ","")&amp;IF(C361="","SIN UNIDAD; ","")&amp;IF(AND(C361&lt;&gt;"",COUNTIF('Unidades'!$A$2:$A$300,C361)=0),"UNIDAD NO ESTÁ EN LA LISTA; ","")&amp;IF(I361="","SIN URGENCIA; ","")&amp;IF(AND(I361&lt;&gt;"",J361=""),"FALTA QUIÉN DECIDIÓ; ","")&amp;IF(AND(I361="Emergencia ahora",NOT(OR(N(L361)&gt;0,N(M361)&gt;0))),"EMERGENCIA SIN LLAMADA DE REGRESO; ","")&amp;IF(AND(I361&lt;&gt;"",N(A361)&gt;0,IFERROR(VLOOKUP(I361,'Ajustes'!$A$3:$C$5,2,0),0)&gt;0,IF(OR(N(L361)&gt;0,N(M361)&gt;0),((IF(N(L361)=0,N(A361),N(L361))+N(M361))-(N(A361)+N(B361)))*1440&gt;IFERROR(VLOOKUP(I361,'Ajustes'!$A$3:$C$5,2,0),0),AND(NOT(N(O361)&gt;0),I361&lt;&gt;"Emergencia ahora",(NOW()-(N(A361)+N(B361)))*1440&gt;IFERROR(VLOOKUP(I361,'Ajustes'!$A$3:$C$5,2,0),0)))),"LLAMADA DESPUÉS DE LA META; ","")&amp;IF(AND(I361="Siguiente día hábil",N(A361)&gt;0,IF(N(N361)=0,TODAY()&gt;WORKDAY(N(A361),1),N(N361)&gt;WORKDAY(N(A361),1))),"SIGUIENTE DÍA HÁBIL SIN PROGRAMAR; ","")&amp;IF(AND(OR(I361="Emergencia ahora",I361="Siguiente día hábil"),K361=""),"SIN PROVEEDOR; ","")&amp;IF(AND(I361&lt;&gt;"",N(A361)&gt;0,IFERROR(VLOOKUP(I361,'Ajustes'!$A$3:$C$5,3,0),0)&gt;0,TODAY()-N(A361)&gt;IFERROR(VLOOKUP(I361,'Ajustes'!$A$3:$C$5,3,0),0)),"ABIERTA DEMASIADO TIEMPO; ",""),LEN(IF(N(A361)=0,"SIN FECHA DE LLEGADA; ","")&amp;IF(C361="","SIN UNIDAD; ","")&amp;IF(AND(C361&lt;&gt;"",COUNTIF('Unidades'!$A$2:$A$300,C361)=0),"UNIDAD NO ESTÁ EN LA LISTA; ","")&amp;IF(I361="","SIN URGENCIA; ","")&amp;IF(AND(I361&lt;&gt;"",J361=""),"FALTA QUIÉN DECIDIÓ; ","")&amp;IF(AND(I361="Emergencia ahora",NOT(OR(N(L361)&gt;0,N(M361)&gt;0))),"EMERGENCIA SIN LLAMADA DE REGRESO; ","")&amp;IF(AND(I361&lt;&gt;"",N(A361)&gt;0,IFERROR(VLOOKUP(I361,'Ajustes'!$A$3:$C$5,2,0),0)&gt;0,IF(OR(N(L361)&gt;0,N(M361)&gt;0),((IF(N(L361)=0,N(A361),N(L361))+N(M361))-(N(A361)+N(B361)))*1440&gt;IFERROR(VLOOKUP(I361,'Ajustes'!$A$3:$C$5,2,0),0),AND(NOT(N(O361)&gt;0),I361&lt;&gt;"Emergencia ahora",(NOW()-(N(A361)+N(B361)))*1440&gt;IFERROR(VLOOKUP(I361,'Ajustes'!$A$3:$C$5,2,0),0)))),"LLAMADA DESPUÉS DE LA META; ","")&amp;IF(AND(I361="Siguiente día hábil",N(A361)&gt;0,IF(N(N361)=0,TODAY()&gt;WORKDAY(N(A361),1),N(N361)&gt;WORKDAY(N(A361),1))),"SIGUIENTE DÍA HÁBIL SIN PROGRAMAR; ","")&amp;IF(AND(OR(I361="Emergencia ahora",I361="Siguiente día hábil"),K361=""),"SIN PROVEEDOR; ","")&amp;IF(AND(I361&lt;&gt;"",N(A361)&gt;0,IFERROR(VLOOKUP(I361,'Ajustes'!$A$3:$C$5,3,0),0)&gt;0,TODAY()-N(A361)&gt;IFERROR(VLOOKUP(I361,'Ajustes'!$A$3:$C$5,3,0),0)),"ABIERTA DEMASIADO TIEMPO; ",""))-2)))</f>
        <v/>
      </c>
    </row>
    <row r="362">
      <c r="A362" s="7" t="n"/>
      <c r="B362" s="8" t="n"/>
      <c r="L362" s="7" t="n"/>
      <c r="M362" s="8" t="n"/>
      <c r="N362" s="7" t="n"/>
      <c r="O362" s="7" t="n"/>
      <c r="Q362" s="10">
        <f>IF(OR(NOT(OR(A362&lt;&gt;"",C362&lt;&gt;"",D362&lt;&gt;"",G362&lt;&gt;"")),N(A362)=0,NOT(OR(N(L362)&gt;0,N(M362)&gt;0))),"",ROUND(((IF(N(L362)=0,N(A362),N(L362))+N(M362))-(N(A362)+N(B362)))*1440,0))</f>
        <v/>
      </c>
      <c r="R362" s="10">
        <f>IF(OR(NOT(OR(A362&lt;&gt;"",C362&lt;&gt;"",D362&lt;&gt;"",G362&lt;&gt;"")),N(A362)=0),"",IF(N(O362)&gt;0,N(O362),TODAY())-N(A362))</f>
        <v/>
      </c>
      <c r="S362">
        <f>IF(OR(NOT(OR(A362&lt;&gt;"",C362&lt;&gt;"",D362&lt;&gt;"",G362&lt;&gt;"")),N(O362)&gt;0),"",IF(IF(N(A362)=0,"SIN FECHA DE LLEGADA; ","")&amp;IF(C362="","SIN UNIDAD; ","")&amp;IF(AND(C362&lt;&gt;"",COUNTIF('Unidades'!$A$2:$A$300,C362)=0),"UNIDAD NO ESTÁ EN LA LISTA; ","")&amp;IF(I362="","SIN URGENCIA; ","")&amp;IF(AND(I362&lt;&gt;"",J362=""),"FALTA QUIÉN DECIDIÓ; ","")&amp;IF(AND(I362="Emergencia ahora",NOT(OR(N(L362)&gt;0,N(M362)&gt;0))),"EMERGENCIA SIN LLAMADA DE REGRESO; ","")&amp;IF(AND(I362&lt;&gt;"",N(A362)&gt;0,IFERROR(VLOOKUP(I362,'Ajustes'!$A$3:$C$5,2,0),0)&gt;0,IF(OR(N(L362)&gt;0,N(M362)&gt;0),((IF(N(L362)=0,N(A362),N(L362))+N(M362))-(N(A362)+N(B362)))*1440&gt;IFERROR(VLOOKUP(I362,'Ajustes'!$A$3:$C$5,2,0),0),AND(NOT(N(O362)&gt;0),I362&lt;&gt;"Emergencia ahora",(NOW()-(N(A362)+N(B362)))*1440&gt;IFERROR(VLOOKUP(I362,'Ajustes'!$A$3:$C$5,2,0),0)))),"LLAMADA DESPUÉS DE LA META; ","")&amp;IF(AND(I362="Siguiente día hábil",N(A362)&gt;0,IF(N(N362)=0,TODAY()&gt;WORKDAY(N(A362),1),N(N362)&gt;WORKDAY(N(A362),1))),"SIGUIENTE DÍA HÁBIL SIN PROGRAMAR; ","")&amp;IF(AND(OR(I362="Emergencia ahora",I362="Siguiente día hábil"),K362=""),"SIN PROVEEDOR; ","")&amp;IF(AND(I362&lt;&gt;"",N(A362)&gt;0,IFERROR(VLOOKUP(I362,'Ajustes'!$A$3:$C$5,3,0),0)&gt;0,TODAY()-N(A362)&gt;IFERROR(VLOOKUP(I362,'Ajustes'!$A$3:$C$5,3,0),0)),"ABIERTA DEMASIADO TIEMPO; ","")="","",LEFT(IF(N(A362)=0,"SIN FECHA DE LLEGADA; ","")&amp;IF(C362="","SIN UNIDAD; ","")&amp;IF(AND(C362&lt;&gt;"",COUNTIF('Unidades'!$A$2:$A$300,C362)=0),"UNIDAD NO ESTÁ EN LA LISTA; ","")&amp;IF(I362="","SIN URGENCIA; ","")&amp;IF(AND(I362&lt;&gt;"",J362=""),"FALTA QUIÉN DECIDIÓ; ","")&amp;IF(AND(I362="Emergencia ahora",NOT(OR(N(L362)&gt;0,N(M362)&gt;0))),"EMERGENCIA SIN LLAMADA DE REGRESO; ","")&amp;IF(AND(I362&lt;&gt;"",N(A362)&gt;0,IFERROR(VLOOKUP(I362,'Ajustes'!$A$3:$C$5,2,0),0)&gt;0,IF(OR(N(L362)&gt;0,N(M362)&gt;0),((IF(N(L362)=0,N(A362),N(L362))+N(M362))-(N(A362)+N(B362)))*1440&gt;IFERROR(VLOOKUP(I362,'Ajustes'!$A$3:$C$5,2,0),0),AND(NOT(N(O362)&gt;0),I362&lt;&gt;"Emergencia ahora",(NOW()-(N(A362)+N(B362)))*1440&gt;IFERROR(VLOOKUP(I362,'Ajustes'!$A$3:$C$5,2,0),0)))),"LLAMADA DESPUÉS DE LA META; ","")&amp;IF(AND(I362="Siguiente día hábil",N(A362)&gt;0,IF(N(N362)=0,TODAY()&gt;WORKDAY(N(A362),1),N(N362)&gt;WORKDAY(N(A362),1))),"SIGUIENTE DÍA HÁBIL SIN PROGRAMAR; ","")&amp;IF(AND(OR(I362="Emergencia ahora",I362="Siguiente día hábil"),K362=""),"SIN PROVEEDOR; ","")&amp;IF(AND(I362&lt;&gt;"",N(A362)&gt;0,IFERROR(VLOOKUP(I362,'Ajustes'!$A$3:$C$5,3,0),0)&gt;0,TODAY()-N(A362)&gt;IFERROR(VLOOKUP(I362,'Ajustes'!$A$3:$C$5,3,0),0)),"ABIERTA DEMASIADO TIEMPO; ",""),LEN(IF(N(A362)=0,"SIN FECHA DE LLEGADA; ","")&amp;IF(C362="","SIN UNIDAD; ","")&amp;IF(AND(C362&lt;&gt;"",COUNTIF('Unidades'!$A$2:$A$300,C362)=0),"UNIDAD NO ESTÁ EN LA LISTA; ","")&amp;IF(I362="","SIN URGENCIA; ","")&amp;IF(AND(I362&lt;&gt;"",J362=""),"FALTA QUIÉN DECIDIÓ; ","")&amp;IF(AND(I362="Emergencia ahora",NOT(OR(N(L362)&gt;0,N(M362)&gt;0))),"EMERGENCIA SIN LLAMADA DE REGRESO; ","")&amp;IF(AND(I362&lt;&gt;"",N(A362)&gt;0,IFERROR(VLOOKUP(I362,'Ajustes'!$A$3:$C$5,2,0),0)&gt;0,IF(OR(N(L362)&gt;0,N(M362)&gt;0),((IF(N(L362)=0,N(A362),N(L362))+N(M362))-(N(A362)+N(B362)))*1440&gt;IFERROR(VLOOKUP(I362,'Ajustes'!$A$3:$C$5,2,0),0),AND(NOT(N(O362)&gt;0),I362&lt;&gt;"Emergencia ahora",(NOW()-(N(A362)+N(B362)))*1440&gt;IFERROR(VLOOKUP(I362,'Ajustes'!$A$3:$C$5,2,0),0)))),"LLAMADA DESPUÉS DE LA META; ","")&amp;IF(AND(I362="Siguiente día hábil",N(A362)&gt;0,IF(N(N362)=0,TODAY()&gt;WORKDAY(N(A362),1),N(N362)&gt;WORKDAY(N(A362),1))),"SIGUIENTE DÍA HÁBIL SIN PROGRAMAR; ","")&amp;IF(AND(OR(I362="Emergencia ahora",I362="Siguiente día hábil"),K362=""),"SIN PROVEEDOR; ","")&amp;IF(AND(I362&lt;&gt;"",N(A362)&gt;0,IFERROR(VLOOKUP(I362,'Ajustes'!$A$3:$C$5,3,0),0)&gt;0,TODAY()-N(A362)&gt;IFERROR(VLOOKUP(I362,'Ajustes'!$A$3:$C$5,3,0),0)),"ABIERTA DEMASIADO TIEMPO; ",""))-2)))</f>
        <v/>
      </c>
    </row>
    <row r="363">
      <c r="A363" s="7" t="n"/>
      <c r="B363" s="8" t="n"/>
      <c r="L363" s="7" t="n"/>
      <c r="M363" s="8" t="n"/>
      <c r="N363" s="7" t="n"/>
      <c r="O363" s="7" t="n"/>
      <c r="Q363" s="10">
        <f>IF(OR(NOT(OR(A363&lt;&gt;"",C363&lt;&gt;"",D363&lt;&gt;"",G363&lt;&gt;"")),N(A363)=0,NOT(OR(N(L363)&gt;0,N(M363)&gt;0))),"",ROUND(((IF(N(L363)=0,N(A363),N(L363))+N(M363))-(N(A363)+N(B363)))*1440,0))</f>
        <v/>
      </c>
      <c r="R363" s="10">
        <f>IF(OR(NOT(OR(A363&lt;&gt;"",C363&lt;&gt;"",D363&lt;&gt;"",G363&lt;&gt;"")),N(A363)=0),"",IF(N(O363)&gt;0,N(O363),TODAY())-N(A363))</f>
        <v/>
      </c>
      <c r="S363">
        <f>IF(OR(NOT(OR(A363&lt;&gt;"",C363&lt;&gt;"",D363&lt;&gt;"",G363&lt;&gt;"")),N(O363)&gt;0),"",IF(IF(N(A363)=0,"SIN FECHA DE LLEGADA; ","")&amp;IF(C363="","SIN UNIDAD; ","")&amp;IF(AND(C363&lt;&gt;"",COUNTIF('Unidades'!$A$2:$A$300,C363)=0),"UNIDAD NO ESTÁ EN LA LISTA; ","")&amp;IF(I363="","SIN URGENCIA; ","")&amp;IF(AND(I363&lt;&gt;"",J363=""),"FALTA QUIÉN DECIDIÓ; ","")&amp;IF(AND(I363="Emergencia ahora",NOT(OR(N(L363)&gt;0,N(M363)&gt;0))),"EMERGENCIA SIN LLAMADA DE REGRESO; ","")&amp;IF(AND(I363&lt;&gt;"",N(A363)&gt;0,IFERROR(VLOOKUP(I363,'Ajustes'!$A$3:$C$5,2,0),0)&gt;0,IF(OR(N(L363)&gt;0,N(M363)&gt;0),((IF(N(L363)=0,N(A363),N(L363))+N(M363))-(N(A363)+N(B363)))*1440&gt;IFERROR(VLOOKUP(I363,'Ajustes'!$A$3:$C$5,2,0),0),AND(NOT(N(O363)&gt;0),I363&lt;&gt;"Emergencia ahora",(NOW()-(N(A363)+N(B363)))*1440&gt;IFERROR(VLOOKUP(I363,'Ajustes'!$A$3:$C$5,2,0),0)))),"LLAMADA DESPUÉS DE LA META; ","")&amp;IF(AND(I363="Siguiente día hábil",N(A363)&gt;0,IF(N(N363)=0,TODAY()&gt;WORKDAY(N(A363),1),N(N363)&gt;WORKDAY(N(A363),1))),"SIGUIENTE DÍA HÁBIL SIN PROGRAMAR; ","")&amp;IF(AND(OR(I363="Emergencia ahora",I363="Siguiente día hábil"),K363=""),"SIN PROVEEDOR; ","")&amp;IF(AND(I363&lt;&gt;"",N(A363)&gt;0,IFERROR(VLOOKUP(I363,'Ajustes'!$A$3:$C$5,3,0),0)&gt;0,TODAY()-N(A363)&gt;IFERROR(VLOOKUP(I363,'Ajustes'!$A$3:$C$5,3,0),0)),"ABIERTA DEMASIADO TIEMPO; ","")="","",LEFT(IF(N(A363)=0,"SIN FECHA DE LLEGADA; ","")&amp;IF(C363="","SIN UNIDAD; ","")&amp;IF(AND(C363&lt;&gt;"",COUNTIF('Unidades'!$A$2:$A$300,C363)=0),"UNIDAD NO ESTÁ EN LA LISTA; ","")&amp;IF(I363="","SIN URGENCIA; ","")&amp;IF(AND(I363&lt;&gt;"",J363=""),"FALTA QUIÉN DECIDIÓ; ","")&amp;IF(AND(I363="Emergencia ahora",NOT(OR(N(L363)&gt;0,N(M363)&gt;0))),"EMERGENCIA SIN LLAMADA DE REGRESO; ","")&amp;IF(AND(I363&lt;&gt;"",N(A363)&gt;0,IFERROR(VLOOKUP(I363,'Ajustes'!$A$3:$C$5,2,0),0)&gt;0,IF(OR(N(L363)&gt;0,N(M363)&gt;0),((IF(N(L363)=0,N(A363),N(L363))+N(M363))-(N(A363)+N(B363)))*1440&gt;IFERROR(VLOOKUP(I363,'Ajustes'!$A$3:$C$5,2,0),0),AND(NOT(N(O363)&gt;0),I363&lt;&gt;"Emergencia ahora",(NOW()-(N(A363)+N(B363)))*1440&gt;IFERROR(VLOOKUP(I363,'Ajustes'!$A$3:$C$5,2,0),0)))),"LLAMADA DESPUÉS DE LA META; ","")&amp;IF(AND(I363="Siguiente día hábil",N(A363)&gt;0,IF(N(N363)=0,TODAY()&gt;WORKDAY(N(A363),1),N(N363)&gt;WORKDAY(N(A363),1))),"SIGUIENTE DÍA HÁBIL SIN PROGRAMAR; ","")&amp;IF(AND(OR(I363="Emergencia ahora",I363="Siguiente día hábil"),K363=""),"SIN PROVEEDOR; ","")&amp;IF(AND(I363&lt;&gt;"",N(A363)&gt;0,IFERROR(VLOOKUP(I363,'Ajustes'!$A$3:$C$5,3,0),0)&gt;0,TODAY()-N(A363)&gt;IFERROR(VLOOKUP(I363,'Ajustes'!$A$3:$C$5,3,0),0)),"ABIERTA DEMASIADO TIEMPO; ",""),LEN(IF(N(A363)=0,"SIN FECHA DE LLEGADA; ","")&amp;IF(C363="","SIN UNIDAD; ","")&amp;IF(AND(C363&lt;&gt;"",COUNTIF('Unidades'!$A$2:$A$300,C363)=0),"UNIDAD NO ESTÁ EN LA LISTA; ","")&amp;IF(I363="","SIN URGENCIA; ","")&amp;IF(AND(I363&lt;&gt;"",J363=""),"FALTA QUIÉN DECIDIÓ; ","")&amp;IF(AND(I363="Emergencia ahora",NOT(OR(N(L363)&gt;0,N(M363)&gt;0))),"EMERGENCIA SIN LLAMADA DE REGRESO; ","")&amp;IF(AND(I363&lt;&gt;"",N(A363)&gt;0,IFERROR(VLOOKUP(I363,'Ajustes'!$A$3:$C$5,2,0),0)&gt;0,IF(OR(N(L363)&gt;0,N(M363)&gt;0),((IF(N(L363)=0,N(A363),N(L363))+N(M363))-(N(A363)+N(B363)))*1440&gt;IFERROR(VLOOKUP(I363,'Ajustes'!$A$3:$C$5,2,0),0),AND(NOT(N(O363)&gt;0),I363&lt;&gt;"Emergencia ahora",(NOW()-(N(A363)+N(B363)))*1440&gt;IFERROR(VLOOKUP(I363,'Ajustes'!$A$3:$C$5,2,0),0)))),"LLAMADA DESPUÉS DE LA META; ","")&amp;IF(AND(I363="Siguiente día hábil",N(A363)&gt;0,IF(N(N363)=0,TODAY()&gt;WORKDAY(N(A363),1),N(N363)&gt;WORKDAY(N(A363),1))),"SIGUIENTE DÍA HÁBIL SIN PROGRAMAR; ","")&amp;IF(AND(OR(I363="Emergencia ahora",I363="Siguiente día hábil"),K363=""),"SIN PROVEEDOR; ","")&amp;IF(AND(I363&lt;&gt;"",N(A363)&gt;0,IFERROR(VLOOKUP(I363,'Ajustes'!$A$3:$C$5,3,0),0)&gt;0,TODAY()-N(A363)&gt;IFERROR(VLOOKUP(I363,'Ajustes'!$A$3:$C$5,3,0),0)),"ABIERTA DEMASIADO TIEMPO; ",""))-2)))</f>
        <v/>
      </c>
    </row>
    <row r="364">
      <c r="A364" s="7" t="n"/>
      <c r="B364" s="8" t="n"/>
      <c r="L364" s="7" t="n"/>
      <c r="M364" s="8" t="n"/>
      <c r="N364" s="7" t="n"/>
      <c r="O364" s="7" t="n"/>
      <c r="Q364" s="10">
        <f>IF(OR(NOT(OR(A364&lt;&gt;"",C364&lt;&gt;"",D364&lt;&gt;"",G364&lt;&gt;"")),N(A364)=0,NOT(OR(N(L364)&gt;0,N(M364)&gt;0))),"",ROUND(((IF(N(L364)=0,N(A364),N(L364))+N(M364))-(N(A364)+N(B364)))*1440,0))</f>
        <v/>
      </c>
      <c r="R364" s="10">
        <f>IF(OR(NOT(OR(A364&lt;&gt;"",C364&lt;&gt;"",D364&lt;&gt;"",G364&lt;&gt;"")),N(A364)=0),"",IF(N(O364)&gt;0,N(O364),TODAY())-N(A364))</f>
        <v/>
      </c>
      <c r="S364">
        <f>IF(OR(NOT(OR(A364&lt;&gt;"",C364&lt;&gt;"",D364&lt;&gt;"",G364&lt;&gt;"")),N(O364)&gt;0),"",IF(IF(N(A364)=0,"SIN FECHA DE LLEGADA; ","")&amp;IF(C364="","SIN UNIDAD; ","")&amp;IF(AND(C364&lt;&gt;"",COUNTIF('Unidades'!$A$2:$A$300,C364)=0),"UNIDAD NO ESTÁ EN LA LISTA; ","")&amp;IF(I364="","SIN URGENCIA; ","")&amp;IF(AND(I364&lt;&gt;"",J364=""),"FALTA QUIÉN DECIDIÓ; ","")&amp;IF(AND(I364="Emergencia ahora",NOT(OR(N(L364)&gt;0,N(M364)&gt;0))),"EMERGENCIA SIN LLAMADA DE REGRESO; ","")&amp;IF(AND(I364&lt;&gt;"",N(A364)&gt;0,IFERROR(VLOOKUP(I364,'Ajustes'!$A$3:$C$5,2,0),0)&gt;0,IF(OR(N(L364)&gt;0,N(M364)&gt;0),((IF(N(L364)=0,N(A364),N(L364))+N(M364))-(N(A364)+N(B364)))*1440&gt;IFERROR(VLOOKUP(I364,'Ajustes'!$A$3:$C$5,2,0),0),AND(NOT(N(O364)&gt;0),I364&lt;&gt;"Emergencia ahora",(NOW()-(N(A364)+N(B364)))*1440&gt;IFERROR(VLOOKUP(I364,'Ajustes'!$A$3:$C$5,2,0),0)))),"LLAMADA DESPUÉS DE LA META; ","")&amp;IF(AND(I364="Siguiente día hábil",N(A364)&gt;0,IF(N(N364)=0,TODAY()&gt;WORKDAY(N(A364),1),N(N364)&gt;WORKDAY(N(A364),1))),"SIGUIENTE DÍA HÁBIL SIN PROGRAMAR; ","")&amp;IF(AND(OR(I364="Emergencia ahora",I364="Siguiente día hábil"),K364=""),"SIN PROVEEDOR; ","")&amp;IF(AND(I364&lt;&gt;"",N(A364)&gt;0,IFERROR(VLOOKUP(I364,'Ajustes'!$A$3:$C$5,3,0),0)&gt;0,TODAY()-N(A364)&gt;IFERROR(VLOOKUP(I364,'Ajustes'!$A$3:$C$5,3,0),0)),"ABIERTA DEMASIADO TIEMPO; ","")="","",LEFT(IF(N(A364)=0,"SIN FECHA DE LLEGADA; ","")&amp;IF(C364="","SIN UNIDAD; ","")&amp;IF(AND(C364&lt;&gt;"",COUNTIF('Unidades'!$A$2:$A$300,C364)=0),"UNIDAD NO ESTÁ EN LA LISTA; ","")&amp;IF(I364="","SIN URGENCIA; ","")&amp;IF(AND(I364&lt;&gt;"",J364=""),"FALTA QUIÉN DECIDIÓ; ","")&amp;IF(AND(I364="Emergencia ahora",NOT(OR(N(L364)&gt;0,N(M364)&gt;0))),"EMERGENCIA SIN LLAMADA DE REGRESO; ","")&amp;IF(AND(I364&lt;&gt;"",N(A364)&gt;0,IFERROR(VLOOKUP(I364,'Ajustes'!$A$3:$C$5,2,0),0)&gt;0,IF(OR(N(L364)&gt;0,N(M364)&gt;0),((IF(N(L364)=0,N(A364),N(L364))+N(M364))-(N(A364)+N(B364)))*1440&gt;IFERROR(VLOOKUP(I364,'Ajustes'!$A$3:$C$5,2,0),0),AND(NOT(N(O364)&gt;0),I364&lt;&gt;"Emergencia ahora",(NOW()-(N(A364)+N(B364)))*1440&gt;IFERROR(VLOOKUP(I364,'Ajustes'!$A$3:$C$5,2,0),0)))),"LLAMADA DESPUÉS DE LA META; ","")&amp;IF(AND(I364="Siguiente día hábil",N(A364)&gt;0,IF(N(N364)=0,TODAY()&gt;WORKDAY(N(A364),1),N(N364)&gt;WORKDAY(N(A364),1))),"SIGUIENTE DÍA HÁBIL SIN PROGRAMAR; ","")&amp;IF(AND(OR(I364="Emergencia ahora",I364="Siguiente día hábil"),K364=""),"SIN PROVEEDOR; ","")&amp;IF(AND(I364&lt;&gt;"",N(A364)&gt;0,IFERROR(VLOOKUP(I364,'Ajustes'!$A$3:$C$5,3,0),0)&gt;0,TODAY()-N(A364)&gt;IFERROR(VLOOKUP(I364,'Ajustes'!$A$3:$C$5,3,0),0)),"ABIERTA DEMASIADO TIEMPO; ",""),LEN(IF(N(A364)=0,"SIN FECHA DE LLEGADA; ","")&amp;IF(C364="","SIN UNIDAD; ","")&amp;IF(AND(C364&lt;&gt;"",COUNTIF('Unidades'!$A$2:$A$300,C364)=0),"UNIDAD NO ESTÁ EN LA LISTA; ","")&amp;IF(I364="","SIN URGENCIA; ","")&amp;IF(AND(I364&lt;&gt;"",J364=""),"FALTA QUIÉN DECIDIÓ; ","")&amp;IF(AND(I364="Emergencia ahora",NOT(OR(N(L364)&gt;0,N(M364)&gt;0))),"EMERGENCIA SIN LLAMADA DE REGRESO; ","")&amp;IF(AND(I364&lt;&gt;"",N(A364)&gt;0,IFERROR(VLOOKUP(I364,'Ajustes'!$A$3:$C$5,2,0),0)&gt;0,IF(OR(N(L364)&gt;0,N(M364)&gt;0),((IF(N(L364)=0,N(A364),N(L364))+N(M364))-(N(A364)+N(B364)))*1440&gt;IFERROR(VLOOKUP(I364,'Ajustes'!$A$3:$C$5,2,0),0),AND(NOT(N(O364)&gt;0),I364&lt;&gt;"Emergencia ahora",(NOW()-(N(A364)+N(B364)))*1440&gt;IFERROR(VLOOKUP(I364,'Ajustes'!$A$3:$C$5,2,0),0)))),"LLAMADA DESPUÉS DE LA META; ","")&amp;IF(AND(I364="Siguiente día hábil",N(A364)&gt;0,IF(N(N364)=0,TODAY()&gt;WORKDAY(N(A364),1),N(N364)&gt;WORKDAY(N(A364),1))),"SIGUIENTE DÍA HÁBIL SIN PROGRAMAR; ","")&amp;IF(AND(OR(I364="Emergencia ahora",I364="Siguiente día hábil"),K364=""),"SIN PROVEEDOR; ","")&amp;IF(AND(I364&lt;&gt;"",N(A364)&gt;0,IFERROR(VLOOKUP(I364,'Ajustes'!$A$3:$C$5,3,0),0)&gt;0,TODAY()-N(A364)&gt;IFERROR(VLOOKUP(I364,'Ajustes'!$A$3:$C$5,3,0),0)),"ABIERTA DEMASIADO TIEMPO; ",""))-2)))</f>
        <v/>
      </c>
    </row>
    <row r="365">
      <c r="A365" s="7" t="n"/>
      <c r="B365" s="8" t="n"/>
      <c r="L365" s="7" t="n"/>
      <c r="M365" s="8" t="n"/>
      <c r="N365" s="7" t="n"/>
      <c r="O365" s="7" t="n"/>
      <c r="Q365" s="10">
        <f>IF(OR(NOT(OR(A365&lt;&gt;"",C365&lt;&gt;"",D365&lt;&gt;"",G365&lt;&gt;"")),N(A365)=0,NOT(OR(N(L365)&gt;0,N(M365)&gt;0))),"",ROUND(((IF(N(L365)=0,N(A365),N(L365))+N(M365))-(N(A365)+N(B365)))*1440,0))</f>
        <v/>
      </c>
      <c r="R365" s="10">
        <f>IF(OR(NOT(OR(A365&lt;&gt;"",C365&lt;&gt;"",D365&lt;&gt;"",G365&lt;&gt;"")),N(A365)=0),"",IF(N(O365)&gt;0,N(O365),TODAY())-N(A365))</f>
        <v/>
      </c>
      <c r="S365">
        <f>IF(OR(NOT(OR(A365&lt;&gt;"",C365&lt;&gt;"",D365&lt;&gt;"",G365&lt;&gt;"")),N(O365)&gt;0),"",IF(IF(N(A365)=0,"SIN FECHA DE LLEGADA; ","")&amp;IF(C365="","SIN UNIDAD; ","")&amp;IF(AND(C365&lt;&gt;"",COUNTIF('Unidades'!$A$2:$A$300,C365)=0),"UNIDAD NO ESTÁ EN LA LISTA; ","")&amp;IF(I365="","SIN URGENCIA; ","")&amp;IF(AND(I365&lt;&gt;"",J365=""),"FALTA QUIÉN DECIDIÓ; ","")&amp;IF(AND(I365="Emergencia ahora",NOT(OR(N(L365)&gt;0,N(M365)&gt;0))),"EMERGENCIA SIN LLAMADA DE REGRESO; ","")&amp;IF(AND(I365&lt;&gt;"",N(A365)&gt;0,IFERROR(VLOOKUP(I365,'Ajustes'!$A$3:$C$5,2,0),0)&gt;0,IF(OR(N(L365)&gt;0,N(M365)&gt;0),((IF(N(L365)=0,N(A365),N(L365))+N(M365))-(N(A365)+N(B365)))*1440&gt;IFERROR(VLOOKUP(I365,'Ajustes'!$A$3:$C$5,2,0),0),AND(NOT(N(O365)&gt;0),I365&lt;&gt;"Emergencia ahora",(NOW()-(N(A365)+N(B365)))*1440&gt;IFERROR(VLOOKUP(I365,'Ajustes'!$A$3:$C$5,2,0),0)))),"LLAMADA DESPUÉS DE LA META; ","")&amp;IF(AND(I365="Siguiente día hábil",N(A365)&gt;0,IF(N(N365)=0,TODAY()&gt;WORKDAY(N(A365),1),N(N365)&gt;WORKDAY(N(A365),1))),"SIGUIENTE DÍA HÁBIL SIN PROGRAMAR; ","")&amp;IF(AND(OR(I365="Emergencia ahora",I365="Siguiente día hábil"),K365=""),"SIN PROVEEDOR; ","")&amp;IF(AND(I365&lt;&gt;"",N(A365)&gt;0,IFERROR(VLOOKUP(I365,'Ajustes'!$A$3:$C$5,3,0),0)&gt;0,TODAY()-N(A365)&gt;IFERROR(VLOOKUP(I365,'Ajustes'!$A$3:$C$5,3,0),0)),"ABIERTA DEMASIADO TIEMPO; ","")="","",LEFT(IF(N(A365)=0,"SIN FECHA DE LLEGADA; ","")&amp;IF(C365="","SIN UNIDAD; ","")&amp;IF(AND(C365&lt;&gt;"",COUNTIF('Unidades'!$A$2:$A$300,C365)=0),"UNIDAD NO ESTÁ EN LA LISTA; ","")&amp;IF(I365="","SIN URGENCIA; ","")&amp;IF(AND(I365&lt;&gt;"",J365=""),"FALTA QUIÉN DECIDIÓ; ","")&amp;IF(AND(I365="Emergencia ahora",NOT(OR(N(L365)&gt;0,N(M365)&gt;0))),"EMERGENCIA SIN LLAMADA DE REGRESO; ","")&amp;IF(AND(I365&lt;&gt;"",N(A365)&gt;0,IFERROR(VLOOKUP(I365,'Ajustes'!$A$3:$C$5,2,0),0)&gt;0,IF(OR(N(L365)&gt;0,N(M365)&gt;0),((IF(N(L365)=0,N(A365),N(L365))+N(M365))-(N(A365)+N(B365)))*1440&gt;IFERROR(VLOOKUP(I365,'Ajustes'!$A$3:$C$5,2,0),0),AND(NOT(N(O365)&gt;0),I365&lt;&gt;"Emergencia ahora",(NOW()-(N(A365)+N(B365)))*1440&gt;IFERROR(VLOOKUP(I365,'Ajustes'!$A$3:$C$5,2,0),0)))),"LLAMADA DESPUÉS DE LA META; ","")&amp;IF(AND(I365="Siguiente día hábil",N(A365)&gt;0,IF(N(N365)=0,TODAY()&gt;WORKDAY(N(A365),1),N(N365)&gt;WORKDAY(N(A365),1))),"SIGUIENTE DÍA HÁBIL SIN PROGRAMAR; ","")&amp;IF(AND(OR(I365="Emergencia ahora",I365="Siguiente día hábil"),K365=""),"SIN PROVEEDOR; ","")&amp;IF(AND(I365&lt;&gt;"",N(A365)&gt;0,IFERROR(VLOOKUP(I365,'Ajustes'!$A$3:$C$5,3,0),0)&gt;0,TODAY()-N(A365)&gt;IFERROR(VLOOKUP(I365,'Ajustes'!$A$3:$C$5,3,0),0)),"ABIERTA DEMASIADO TIEMPO; ",""),LEN(IF(N(A365)=0,"SIN FECHA DE LLEGADA; ","")&amp;IF(C365="","SIN UNIDAD; ","")&amp;IF(AND(C365&lt;&gt;"",COUNTIF('Unidades'!$A$2:$A$300,C365)=0),"UNIDAD NO ESTÁ EN LA LISTA; ","")&amp;IF(I365="","SIN URGENCIA; ","")&amp;IF(AND(I365&lt;&gt;"",J365=""),"FALTA QUIÉN DECIDIÓ; ","")&amp;IF(AND(I365="Emergencia ahora",NOT(OR(N(L365)&gt;0,N(M365)&gt;0))),"EMERGENCIA SIN LLAMADA DE REGRESO; ","")&amp;IF(AND(I365&lt;&gt;"",N(A365)&gt;0,IFERROR(VLOOKUP(I365,'Ajustes'!$A$3:$C$5,2,0),0)&gt;0,IF(OR(N(L365)&gt;0,N(M365)&gt;0),((IF(N(L365)=0,N(A365),N(L365))+N(M365))-(N(A365)+N(B365)))*1440&gt;IFERROR(VLOOKUP(I365,'Ajustes'!$A$3:$C$5,2,0),0),AND(NOT(N(O365)&gt;0),I365&lt;&gt;"Emergencia ahora",(NOW()-(N(A365)+N(B365)))*1440&gt;IFERROR(VLOOKUP(I365,'Ajustes'!$A$3:$C$5,2,0),0)))),"LLAMADA DESPUÉS DE LA META; ","")&amp;IF(AND(I365="Siguiente día hábil",N(A365)&gt;0,IF(N(N365)=0,TODAY()&gt;WORKDAY(N(A365),1),N(N365)&gt;WORKDAY(N(A365),1))),"SIGUIENTE DÍA HÁBIL SIN PROGRAMAR; ","")&amp;IF(AND(OR(I365="Emergencia ahora",I365="Siguiente día hábil"),K365=""),"SIN PROVEEDOR; ","")&amp;IF(AND(I365&lt;&gt;"",N(A365)&gt;0,IFERROR(VLOOKUP(I365,'Ajustes'!$A$3:$C$5,3,0),0)&gt;0,TODAY()-N(A365)&gt;IFERROR(VLOOKUP(I365,'Ajustes'!$A$3:$C$5,3,0),0)),"ABIERTA DEMASIADO TIEMPO; ",""))-2)))</f>
        <v/>
      </c>
    </row>
    <row r="366">
      <c r="A366" s="7" t="n"/>
      <c r="B366" s="8" t="n"/>
      <c r="L366" s="7" t="n"/>
      <c r="M366" s="8" t="n"/>
      <c r="N366" s="7" t="n"/>
      <c r="O366" s="7" t="n"/>
      <c r="Q366" s="10">
        <f>IF(OR(NOT(OR(A366&lt;&gt;"",C366&lt;&gt;"",D366&lt;&gt;"",G366&lt;&gt;"")),N(A366)=0,NOT(OR(N(L366)&gt;0,N(M366)&gt;0))),"",ROUND(((IF(N(L366)=0,N(A366),N(L366))+N(M366))-(N(A366)+N(B366)))*1440,0))</f>
        <v/>
      </c>
      <c r="R366" s="10">
        <f>IF(OR(NOT(OR(A366&lt;&gt;"",C366&lt;&gt;"",D366&lt;&gt;"",G366&lt;&gt;"")),N(A366)=0),"",IF(N(O366)&gt;0,N(O366),TODAY())-N(A366))</f>
        <v/>
      </c>
      <c r="S366">
        <f>IF(OR(NOT(OR(A366&lt;&gt;"",C366&lt;&gt;"",D366&lt;&gt;"",G366&lt;&gt;"")),N(O366)&gt;0),"",IF(IF(N(A366)=0,"SIN FECHA DE LLEGADA; ","")&amp;IF(C366="","SIN UNIDAD; ","")&amp;IF(AND(C366&lt;&gt;"",COUNTIF('Unidades'!$A$2:$A$300,C366)=0),"UNIDAD NO ESTÁ EN LA LISTA; ","")&amp;IF(I366="","SIN URGENCIA; ","")&amp;IF(AND(I366&lt;&gt;"",J366=""),"FALTA QUIÉN DECIDIÓ; ","")&amp;IF(AND(I366="Emergencia ahora",NOT(OR(N(L366)&gt;0,N(M366)&gt;0))),"EMERGENCIA SIN LLAMADA DE REGRESO; ","")&amp;IF(AND(I366&lt;&gt;"",N(A366)&gt;0,IFERROR(VLOOKUP(I366,'Ajustes'!$A$3:$C$5,2,0),0)&gt;0,IF(OR(N(L366)&gt;0,N(M366)&gt;0),((IF(N(L366)=0,N(A366),N(L366))+N(M366))-(N(A366)+N(B366)))*1440&gt;IFERROR(VLOOKUP(I366,'Ajustes'!$A$3:$C$5,2,0),0),AND(NOT(N(O366)&gt;0),I366&lt;&gt;"Emergencia ahora",(NOW()-(N(A366)+N(B366)))*1440&gt;IFERROR(VLOOKUP(I366,'Ajustes'!$A$3:$C$5,2,0),0)))),"LLAMADA DESPUÉS DE LA META; ","")&amp;IF(AND(I366="Siguiente día hábil",N(A366)&gt;0,IF(N(N366)=0,TODAY()&gt;WORKDAY(N(A366),1),N(N366)&gt;WORKDAY(N(A366),1))),"SIGUIENTE DÍA HÁBIL SIN PROGRAMAR; ","")&amp;IF(AND(OR(I366="Emergencia ahora",I366="Siguiente día hábil"),K366=""),"SIN PROVEEDOR; ","")&amp;IF(AND(I366&lt;&gt;"",N(A366)&gt;0,IFERROR(VLOOKUP(I366,'Ajustes'!$A$3:$C$5,3,0),0)&gt;0,TODAY()-N(A366)&gt;IFERROR(VLOOKUP(I366,'Ajustes'!$A$3:$C$5,3,0),0)),"ABIERTA DEMASIADO TIEMPO; ","")="","",LEFT(IF(N(A366)=0,"SIN FECHA DE LLEGADA; ","")&amp;IF(C366="","SIN UNIDAD; ","")&amp;IF(AND(C366&lt;&gt;"",COUNTIF('Unidades'!$A$2:$A$300,C366)=0),"UNIDAD NO ESTÁ EN LA LISTA; ","")&amp;IF(I366="","SIN URGENCIA; ","")&amp;IF(AND(I366&lt;&gt;"",J366=""),"FALTA QUIÉN DECIDIÓ; ","")&amp;IF(AND(I366="Emergencia ahora",NOT(OR(N(L366)&gt;0,N(M366)&gt;0))),"EMERGENCIA SIN LLAMADA DE REGRESO; ","")&amp;IF(AND(I366&lt;&gt;"",N(A366)&gt;0,IFERROR(VLOOKUP(I366,'Ajustes'!$A$3:$C$5,2,0),0)&gt;0,IF(OR(N(L366)&gt;0,N(M366)&gt;0),((IF(N(L366)=0,N(A366),N(L366))+N(M366))-(N(A366)+N(B366)))*1440&gt;IFERROR(VLOOKUP(I366,'Ajustes'!$A$3:$C$5,2,0),0),AND(NOT(N(O366)&gt;0),I366&lt;&gt;"Emergencia ahora",(NOW()-(N(A366)+N(B366)))*1440&gt;IFERROR(VLOOKUP(I366,'Ajustes'!$A$3:$C$5,2,0),0)))),"LLAMADA DESPUÉS DE LA META; ","")&amp;IF(AND(I366="Siguiente día hábil",N(A366)&gt;0,IF(N(N366)=0,TODAY()&gt;WORKDAY(N(A366),1),N(N366)&gt;WORKDAY(N(A366),1))),"SIGUIENTE DÍA HÁBIL SIN PROGRAMAR; ","")&amp;IF(AND(OR(I366="Emergencia ahora",I366="Siguiente día hábil"),K366=""),"SIN PROVEEDOR; ","")&amp;IF(AND(I366&lt;&gt;"",N(A366)&gt;0,IFERROR(VLOOKUP(I366,'Ajustes'!$A$3:$C$5,3,0),0)&gt;0,TODAY()-N(A366)&gt;IFERROR(VLOOKUP(I366,'Ajustes'!$A$3:$C$5,3,0),0)),"ABIERTA DEMASIADO TIEMPO; ",""),LEN(IF(N(A366)=0,"SIN FECHA DE LLEGADA; ","")&amp;IF(C366="","SIN UNIDAD; ","")&amp;IF(AND(C366&lt;&gt;"",COUNTIF('Unidades'!$A$2:$A$300,C366)=0),"UNIDAD NO ESTÁ EN LA LISTA; ","")&amp;IF(I366="","SIN URGENCIA; ","")&amp;IF(AND(I366&lt;&gt;"",J366=""),"FALTA QUIÉN DECIDIÓ; ","")&amp;IF(AND(I366="Emergencia ahora",NOT(OR(N(L366)&gt;0,N(M366)&gt;0))),"EMERGENCIA SIN LLAMADA DE REGRESO; ","")&amp;IF(AND(I366&lt;&gt;"",N(A366)&gt;0,IFERROR(VLOOKUP(I366,'Ajustes'!$A$3:$C$5,2,0),0)&gt;0,IF(OR(N(L366)&gt;0,N(M366)&gt;0),((IF(N(L366)=0,N(A366),N(L366))+N(M366))-(N(A366)+N(B366)))*1440&gt;IFERROR(VLOOKUP(I366,'Ajustes'!$A$3:$C$5,2,0),0),AND(NOT(N(O366)&gt;0),I366&lt;&gt;"Emergencia ahora",(NOW()-(N(A366)+N(B366)))*1440&gt;IFERROR(VLOOKUP(I366,'Ajustes'!$A$3:$C$5,2,0),0)))),"LLAMADA DESPUÉS DE LA META; ","")&amp;IF(AND(I366="Siguiente día hábil",N(A366)&gt;0,IF(N(N366)=0,TODAY()&gt;WORKDAY(N(A366),1),N(N366)&gt;WORKDAY(N(A366),1))),"SIGUIENTE DÍA HÁBIL SIN PROGRAMAR; ","")&amp;IF(AND(OR(I366="Emergencia ahora",I366="Siguiente día hábil"),K366=""),"SIN PROVEEDOR; ","")&amp;IF(AND(I366&lt;&gt;"",N(A366)&gt;0,IFERROR(VLOOKUP(I366,'Ajustes'!$A$3:$C$5,3,0),0)&gt;0,TODAY()-N(A366)&gt;IFERROR(VLOOKUP(I366,'Ajustes'!$A$3:$C$5,3,0),0)),"ABIERTA DEMASIADO TIEMPO; ",""))-2)))</f>
        <v/>
      </c>
    </row>
    <row r="367">
      <c r="A367" s="7" t="n"/>
      <c r="B367" s="8" t="n"/>
      <c r="L367" s="7" t="n"/>
      <c r="M367" s="8" t="n"/>
      <c r="N367" s="7" t="n"/>
      <c r="O367" s="7" t="n"/>
      <c r="Q367" s="10">
        <f>IF(OR(NOT(OR(A367&lt;&gt;"",C367&lt;&gt;"",D367&lt;&gt;"",G367&lt;&gt;"")),N(A367)=0,NOT(OR(N(L367)&gt;0,N(M367)&gt;0))),"",ROUND(((IF(N(L367)=0,N(A367),N(L367))+N(M367))-(N(A367)+N(B367)))*1440,0))</f>
        <v/>
      </c>
      <c r="R367" s="10">
        <f>IF(OR(NOT(OR(A367&lt;&gt;"",C367&lt;&gt;"",D367&lt;&gt;"",G367&lt;&gt;"")),N(A367)=0),"",IF(N(O367)&gt;0,N(O367),TODAY())-N(A367))</f>
        <v/>
      </c>
      <c r="S367">
        <f>IF(OR(NOT(OR(A367&lt;&gt;"",C367&lt;&gt;"",D367&lt;&gt;"",G367&lt;&gt;"")),N(O367)&gt;0),"",IF(IF(N(A367)=0,"SIN FECHA DE LLEGADA; ","")&amp;IF(C367="","SIN UNIDAD; ","")&amp;IF(AND(C367&lt;&gt;"",COUNTIF('Unidades'!$A$2:$A$300,C367)=0),"UNIDAD NO ESTÁ EN LA LISTA; ","")&amp;IF(I367="","SIN URGENCIA; ","")&amp;IF(AND(I367&lt;&gt;"",J367=""),"FALTA QUIÉN DECIDIÓ; ","")&amp;IF(AND(I367="Emergencia ahora",NOT(OR(N(L367)&gt;0,N(M367)&gt;0))),"EMERGENCIA SIN LLAMADA DE REGRESO; ","")&amp;IF(AND(I367&lt;&gt;"",N(A367)&gt;0,IFERROR(VLOOKUP(I367,'Ajustes'!$A$3:$C$5,2,0),0)&gt;0,IF(OR(N(L367)&gt;0,N(M367)&gt;0),((IF(N(L367)=0,N(A367),N(L367))+N(M367))-(N(A367)+N(B367)))*1440&gt;IFERROR(VLOOKUP(I367,'Ajustes'!$A$3:$C$5,2,0),0),AND(NOT(N(O367)&gt;0),I367&lt;&gt;"Emergencia ahora",(NOW()-(N(A367)+N(B367)))*1440&gt;IFERROR(VLOOKUP(I367,'Ajustes'!$A$3:$C$5,2,0),0)))),"LLAMADA DESPUÉS DE LA META; ","")&amp;IF(AND(I367="Siguiente día hábil",N(A367)&gt;0,IF(N(N367)=0,TODAY()&gt;WORKDAY(N(A367),1),N(N367)&gt;WORKDAY(N(A367),1))),"SIGUIENTE DÍA HÁBIL SIN PROGRAMAR; ","")&amp;IF(AND(OR(I367="Emergencia ahora",I367="Siguiente día hábil"),K367=""),"SIN PROVEEDOR; ","")&amp;IF(AND(I367&lt;&gt;"",N(A367)&gt;0,IFERROR(VLOOKUP(I367,'Ajustes'!$A$3:$C$5,3,0),0)&gt;0,TODAY()-N(A367)&gt;IFERROR(VLOOKUP(I367,'Ajustes'!$A$3:$C$5,3,0),0)),"ABIERTA DEMASIADO TIEMPO; ","")="","",LEFT(IF(N(A367)=0,"SIN FECHA DE LLEGADA; ","")&amp;IF(C367="","SIN UNIDAD; ","")&amp;IF(AND(C367&lt;&gt;"",COUNTIF('Unidades'!$A$2:$A$300,C367)=0),"UNIDAD NO ESTÁ EN LA LISTA; ","")&amp;IF(I367="","SIN URGENCIA; ","")&amp;IF(AND(I367&lt;&gt;"",J367=""),"FALTA QUIÉN DECIDIÓ; ","")&amp;IF(AND(I367="Emergencia ahora",NOT(OR(N(L367)&gt;0,N(M367)&gt;0))),"EMERGENCIA SIN LLAMADA DE REGRESO; ","")&amp;IF(AND(I367&lt;&gt;"",N(A367)&gt;0,IFERROR(VLOOKUP(I367,'Ajustes'!$A$3:$C$5,2,0),0)&gt;0,IF(OR(N(L367)&gt;0,N(M367)&gt;0),((IF(N(L367)=0,N(A367),N(L367))+N(M367))-(N(A367)+N(B367)))*1440&gt;IFERROR(VLOOKUP(I367,'Ajustes'!$A$3:$C$5,2,0),0),AND(NOT(N(O367)&gt;0),I367&lt;&gt;"Emergencia ahora",(NOW()-(N(A367)+N(B367)))*1440&gt;IFERROR(VLOOKUP(I367,'Ajustes'!$A$3:$C$5,2,0),0)))),"LLAMADA DESPUÉS DE LA META; ","")&amp;IF(AND(I367="Siguiente día hábil",N(A367)&gt;0,IF(N(N367)=0,TODAY()&gt;WORKDAY(N(A367),1),N(N367)&gt;WORKDAY(N(A367),1))),"SIGUIENTE DÍA HÁBIL SIN PROGRAMAR; ","")&amp;IF(AND(OR(I367="Emergencia ahora",I367="Siguiente día hábil"),K367=""),"SIN PROVEEDOR; ","")&amp;IF(AND(I367&lt;&gt;"",N(A367)&gt;0,IFERROR(VLOOKUP(I367,'Ajustes'!$A$3:$C$5,3,0),0)&gt;0,TODAY()-N(A367)&gt;IFERROR(VLOOKUP(I367,'Ajustes'!$A$3:$C$5,3,0),0)),"ABIERTA DEMASIADO TIEMPO; ",""),LEN(IF(N(A367)=0,"SIN FECHA DE LLEGADA; ","")&amp;IF(C367="","SIN UNIDAD; ","")&amp;IF(AND(C367&lt;&gt;"",COUNTIF('Unidades'!$A$2:$A$300,C367)=0),"UNIDAD NO ESTÁ EN LA LISTA; ","")&amp;IF(I367="","SIN URGENCIA; ","")&amp;IF(AND(I367&lt;&gt;"",J367=""),"FALTA QUIÉN DECIDIÓ; ","")&amp;IF(AND(I367="Emergencia ahora",NOT(OR(N(L367)&gt;0,N(M367)&gt;0))),"EMERGENCIA SIN LLAMADA DE REGRESO; ","")&amp;IF(AND(I367&lt;&gt;"",N(A367)&gt;0,IFERROR(VLOOKUP(I367,'Ajustes'!$A$3:$C$5,2,0),0)&gt;0,IF(OR(N(L367)&gt;0,N(M367)&gt;0),((IF(N(L367)=0,N(A367),N(L367))+N(M367))-(N(A367)+N(B367)))*1440&gt;IFERROR(VLOOKUP(I367,'Ajustes'!$A$3:$C$5,2,0),0),AND(NOT(N(O367)&gt;0),I367&lt;&gt;"Emergencia ahora",(NOW()-(N(A367)+N(B367)))*1440&gt;IFERROR(VLOOKUP(I367,'Ajustes'!$A$3:$C$5,2,0),0)))),"LLAMADA DESPUÉS DE LA META; ","")&amp;IF(AND(I367="Siguiente día hábil",N(A367)&gt;0,IF(N(N367)=0,TODAY()&gt;WORKDAY(N(A367),1),N(N367)&gt;WORKDAY(N(A367),1))),"SIGUIENTE DÍA HÁBIL SIN PROGRAMAR; ","")&amp;IF(AND(OR(I367="Emergencia ahora",I367="Siguiente día hábil"),K367=""),"SIN PROVEEDOR; ","")&amp;IF(AND(I367&lt;&gt;"",N(A367)&gt;0,IFERROR(VLOOKUP(I367,'Ajustes'!$A$3:$C$5,3,0),0)&gt;0,TODAY()-N(A367)&gt;IFERROR(VLOOKUP(I367,'Ajustes'!$A$3:$C$5,3,0),0)),"ABIERTA DEMASIADO TIEMPO; ",""))-2)))</f>
        <v/>
      </c>
    </row>
    <row r="368">
      <c r="A368" s="7" t="n"/>
      <c r="B368" s="8" t="n"/>
      <c r="L368" s="7" t="n"/>
      <c r="M368" s="8" t="n"/>
      <c r="N368" s="7" t="n"/>
      <c r="O368" s="7" t="n"/>
      <c r="Q368" s="10">
        <f>IF(OR(NOT(OR(A368&lt;&gt;"",C368&lt;&gt;"",D368&lt;&gt;"",G368&lt;&gt;"")),N(A368)=0,NOT(OR(N(L368)&gt;0,N(M368)&gt;0))),"",ROUND(((IF(N(L368)=0,N(A368),N(L368))+N(M368))-(N(A368)+N(B368)))*1440,0))</f>
        <v/>
      </c>
      <c r="R368" s="10">
        <f>IF(OR(NOT(OR(A368&lt;&gt;"",C368&lt;&gt;"",D368&lt;&gt;"",G368&lt;&gt;"")),N(A368)=0),"",IF(N(O368)&gt;0,N(O368),TODAY())-N(A368))</f>
        <v/>
      </c>
      <c r="S368">
        <f>IF(OR(NOT(OR(A368&lt;&gt;"",C368&lt;&gt;"",D368&lt;&gt;"",G368&lt;&gt;"")),N(O368)&gt;0),"",IF(IF(N(A368)=0,"SIN FECHA DE LLEGADA; ","")&amp;IF(C368="","SIN UNIDAD; ","")&amp;IF(AND(C368&lt;&gt;"",COUNTIF('Unidades'!$A$2:$A$300,C368)=0),"UNIDAD NO ESTÁ EN LA LISTA; ","")&amp;IF(I368="","SIN URGENCIA; ","")&amp;IF(AND(I368&lt;&gt;"",J368=""),"FALTA QUIÉN DECIDIÓ; ","")&amp;IF(AND(I368="Emergencia ahora",NOT(OR(N(L368)&gt;0,N(M368)&gt;0))),"EMERGENCIA SIN LLAMADA DE REGRESO; ","")&amp;IF(AND(I368&lt;&gt;"",N(A368)&gt;0,IFERROR(VLOOKUP(I368,'Ajustes'!$A$3:$C$5,2,0),0)&gt;0,IF(OR(N(L368)&gt;0,N(M368)&gt;0),((IF(N(L368)=0,N(A368),N(L368))+N(M368))-(N(A368)+N(B368)))*1440&gt;IFERROR(VLOOKUP(I368,'Ajustes'!$A$3:$C$5,2,0),0),AND(NOT(N(O368)&gt;0),I368&lt;&gt;"Emergencia ahora",(NOW()-(N(A368)+N(B368)))*1440&gt;IFERROR(VLOOKUP(I368,'Ajustes'!$A$3:$C$5,2,0),0)))),"LLAMADA DESPUÉS DE LA META; ","")&amp;IF(AND(I368="Siguiente día hábil",N(A368)&gt;0,IF(N(N368)=0,TODAY()&gt;WORKDAY(N(A368),1),N(N368)&gt;WORKDAY(N(A368),1))),"SIGUIENTE DÍA HÁBIL SIN PROGRAMAR; ","")&amp;IF(AND(OR(I368="Emergencia ahora",I368="Siguiente día hábil"),K368=""),"SIN PROVEEDOR; ","")&amp;IF(AND(I368&lt;&gt;"",N(A368)&gt;0,IFERROR(VLOOKUP(I368,'Ajustes'!$A$3:$C$5,3,0),0)&gt;0,TODAY()-N(A368)&gt;IFERROR(VLOOKUP(I368,'Ajustes'!$A$3:$C$5,3,0),0)),"ABIERTA DEMASIADO TIEMPO; ","")="","",LEFT(IF(N(A368)=0,"SIN FECHA DE LLEGADA; ","")&amp;IF(C368="","SIN UNIDAD; ","")&amp;IF(AND(C368&lt;&gt;"",COUNTIF('Unidades'!$A$2:$A$300,C368)=0),"UNIDAD NO ESTÁ EN LA LISTA; ","")&amp;IF(I368="","SIN URGENCIA; ","")&amp;IF(AND(I368&lt;&gt;"",J368=""),"FALTA QUIÉN DECIDIÓ; ","")&amp;IF(AND(I368="Emergencia ahora",NOT(OR(N(L368)&gt;0,N(M368)&gt;0))),"EMERGENCIA SIN LLAMADA DE REGRESO; ","")&amp;IF(AND(I368&lt;&gt;"",N(A368)&gt;0,IFERROR(VLOOKUP(I368,'Ajustes'!$A$3:$C$5,2,0),0)&gt;0,IF(OR(N(L368)&gt;0,N(M368)&gt;0),((IF(N(L368)=0,N(A368),N(L368))+N(M368))-(N(A368)+N(B368)))*1440&gt;IFERROR(VLOOKUP(I368,'Ajustes'!$A$3:$C$5,2,0),0),AND(NOT(N(O368)&gt;0),I368&lt;&gt;"Emergencia ahora",(NOW()-(N(A368)+N(B368)))*1440&gt;IFERROR(VLOOKUP(I368,'Ajustes'!$A$3:$C$5,2,0),0)))),"LLAMADA DESPUÉS DE LA META; ","")&amp;IF(AND(I368="Siguiente día hábil",N(A368)&gt;0,IF(N(N368)=0,TODAY()&gt;WORKDAY(N(A368),1),N(N368)&gt;WORKDAY(N(A368),1))),"SIGUIENTE DÍA HÁBIL SIN PROGRAMAR; ","")&amp;IF(AND(OR(I368="Emergencia ahora",I368="Siguiente día hábil"),K368=""),"SIN PROVEEDOR; ","")&amp;IF(AND(I368&lt;&gt;"",N(A368)&gt;0,IFERROR(VLOOKUP(I368,'Ajustes'!$A$3:$C$5,3,0),0)&gt;0,TODAY()-N(A368)&gt;IFERROR(VLOOKUP(I368,'Ajustes'!$A$3:$C$5,3,0),0)),"ABIERTA DEMASIADO TIEMPO; ",""),LEN(IF(N(A368)=0,"SIN FECHA DE LLEGADA; ","")&amp;IF(C368="","SIN UNIDAD; ","")&amp;IF(AND(C368&lt;&gt;"",COUNTIF('Unidades'!$A$2:$A$300,C368)=0),"UNIDAD NO ESTÁ EN LA LISTA; ","")&amp;IF(I368="","SIN URGENCIA; ","")&amp;IF(AND(I368&lt;&gt;"",J368=""),"FALTA QUIÉN DECIDIÓ; ","")&amp;IF(AND(I368="Emergencia ahora",NOT(OR(N(L368)&gt;0,N(M368)&gt;0))),"EMERGENCIA SIN LLAMADA DE REGRESO; ","")&amp;IF(AND(I368&lt;&gt;"",N(A368)&gt;0,IFERROR(VLOOKUP(I368,'Ajustes'!$A$3:$C$5,2,0),0)&gt;0,IF(OR(N(L368)&gt;0,N(M368)&gt;0),((IF(N(L368)=0,N(A368),N(L368))+N(M368))-(N(A368)+N(B368)))*1440&gt;IFERROR(VLOOKUP(I368,'Ajustes'!$A$3:$C$5,2,0),0),AND(NOT(N(O368)&gt;0),I368&lt;&gt;"Emergencia ahora",(NOW()-(N(A368)+N(B368)))*1440&gt;IFERROR(VLOOKUP(I368,'Ajustes'!$A$3:$C$5,2,0),0)))),"LLAMADA DESPUÉS DE LA META; ","")&amp;IF(AND(I368="Siguiente día hábil",N(A368)&gt;0,IF(N(N368)=0,TODAY()&gt;WORKDAY(N(A368),1),N(N368)&gt;WORKDAY(N(A368),1))),"SIGUIENTE DÍA HÁBIL SIN PROGRAMAR; ","")&amp;IF(AND(OR(I368="Emergencia ahora",I368="Siguiente día hábil"),K368=""),"SIN PROVEEDOR; ","")&amp;IF(AND(I368&lt;&gt;"",N(A368)&gt;0,IFERROR(VLOOKUP(I368,'Ajustes'!$A$3:$C$5,3,0),0)&gt;0,TODAY()-N(A368)&gt;IFERROR(VLOOKUP(I368,'Ajustes'!$A$3:$C$5,3,0),0)),"ABIERTA DEMASIADO TIEMPO; ",""))-2)))</f>
        <v/>
      </c>
    </row>
    <row r="369">
      <c r="A369" s="7" t="n"/>
      <c r="B369" s="8" t="n"/>
      <c r="L369" s="7" t="n"/>
      <c r="M369" s="8" t="n"/>
      <c r="N369" s="7" t="n"/>
      <c r="O369" s="7" t="n"/>
      <c r="Q369" s="10">
        <f>IF(OR(NOT(OR(A369&lt;&gt;"",C369&lt;&gt;"",D369&lt;&gt;"",G369&lt;&gt;"")),N(A369)=0,NOT(OR(N(L369)&gt;0,N(M369)&gt;0))),"",ROUND(((IF(N(L369)=0,N(A369),N(L369))+N(M369))-(N(A369)+N(B369)))*1440,0))</f>
        <v/>
      </c>
      <c r="R369" s="10">
        <f>IF(OR(NOT(OR(A369&lt;&gt;"",C369&lt;&gt;"",D369&lt;&gt;"",G369&lt;&gt;"")),N(A369)=0),"",IF(N(O369)&gt;0,N(O369),TODAY())-N(A369))</f>
        <v/>
      </c>
      <c r="S369">
        <f>IF(OR(NOT(OR(A369&lt;&gt;"",C369&lt;&gt;"",D369&lt;&gt;"",G369&lt;&gt;"")),N(O369)&gt;0),"",IF(IF(N(A369)=0,"SIN FECHA DE LLEGADA; ","")&amp;IF(C369="","SIN UNIDAD; ","")&amp;IF(AND(C369&lt;&gt;"",COUNTIF('Unidades'!$A$2:$A$300,C369)=0),"UNIDAD NO ESTÁ EN LA LISTA; ","")&amp;IF(I369="","SIN URGENCIA; ","")&amp;IF(AND(I369&lt;&gt;"",J369=""),"FALTA QUIÉN DECIDIÓ; ","")&amp;IF(AND(I369="Emergencia ahora",NOT(OR(N(L369)&gt;0,N(M369)&gt;0))),"EMERGENCIA SIN LLAMADA DE REGRESO; ","")&amp;IF(AND(I369&lt;&gt;"",N(A369)&gt;0,IFERROR(VLOOKUP(I369,'Ajustes'!$A$3:$C$5,2,0),0)&gt;0,IF(OR(N(L369)&gt;0,N(M369)&gt;0),((IF(N(L369)=0,N(A369),N(L369))+N(M369))-(N(A369)+N(B369)))*1440&gt;IFERROR(VLOOKUP(I369,'Ajustes'!$A$3:$C$5,2,0),0),AND(NOT(N(O369)&gt;0),I369&lt;&gt;"Emergencia ahora",(NOW()-(N(A369)+N(B369)))*1440&gt;IFERROR(VLOOKUP(I369,'Ajustes'!$A$3:$C$5,2,0),0)))),"LLAMADA DESPUÉS DE LA META; ","")&amp;IF(AND(I369="Siguiente día hábil",N(A369)&gt;0,IF(N(N369)=0,TODAY()&gt;WORKDAY(N(A369),1),N(N369)&gt;WORKDAY(N(A369),1))),"SIGUIENTE DÍA HÁBIL SIN PROGRAMAR; ","")&amp;IF(AND(OR(I369="Emergencia ahora",I369="Siguiente día hábil"),K369=""),"SIN PROVEEDOR; ","")&amp;IF(AND(I369&lt;&gt;"",N(A369)&gt;0,IFERROR(VLOOKUP(I369,'Ajustes'!$A$3:$C$5,3,0),0)&gt;0,TODAY()-N(A369)&gt;IFERROR(VLOOKUP(I369,'Ajustes'!$A$3:$C$5,3,0),0)),"ABIERTA DEMASIADO TIEMPO; ","")="","",LEFT(IF(N(A369)=0,"SIN FECHA DE LLEGADA; ","")&amp;IF(C369="","SIN UNIDAD; ","")&amp;IF(AND(C369&lt;&gt;"",COUNTIF('Unidades'!$A$2:$A$300,C369)=0),"UNIDAD NO ESTÁ EN LA LISTA; ","")&amp;IF(I369="","SIN URGENCIA; ","")&amp;IF(AND(I369&lt;&gt;"",J369=""),"FALTA QUIÉN DECIDIÓ; ","")&amp;IF(AND(I369="Emergencia ahora",NOT(OR(N(L369)&gt;0,N(M369)&gt;0))),"EMERGENCIA SIN LLAMADA DE REGRESO; ","")&amp;IF(AND(I369&lt;&gt;"",N(A369)&gt;0,IFERROR(VLOOKUP(I369,'Ajustes'!$A$3:$C$5,2,0),0)&gt;0,IF(OR(N(L369)&gt;0,N(M369)&gt;0),((IF(N(L369)=0,N(A369),N(L369))+N(M369))-(N(A369)+N(B369)))*1440&gt;IFERROR(VLOOKUP(I369,'Ajustes'!$A$3:$C$5,2,0),0),AND(NOT(N(O369)&gt;0),I369&lt;&gt;"Emergencia ahora",(NOW()-(N(A369)+N(B369)))*1440&gt;IFERROR(VLOOKUP(I369,'Ajustes'!$A$3:$C$5,2,0),0)))),"LLAMADA DESPUÉS DE LA META; ","")&amp;IF(AND(I369="Siguiente día hábil",N(A369)&gt;0,IF(N(N369)=0,TODAY()&gt;WORKDAY(N(A369),1),N(N369)&gt;WORKDAY(N(A369),1))),"SIGUIENTE DÍA HÁBIL SIN PROGRAMAR; ","")&amp;IF(AND(OR(I369="Emergencia ahora",I369="Siguiente día hábil"),K369=""),"SIN PROVEEDOR; ","")&amp;IF(AND(I369&lt;&gt;"",N(A369)&gt;0,IFERROR(VLOOKUP(I369,'Ajustes'!$A$3:$C$5,3,0),0)&gt;0,TODAY()-N(A369)&gt;IFERROR(VLOOKUP(I369,'Ajustes'!$A$3:$C$5,3,0),0)),"ABIERTA DEMASIADO TIEMPO; ",""),LEN(IF(N(A369)=0,"SIN FECHA DE LLEGADA; ","")&amp;IF(C369="","SIN UNIDAD; ","")&amp;IF(AND(C369&lt;&gt;"",COUNTIF('Unidades'!$A$2:$A$300,C369)=0),"UNIDAD NO ESTÁ EN LA LISTA; ","")&amp;IF(I369="","SIN URGENCIA; ","")&amp;IF(AND(I369&lt;&gt;"",J369=""),"FALTA QUIÉN DECIDIÓ; ","")&amp;IF(AND(I369="Emergencia ahora",NOT(OR(N(L369)&gt;0,N(M369)&gt;0))),"EMERGENCIA SIN LLAMADA DE REGRESO; ","")&amp;IF(AND(I369&lt;&gt;"",N(A369)&gt;0,IFERROR(VLOOKUP(I369,'Ajustes'!$A$3:$C$5,2,0),0)&gt;0,IF(OR(N(L369)&gt;0,N(M369)&gt;0),((IF(N(L369)=0,N(A369),N(L369))+N(M369))-(N(A369)+N(B369)))*1440&gt;IFERROR(VLOOKUP(I369,'Ajustes'!$A$3:$C$5,2,0),0),AND(NOT(N(O369)&gt;0),I369&lt;&gt;"Emergencia ahora",(NOW()-(N(A369)+N(B369)))*1440&gt;IFERROR(VLOOKUP(I369,'Ajustes'!$A$3:$C$5,2,0),0)))),"LLAMADA DESPUÉS DE LA META; ","")&amp;IF(AND(I369="Siguiente día hábil",N(A369)&gt;0,IF(N(N369)=0,TODAY()&gt;WORKDAY(N(A369),1),N(N369)&gt;WORKDAY(N(A369),1))),"SIGUIENTE DÍA HÁBIL SIN PROGRAMAR; ","")&amp;IF(AND(OR(I369="Emergencia ahora",I369="Siguiente día hábil"),K369=""),"SIN PROVEEDOR; ","")&amp;IF(AND(I369&lt;&gt;"",N(A369)&gt;0,IFERROR(VLOOKUP(I369,'Ajustes'!$A$3:$C$5,3,0),0)&gt;0,TODAY()-N(A369)&gt;IFERROR(VLOOKUP(I369,'Ajustes'!$A$3:$C$5,3,0),0)),"ABIERTA DEMASIADO TIEMPO; ",""))-2)))</f>
        <v/>
      </c>
    </row>
    <row r="370">
      <c r="A370" s="7" t="n"/>
      <c r="B370" s="8" t="n"/>
      <c r="L370" s="7" t="n"/>
      <c r="M370" s="8" t="n"/>
      <c r="N370" s="7" t="n"/>
      <c r="O370" s="7" t="n"/>
      <c r="Q370" s="10">
        <f>IF(OR(NOT(OR(A370&lt;&gt;"",C370&lt;&gt;"",D370&lt;&gt;"",G370&lt;&gt;"")),N(A370)=0,NOT(OR(N(L370)&gt;0,N(M370)&gt;0))),"",ROUND(((IF(N(L370)=0,N(A370),N(L370))+N(M370))-(N(A370)+N(B370)))*1440,0))</f>
        <v/>
      </c>
      <c r="R370" s="10">
        <f>IF(OR(NOT(OR(A370&lt;&gt;"",C370&lt;&gt;"",D370&lt;&gt;"",G370&lt;&gt;"")),N(A370)=0),"",IF(N(O370)&gt;0,N(O370),TODAY())-N(A370))</f>
        <v/>
      </c>
      <c r="S370">
        <f>IF(OR(NOT(OR(A370&lt;&gt;"",C370&lt;&gt;"",D370&lt;&gt;"",G370&lt;&gt;"")),N(O370)&gt;0),"",IF(IF(N(A370)=0,"SIN FECHA DE LLEGADA; ","")&amp;IF(C370="","SIN UNIDAD; ","")&amp;IF(AND(C370&lt;&gt;"",COUNTIF('Unidades'!$A$2:$A$300,C370)=0),"UNIDAD NO ESTÁ EN LA LISTA; ","")&amp;IF(I370="","SIN URGENCIA; ","")&amp;IF(AND(I370&lt;&gt;"",J370=""),"FALTA QUIÉN DECIDIÓ; ","")&amp;IF(AND(I370="Emergencia ahora",NOT(OR(N(L370)&gt;0,N(M370)&gt;0))),"EMERGENCIA SIN LLAMADA DE REGRESO; ","")&amp;IF(AND(I370&lt;&gt;"",N(A370)&gt;0,IFERROR(VLOOKUP(I370,'Ajustes'!$A$3:$C$5,2,0),0)&gt;0,IF(OR(N(L370)&gt;0,N(M370)&gt;0),((IF(N(L370)=0,N(A370),N(L370))+N(M370))-(N(A370)+N(B370)))*1440&gt;IFERROR(VLOOKUP(I370,'Ajustes'!$A$3:$C$5,2,0),0),AND(NOT(N(O370)&gt;0),I370&lt;&gt;"Emergencia ahora",(NOW()-(N(A370)+N(B370)))*1440&gt;IFERROR(VLOOKUP(I370,'Ajustes'!$A$3:$C$5,2,0),0)))),"LLAMADA DESPUÉS DE LA META; ","")&amp;IF(AND(I370="Siguiente día hábil",N(A370)&gt;0,IF(N(N370)=0,TODAY()&gt;WORKDAY(N(A370),1),N(N370)&gt;WORKDAY(N(A370),1))),"SIGUIENTE DÍA HÁBIL SIN PROGRAMAR; ","")&amp;IF(AND(OR(I370="Emergencia ahora",I370="Siguiente día hábil"),K370=""),"SIN PROVEEDOR; ","")&amp;IF(AND(I370&lt;&gt;"",N(A370)&gt;0,IFERROR(VLOOKUP(I370,'Ajustes'!$A$3:$C$5,3,0),0)&gt;0,TODAY()-N(A370)&gt;IFERROR(VLOOKUP(I370,'Ajustes'!$A$3:$C$5,3,0),0)),"ABIERTA DEMASIADO TIEMPO; ","")="","",LEFT(IF(N(A370)=0,"SIN FECHA DE LLEGADA; ","")&amp;IF(C370="","SIN UNIDAD; ","")&amp;IF(AND(C370&lt;&gt;"",COUNTIF('Unidades'!$A$2:$A$300,C370)=0),"UNIDAD NO ESTÁ EN LA LISTA; ","")&amp;IF(I370="","SIN URGENCIA; ","")&amp;IF(AND(I370&lt;&gt;"",J370=""),"FALTA QUIÉN DECIDIÓ; ","")&amp;IF(AND(I370="Emergencia ahora",NOT(OR(N(L370)&gt;0,N(M370)&gt;0))),"EMERGENCIA SIN LLAMADA DE REGRESO; ","")&amp;IF(AND(I370&lt;&gt;"",N(A370)&gt;0,IFERROR(VLOOKUP(I370,'Ajustes'!$A$3:$C$5,2,0),0)&gt;0,IF(OR(N(L370)&gt;0,N(M370)&gt;0),((IF(N(L370)=0,N(A370),N(L370))+N(M370))-(N(A370)+N(B370)))*1440&gt;IFERROR(VLOOKUP(I370,'Ajustes'!$A$3:$C$5,2,0),0),AND(NOT(N(O370)&gt;0),I370&lt;&gt;"Emergencia ahora",(NOW()-(N(A370)+N(B370)))*1440&gt;IFERROR(VLOOKUP(I370,'Ajustes'!$A$3:$C$5,2,0),0)))),"LLAMADA DESPUÉS DE LA META; ","")&amp;IF(AND(I370="Siguiente día hábil",N(A370)&gt;0,IF(N(N370)=0,TODAY()&gt;WORKDAY(N(A370),1),N(N370)&gt;WORKDAY(N(A370),1))),"SIGUIENTE DÍA HÁBIL SIN PROGRAMAR; ","")&amp;IF(AND(OR(I370="Emergencia ahora",I370="Siguiente día hábil"),K370=""),"SIN PROVEEDOR; ","")&amp;IF(AND(I370&lt;&gt;"",N(A370)&gt;0,IFERROR(VLOOKUP(I370,'Ajustes'!$A$3:$C$5,3,0),0)&gt;0,TODAY()-N(A370)&gt;IFERROR(VLOOKUP(I370,'Ajustes'!$A$3:$C$5,3,0),0)),"ABIERTA DEMASIADO TIEMPO; ",""),LEN(IF(N(A370)=0,"SIN FECHA DE LLEGADA; ","")&amp;IF(C370="","SIN UNIDAD; ","")&amp;IF(AND(C370&lt;&gt;"",COUNTIF('Unidades'!$A$2:$A$300,C370)=0),"UNIDAD NO ESTÁ EN LA LISTA; ","")&amp;IF(I370="","SIN URGENCIA; ","")&amp;IF(AND(I370&lt;&gt;"",J370=""),"FALTA QUIÉN DECIDIÓ; ","")&amp;IF(AND(I370="Emergencia ahora",NOT(OR(N(L370)&gt;0,N(M370)&gt;0))),"EMERGENCIA SIN LLAMADA DE REGRESO; ","")&amp;IF(AND(I370&lt;&gt;"",N(A370)&gt;0,IFERROR(VLOOKUP(I370,'Ajustes'!$A$3:$C$5,2,0),0)&gt;0,IF(OR(N(L370)&gt;0,N(M370)&gt;0),((IF(N(L370)=0,N(A370),N(L370))+N(M370))-(N(A370)+N(B370)))*1440&gt;IFERROR(VLOOKUP(I370,'Ajustes'!$A$3:$C$5,2,0),0),AND(NOT(N(O370)&gt;0),I370&lt;&gt;"Emergencia ahora",(NOW()-(N(A370)+N(B370)))*1440&gt;IFERROR(VLOOKUP(I370,'Ajustes'!$A$3:$C$5,2,0),0)))),"LLAMADA DESPUÉS DE LA META; ","")&amp;IF(AND(I370="Siguiente día hábil",N(A370)&gt;0,IF(N(N370)=0,TODAY()&gt;WORKDAY(N(A370),1),N(N370)&gt;WORKDAY(N(A370),1))),"SIGUIENTE DÍA HÁBIL SIN PROGRAMAR; ","")&amp;IF(AND(OR(I370="Emergencia ahora",I370="Siguiente día hábil"),K370=""),"SIN PROVEEDOR; ","")&amp;IF(AND(I370&lt;&gt;"",N(A370)&gt;0,IFERROR(VLOOKUP(I370,'Ajustes'!$A$3:$C$5,3,0),0)&gt;0,TODAY()-N(A370)&gt;IFERROR(VLOOKUP(I370,'Ajustes'!$A$3:$C$5,3,0),0)),"ABIERTA DEMASIADO TIEMPO; ",""))-2)))</f>
        <v/>
      </c>
    </row>
    <row r="371">
      <c r="A371" s="7" t="n"/>
      <c r="B371" s="8" t="n"/>
      <c r="L371" s="7" t="n"/>
      <c r="M371" s="8" t="n"/>
      <c r="N371" s="7" t="n"/>
      <c r="O371" s="7" t="n"/>
      <c r="Q371" s="10">
        <f>IF(OR(NOT(OR(A371&lt;&gt;"",C371&lt;&gt;"",D371&lt;&gt;"",G371&lt;&gt;"")),N(A371)=0,NOT(OR(N(L371)&gt;0,N(M371)&gt;0))),"",ROUND(((IF(N(L371)=0,N(A371),N(L371))+N(M371))-(N(A371)+N(B371)))*1440,0))</f>
        <v/>
      </c>
      <c r="R371" s="10">
        <f>IF(OR(NOT(OR(A371&lt;&gt;"",C371&lt;&gt;"",D371&lt;&gt;"",G371&lt;&gt;"")),N(A371)=0),"",IF(N(O371)&gt;0,N(O371),TODAY())-N(A371))</f>
        <v/>
      </c>
      <c r="S371">
        <f>IF(OR(NOT(OR(A371&lt;&gt;"",C371&lt;&gt;"",D371&lt;&gt;"",G371&lt;&gt;"")),N(O371)&gt;0),"",IF(IF(N(A371)=0,"SIN FECHA DE LLEGADA; ","")&amp;IF(C371="","SIN UNIDAD; ","")&amp;IF(AND(C371&lt;&gt;"",COUNTIF('Unidades'!$A$2:$A$300,C371)=0),"UNIDAD NO ESTÁ EN LA LISTA; ","")&amp;IF(I371="","SIN URGENCIA; ","")&amp;IF(AND(I371&lt;&gt;"",J371=""),"FALTA QUIÉN DECIDIÓ; ","")&amp;IF(AND(I371="Emergencia ahora",NOT(OR(N(L371)&gt;0,N(M371)&gt;0))),"EMERGENCIA SIN LLAMADA DE REGRESO; ","")&amp;IF(AND(I371&lt;&gt;"",N(A371)&gt;0,IFERROR(VLOOKUP(I371,'Ajustes'!$A$3:$C$5,2,0),0)&gt;0,IF(OR(N(L371)&gt;0,N(M371)&gt;0),((IF(N(L371)=0,N(A371),N(L371))+N(M371))-(N(A371)+N(B371)))*1440&gt;IFERROR(VLOOKUP(I371,'Ajustes'!$A$3:$C$5,2,0),0),AND(NOT(N(O371)&gt;0),I371&lt;&gt;"Emergencia ahora",(NOW()-(N(A371)+N(B371)))*1440&gt;IFERROR(VLOOKUP(I371,'Ajustes'!$A$3:$C$5,2,0),0)))),"LLAMADA DESPUÉS DE LA META; ","")&amp;IF(AND(I371="Siguiente día hábil",N(A371)&gt;0,IF(N(N371)=0,TODAY()&gt;WORKDAY(N(A371),1),N(N371)&gt;WORKDAY(N(A371),1))),"SIGUIENTE DÍA HÁBIL SIN PROGRAMAR; ","")&amp;IF(AND(OR(I371="Emergencia ahora",I371="Siguiente día hábil"),K371=""),"SIN PROVEEDOR; ","")&amp;IF(AND(I371&lt;&gt;"",N(A371)&gt;0,IFERROR(VLOOKUP(I371,'Ajustes'!$A$3:$C$5,3,0),0)&gt;0,TODAY()-N(A371)&gt;IFERROR(VLOOKUP(I371,'Ajustes'!$A$3:$C$5,3,0),0)),"ABIERTA DEMASIADO TIEMPO; ","")="","",LEFT(IF(N(A371)=0,"SIN FECHA DE LLEGADA; ","")&amp;IF(C371="","SIN UNIDAD; ","")&amp;IF(AND(C371&lt;&gt;"",COUNTIF('Unidades'!$A$2:$A$300,C371)=0),"UNIDAD NO ESTÁ EN LA LISTA; ","")&amp;IF(I371="","SIN URGENCIA; ","")&amp;IF(AND(I371&lt;&gt;"",J371=""),"FALTA QUIÉN DECIDIÓ; ","")&amp;IF(AND(I371="Emergencia ahora",NOT(OR(N(L371)&gt;0,N(M371)&gt;0))),"EMERGENCIA SIN LLAMADA DE REGRESO; ","")&amp;IF(AND(I371&lt;&gt;"",N(A371)&gt;0,IFERROR(VLOOKUP(I371,'Ajustes'!$A$3:$C$5,2,0),0)&gt;0,IF(OR(N(L371)&gt;0,N(M371)&gt;0),((IF(N(L371)=0,N(A371),N(L371))+N(M371))-(N(A371)+N(B371)))*1440&gt;IFERROR(VLOOKUP(I371,'Ajustes'!$A$3:$C$5,2,0),0),AND(NOT(N(O371)&gt;0),I371&lt;&gt;"Emergencia ahora",(NOW()-(N(A371)+N(B371)))*1440&gt;IFERROR(VLOOKUP(I371,'Ajustes'!$A$3:$C$5,2,0),0)))),"LLAMADA DESPUÉS DE LA META; ","")&amp;IF(AND(I371="Siguiente día hábil",N(A371)&gt;0,IF(N(N371)=0,TODAY()&gt;WORKDAY(N(A371),1),N(N371)&gt;WORKDAY(N(A371),1))),"SIGUIENTE DÍA HÁBIL SIN PROGRAMAR; ","")&amp;IF(AND(OR(I371="Emergencia ahora",I371="Siguiente día hábil"),K371=""),"SIN PROVEEDOR; ","")&amp;IF(AND(I371&lt;&gt;"",N(A371)&gt;0,IFERROR(VLOOKUP(I371,'Ajustes'!$A$3:$C$5,3,0),0)&gt;0,TODAY()-N(A371)&gt;IFERROR(VLOOKUP(I371,'Ajustes'!$A$3:$C$5,3,0),0)),"ABIERTA DEMASIADO TIEMPO; ",""),LEN(IF(N(A371)=0,"SIN FECHA DE LLEGADA; ","")&amp;IF(C371="","SIN UNIDAD; ","")&amp;IF(AND(C371&lt;&gt;"",COUNTIF('Unidades'!$A$2:$A$300,C371)=0),"UNIDAD NO ESTÁ EN LA LISTA; ","")&amp;IF(I371="","SIN URGENCIA; ","")&amp;IF(AND(I371&lt;&gt;"",J371=""),"FALTA QUIÉN DECIDIÓ; ","")&amp;IF(AND(I371="Emergencia ahora",NOT(OR(N(L371)&gt;0,N(M371)&gt;0))),"EMERGENCIA SIN LLAMADA DE REGRESO; ","")&amp;IF(AND(I371&lt;&gt;"",N(A371)&gt;0,IFERROR(VLOOKUP(I371,'Ajustes'!$A$3:$C$5,2,0),0)&gt;0,IF(OR(N(L371)&gt;0,N(M371)&gt;0),((IF(N(L371)=0,N(A371),N(L371))+N(M371))-(N(A371)+N(B371)))*1440&gt;IFERROR(VLOOKUP(I371,'Ajustes'!$A$3:$C$5,2,0),0),AND(NOT(N(O371)&gt;0),I371&lt;&gt;"Emergencia ahora",(NOW()-(N(A371)+N(B371)))*1440&gt;IFERROR(VLOOKUP(I371,'Ajustes'!$A$3:$C$5,2,0),0)))),"LLAMADA DESPUÉS DE LA META; ","")&amp;IF(AND(I371="Siguiente día hábil",N(A371)&gt;0,IF(N(N371)=0,TODAY()&gt;WORKDAY(N(A371),1),N(N371)&gt;WORKDAY(N(A371),1))),"SIGUIENTE DÍA HÁBIL SIN PROGRAMAR; ","")&amp;IF(AND(OR(I371="Emergencia ahora",I371="Siguiente día hábil"),K371=""),"SIN PROVEEDOR; ","")&amp;IF(AND(I371&lt;&gt;"",N(A371)&gt;0,IFERROR(VLOOKUP(I371,'Ajustes'!$A$3:$C$5,3,0),0)&gt;0,TODAY()-N(A371)&gt;IFERROR(VLOOKUP(I371,'Ajustes'!$A$3:$C$5,3,0),0)),"ABIERTA DEMASIADO TIEMPO; ",""))-2)))</f>
        <v/>
      </c>
    </row>
    <row r="372">
      <c r="A372" s="7" t="n"/>
      <c r="B372" s="8" t="n"/>
      <c r="L372" s="7" t="n"/>
      <c r="M372" s="8" t="n"/>
      <c r="N372" s="7" t="n"/>
      <c r="O372" s="7" t="n"/>
      <c r="Q372" s="10">
        <f>IF(OR(NOT(OR(A372&lt;&gt;"",C372&lt;&gt;"",D372&lt;&gt;"",G372&lt;&gt;"")),N(A372)=0,NOT(OR(N(L372)&gt;0,N(M372)&gt;0))),"",ROUND(((IF(N(L372)=0,N(A372),N(L372))+N(M372))-(N(A372)+N(B372)))*1440,0))</f>
        <v/>
      </c>
      <c r="R372" s="10">
        <f>IF(OR(NOT(OR(A372&lt;&gt;"",C372&lt;&gt;"",D372&lt;&gt;"",G372&lt;&gt;"")),N(A372)=0),"",IF(N(O372)&gt;0,N(O372),TODAY())-N(A372))</f>
        <v/>
      </c>
      <c r="S372">
        <f>IF(OR(NOT(OR(A372&lt;&gt;"",C372&lt;&gt;"",D372&lt;&gt;"",G372&lt;&gt;"")),N(O372)&gt;0),"",IF(IF(N(A372)=0,"SIN FECHA DE LLEGADA; ","")&amp;IF(C372="","SIN UNIDAD; ","")&amp;IF(AND(C372&lt;&gt;"",COUNTIF('Unidades'!$A$2:$A$300,C372)=0),"UNIDAD NO ESTÁ EN LA LISTA; ","")&amp;IF(I372="","SIN URGENCIA; ","")&amp;IF(AND(I372&lt;&gt;"",J372=""),"FALTA QUIÉN DECIDIÓ; ","")&amp;IF(AND(I372="Emergencia ahora",NOT(OR(N(L372)&gt;0,N(M372)&gt;0))),"EMERGENCIA SIN LLAMADA DE REGRESO; ","")&amp;IF(AND(I372&lt;&gt;"",N(A372)&gt;0,IFERROR(VLOOKUP(I372,'Ajustes'!$A$3:$C$5,2,0),0)&gt;0,IF(OR(N(L372)&gt;0,N(M372)&gt;0),((IF(N(L372)=0,N(A372),N(L372))+N(M372))-(N(A372)+N(B372)))*1440&gt;IFERROR(VLOOKUP(I372,'Ajustes'!$A$3:$C$5,2,0),0),AND(NOT(N(O372)&gt;0),I372&lt;&gt;"Emergencia ahora",(NOW()-(N(A372)+N(B372)))*1440&gt;IFERROR(VLOOKUP(I372,'Ajustes'!$A$3:$C$5,2,0),0)))),"LLAMADA DESPUÉS DE LA META; ","")&amp;IF(AND(I372="Siguiente día hábil",N(A372)&gt;0,IF(N(N372)=0,TODAY()&gt;WORKDAY(N(A372),1),N(N372)&gt;WORKDAY(N(A372),1))),"SIGUIENTE DÍA HÁBIL SIN PROGRAMAR; ","")&amp;IF(AND(OR(I372="Emergencia ahora",I372="Siguiente día hábil"),K372=""),"SIN PROVEEDOR; ","")&amp;IF(AND(I372&lt;&gt;"",N(A372)&gt;0,IFERROR(VLOOKUP(I372,'Ajustes'!$A$3:$C$5,3,0),0)&gt;0,TODAY()-N(A372)&gt;IFERROR(VLOOKUP(I372,'Ajustes'!$A$3:$C$5,3,0),0)),"ABIERTA DEMASIADO TIEMPO; ","")="","",LEFT(IF(N(A372)=0,"SIN FECHA DE LLEGADA; ","")&amp;IF(C372="","SIN UNIDAD; ","")&amp;IF(AND(C372&lt;&gt;"",COUNTIF('Unidades'!$A$2:$A$300,C372)=0),"UNIDAD NO ESTÁ EN LA LISTA; ","")&amp;IF(I372="","SIN URGENCIA; ","")&amp;IF(AND(I372&lt;&gt;"",J372=""),"FALTA QUIÉN DECIDIÓ; ","")&amp;IF(AND(I372="Emergencia ahora",NOT(OR(N(L372)&gt;0,N(M372)&gt;0))),"EMERGENCIA SIN LLAMADA DE REGRESO; ","")&amp;IF(AND(I372&lt;&gt;"",N(A372)&gt;0,IFERROR(VLOOKUP(I372,'Ajustes'!$A$3:$C$5,2,0),0)&gt;0,IF(OR(N(L372)&gt;0,N(M372)&gt;0),((IF(N(L372)=0,N(A372),N(L372))+N(M372))-(N(A372)+N(B372)))*1440&gt;IFERROR(VLOOKUP(I372,'Ajustes'!$A$3:$C$5,2,0),0),AND(NOT(N(O372)&gt;0),I372&lt;&gt;"Emergencia ahora",(NOW()-(N(A372)+N(B372)))*1440&gt;IFERROR(VLOOKUP(I372,'Ajustes'!$A$3:$C$5,2,0),0)))),"LLAMADA DESPUÉS DE LA META; ","")&amp;IF(AND(I372="Siguiente día hábil",N(A372)&gt;0,IF(N(N372)=0,TODAY()&gt;WORKDAY(N(A372),1),N(N372)&gt;WORKDAY(N(A372),1))),"SIGUIENTE DÍA HÁBIL SIN PROGRAMAR; ","")&amp;IF(AND(OR(I372="Emergencia ahora",I372="Siguiente día hábil"),K372=""),"SIN PROVEEDOR; ","")&amp;IF(AND(I372&lt;&gt;"",N(A372)&gt;0,IFERROR(VLOOKUP(I372,'Ajustes'!$A$3:$C$5,3,0),0)&gt;0,TODAY()-N(A372)&gt;IFERROR(VLOOKUP(I372,'Ajustes'!$A$3:$C$5,3,0),0)),"ABIERTA DEMASIADO TIEMPO; ",""),LEN(IF(N(A372)=0,"SIN FECHA DE LLEGADA; ","")&amp;IF(C372="","SIN UNIDAD; ","")&amp;IF(AND(C372&lt;&gt;"",COUNTIF('Unidades'!$A$2:$A$300,C372)=0),"UNIDAD NO ESTÁ EN LA LISTA; ","")&amp;IF(I372="","SIN URGENCIA; ","")&amp;IF(AND(I372&lt;&gt;"",J372=""),"FALTA QUIÉN DECIDIÓ; ","")&amp;IF(AND(I372="Emergencia ahora",NOT(OR(N(L372)&gt;0,N(M372)&gt;0))),"EMERGENCIA SIN LLAMADA DE REGRESO; ","")&amp;IF(AND(I372&lt;&gt;"",N(A372)&gt;0,IFERROR(VLOOKUP(I372,'Ajustes'!$A$3:$C$5,2,0),0)&gt;0,IF(OR(N(L372)&gt;0,N(M372)&gt;0),((IF(N(L372)=0,N(A372),N(L372))+N(M372))-(N(A372)+N(B372)))*1440&gt;IFERROR(VLOOKUP(I372,'Ajustes'!$A$3:$C$5,2,0),0),AND(NOT(N(O372)&gt;0),I372&lt;&gt;"Emergencia ahora",(NOW()-(N(A372)+N(B372)))*1440&gt;IFERROR(VLOOKUP(I372,'Ajustes'!$A$3:$C$5,2,0),0)))),"LLAMADA DESPUÉS DE LA META; ","")&amp;IF(AND(I372="Siguiente día hábil",N(A372)&gt;0,IF(N(N372)=0,TODAY()&gt;WORKDAY(N(A372),1),N(N372)&gt;WORKDAY(N(A372),1))),"SIGUIENTE DÍA HÁBIL SIN PROGRAMAR; ","")&amp;IF(AND(OR(I372="Emergencia ahora",I372="Siguiente día hábil"),K372=""),"SIN PROVEEDOR; ","")&amp;IF(AND(I372&lt;&gt;"",N(A372)&gt;0,IFERROR(VLOOKUP(I372,'Ajustes'!$A$3:$C$5,3,0),0)&gt;0,TODAY()-N(A372)&gt;IFERROR(VLOOKUP(I372,'Ajustes'!$A$3:$C$5,3,0),0)),"ABIERTA DEMASIADO TIEMPO; ",""))-2)))</f>
        <v/>
      </c>
    </row>
    <row r="373">
      <c r="A373" s="7" t="n"/>
      <c r="B373" s="8" t="n"/>
      <c r="L373" s="7" t="n"/>
      <c r="M373" s="8" t="n"/>
      <c r="N373" s="7" t="n"/>
      <c r="O373" s="7" t="n"/>
      <c r="Q373" s="10">
        <f>IF(OR(NOT(OR(A373&lt;&gt;"",C373&lt;&gt;"",D373&lt;&gt;"",G373&lt;&gt;"")),N(A373)=0,NOT(OR(N(L373)&gt;0,N(M373)&gt;0))),"",ROUND(((IF(N(L373)=0,N(A373),N(L373))+N(M373))-(N(A373)+N(B373)))*1440,0))</f>
        <v/>
      </c>
      <c r="R373" s="10">
        <f>IF(OR(NOT(OR(A373&lt;&gt;"",C373&lt;&gt;"",D373&lt;&gt;"",G373&lt;&gt;"")),N(A373)=0),"",IF(N(O373)&gt;0,N(O373),TODAY())-N(A373))</f>
        <v/>
      </c>
      <c r="S373">
        <f>IF(OR(NOT(OR(A373&lt;&gt;"",C373&lt;&gt;"",D373&lt;&gt;"",G373&lt;&gt;"")),N(O373)&gt;0),"",IF(IF(N(A373)=0,"SIN FECHA DE LLEGADA; ","")&amp;IF(C373="","SIN UNIDAD; ","")&amp;IF(AND(C373&lt;&gt;"",COUNTIF('Unidades'!$A$2:$A$300,C373)=0),"UNIDAD NO ESTÁ EN LA LISTA; ","")&amp;IF(I373="","SIN URGENCIA; ","")&amp;IF(AND(I373&lt;&gt;"",J373=""),"FALTA QUIÉN DECIDIÓ; ","")&amp;IF(AND(I373="Emergencia ahora",NOT(OR(N(L373)&gt;0,N(M373)&gt;0))),"EMERGENCIA SIN LLAMADA DE REGRESO; ","")&amp;IF(AND(I373&lt;&gt;"",N(A373)&gt;0,IFERROR(VLOOKUP(I373,'Ajustes'!$A$3:$C$5,2,0),0)&gt;0,IF(OR(N(L373)&gt;0,N(M373)&gt;0),((IF(N(L373)=0,N(A373),N(L373))+N(M373))-(N(A373)+N(B373)))*1440&gt;IFERROR(VLOOKUP(I373,'Ajustes'!$A$3:$C$5,2,0),0),AND(NOT(N(O373)&gt;0),I373&lt;&gt;"Emergencia ahora",(NOW()-(N(A373)+N(B373)))*1440&gt;IFERROR(VLOOKUP(I373,'Ajustes'!$A$3:$C$5,2,0),0)))),"LLAMADA DESPUÉS DE LA META; ","")&amp;IF(AND(I373="Siguiente día hábil",N(A373)&gt;0,IF(N(N373)=0,TODAY()&gt;WORKDAY(N(A373),1),N(N373)&gt;WORKDAY(N(A373),1))),"SIGUIENTE DÍA HÁBIL SIN PROGRAMAR; ","")&amp;IF(AND(OR(I373="Emergencia ahora",I373="Siguiente día hábil"),K373=""),"SIN PROVEEDOR; ","")&amp;IF(AND(I373&lt;&gt;"",N(A373)&gt;0,IFERROR(VLOOKUP(I373,'Ajustes'!$A$3:$C$5,3,0),0)&gt;0,TODAY()-N(A373)&gt;IFERROR(VLOOKUP(I373,'Ajustes'!$A$3:$C$5,3,0),0)),"ABIERTA DEMASIADO TIEMPO; ","")="","",LEFT(IF(N(A373)=0,"SIN FECHA DE LLEGADA; ","")&amp;IF(C373="","SIN UNIDAD; ","")&amp;IF(AND(C373&lt;&gt;"",COUNTIF('Unidades'!$A$2:$A$300,C373)=0),"UNIDAD NO ESTÁ EN LA LISTA; ","")&amp;IF(I373="","SIN URGENCIA; ","")&amp;IF(AND(I373&lt;&gt;"",J373=""),"FALTA QUIÉN DECIDIÓ; ","")&amp;IF(AND(I373="Emergencia ahora",NOT(OR(N(L373)&gt;0,N(M373)&gt;0))),"EMERGENCIA SIN LLAMADA DE REGRESO; ","")&amp;IF(AND(I373&lt;&gt;"",N(A373)&gt;0,IFERROR(VLOOKUP(I373,'Ajustes'!$A$3:$C$5,2,0),0)&gt;0,IF(OR(N(L373)&gt;0,N(M373)&gt;0),((IF(N(L373)=0,N(A373),N(L373))+N(M373))-(N(A373)+N(B373)))*1440&gt;IFERROR(VLOOKUP(I373,'Ajustes'!$A$3:$C$5,2,0),0),AND(NOT(N(O373)&gt;0),I373&lt;&gt;"Emergencia ahora",(NOW()-(N(A373)+N(B373)))*1440&gt;IFERROR(VLOOKUP(I373,'Ajustes'!$A$3:$C$5,2,0),0)))),"LLAMADA DESPUÉS DE LA META; ","")&amp;IF(AND(I373="Siguiente día hábil",N(A373)&gt;0,IF(N(N373)=0,TODAY()&gt;WORKDAY(N(A373),1),N(N373)&gt;WORKDAY(N(A373),1))),"SIGUIENTE DÍA HÁBIL SIN PROGRAMAR; ","")&amp;IF(AND(OR(I373="Emergencia ahora",I373="Siguiente día hábil"),K373=""),"SIN PROVEEDOR; ","")&amp;IF(AND(I373&lt;&gt;"",N(A373)&gt;0,IFERROR(VLOOKUP(I373,'Ajustes'!$A$3:$C$5,3,0),0)&gt;0,TODAY()-N(A373)&gt;IFERROR(VLOOKUP(I373,'Ajustes'!$A$3:$C$5,3,0),0)),"ABIERTA DEMASIADO TIEMPO; ",""),LEN(IF(N(A373)=0,"SIN FECHA DE LLEGADA; ","")&amp;IF(C373="","SIN UNIDAD; ","")&amp;IF(AND(C373&lt;&gt;"",COUNTIF('Unidades'!$A$2:$A$300,C373)=0),"UNIDAD NO ESTÁ EN LA LISTA; ","")&amp;IF(I373="","SIN URGENCIA; ","")&amp;IF(AND(I373&lt;&gt;"",J373=""),"FALTA QUIÉN DECIDIÓ; ","")&amp;IF(AND(I373="Emergencia ahora",NOT(OR(N(L373)&gt;0,N(M373)&gt;0))),"EMERGENCIA SIN LLAMADA DE REGRESO; ","")&amp;IF(AND(I373&lt;&gt;"",N(A373)&gt;0,IFERROR(VLOOKUP(I373,'Ajustes'!$A$3:$C$5,2,0),0)&gt;0,IF(OR(N(L373)&gt;0,N(M373)&gt;0),((IF(N(L373)=0,N(A373),N(L373))+N(M373))-(N(A373)+N(B373)))*1440&gt;IFERROR(VLOOKUP(I373,'Ajustes'!$A$3:$C$5,2,0),0),AND(NOT(N(O373)&gt;0),I373&lt;&gt;"Emergencia ahora",(NOW()-(N(A373)+N(B373)))*1440&gt;IFERROR(VLOOKUP(I373,'Ajustes'!$A$3:$C$5,2,0),0)))),"LLAMADA DESPUÉS DE LA META; ","")&amp;IF(AND(I373="Siguiente día hábil",N(A373)&gt;0,IF(N(N373)=0,TODAY()&gt;WORKDAY(N(A373),1),N(N373)&gt;WORKDAY(N(A373),1))),"SIGUIENTE DÍA HÁBIL SIN PROGRAMAR; ","")&amp;IF(AND(OR(I373="Emergencia ahora",I373="Siguiente día hábil"),K373=""),"SIN PROVEEDOR; ","")&amp;IF(AND(I373&lt;&gt;"",N(A373)&gt;0,IFERROR(VLOOKUP(I373,'Ajustes'!$A$3:$C$5,3,0),0)&gt;0,TODAY()-N(A373)&gt;IFERROR(VLOOKUP(I373,'Ajustes'!$A$3:$C$5,3,0),0)),"ABIERTA DEMASIADO TIEMPO; ",""))-2)))</f>
        <v/>
      </c>
    </row>
    <row r="374">
      <c r="A374" s="7" t="n"/>
      <c r="B374" s="8" t="n"/>
      <c r="L374" s="7" t="n"/>
      <c r="M374" s="8" t="n"/>
      <c r="N374" s="7" t="n"/>
      <c r="O374" s="7" t="n"/>
      <c r="Q374" s="10">
        <f>IF(OR(NOT(OR(A374&lt;&gt;"",C374&lt;&gt;"",D374&lt;&gt;"",G374&lt;&gt;"")),N(A374)=0,NOT(OR(N(L374)&gt;0,N(M374)&gt;0))),"",ROUND(((IF(N(L374)=0,N(A374),N(L374))+N(M374))-(N(A374)+N(B374)))*1440,0))</f>
        <v/>
      </c>
      <c r="R374" s="10">
        <f>IF(OR(NOT(OR(A374&lt;&gt;"",C374&lt;&gt;"",D374&lt;&gt;"",G374&lt;&gt;"")),N(A374)=0),"",IF(N(O374)&gt;0,N(O374),TODAY())-N(A374))</f>
        <v/>
      </c>
      <c r="S374">
        <f>IF(OR(NOT(OR(A374&lt;&gt;"",C374&lt;&gt;"",D374&lt;&gt;"",G374&lt;&gt;"")),N(O374)&gt;0),"",IF(IF(N(A374)=0,"SIN FECHA DE LLEGADA; ","")&amp;IF(C374="","SIN UNIDAD; ","")&amp;IF(AND(C374&lt;&gt;"",COUNTIF('Unidades'!$A$2:$A$300,C374)=0),"UNIDAD NO ESTÁ EN LA LISTA; ","")&amp;IF(I374="","SIN URGENCIA; ","")&amp;IF(AND(I374&lt;&gt;"",J374=""),"FALTA QUIÉN DECIDIÓ; ","")&amp;IF(AND(I374="Emergencia ahora",NOT(OR(N(L374)&gt;0,N(M374)&gt;0))),"EMERGENCIA SIN LLAMADA DE REGRESO; ","")&amp;IF(AND(I374&lt;&gt;"",N(A374)&gt;0,IFERROR(VLOOKUP(I374,'Ajustes'!$A$3:$C$5,2,0),0)&gt;0,IF(OR(N(L374)&gt;0,N(M374)&gt;0),((IF(N(L374)=0,N(A374),N(L374))+N(M374))-(N(A374)+N(B374)))*1440&gt;IFERROR(VLOOKUP(I374,'Ajustes'!$A$3:$C$5,2,0),0),AND(NOT(N(O374)&gt;0),I374&lt;&gt;"Emergencia ahora",(NOW()-(N(A374)+N(B374)))*1440&gt;IFERROR(VLOOKUP(I374,'Ajustes'!$A$3:$C$5,2,0),0)))),"LLAMADA DESPUÉS DE LA META; ","")&amp;IF(AND(I374="Siguiente día hábil",N(A374)&gt;0,IF(N(N374)=0,TODAY()&gt;WORKDAY(N(A374),1),N(N374)&gt;WORKDAY(N(A374),1))),"SIGUIENTE DÍA HÁBIL SIN PROGRAMAR; ","")&amp;IF(AND(OR(I374="Emergencia ahora",I374="Siguiente día hábil"),K374=""),"SIN PROVEEDOR; ","")&amp;IF(AND(I374&lt;&gt;"",N(A374)&gt;0,IFERROR(VLOOKUP(I374,'Ajustes'!$A$3:$C$5,3,0),0)&gt;0,TODAY()-N(A374)&gt;IFERROR(VLOOKUP(I374,'Ajustes'!$A$3:$C$5,3,0),0)),"ABIERTA DEMASIADO TIEMPO; ","")="","",LEFT(IF(N(A374)=0,"SIN FECHA DE LLEGADA; ","")&amp;IF(C374="","SIN UNIDAD; ","")&amp;IF(AND(C374&lt;&gt;"",COUNTIF('Unidades'!$A$2:$A$300,C374)=0),"UNIDAD NO ESTÁ EN LA LISTA; ","")&amp;IF(I374="","SIN URGENCIA; ","")&amp;IF(AND(I374&lt;&gt;"",J374=""),"FALTA QUIÉN DECIDIÓ; ","")&amp;IF(AND(I374="Emergencia ahora",NOT(OR(N(L374)&gt;0,N(M374)&gt;0))),"EMERGENCIA SIN LLAMADA DE REGRESO; ","")&amp;IF(AND(I374&lt;&gt;"",N(A374)&gt;0,IFERROR(VLOOKUP(I374,'Ajustes'!$A$3:$C$5,2,0),0)&gt;0,IF(OR(N(L374)&gt;0,N(M374)&gt;0),((IF(N(L374)=0,N(A374),N(L374))+N(M374))-(N(A374)+N(B374)))*1440&gt;IFERROR(VLOOKUP(I374,'Ajustes'!$A$3:$C$5,2,0),0),AND(NOT(N(O374)&gt;0),I374&lt;&gt;"Emergencia ahora",(NOW()-(N(A374)+N(B374)))*1440&gt;IFERROR(VLOOKUP(I374,'Ajustes'!$A$3:$C$5,2,0),0)))),"LLAMADA DESPUÉS DE LA META; ","")&amp;IF(AND(I374="Siguiente día hábil",N(A374)&gt;0,IF(N(N374)=0,TODAY()&gt;WORKDAY(N(A374),1),N(N374)&gt;WORKDAY(N(A374),1))),"SIGUIENTE DÍA HÁBIL SIN PROGRAMAR; ","")&amp;IF(AND(OR(I374="Emergencia ahora",I374="Siguiente día hábil"),K374=""),"SIN PROVEEDOR; ","")&amp;IF(AND(I374&lt;&gt;"",N(A374)&gt;0,IFERROR(VLOOKUP(I374,'Ajustes'!$A$3:$C$5,3,0),0)&gt;0,TODAY()-N(A374)&gt;IFERROR(VLOOKUP(I374,'Ajustes'!$A$3:$C$5,3,0),0)),"ABIERTA DEMASIADO TIEMPO; ",""),LEN(IF(N(A374)=0,"SIN FECHA DE LLEGADA; ","")&amp;IF(C374="","SIN UNIDAD; ","")&amp;IF(AND(C374&lt;&gt;"",COUNTIF('Unidades'!$A$2:$A$300,C374)=0),"UNIDAD NO ESTÁ EN LA LISTA; ","")&amp;IF(I374="","SIN URGENCIA; ","")&amp;IF(AND(I374&lt;&gt;"",J374=""),"FALTA QUIÉN DECIDIÓ; ","")&amp;IF(AND(I374="Emergencia ahora",NOT(OR(N(L374)&gt;0,N(M374)&gt;0))),"EMERGENCIA SIN LLAMADA DE REGRESO; ","")&amp;IF(AND(I374&lt;&gt;"",N(A374)&gt;0,IFERROR(VLOOKUP(I374,'Ajustes'!$A$3:$C$5,2,0),0)&gt;0,IF(OR(N(L374)&gt;0,N(M374)&gt;0),((IF(N(L374)=0,N(A374),N(L374))+N(M374))-(N(A374)+N(B374)))*1440&gt;IFERROR(VLOOKUP(I374,'Ajustes'!$A$3:$C$5,2,0),0),AND(NOT(N(O374)&gt;0),I374&lt;&gt;"Emergencia ahora",(NOW()-(N(A374)+N(B374)))*1440&gt;IFERROR(VLOOKUP(I374,'Ajustes'!$A$3:$C$5,2,0),0)))),"LLAMADA DESPUÉS DE LA META; ","")&amp;IF(AND(I374="Siguiente día hábil",N(A374)&gt;0,IF(N(N374)=0,TODAY()&gt;WORKDAY(N(A374),1),N(N374)&gt;WORKDAY(N(A374),1))),"SIGUIENTE DÍA HÁBIL SIN PROGRAMAR; ","")&amp;IF(AND(OR(I374="Emergencia ahora",I374="Siguiente día hábil"),K374=""),"SIN PROVEEDOR; ","")&amp;IF(AND(I374&lt;&gt;"",N(A374)&gt;0,IFERROR(VLOOKUP(I374,'Ajustes'!$A$3:$C$5,3,0),0)&gt;0,TODAY()-N(A374)&gt;IFERROR(VLOOKUP(I374,'Ajustes'!$A$3:$C$5,3,0),0)),"ABIERTA DEMASIADO TIEMPO; ",""))-2)))</f>
        <v/>
      </c>
    </row>
    <row r="375">
      <c r="A375" s="7" t="n"/>
      <c r="B375" s="8" t="n"/>
      <c r="L375" s="7" t="n"/>
      <c r="M375" s="8" t="n"/>
      <c r="N375" s="7" t="n"/>
      <c r="O375" s="7" t="n"/>
      <c r="Q375" s="10">
        <f>IF(OR(NOT(OR(A375&lt;&gt;"",C375&lt;&gt;"",D375&lt;&gt;"",G375&lt;&gt;"")),N(A375)=0,NOT(OR(N(L375)&gt;0,N(M375)&gt;0))),"",ROUND(((IF(N(L375)=0,N(A375),N(L375))+N(M375))-(N(A375)+N(B375)))*1440,0))</f>
        <v/>
      </c>
      <c r="R375" s="10">
        <f>IF(OR(NOT(OR(A375&lt;&gt;"",C375&lt;&gt;"",D375&lt;&gt;"",G375&lt;&gt;"")),N(A375)=0),"",IF(N(O375)&gt;0,N(O375),TODAY())-N(A375))</f>
        <v/>
      </c>
      <c r="S375">
        <f>IF(OR(NOT(OR(A375&lt;&gt;"",C375&lt;&gt;"",D375&lt;&gt;"",G375&lt;&gt;"")),N(O375)&gt;0),"",IF(IF(N(A375)=0,"SIN FECHA DE LLEGADA; ","")&amp;IF(C375="","SIN UNIDAD; ","")&amp;IF(AND(C375&lt;&gt;"",COUNTIF('Unidades'!$A$2:$A$300,C375)=0),"UNIDAD NO ESTÁ EN LA LISTA; ","")&amp;IF(I375="","SIN URGENCIA; ","")&amp;IF(AND(I375&lt;&gt;"",J375=""),"FALTA QUIÉN DECIDIÓ; ","")&amp;IF(AND(I375="Emergencia ahora",NOT(OR(N(L375)&gt;0,N(M375)&gt;0))),"EMERGENCIA SIN LLAMADA DE REGRESO; ","")&amp;IF(AND(I375&lt;&gt;"",N(A375)&gt;0,IFERROR(VLOOKUP(I375,'Ajustes'!$A$3:$C$5,2,0),0)&gt;0,IF(OR(N(L375)&gt;0,N(M375)&gt;0),((IF(N(L375)=0,N(A375),N(L375))+N(M375))-(N(A375)+N(B375)))*1440&gt;IFERROR(VLOOKUP(I375,'Ajustes'!$A$3:$C$5,2,0),0),AND(NOT(N(O375)&gt;0),I375&lt;&gt;"Emergencia ahora",(NOW()-(N(A375)+N(B375)))*1440&gt;IFERROR(VLOOKUP(I375,'Ajustes'!$A$3:$C$5,2,0),0)))),"LLAMADA DESPUÉS DE LA META; ","")&amp;IF(AND(I375="Siguiente día hábil",N(A375)&gt;0,IF(N(N375)=0,TODAY()&gt;WORKDAY(N(A375),1),N(N375)&gt;WORKDAY(N(A375),1))),"SIGUIENTE DÍA HÁBIL SIN PROGRAMAR; ","")&amp;IF(AND(OR(I375="Emergencia ahora",I375="Siguiente día hábil"),K375=""),"SIN PROVEEDOR; ","")&amp;IF(AND(I375&lt;&gt;"",N(A375)&gt;0,IFERROR(VLOOKUP(I375,'Ajustes'!$A$3:$C$5,3,0),0)&gt;0,TODAY()-N(A375)&gt;IFERROR(VLOOKUP(I375,'Ajustes'!$A$3:$C$5,3,0),0)),"ABIERTA DEMASIADO TIEMPO; ","")="","",LEFT(IF(N(A375)=0,"SIN FECHA DE LLEGADA; ","")&amp;IF(C375="","SIN UNIDAD; ","")&amp;IF(AND(C375&lt;&gt;"",COUNTIF('Unidades'!$A$2:$A$300,C375)=0),"UNIDAD NO ESTÁ EN LA LISTA; ","")&amp;IF(I375="","SIN URGENCIA; ","")&amp;IF(AND(I375&lt;&gt;"",J375=""),"FALTA QUIÉN DECIDIÓ; ","")&amp;IF(AND(I375="Emergencia ahora",NOT(OR(N(L375)&gt;0,N(M375)&gt;0))),"EMERGENCIA SIN LLAMADA DE REGRESO; ","")&amp;IF(AND(I375&lt;&gt;"",N(A375)&gt;0,IFERROR(VLOOKUP(I375,'Ajustes'!$A$3:$C$5,2,0),0)&gt;0,IF(OR(N(L375)&gt;0,N(M375)&gt;0),((IF(N(L375)=0,N(A375),N(L375))+N(M375))-(N(A375)+N(B375)))*1440&gt;IFERROR(VLOOKUP(I375,'Ajustes'!$A$3:$C$5,2,0),0),AND(NOT(N(O375)&gt;0),I375&lt;&gt;"Emergencia ahora",(NOW()-(N(A375)+N(B375)))*1440&gt;IFERROR(VLOOKUP(I375,'Ajustes'!$A$3:$C$5,2,0),0)))),"LLAMADA DESPUÉS DE LA META; ","")&amp;IF(AND(I375="Siguiente día hábil",N(A375)&gt;0,IF(N(N375)=0,TODAY()&gt;WORKDAY(N(A375),1),N(N375)&gt;WORKDAY(N(A375),1))),"SIGUIENTE DÍA HÁBIL SIN PROGRAMAR; ","")&amp;IF(AND(OR(I375="Emergencia ahora",I375="Siguiente día hábil"),K375=""),"SIN PROVEEDOR; ","")&amp;IF(AND(I375&lt;&gt;"",N(A375)&gt;0,IFERROR(VLOOKUP(I375,'Ajustes'!$A$3:$C$5,3,0),0)&gt;0,TODAY()-N(A375)&gt;IFERROR(VLOOKUP(I375,'Ajustes'!$A$3:$C$5,3,0),0)),"ABIERTA DEMASIADO TIEMPO; ",""),LEN(IF(N(A375)=0,"SIN FECHA DE LLEGADA; ","")&amp;IF(C375="","SIN UNIDAD; ","")&amp;IF(AND(C375&lt;&gt;"",COUNTIF('Unidades'!$A$2:$A$300,C375)=0),"UNIDAD NO ESTÁ EN LA LISTA; ","")&amp;IF(I375="","SIN URGENCIA; ","")&amp;IF(AND(I375&lt;&gt;"",J375=""),"FALTA QUIÉN DECIDIÓ; ","")&amp;IF(AND(I375="Emergencia ahora",NOT(OR(N(L375)&gt;0,N(M375)&gt;0))),"EMERGENCIA SIN LLAMADA DE REGRESO; ","")&amp;IF(AND(I375&lt;&gt;"",N(A375)&gt;0,IFERROR(VLOOKUP(I375,'Ajustes'!$A$3:$C$5,2,0),0)&gt;0,IF(OR(N(L375)&gt;0,N(M375)&gt;0),((IF(N(L375)=0,N(A375),N(L375))+N(M375))-(N(A375)+N(B375)))*1440&gt;IFERROR(VLOOKUP(I375,'Ajustes'!$A$3:$C$5,2,0),0),AND(NOT(N(O375)&gt;0),I375&lt;&gt;"Emergencia ahora",(NOW()-(N(A375)+N(B375)))*1440&gt;IFERROR(VLOOKUP(I375,'Ajustes'!$A$3:$C$5,2,0),0)))),"LLAMADA DESPUÉS DE LA META; ","")&amp;IF(AND(I375="Siguiente día hábil",N(A375)&gt;0,IF(N(N375)=0,TODAY()&gt;WORKDAY(N(A375),1),N(N375)&gt;WORKDAY(N(A375),1))),"SIGUIENTE DÍA HÁBIL SIN PROGRAMAR; ","")&amp;IF(AND(OR(I375="Emergencia ahora",I375="Siguiente día hábil"),K375=""),"SIN PROVEEDOR; ","")&amp;IF(AND(I375&lt;&gt;"",N(A375)&gt;0,IFERROR(VLOOKUP(I375,'Ajustes'!$A$3:$C$5,3,0),0)&gt;0,TODAY()-N(A375)&gt;IFERROR(VLOOKUP(I375,'Ajustes'!$A$3:$C$5,3,0),0)),"ABIERTA DEMASIADO TIEMPO; ",""))-2)))</f>
        <v/>
      </c>
    </row>
    <row r="376">
      <c r="A376" s="7" t="n"/>
      <c r="B376" s="8" t="n"/>
      <c r="L376" s="7" t="n"/>
      <c r="M376" s="8" t="n"/>
      <c r="N376" s="7" t="n"/>
      <c r="O376" s="7" t="n"/>
      <c r="Q376" s="10">
        <f>IF(OR(NOT(OR(A376&lt;&gt;"",C376&lt;&gt;"",D376&lt;&gt;"",G376&lt;&gt;"")),N(A376)=0,NOT(OR(N(L376)&gt;0,N(M376)&gt;0))),"",ROUND(((IF(N(L376)=0,N(A376),N(L376))+N(M376))-(N(A376)+N(B376)))*1440,0))</f>
        <v/>
      </c>
      <c r="R376" s="10">
        <f>IF(OR(NOT(OR(A376&lt;&gt;"",C376&lt;&gt;"",D376&lt;&gt;"",G376&lt;&gt;"")),N(A376)=0),"",IF(N(O376)&gt;0,N(O376),TODAY())-N(A376))</f>
        <v/>
      </c>
      <c r="S376">
        <f>IF(OR(NOT(OR(A376&lt;&gt;"",C376&lt;&gt;"",D376&lt;&gt;"",G376&lt;&gt;"")),N(O376)&gt;0),"",IF(IF(N(A376)=0,"SIN FECHA DE LLEGADA; ","")&amp;IF(C376="","SIN UNIDAD; ","")&amp;IF(AND(C376&lt;&gt;"",COUNTIF('Unidades'!$A$2:$A$300,C376)=0),"UNIDAD NO ESTÁ EN LA LISTA; ","")&amp;IF(I376="","SIN URGENCIA; ","")&amp;IF(AND(I376&lt;&gt;"",J376=""),"FALTA QUIÉN DECIDIÓ; ","")&amp;IF(AND(I376="Emergencia ahora",NOT(OR(N(L376)&gt;0,N(M376)&gt;0))),"EMERGENCIA SIN LLAMADA DE REGRESO; ","")&amp;IF(AND(I376&lt;&gt;"",N(A376)&gt;0,IFERROR(VLOOKUP(I376,'Ajustes'!$A$3:$C$5,2,0),0)&gt;0,IF(OR(N(L376)&gt;0,N(M376)&gt;0),((IF(N(L376)=0,N(A376),N(L376))+N(M376))-(N(A376)+N(B376)))*1440&gt;IFERROR(VLOOKUP(I376,'Ajustes'!$A$3:$C$5,2,0),0),AND(NOT(N(O376)&gt;0),I376&lt;&gt;"Emergencia ahora",(NOW()-(N(A376)+N(B376)))*1440&gt;IFERROR(VLOOKUP(I376,'Ajustes'!$A$3:$C$5,2,0),0)))),"LLAMADA DESPUÉS DE LA META; ","")&amp;IF(AND(I376="Siguiente día hábil",N(A376)&gt;0,IF(N(N376)=0,TODAY()&gt;WORKDAY(N(A376),1),N(N376)&gt;WORKDAY(N(A376),1))),"SIGUIENTE DÍA HÁBIL SIN PROGRAMAR; ","")&amp;IF(AND(OR(I376="Emergencia ahora",I376="Siguiente día hábil"),K376=""),"SIN PROVEEDOR; ","")&amp;IF(AND(I376&lt;&gt;"",N(A376)&gt;0,IFERROR(VLOOKUP(I376,'Ajustes'!$A$3:$C$5,3,0),0)&gt;0,TODAY()-N(A376)&gt;IFERROR(VLOOKUP(I376,'Ajustes'!$A$3:$C$5,3,0),0)),"ABIERTA DEMASIADO TIEMPO; ","")="","",LEFT(IF(N(A376)=0,"SIN FECHA DE LLEGADA; ","")&amp;IF(C376="","SIN UNIDAD; ","")&amp;IF(AND(C376&lt;&gt;"",COUNTIF('Unidades'!$A$2:$A$300,C376)=0),"UNIDAD NO ESTÁ EN LA LISTA; ","")&amp;IF(I376="","SIN URGENCIA; ","")&amp;IF(AND(I376&lt;&gt;"",J376=""),"FALTA QUIÉN DECIDIÓ; ","")&amp;IF(AND(I376="Emergencia ahora",NOT(OR(N(L376)&gt;0,N(M376)&gt;0))),"EMERGENCIA SIN LLAMADA DE REGRESO; ","")&amp;IF(AND(I376&lt;&gt;"",N(A376)&gt;0,IFERROR(VLOOKUP(I376,'Ajustes'!$A$3:$C$5,2,0),0)&gt;0,IF(OR(N(L376)&gt;0,N(M376)&gt;0),((IF(N(L376)=0,N(A376),N(L376))+N(M376))-(N(A376)+N(B376)))*1440&gt;IFERROR(VLOOKUP(I376,'Ajustes'!$A$3:$C$5,2,0),0),AND(NOT(N(O376)&gt;0),I376&lt;&gt;"Emergencia ahora",(NOW()-(N(A376)+N(B376)))*1440&gt;IFERROR(VLOOKUP(I376,'Ajustes'!$A$3:$C$5,2,0),0)))),"LLAMADA DESPUÉS DE LA META; ","")&amp;IF(AND(I376="Siguiente día hábil",N(A376)&gt;0,IF(N(N376)=0,TODAY()&gt;WORKDAY(N(A376),1),N(N376)&gt;WORKDAY(N(A376),1))),"SIGUIENTE DÍA HÁBIL SIN PROGRAMAR; ","")&amp;IF(AND(OR(I376="Emergencia ahora",I376="Siguiente día hábil"),K376=""),"SIN PROVEEDOR; ","")&amp;IF(AND(I376&lt;&gt;"",N(A376)&gt;0,IFERROR(VLOOKUP(I376,'Ajustes'!$A$3:$C$5,3,0),0)&gt;0,TODAY()-N(A376)&gt;IFERROR(VLOOKUP(I376,'Ajustes'!$A$3:$C$5,3,0),0)),"ABIERTA DEMASIADO TIEMPO; ",""),LEN(IF(N(A376)=0,"SIN FECHA DE LLEGADA; ","")&amp;IF(C376="","SIN UNIDAD; ","")&amp;IF(AND(C376&lt;&gt;"",COUNTIF('Unidades'!$A$2:$A$300,C376)=0),"UNIDAD NO ESTÁ EN LA LISTA; ","")&amp;IF(I376="","SIN URGENCIA; ","")&amp;IF(AND(I376&lt;&gt;"",J376=""),"FALTA QUIÉN DECIDIÓ; ","")&amp;IF(AND(I376="Emergencia ahora",NOT(OR(N(L376)&gt;0,N(M376)&gt;0))),"EMERGENCIA SIN LLAMADA DE REGRESO; ","")&amp;IF(AND(I376&lt;&gt;"",N(A376)&gt;0,IFERROR(VLOOKUP(I376,'Ajustes'!$A$3:$C$5,2,0),0)&gt;0,IF(OR(N(L376)&gt;0,N(M376)&gt;0),((IF(N(L376)=0,N(A376),N(L376))+N(M376))-(N(A376)+N(B376)))*1440&gt;IFERROR(VLOOKUP(I376,'Ajustes'!$A$3:$C$5,2,0),0),AND(NOT(N(O376)&gt;0),I376&lt;&gt;"Emergencia ahora",(NOW()-(N(A376)+N(B376)))*1440&gt;IFERROR(VLOOKUP(I376,'Ajustes'!$A$3:$C$5,2,0),0)))),"LLAMADA DESPUÉS DE LA META; ","")&amp;IF(AND(I376="Siguiente día hábil",N(A376)&gt;0,IF(N(N376)=0,TODAY()&gt;WORKDAY(N(A376),1),N(N376)&gt;WORKDAY(N(A376),1))),"SIGUIENTE DÍA HÁBIL SIN PROGRAMAR; ","")&amp;IF(AND(OR(I376="Emergencia ahora",I376="Siguiente día hábil"),K376=""),"SIN PROVEEDOR; ","")&amp;IF(AND(I376&lt;&gt;"",N(A376)&gt;0,IFERROR(VLOOKUP(I376,'Ajustes'!$A$3:$C$5,3,0),0)&gt;0,TODAY()-N(A376)&gt;IFERROR(VLOOKUP(I376,'Ajustes'!$A$3:$C$5,3,0),0)),"ABIERTA DEMASIADO TIEMPO; ",""))-2)))</f>
        <v/>
      </c>
    </row>
    <row r="377">
      <c r="A377" s="7" t="n"/>
      <c r="B377" s="8" t="n"/>
      <c r="L377" s="7" t="n"/>
      <c r="M377" s="8" t="n"/>
      <c r="N377" s="7" t="n"/>
      <c r="O377" s="7" t="n"/>
      <c r="Q377" s="10">
        <f>IF(OR(NOT(OR(A377&lt;&gt;"",C377&lt;&gt;"",D377&lt;&gt;"",G377&lt;&gt;"")),N(A377)=0,NOT(OR(N(L377)&gt;0,N(M377)&gt;0))),"",ROUND(((IF(N(L377)=0,N(A377),N(L377))+N(M377))-(N(A377)+N(B377)))*1440,0))</f>
        <v/>
      </c>
      <c r="R377" s="10">
        <f>IF(OR(NOT(OR(A377&lt;&gt;"",C377&lt;&gt;"",D377&lt;&gt;"",G377&lt;&gt;"")),N(A377)=0),"",IF(N(O377)&gt;0,N(O377),TODAY())-N(A377))</f>
        <v/>
      </c>
      <c r="S377">
        <f>IF(OR(NOT(OR(A377&lt;&gt;"",C377&lt;&gt;"",D377&lt;&gt;"",G377&lt;&gt;"")),N(O377)&gt;0),"",IF(IF(N(A377)=0,"SIN FECHA DE LLEGADA; ","")&amp;IF(C377="","SIN UNIDAD; ","")&amp;IF(AND(C377&lt;&gt;"",COUNTIF('Unidades'!$A$2:$A$300,C377)=0),"UNIDAD NO ESTÁ EN LA LISTA; ","")&amp;IF(I377="","SIN URGENCIA; ","")&amp;IF(AND(I377&lt;&gt;"",J377=""),"FALTA QUIÉN DECIDIÓ; ","")&amp;IF(AND(I377="Emergencia ahora",NOT(OR(N(L377)&gt;0,N(M377)&gt;0))),"EMERGENCIA SIN LLAMADA DE REGRESO; ","")&amp;IF(AND(I377&lt;&gt;"",N(A377)&gt;0,IFERROR(VLOOKUP(I377,'Ajustes'!$A$3:$C$5,2,0),0)&gt;0,IF(OR(N(L377)&gt;0,N(M377)&gt;0),((IF(N(L377)=0,N(A377),N(L377))+N(M377))-(N(A377)+N(B377)))*1440&gt;IFERROR(VLOOKUP(I377,'Ajustes'!$A$3:$C$5,2,0),0),AND(NOT(N(O377)&gt;0),I377&lt;&gt;"Emergencia ahora",(NOW()-(N(A377)+N(B377)))*1440&gt;IFERROR(VLOOKUP(I377,'Ajustes'!$A$3:$C$5,2,0),0)))),"LLAMADA DESPUÉS DE LA META; ","")&amp;IF(AND(I377="Siguiente día hábil",N(A377)&gt;0,IF(N(N377)=0,TODAY()&gt;WORKDAY(N(A377),1),N(N377)&gt;WORKDAY(N(A377),1))),"SIGUIENTE DÍA HÁBIL SIN PROGRAMAR; ","")&amp;IF(AND(OR(I377="Emergencia ahora",I377="Siguiente día hábil"),K377=""),"SIN PROVEEDOR; ","")&amp;IF(AND(I377&lt;&gt;"",N(A377)&gt;0,IFERROR(VLOOKUP(I377,'Ajustes'!$A$3:$C$5,3,0),0)&gt;0,TODAY()-N(A377)&gt;IFERROR(VLOOKUP(I377,'Ajustes'!$A$3:$C$5,3,0),0)),"ABIERTA DEMASIADO TIEMPO; ","")="","",LEFT(IF(N(A377)=0,"SIN FECHA DE LLEGADA; ","")&amp;IF(C377="","SIN UNIDAD; ","")&amp;IF(AND(C377&lt;&gt;"",COUNTIF('Unidades'!$A$2:$A$300,C377)=0),"UNIDAD NO ESTÁ EN LA LISTA; ","")&amp;IF(I377="","SIN URGENCIA; ","")&amp;IF(AND(I377&lt;&gt;"",J377=""),"FALTA QUIÉN DECIDIÓ; ","")&amp;IF(AND(I377="Emergencia ahora",NOT(OR(N(L377)&gt;0,N(M377)&gt;0))),"EMERGENCIA SIN LLAMADA DE REGRESO; ","")&amp;IF(AND(I377&lt;&gt;"",N(A377)&gt;0,IFERROR(VLOOKUP(I377,'Ajustes'!$A$3:$C$5,2,0),0)&gt;0,IF(OR(N(L377)&gt;0,N(M377)&gt;0),((IF(N(L377)=0,N(A377),N(L377))+N(M377))-(N(A377)+N(B377)))*1440&gt;IFERROR(VLOOKUP(I377,'Ajustes'!$A$3:$C$5,2,0),0),AND(NOT(N(O377)&gt;0),I377&lt;&gt;"Emergencia ahora",(NOW()-(N(A377)+N(B377)))*1440&gt;IFERROR(VLOOKUP(I377,'Ajustes'!$A$3:$C$5,2,0),0)))),"LLAMADA DESPUÉS DE LA META; ","")&amp;IF(AND(I377="Siguiente día hábil",N(A377)&gt;0,IF(N(N377)=0,TODAY()&gt;WORKDAY(N(A377),1),N(N377)&gt;WORKDAY(N(A377),1))),"SIGUIENTE DÍA HÁBIL SIN PROGRAMAR; ","")&amp;IF(AND(OR(I377="Emergencia ahora",I377="Siguiente día hábil"),K377=""),"SIN PROVEEDOR; ","")&amp;IF(AND(I377&lt;&gt;"",N(A377)&gt;0,IFERROR(VLOOKUP(I377,'Ajustes'!$A$3:$C$5,3,0),0)&gt;0,TODAY()-N(A377)&gt;IFERROR(VLOOKUP(I377,'Ajustes'!$A$3:$C$5,3,0),0)),"ABIERTA DEMASIADO TIEMPO; ",""),LEN(IF(N(A377)=0,"SIN FECHA DE LLEGADA; ","")&amp;IF(C377="","SIN UNIDAD; ","")&amp;IF(AND(C377&lt;&gt;"",COUNTIF('Unidades'!$A$2:$A$300,C377)=0),"UNIDAD NO ESTÁ EN LA LISTA; ","")&amp;IF(I377="","SIN URGENCIA; ","")&amp;IF(AND(I377&lt;&gt;"",J377=""),"FALTA QUIÉN DECIDIÓ; ","")&amp;IF(AND(I377="Emergencia ahora",NOT(OR(N(L377)&gt;0,N(M377)&gt;0))),"EMERGENCIA SIN LLAMADA DE REGRESO; ","")&amp;IF(AND(I377&lt;&gt;"",N(A377)&gt;0,IFERROR(VLOOKUP(I377,'Ajustes'!$A$3:$C$5,2,0),0)&gt;0,IF(OR(N(L377)&gt;0,N(M377)&gt;0),((IF(N(L377)=0,N(A377),N(L377))+N(M377))-(N(A377)+N(B377)))*1440&gt;IFERROR(VLOOKUP(I377,'Ajustes'!$A$3:$C$5,2,0),0),AND(NOT(N(O377)&gt;0),I377&lt;&gt;"Emergencia ahora",(NOW()-(N(A377)+N(B377)))*1440&gt;IFERROR(VLOOKUP(I377,'Ajustes'!$A$3:$C$5,2,0),0)))),"LLAMADA DESPUÉS DE LA META; ","")&amp;IF(AND(I377="Siguiente día hábil",N(A377)&gt;0,IF(N(N377)=0,TODAY()&gt;WORKDAY(N(A377),1),N(N377)&gt;WORKDAY(N(A377),1))),"SIGUIENTE DÍA HÁBIL SIN PROGRAMAR; ","")&amp;IF(AND(OR(I377="Emergencia ahora",I377="Siguiente día hábil"),K377=""),"SIN PROVEEDOR; ","")&amp;IF(AND(I377&lt;&gt;"",N(A377)&gt;0,IFERROR(VLOOKUP(I377,'Ajustes'!$A$3:$C$5,3,0),0)&gt;0,TODAY()-N(A377)&gt;IFERROR(VLOOKUP(I377,'Ajustes'!$A$3:$C$5,3,0),0)),"ABIERTA DEMASIADO TIEMPO; ",""))-2)))</f>
        <v/>
      </c>
    </row>
    <row r="378">
      <c r="A378" s="7" t="n"/>
      <c r="B378" s="8" t="n"/>
      <c r="L378" s="7" t="n"/>
      <c r="M378" s="8" t="n"/>
      <c r="N378" s="7" t="n"/>
      <c r="O378" s="7" t="n"/>
      <c r="Q378" s="10">
        <f>IF(OR(NOT(OR(A378&lt;&gt;"",C378&lt;&gt;"",D378&lt;&gt;"",G378&lt;&gt;"")),N(A378)=0,NOT(OR(N(L378)&gt;0,N(M378)&gt;0))),"",ROUND(((IF(N(L378)=0,N(A378),N(L378))+N(M378))-(N(A378)+N(B378)))*1440,0))</f>
        <v/>
      </c>
      <c r="R378" s="10">
        <f>IF(OR(NOT(OR(A378&lt;&gt;"",C378&lt;&gt;"",D378&lt;&gt;"",G378&lt;&gt;"")),N(A378)=0),"",IF(N(O378)&gt;0,N(O378),TODAY())-N(A378))</f>
        <v/>
      </c>
      <c r="S378">
        <f>IF(OR(NOT(OR(A378&lt;&gt;"",C378&lt;&gt;"",D378&lt;&gt;"",G378&lt;&gt;"")),N(O378)&gt;0),"",IF(IF(N(A378)=0,"SIN FECHA DE LLEGADA; ","")&amp;IF(C378="","SIN UNIDAD; ","")&amp;IF(AND(C378&lt;&gt;"",COUNTIF('Unidades'!$A$2:$A$300,C378)=0),"UNIDAD NO ESTÁ EN LA LISTA; ","")&amp;IF(I378="","SIN URGENCIA; ","")&amp;IF(AND(I378&lt;&gt;"",J378=""),"FALTA QUIÉN DECIDIÓ; ","")&amp;IF(AND(I378="Emergencia ahora",NOT(OR(N(L378)&gt;0,N(M378)&gt;0))),"EMERGENCIA SIN LLAMADA DE REGRESO; ","")&amp;IF(AND(I378&lt;&gt;"",N(A378)&gt;0,IFERROR(VLOOKUP(I378,'Ajustes'!$A$3:$C$5,2,0),0)&gt;0,IF(OR(N(L378)&gt;0,N(M378)&gt;0),((IF(N(L378)=0,N(A378),N(L378))+N(M378))-(N(A378)+N(B378)))*1440&gt;IFERROR(VLOOKUP(I378,'Ajustes'!$A$3:$C$5,2,0),0),AND(NOT(N(O378)&gt;0),I378&lt;&gt;"Emergencia ahora",(NOW()-(N(A378)+N(B378)))*1440&gt;IFERROR(VLOOKUP(I378,'Ajustes'!$A$3:$C$5,2,0),0)))),"LLAMADA DESPUÉS DE LA META; ","")&amp;IF(AND(I378="Siguiente día hábil",N(A378)&gt;0,IF(N(N378)=0,TODAY()&gt;WORKDAY(N(A378),1),N(N378)&gt;WORKDAY(N(A378),1))),"SIGUIENTE DÍA HÁBIL SIN PROGRAMAR; ","")&amp;IF(AND(OR(I378="Emergencia ahora",I378="Siguiente día hábil"),K378=""),"SIN PROVEEDOR; ","")&amp;IF(AND(I378&lt;&gt;"",N(A378)&gt;0,IFERROR(VLOOKUP(I378,'Ajustes'!$A$3:$C$5,3,0),0)&gt;0,TODAY()-N(A378)&gt;IFERROR(VLOOKUP(I378,'Ajustes'!$A$3:$C$5,3,0),0)),"ABIERTA DEMASIADO TIEMPO; ","")="","",LEFT(IF(N(A378)=0,"SIN FECHA DE LLEGADA; ","")&amp;IF(C378="","SIN UNIDAD; ","")&amp;IF(AND(C378&lt;&gt;"",COUNTIF('Unidades'!$A$2:$A$300,C378)=0),"UNIDAD NO ESTÁ EN LA LISTA; ","")&amp;IF(I378="","SIN URGENCIA; ","")&amp;IF(AND(I378&lt;&gt;"",J378=""),"FALTA QUIÉN DECIDIÓ; ","")&amp;IF(AND(I378="Emergencia ahora",NOT(OR(N(L378)&gt;0,N(M378)&gt;0))),"EMERGENCIA SIN LLAMADA DE REGRESO; ","")&amp;IF(AND(I378&lt;&gt;"",N(A378)&gt;0,IFERROR(VLOOKUP(I378,'Ajustes'!$A$3:$C$5,2,0),0)&gt;0,IF(OR(N(L378)&gt;0,N(M378)&gt;0),((IF(N(L378)=0,N(A378),N(L378))+N(M378))-(N(A378)+N(B378)))*1440&gt;IFERROR(VLOOKUP(I378,'Ajustes'!$A$3:$C$5,2,0),0),AND(NOT(N(O378)&gt;0),I378&lt;&gt;"Emergencia ahora",(NOW()-(N(A378)+N(B378)))*1440&gt;IFERROR(VLOOKUP(I378,'Ajustes'!$A$3:$C$5,2,0),0)))),"LLAMADA DESPUÉS DE LA META; ","")&amp;IF(AND(I378="Siguiente día hábil",N(A378)&gt;0,IF(N(N378)=0,TODAY()&gt;WORKDAY(N(A378),1),N(N378)&gt;WORKDAY(N(A378),1))),"SIGUIENTE DÍA HÁBIL SIN PROGRAMAR; ","")&amp;IF(AND(OR(I378="Emergencia ahora",I378="Siguiente día hábil"),K378=""),"SIN PROVEEDOR; ","")&amp;IF(AND(I378&lt;&gt;"",N(A378)&gt;0,IFERROR(VLOOKUP(I378,'Ajustes'!$A$3:$C$5,3,0),0)&gt;0,TODAY()-N(A378)&gt;IFERROR(VLOOKUP(I378,'Ajustes'!$A$3:$C$5,3,0),0)),"ABIERTA DEMASIADO TIEMPO; ",""),LEN(IF(N(A378)=0,"SIN FECHA DE LLEGADA; ","")&amp;IF(C378="","SIN UNIDAD; ","")&amp;IF(AND(C378&lt;&gt;"",COUNTIF('Unidades'!$A$2:$A$300,C378)=0),"UNIDAD NO ESTÁ EN LA LISTA; ","")&amp;IF(I378="","SIN URGENCIA; ","")&amp;IF(AND(I378&lt;&gt;"",J378=""),"FALTA QUIÉN DECIDIÓ; ","")&amp;IF(AND(I378="Emergencia ahora",NOT(OR(N(L378)&gt;0,N(M378)&gt;0))),"EMERGENCIA SIN LLAMADA DE REGRESO; ","")&amp;IF(AND(I378&lt;&gt;"",N(A378)&gt;0,IFERROR(VLOOKUP(I378,'Ajustes'!$A$3:$C$5,2,0),0)&gt;0,IF(OR(N(L378)&gt;0,N(M378)&gt;0),((IF(N(L378)=0,N(A378),N(L378))+N(M378))-(N(A378)+N(B378)))*1440&gt;IFERROR(VLOOKUP(I378,'Ajustes'!$A$3:$C$5,2,0),0),AND(NOT(N(O378)&gt;0),I378&lt;&gt;"Emergencia ahora",(NOW()-(N(A378)+N(B378)))*1440&gt;IFERROR(VLOOKUP(I378,'Ajustes'!$A$3:$C$5,2,0),0)))),"LLAMADA DESPUÉS DE LA META; ","")&amp;IF(AND(I378="Siguiente día hábil",N(A378)&gt;0,IF(N(N378)=0,TODAY()&gt;WORKDAY(N(A378),1),N(N378)&gt;WORKDAY(N(A378),1))),"SIGUIENTE DÍA HÁBIL SIN PROGRAMAR; ","")&amp;IF(AND(OR(I378="Emergencia ahora",I378="Siguiente día hábil"),K378=""),"SIN PROVEEDOR; ","")&amp;IF(AND(I378&lt;&gt;"",N(A378)&gt;0,IFERROR(VLOOKUP(I378,'Ajustes'!$A$3:$C$5,3,0),0)&gt;0,TODAY()-N(A378)&gt;IFERROR(VLOOKUP(I378,'Ajustes'!$A$3:$C$5,3,0),0)),"ABIERTA DEMASIADO TIEMPO; ",""))-2)))</f>
        <v/>
      </c>
    </row>
    <row r="379">
      <c r="A379" s="7" t="n"/>
      <c r="B379" s="8" t="n"/>
      <c r="L379" s="7" t="n"/>
      <c r="M379" s="8" t="n"/>
      <c r="N379" s="7" t="n"/>
      <c r="O379" s="7" t="n"/>
      <c r="Q379" s="10">
        <f>IF(OR(NOT(OR(A379&lt;&gt;"",C379&lt;&gt;"",D379&lt;&gt;"",G379&lt;&gt;"")),N(A379)=0,NOT(OR(N(L379)&gt;0,N(M379)&gt;0))),"",ROUND(((IF(N(L379)=0,N(A379),N(L379))+N(M379))-(N(A379)+N(B379)))*1440,0))</f>
        <v/>
      </c>
      <c r="R379" s="10">
        <f>IF(OR(NOT(OR(A379&lt;&gt;"",C379&lt;&gt;"",D379&lt;&gt;"",G379&lt;&gt;"")),N(A379)=0),"",IF(N(O379)&gt;0,N(O379),TODAY())-N(A379))</f>
        <v/>
      </c>
      <c r="S379">
        <f>IF(OR(NOT(OR(A379&lt;&gt;"",C379&lt;&gt;"",D379&lt;&gt;"",G379&lt;&gt;"")),N(O379)&gt;0),"",IF(IF(N(A379)=0,"SIN FECHA DE LLEGADA; ","")&amp;IF(C379="","SIN UNIDAD; ","")&amp;IF(AND(C379&lt;&gt;"",COUNTIF('Unidades'!$A$2:$A$300,C379)=0),"UNIDAD NO ESTÁ EN LA LISTA; ","")&amp;IF(I379="","SIN URGENCIA; ","")&amp;IF(AND(I379&lt;&gt;"",J379=""),"FALTA QUIÉN DECIDIÓ; ","")&amp;IF(AND(I379="Emergencia ahora",NOT(OR(N(L379)&gt;0,N(M379)&gt;0))),"EMERGENCIA SIN LLAMADA DE REGRESO; ","")&amp;IF(AND(I379&lt;&gt;"",N(A379)&gt;0,IFERROR(VLOOKUP(I379,'Ajustes'!$A$3:$C$5,2,0),0)&gt;0,IF(OR(N(L379)&gt;0,N(M379)&gt;0),((IF(N(L379)=0,N(A379),N(L379))+N(M379))-(N(A379)+N(B379)))*1440&gt;IFERROR(VLOOKUP(I379,'Ajustes'!$A$3:$C$5,2,0),0),AND(NOT(N(O379)&gt;0),I379&lt;&gt;"Emergencia ahora",(NOW()-(N(A379)+N(B379)))*1440&gt;IFERROR(VLOOKUP(I379,'Ajustes'!$A$3:$C$5,2,0),0)))),"LLAMADA DESPUÉS DE LA META; ","")&amp;IF(AND(I379="Siguiente día hábil",N(A379)&gt;0,IF(N(N379)=0,TODAY()&gt;WORKDAY(N(A379),1),N(N379)&gt;WORKDAY(N(A379),1))),"SIGUIENTE DÍA HÁBIL SIN PROGRAMAR; ","")&amp;IF(AND(OR(I379="Emergencia ahora",I379="Siguiente día hábil"),K379=""),"SIN PROVEEDOR; ","")&amp;IF(AND(I379&lt;&gt;"",N(A379)&gt;0,IFERROR(VLOOKUP(I379,'Ajustes'!$A$3:$C$5,3,0),0)&gt;0,TODAY()-N(A379)&gt;IFERROR(VLOOKUP(I379,'Ajustes'!$A$3:$C$5,3,0),0)),"ABIERTA DEMASIADO TIEMPO; ","")="","",LEFT(IF(N(A379)=0,"SIN FECHA DE LLEGADA; ","")&amp;IF(C379="","SIN UNIDAD; ","")&amp;IF(AND(C379&lt;&gt;"",COUNTIF('Unidades'!$A$2:$A$300,C379)=0),"UNIDAD NO ESTÁ EN LA LISTA; ","")&amp;IF(I379="","SIN URGENCIA; ","")&amp;IF(AND(I379&lt;&gt;"",J379=""),"FALTA QUIÉN DECIDIÓ; ","")&amp;IF(AND(I379="Emergencia ahora",NOT(OR(N(L379)&gt;0,N(M379)&gt;0))),"EMERGENCIA SIN LLAMADA DE REGRESO; ","")&amp;IF(AND(I379&lt;&gt;"",N(A379)&gt;0,IFERROR(VLOOKUP(I379,'Ajustes'!$A$3:$C$5,2,0),0)&gt;0,IF(OR(N(L379)&gt;0,N(M379)&gt;0),((IF(N(L379)=0,N(A379),N(L379))+N(M379))-(N(A379)+N(B379)))*1440&gt;IFERROR(VLOOKUP(I379,'Ajustes'!$A$3:$C$5,2,0),0),AND(NOT(N(O379)&gt;0),I379&lt;&gt;"Emergencia ahora",(NOW()-(N(A379)+N(B379)))*1440&gt;IFERROR(VLOOKUP(I379,'Ajustes'!$A$3:$C$5,2,0),0)))),"LLAMADA DESPUÉS DE LA META; ","")&amp;IF(AND(I379="Siguiente día hábil",N(A379)&gt;0,IF(N(N379)=0,TODAY()&gt;WORKDAY(N(A379),1),N(N379)&gt;WORKDAY(N(A379),1))),"SIGUIENTE DÍA HÁBIL SIN PROGRAMAR; ","")&amp;IF(AND(OR(I379="Emergencia ahora",I379="Siguiente día hábil"),K379=""),"SIN PROVEEDOR; ","")&amp;IF(AND(I379&lt;&gt;"",N(A379)&gt;0,IFERROR(VLOOKUP(I379,'Ajustes'!$A$3:$C$5,3,0),0)&gt;0,TODAY()-N(A379)&gt;IFERROR(VLOOKUP(I379,'Ajustes'!$A$3:$C$5,3,0),0)),"ABIERTA DEMASIADO TIEMPO; ",""),LEN(IF(N(A379)=0,"SIN FECHA DE LLEGADA; ","")&amp;IF(C379="","SIN UNIDAD; ","")&amp;IF(AND(C379&lt;&gt;"",COUNTIF('Unidades'!$A$2:$A$300,C379)=0),"UNIDAD NO ESTÁ EN LA LISTA; ","")&amp;IF(I379="","SIN URGENCIA; ","")&amp;IF(AND(I379&lt;&gt;"",J379=""),"FALTA QUIÉN DECIDIÓ; ","")&amp;IF(AND(I379="Emergencia ahora",NOT(OR(N(L379)&gt;0,N(M379)&gt;0))),"EMERGENCIA SIN LLAMADA DE REGRESO; ","")&amp;IF(AND(I379&lt;&gt;"",N(A379)&gt;0,IFERROR(VLOOKUP(I379,'Ajustes'!$A$3:$C$5,2,0),0)&gt;0,IF(OR(N(L379)&gt;0,N(M379)&gt;0),((IF(N(L379)=0,N(A379),N(L379))+N(M379))-(N(A379)+N(B379)))*1440&gt;IFERROR(VLOOKUP(I379,'Ajustes'!$A$3:$C$5,2,0),0),AND(NOT(N(O379)&gt;0),I379&lt;&gt;"Emergencia ahora",(NOW()-(N(A379)+N(B379)))*1440&gt;IFERROR(VLOOKUP(I379,'Ajustes'!$A$3:$C$5,2,0),0)))),"LLAMADA DESPUÉS DE LA META; ","")&amp;IF(AND(I379="Siguiente día hábil",N(A379)&gt;0,IF(N(N379)=0,TODAY()&gt;WORKDAY(N(A379),1),N(N379)&gt;WORKDAY(N(A379),1))),"SIGUIENTE DÍA HÁBIL SIN PROGRAMAR; ","")&amp;IF(AND(OR(I379="Emergencia ahora",I379="Siguiente día hábil"),K379=""),"SIN PROVEEDOR; ","")&amp;IF(AND(I379&lt;&gt;"",N(A379)&gt;0,IFERROR(VLOOKUP(I379,'Ajustes'!$A$3:$C$5,3,0),0)&gt;0,TODAY()-N(A379)&gt;IFERROR(VLOOKUP(I379,'Ajustes'!$A$3:$C$5,3,0),0)),"ABIERTA DEMASIADO TIEMPO; ",""))-2)))</f>
        <v/>
      </c>
    </row>
    <row r="380">
      <c r="A380" s="7" t="n"/>
      <c r="B380" s="8" t="n"/>
      <c r="L380" s="7" t="n"/>
      <c r="M380" s="8" t="n"/>
      <c r="N380" s="7" t="n"/>
      <c r="O380" s="7" t="n"/>
      <c r="Q380" s="10">
        <f>IF(OR(NOT(OR(A380&lt;&gt;"",C380&lt;&gt;"",D380&lt;&gt;"",G380&lt;&gt;"")),N(A380)=0,NOT(OR(N(L380)&gt;0,N(M380)&gt;0))),"",ROUND(((IF(N(L380)=0,N(A380),N(L380))+N(M380))-(N(A380)+N(B380)))*1440,0))</f>
        <v/>
      </c>
      <c r="R380" s="10">
        <f>IF(OR(NOT(OR(A380&lt;&gt;"",C380&lt;&gt;"",D380&lt;&gt;"",G380&lt;&gt;"")),N(A380)=0),"",IF(N(O380)&gt;0,N(O380),TODAY())-N(A380))</f>
        <v/>
      </c>
      <c r="S380">
        <f>IF(OR(NOT(OR(A380&lt;&gt;"",C380&lt;&gt;"",D380&lt;&gt;"",G380&lt;&gt;"")),N(O380)&gt;0),"",IF(IF(N(A380)=0,"SIN FECHA DE LLEGADA; ","")&amp;IF(C380="","SIN UNIDAD; ","")&amp;IF(AND(C380&lt;&gt;"",COUNTIF('Unidades'!$A$2:$A$300,C380)=0),"UNIDAD NO ESTÁ EN LA LISTA; ","")&amp;IF(I380="","SIN URGENCIA; ","")&amp;IF(AND(I380&lt;&gt;"",J380=""),"FALTA QUIÉN DECIDIÓ; ","")&amp;IF(AND(I380="Emergencia ahora",NOT(OR(N(L380)&gt;0,N(M380)&gt;0))),"EMERGENCIA SIN LLAMADA DE REGRESO; ","")&amp;IF(AND(I380&lt;&gt;"",N(A380)&gt;0,IFERROR(VLOOKUP(I380,'Ajustes'!$A$3:$C$5,2,0),0)&gt;0,IF(OR(N(L380)&gt;0,N(M380)&gt;0),((IF(N(L380)=0,N(A380),N(L380))+N(M380))-(N(A380)+N(B380)))*1440&gt;IFERROR(VLOOKUP(I380,'Ajustes'!$A$3:$C$5,2,0),0),AND(NOT(N(O380)&gt;0),I380&lt;&gt;"Emergencia ahora",(NOW()-(N(A380)+N(B380)))*1440&gt;IFERROR(VLOOKUP(I380,'Ajustes'!$A$3:$C$5,2,0),0)))),"LLAMADA DESPUÉS DE LA META; ","")&amp;IF(AND(I380="Siguiente día hábil",N(A380)&gt;0,IF(N(N380)=0,TODAY()&gt;WORKDAY(N(A380),1),N(N380)&gt;WORKDAY(N(A380),1))),"SIGUIENTE DÍA HÁBIL SIN PROGRAMAR; ","")&amp;IF(AND(OR(I380="Emergencia ahora",I380="Siguiente día hábil"),K380=""),"SIN PROVEEDOR; ","")&amp;IF(AND(I380&lt;&gt;"",N(A380)&gt;0,IFERROR(VLOOKUP(I380,'Ajustes'!$A$3:$C$5,3,0),0)&gt;0,TODAY()-N(A380)&gt;IFERROR(VLOOKUP(I380,'Ajustes'!$A$3:$C$5,3,0),0)),"ABIERTA DEMASIADO TIEMPO; ","")="","",LEFT(IF(N(A380)=0,"SIN FECHA DE LLEGADA; ","")&amp;IF(C380="","SIN UNIDAD; ","")&amp;IF(AND(C380&lt;&gt;"",COUNTIF('Unidades'!$A$2:$A$300,C380)=0),"UNIDAD NO ESTÁ EN LA LISTA; ","")&amp;IF(I380="","SIN URGENCIA; ","")&amp;IF(AND(I380&lt;&gt;"",J380=""),"FALTA QUIÉN DECIDIÓ; ","")&amp;IF(AND(I380="Emergencia ahora",NOT(OR(N(L380)&gt;0,N(M380)&gt;0))),"EMERGENCIA SIN LLAMADA DE REGRESO; ","")&amp;IF(AND(I380&lt;&gt;"",N(A380)&gt;0,IFERROR(VLOOKUP(I380,'Ajustes'!$A$3:$C$5,2,0),0)&gt;0,IF(OR(N(L380)&gt;0,N(M380)&gt;0),((IF(N(L380)=0,N(A380),N(L380))+N(M380))-(N(A380)+N(B380)))*1440&gt;IFERROR(VLOOKUP(I380,'Ajustes'!$A$3:$C$5,2,0),0),AND(NOT(N(O380)&gt;0),I380&lt;&gt;"Emergencia ahora",(NOW()-(N(A380)+N(B380)))*1440&gt;IFERROR(VLOOKUP(I380,'Ajustes'!$A$3:$C$5,2,0),0)))),"LLAMADA DESPUÉS DE LA META; ","")&amp;IF(AND(I380="Siguiente día hábil",N(A380)&gt;0,IF(N(N380)=0,TODAY()&gt;WORKDAY(N(A380),1),N(N380)&gt;WORKDAY(N(A380),1))),"SIGUIENTE DÍA HÁBIL SIN PROGRAMAR; ","")&amp;IF(AND(OR(I380="Emergencia ahora",I380="Siguiente día hábil"),K380=""),"SIN PROVEEDOR; ","")&amp;IF(AND(I380&lt;&gt;"",N(A380)&gt;0,IFERROR(VLOOKUP(I380,'Ajustes'!$A$3:$C$5,3,0),0)&gt;0,TODAY()-N(A380)&gt;IFERROR(VLOOKUP(I380,'Ajustes'!$A$3:$C$5,3,0),0)),"ABIERTA DEMASIADO TIEMPO; ",""),LEN(IF(N(A380)=0,"SIN FECHA DE LLEGADA; ","")&amp;IF(C380="","SIN UNIDAD; ","")&amp;IF(AND(C380&lt;&gt;"",COUNTIF('Unidades'!$A$2:$A$300,C380)=0),"UNIDAD NO ESTÁ EN LA LISTA; ","")&amp;IF(I380="","SIN URGENCIA; ","")&amp;IF(AND(I380&lt;&gt;"",J380=""),"FALTA QUIÉN DECIDIÓ; ","")&amp;IF(AND(I380="Emergencia ahora",NOT(OR(N(L380)&gt;0,N(M380)&gt;0))),"EMERGENCIA SIN LLAMADA DE REGRESO; ","")&amp;IF(AND(I380&lt;&gt;"",N(A380)&gt;0,IFERROR(VLOOKUP(I380,'Ajustes'!$A$3:$C$5,2,0),0)&gt;0,IF(OR(N(L380)&gt;0,N(M380)&gt;0),((IF(N(L380)=0,N(A380),N(L380))+N(M380))-(N(A380)+N(B380)))*1440&gt;IFERROR(VLOOKUP(I380,'Ajustes'!$A$3:$C$5,2,0),0),AND(NOT(N(O380)&gt;0),I380&lt;&gt;"Emergencia ahora",(NOW()-(N(A380)+N(B380)))*1440&gt;IFERROR(VLOOKUP(I380,'Ajustes'!$A$3:$C$5,2,0),0)))),"LLAMADA DESPUÉS DE LA META; ","")&amp;IF(AND(I380="Siguiente día hábil",N(A380)&gt;0,IF(N(N380)=0,TODAY()&gt;WORKDAY(N(A380),1),N(N380)&gt;WORKDAY(N(A380),1))),"SIGUIENTE DÍA HÁBIL SIN PROGRAMAR; ","")&amp;IF(AND(OR(I380="Emergencia ahora",I380="Siguiente día hábil"),K380=""),"SIN PROVEEDOR; ","")&amp;IF(AND(I380&lt;&gt;"",N(A380)&gt;0,IFERROR(VLOOKUP(I380,'Ajustes'!$A$3:$C$5,3,0),0)&gt;0,TODAY()-N(A380)&gt;IFERROR(VLOOKUP(I380,'Ajustes'!$A$3:$C$5,3,0),0)),"ABIERTA DEMASIADO TIEMPO; ",""))-2)))</f>
        <v/>
      </c>
    </row>
    <row r="381">
      <c r="A381" s="7" t="n"/>
      <c r="B381" s="8" t="n"/>
      <c r="L381" s="7" t="n"/>
      <c r="M381" s="8" t="n"/>
      <c r="N381" s="7" t="n"/>
      <c r="O381" s="7" t="n"/>
      <c r="Q381" s="10">
        <f>IF(OR(NOT(OR(A381&lt;&gt;"",C381&lt;&gt;"",D381&lt;&gt;"",G381&lt;&gt;"")),N(A381)=0,NOT(OR(N(L381)&gt;0,N(M381)&gt;0))),"",ROUND(((IF(N(L381)=0,N(A381),N(L381))+N(M381))-(N(A381)+N(B381)))*1440,0))</f>
        <v/>
      </c>
      <c r="R381" s="10">
        <f>IF(OR(NOT(OR(A381&lt;&gt;"",C381&lt;&gt;"",D381&lt;&gt;"",G381&lt;&gt;"")),N(A381)=0),"",IF(N(O381)&gt;0,N(O381),TODAY())-N(A381))</f>
        <v/>
      </c>
      <c r="S381">
        <f>IF(OR(NOT(OR(A381&lt;&gt;"",C381&lt;&gt;"",D381&lt;&gt;"",G381&lt;&gt;"")),N(O381)&gt;0),"",IF(IF(N(A381)=0,"SIN FECHA DE LLEGADA; ","")&amp;IF(C381="","SIN UNIDAD; ","")&amp;IF(AND(C381&lt;&gt;"",COUNTIF('Unidades'!$A$2:$A$300,C381)=0),"UNIDAD NO ESTÁ EN LA LISTA; ","")&amp;IF(I381="","SIN URGENCIA; ","")&amp;IF(AND(I381&lt;&gt;"",J381=""),"FALTA QUIÉN DECIDIÓ; ","")&amp;IF(AND(I381="Emergencia ahora",NOT(OR(N(L381)&gt;0,N(M381)&gt;0))),"EMERGENCIA SIN LLAMADA DE REGRESO; ","")&amp;IF(AND(I381&lt;&gt;"",N(A381)&gt;0,IFERROR(VLOOKUP(I381,'Ajustes'!$A$3:$C$5,2,0),0)&gt;0,IF(OR(N(L381)&gt;0,N(M381)&gt;0),((IF(N(L381)=0,N(A381),N(L381))+N(M381))-(N(A381)+N(B381)))*1440&gt;IFERROR(VLOOKUP(I381,'Ajustes'!$A$3:$C$5,2,0),0),AND(NOT(N(O381)&gt;0),I381&lt;&gt;"Emergencia ahora",(NOW()-(N(A381)+N(B381)))*1440&gt;IFERROR(VLOOKUP(I381,'Ajustes'!$A$3:$C$5,2,0),0)))),"LLAMADA DESPUÉS DE LA META; ","")&amp;IF(AND(I381="Siguiente día hábil",N(A381)&gt;0,IF(N(N381)=0,TODAY()&gt;WORKDAY(N(A381),1),N(N381)&gt;WORKDAY(N(A381),1))),"SIGUIENTE DÍA HÁBIL SIN PROGRAMAR; ","")&amp;IF(AND(OR(I381="Emergencia ahora",I381="Siguiente día hábil"),K381=""),"SIN PROVEEDOR; ","")&amp;IF(AND(I381&lt;&gt;"",N(A381)&gt;0,IFERROR(VLOOKUP(I381,'Ajustes'!$A$3:$C$5,3,0),0)&gt;0,TODAY()-N(A381)&gt;IFERROR(VLOOKUP(I381,'Ajustes'!$A$3:$C$5,3,0),0)),"ABIERTA DEMASIADO TIEMPO; ","")="","",LEFT(IF(N(A381)=0,"SIN FECHA DE LLEGADA; ","")&amp;IF(C381="","SIN UNIDAD; ","")&amp;IF(AND(C381&lt;&gt;"",COUNTIF('Unidades'!$A$2:$A$300,C381)=0),"UNIDAD NO ESTÁ EN LA LISTA; ","")&amp;IF(I381="","SIN URGENCIA; ","")&amp;IF(AND(I381&lt;&gt;"",J381=""),"FALTA QUIÉN DECIDIÓ; ","")&amp;IF(AND(I381="Emergencia ahora",NOT(OR(N(L381)&gt;0,N(M381)&gt;0))),"EMERGENCIA SIN LLAMADA DE REGRESO; ","")&amp;IF(AND(I381&lt;&gt;"",N(A381)&gt;0,IFERROR(VLOOKUP(I381,'Ajustes'!$A$3:$C$5,2,0),0)&gt;0,IF(OR(N(L381)&gt;0,N(M381)&gt;0),((IF(N(L381)=0,N(A381),N(L381))+N(M381))-(N(A381)+N(B381)))*1440&gt;IFERROR(VLOOKUP(I381,'Ajustes'!$A$3:$C$5,2,0),0),AND(NOT(N(O381)&gt;0),I381&lt;&gt;"Emergencia ahora",(NOW()-(N(A381)+N(B381)))*1440&gt;IFERROR(VLOOKUP(I381,'Ajustes'!$A$3:$C$5,2,0),0)))),"LLAMADA DESPUÉS DE LA META; ","")&amp;IF(AND(I381="Siguiente día hábil",N(A381)&gt;0,IF(N(N381)=0,TODAY()&gt;WORKDAY(N(A381),1),N(N381)&gt;WORKDAY(N(A381),1))),"SIGUIENTE DÍA HÁBIL SIN PROGRAMAR; ","")&amp;IF(AND(OR(I381="Emergencia ahora",I381="Siguiente día hábil"),K381=""),"SIN PROVEEDOR; ","")&amp;IF(AND(I381&lt;&gt;"",N(A381)&gt;0,IFERROR(VLOOKUP(I381,'Ajustes'!$A$3:$C$5,3,0),0)&gt;0,TODAY()-N(A381)&gt;IFERROR(VLOOKUP(I381,'Ajustes'!$A$3:$C$5,3,0),0)),"ABIERTA DEMASIADO TIEMPO; ",""),LEN(IF(N(A381)=0,"SIN FECHA DE LLEGADA; ","")&amp;IF(C381="","SIN UNIDAD; ","")&amp;IF(AND(C381&lt;&gt;"",COUNTIF('Unidades'!$A$2:$A$300,C381)=0),"UNIDAD NO ESTÁ EN LA LISTA; ","")&amp;IF(I381="","SIN URGENCIA; ","")&amp;IF(AND(I381&lt;&gt;"",J381=""),"FALTA QUIÉN DECIDIÓ; ","")&amp;IF(AND(I381="Emergencia ahora",NOT(OR(N(L381)&gt;0,N(M381)&gt;0))),"EMERGENCIA SIN LLAMADA DE REGRESO; ","")&amp;IF(AND(I381&lt;&gt;"",N(A381)&gt;0,IFERROR(VLOOKUP(I381,'Ajustes'!$A$3:$C$5,2,0),0)&gt;0,IF(OR(N(L381)&gt;0,N(M381)&gt;0),((IF(N(L381)=0,N(A381),N(L381))+N(M381))-(N(A381)+N(B381)))*1440&gt;IFERROR(VLOOKUP(I381,'Ajustes'!$A$3:$C$5,2,0),0),AND(NOT(N(O381)&gt;0),I381&lt;&gt;"Emergencia ahora",(NOW()-(N(A381)+N(B381)))*1440&gt;IFERROR(VLOOKUP(I381,'Ajustes'!$A$3:$C$5,2,0),0)))),"LLAMADA DESPUÉS DE LA META; ","")&amp;IF(AND(I381="Siguiente día hábil",N(A381)&gt;0,IF(N(N381)=0,TODAY()&gt;WORKDAY(N(A381),1),N(N381)&gt;WORKDAY(N(A381),1))),"SIGUIENTE DÍA HÁBIL SIN PROGRAMAR; ","")&amp;IF(AND(OR(I381="Emergencia ahora",I381="Siguiente día hábil"),K381=""),"SIN PROVEEDOR; ","")&amp;IF(AND(I381&lt;&gt;"",N(A381)&gt;0,IFERROR(VLOOKUP(I381,'Ajustes'!$A$3:$C$5,3,0),0)&gt;0,TODAY()-N(A381)&gt;IFERROR(VLOOKUP(I381,'Ajustes'!$A$3:$C$5,3,0),0)),"ABIERTA DEMASIADO TIEMPO; ",""))-2)))</f>
        <v/>
      </c>
    </row>
    <row r="382">
      <c r="A382" s="7" t="n"/>
      <c r="B382" s="8" t="n"/>
      <c r="L382" s="7" t="n"/>
      <c r="M382" s="8" t="n"/>
      <c r="N382" s="7" t="n"/>
      <c r="O382" s="7" t="n"/>
      <c r="Q382" s="10">
        <f>IF(OR(NOT(OR(A382&lt;&gt;"",C382&lt;&gt;"",D382&lt;&gt;"",G382&lt;&gt;"")),N(A382)=0,NOT(OR(N(L382)&gt;0,N(M382)&gt;0))),"",ROUND(((IF(N(L382)=0,N(A382),N(L382))+N(M382))-(N(A382)+N(B382)))*1440,0))</f>
        <v/>
      </c>
      <c r="R382" s="10">
        <f>IF(OR(NOT(OR(A382&lt;&gt;"",C382&lt;&gt;"",D382&lt;&gt;"",G382&lt;&gt;"")),N(A382)=0),"",IF(N(O382)&gt;0,N(O382),TODAY())-N(A382))</f>
        <v/>
      </c>
      <c r="S382">
        <f>IF(OR(NOT(OR(A382&lt;&gt;"",C382&lt;&gt;"",D382&lt;&gt;"",G382&lt;&gt;"")),N(O382)&gt;0),"",IF(IF(N(A382)=0,"SIN FECHA DE LLEGADA; ","")&amp;IF(C382="","SIN UNIDAD; ","")&amp;IF(AND(C382&lt;&gt;"",COUNTIF('Unidades'!$A$2:$A$300,C382)=0),"UNIDAD NO ESTÁ EN LA LISTA; ","")&amp;IF(I382="","SIN URGENCIA; ","")&amp;IF(AND(I382&lt;&gt;"",J382=""),"FALTA QUIÉN DECIDIÓ; ","")&amp;IF(AND(I382="Emergencia ahora",NOT(OR(N(L382)&gt;0,N(M382)&gt;0))),"EMERGENCIA SIN LLAMADA DE REGRESO; ","")&amp;IF(AND(I382&lt;&gt;"",N(A382)&gt;0,IFERROR(VLOOKUP(I382,'Ajustes'!$A$3:$C$5,2,0),0)&gt;0,IF(OR(N(L382)&gt;0,N(M382)&gt;0),((IF(N(L382)=0,N(A382),N(L382))+N(M382))-(N(A382)+N(B382)))*1440&gt;IFERROR(VLOOKUP(I382,'Ajustes'!$A$3:$C$5,2,0),0),AND(NOT(N(O382)&gt;0),I382&lt;&gt;"Emergencia ahora",(NOW()-(N(A382)+N(B382)))*1440&gt;IFERROR(VLOOKUP(I382,'Ajustes'!$A$3:$C$5,2,0),0)))),"LLAMADA DESPUÉS DE LA META; ","")&amp;IF(AND(I382="Siguiente día hábil",N(A382)&gt;0,IF(N(N382)=0,TODAY()&gt;WORKDAY(N(A382),1),N(N382)&gt;WORKDAY(N(A382),1))),"SIGUIENTE DÍA HÁBIL SIN PROGRAMAR; ","")&amp;IF(AND(OR(I382="Emergencia ahora",I382="Siguiente día hábil"),K382=""),"SIN PROVEEDOR; ","")&amp;IF(AND(I382&lt;&gt;"",N(A382)&gt;0,IFERROR(VLOOKUP(I382,'Ajustes'!$A$3:$C$5,3,0),0)&gt;0,TODAY()-N(A382)&gt;IFERROR(VLOOKUP(I382,'Ajustes'!$A$3:$C$5,3,0),0)),"ABIERTA DEMASIADO TIEMPO; ","")="","",LEFT(IF(N(A382)=0,"SIN FECHA DE LLEGADA; ","")&amp;IF(C382="","SIN UNIDAD; ","")&amp;IF(AND(C382&lt;&gt;"",COUNTIF('Unidades'!$A$2:$A$300,C382)=0),"UNIDAD NO ESTÁ EN LA LISTA; ","")&amp;IF(I382="","SIN URGENCIA; ","")&amp;IF(AND(I382&lt;&gt;"",J382=""),"FALTA QUIÉN DECIDIÓ; ","")&amp;IF(AND(I382="Emergencia ahora",NOT(OR(N(L382)&gt;0,N(M382)&gt;0))),"EMERGENCIA SIN LLAMADA DE REGRESO; ","")&amp;IF(AND(I382&lt;&gt;"",N(A382)&gt;0,IFERROR(VLOOKUP(I382,'Ajustes'!$A$3:$C$5,2,0),0)&gt;0,IF(OR(N(L382)&gt;0,N(M382)&gt;0),((IF(N(L382)=0,N(A382),N(L382))+N(M382))-(N(A382)+N(B382)))*1440&gt;IFERROR(VLOOKUP(I382,'Ajustes'!$A$3:$C$5,2,0),0),AND(NOT(N(O382)&gt;0),I382&lt;&gt;"Emergencia ahora",(NOW()-(N(A382)+N(B382)))*1440&gt;IFERROR(VLOOKUP(I382,'Ajustes'!$A$3:$C$5,2,0),0)))),"LLAMADA DESPUÉS DE LA META; ","")&amp;IF(AND(I382="Siguiente día hábil",N(A382)&gt;0,IF(N(N382)=0,TODAY()&gt;WORKDAY(N(A382),1),N(N382)&gt;WORKDAY(N(A382),1))),"SIGUIENTE DÍA HÁBIL SIN PROGRAMAR; ","")&amp;IF(AND(OR(I382="Emergencia ahora",I382="Siguiente día hábil"),K382=""),"SIN PROVEEDOR; ","")&amp;IF(AND(I382&lt;&gt;"",N(A382)&gt;0,IFERROR(VLOOKUP(I382,'Ajustes'!$A$3:$C$5,3,0),0)&gt;0,TODAY()-N(A382)&gt;IFERROR(VLOOKUP(I382,'Ajustes'!$A$3:$C$5,3,0),0)),"ABIERTA DEMASIADO TIEMPO; ",""),LEN(IF(N(A382)=0,"SIN FECHA DE LLEGADA; ","")&amp;IF(C382="","SIN UNIDAD; ","")&amp;IF(AND(C382&lt;&gt;"",COUNTIF('Unidades'!$A$2:$A$300,C382)=0),"UNIDAD NO ESTÁ EN LA LISTA; ","")&amp;IF(I382="","SIN URGENCIA; ","")&amp;IF(AND(I382&lt;&gt;"",J382=""),"FALTA QUIÉN DECIDIÓ; ","")&amp;IF(AND(I382="Emergencia ahora",NOT(OR(N(L382)&gt;0,N(M382)&gt;0))),"EMERGENCIA SIN LLAMADA DE REGRESO; ","")&amp;IF(AND(I382&lt;&gt;"",N(A382)&gt;0,IFERROR(VLOOKUP(I382,'Ajustes'!$A$3:$C$5,2,0),0)&gt;0,IF(OR(N(L382)&gt;0,N(M382)&gt;0),((IF(N(L382)=0,N(A382),N(L382))+N(M382))-(N(A382)+N(B382)))*1440&gt;IFERROR(VLOOKUP(I382,'Ajustes'!$A$3:$C$5,2,0),0),AND(NOT(N(O382)&gt;0),I382&lt;&gt;"Emergencia ahora",(NOW()-(N(A382)+N(B382)))*1440&gt;IFERROR(VLOOKUP(I382,'Ajustes'!$A$3:$C$5,2,0),0)))),"LLAMADA DESPUÉS DE LA META; ","")&amp;IF(AND(I382="Siguiente día hábil",N(A382)&gt;0,IF(N(N382)=0,TODAY()&gt;WORKDAY(N(A382),1),N(N382)&gt;WORKDAY(N(A382),1))),"SIGUIENTE DÍA HÁBIL SIN PROGRAMAR; ","")&amp;IF(AND(OR(I382="Emergencia ahora",I382="Siguiente día hábil"),K382=""),"SIN PROVEEDOR; ","")&amp;IF(AND(I382&lt;&gt;"",N(A382)&gt;0,IFERROR(VLOOKUP(I382,'Ajustes'!$A$3:$C$5,3,0),0)&gt;0,TODAY()-N(A382)&gt;IFERROR(VLOOKUP(I382,'Ajustes'!$A$3:$C$5,3,0),0)),"ABIERTA DEMASIADO TIEMPO; ",""))-2)))</f>
        <v/>
      </c>
    </row>
    <row r="383">
      <c r="A383" s="7" t="n"/>
      <c r="B383" s="8" t="n"/>
      <c r="L383" s="7" t="n"/>
      <c r="M383" s="8" t="n"/>
      <c r="N383" s="7" t="n"/>
      <c r="O383" s="7" t="n"/>
      <c r="Q383" s="10">
        <f>IF(OR(NOT(OR(A383&lt;&gt;"",C383&lt;&gt;"",D383&lt;&gt;"",G383&lt;&gt;"")),N(A383)=0,NOT(OR(N(L383)&gt;0,N(M383)&gt;0))),"",ROUND(((IF(N(L383)=0,N(A383),N(L383))+N(M383))-(N(A383)+N(B383)))*1440,0))</f>
        <v/>
      </c>
      <c r="R383" s="10">
        <f>IF(OR(NOT(OR(A383&lt;&gt;"",C383&lt;&gt;"",D383&lt;&gt;"",G383&lt;&gt;"")),N(A383)=0),"",IF(N(O383)&gt;0,N(O383),TODAY())-N(A383))</f>
        <v/>
      </c>
      <c r="S383">
        <f>IF(OR(NOT(OR(A383&lt;&gt;"",C383&lt;&gt;"",D383&lt;&gt;"",G383&lt;&gt;"")),N(O383)&gt;0),"",IF(IF(N(A383)=0,"SIN FECHA DE LLEGADA; ","")&amp;IF(C383="","SIN UNIDAD; ","")&amp;IF(AND(C383&lt;&gt;"",COUNTIF('Unidades'!$A$2:$A$300,C383)=0),"UNIDAD NO ESTÁ EN LA LISTA; ","")&amp;IF(I383="","SIN URGENCIA; ","")&amp;IF(AND(I383&lt;&gt;"",J383=""),"FALTA QUIÉN DECIDIÓ; ","")&amp;IF(AND(I383="Emergencia ahora",NOT(OR(N(L383)&gt;0,N(M383)&gt;0))),"EMERGENCIA SIN LLAMADA DE REGRESO; ","")&amp;IF(AND(I383&lt;&gt;"",N(A383)&gt;0,IFERROR(VLOOKUP(I383,'Ajustes'!$A$3:$C$5,2,0),0)&gt;0,IF(OR(N(L383)&gt;0,N(M383)&gt;0),((IF(N(L383)=0,N(A383),N(L383))+N(M383))-(N(A383)+N(B383)))*1440&gt;IFERROR(VLOOKUP(I383,'Ajustes'!$A$3:$C$5,2,0),0),AND(NOT(N(O383)&gt;0),I383&lt;&gt;"Emergencia ahora",(NOW()-(N(A383)+N(B383)))*1440&gt;IFERROR(VLOOKUP(I383,'Ajustes'!$A$3:$C$5,2,0),0)))),"LLAMADA DESPUÉS DE LA META; ","")&amp;IF(AND(I383="Siguiente día hábil",N(A383)&gt;0,IF(N(N383)=0,TODAY()&gt;WORKDAY(N(A383),1),N(N383)&gt;WORKDAY(N(A383),1))),"SIGUIENTE DÍA HÁBIL SIN PROGRAMAR; ","")&amp;IF(AND(OR(I383="Emergencia ahora",I383="Siguiente día hábil"),K383=""),"SIN PROVEEDOR; ","")&amp;IF(AND(I383&lt;&gt;"",N(A383)&gt;0,IFERROR(VLOOKUP(I383,'Ajustes'!$A$3:$C$5,3,0),0)&gt;0,TODAY()-N(A383)&gt;IFERROR(VLOOKUP(I383,'Ajustes'!$A$3:$C$5,3,0),0)),"ABIERTA DEMASIADO TIEMPO; ","")="","",LEFT(IF(N(A383)=0,"SIN FECHA DE LLEGADA; ","")&amp;IF(C383="","SIN UNIDAD; ","")&amp;IF(AND(C383&lt;&gt;"",COUNTIF('Unidades'!$A$2:$A$300,C383)=0),"UNIDAD NO ESTÁ EN LA LISTA; ","")&amp;IF(I383="","SIN URGENCIA; ","")&amp;IF(AND(I383&lt;&gt;"",J383=""),"FALTA QUIÉN DECIDIÓ; ","")&amp;IF(AND(I383="Emergencia ahora",NOT(OR(N(L383)&gt;0,N(M383)&gt;0))),"EMERGENCIA SIN LLAMADA DE REGRESO; ","")&amp;IF(AND(I383&lt;&gt;"",N(A383)&gt;0,IFERROR(VLOOKUP(I383,'Ajustes'!$A$3:$C$5,2,0),0)&gt;0,IF(OR(N(L383)&gt;0,N(M383)&gt;0),((IF(N(L383)=0,N(A383),N(L383))+N(M383))-(N(A383)+N(B383)))*1440&gt;IFERROR(VLOOKUP(I383,'Ajustes'!$A$3:$C$5,2,0),0),AND(NOT(N(O383)&gt;0),I383&lt;&gt;"Emergencia ahora",(NOW()-(N(A383)+N(B383)))*1440&gt;IFERROR(VLOOKUP(I383,'Ajustes'!$A$3:$C$5,2,0),0)))),"LLAMADA DESPUÉS DE LA META; ","")&amp;IF(AND(I383="Siguiente día hábil",N(A383)&gt;0,IF(N(N383)=0,TODAY()&gt;WORKDAY(N(A383),1),N(N383)&gt;WORKDAY(N(A383),1))),"SIGUIENTE DÍA HÁBIL SIN PROGRAMAR; ","")&amp;IF(AND(OR(I383="Emergencia ahora",I383="Siguiente día hábil"),K383=""),"SIN PROVEEDOR; ","")&amp;IF(AND(I383&lt;&gt;"",N(A383)&gt;0,IFERROR(VLOOKUP(I383,'Ajustes'!$A$3:$C$5,3,0),0)&gt;0,TODAY()-N(A383)&gt;IFERROR(VLOOKUP(I383,'Ajustes'!$A$3:$C$5,3,0),0)),"ABIERTA DEMASIADO TIEMPO; ",""),LEN(IF(N(A383)=0,"SIN FECHA DE LLEGADA; ","")&amp;IF(C383="","SIN UNIDAD; ","")&amp;IF(AND(C383&lt;&gt;"",COUNTIF('Unidades'!$A$2:$A$300,C383)=0),"UNIDAD NO ESTÁ EN LA LISTA; ","")&amp;IF(I383="","SIN URGENCIA; ","")&amp;IF(AND(I383&lt;&gt;"",J383=""),"FALTA QUIÉN DECIDIÓ; ","")&amp;IF(AND(I383="Emergencia ahora",NOT(OR(N(L383)&gt;0,N(M383)&gt;0))),"EMERGENCIA SIN LLAMADA DE REGRESO; ","")&amp;IF(AND(I383&lt;&gt;"",N(A383)&gt;0,IFERROR(VLOOKUP(I383,'Ajustes'!$A$3:$C$5,2,0),0)&gt;0,IF(OR(N(L383)&gt;0,N(M383)&gt;0),((IF(N(L383)=0,N(A383),N(L383))+N(M383))-(N(A383)+N(B383)))*1440&gt;IFERROR(VLOOKUP(I383,'Ajustes'!$A$3:$C$5,2,0),0),AND(NOT(N(O383)&gt;0),I383&lt;&gt;"Emergencia ahora",(NOW()-(N(A383)+N(B383)))*1440&gt;IFERROR(VLOOKUP(I383,'Ajustes'!$A$3:$C$5,2,0),0)))),"LLAMADA DESPUÉS DE LA META; ","")&amp;IF(AND(I383="Siguiente día hábil",N(A383)&gt;0,IF(N(N383)=0,TODAY()&gt;WORKDAY(N(A383),1),N(N383)&gt;WORKDAY(N(A383),1))),"SIGUIENTE DÍA HÁBIL SIN PROGRAMAR; ","")&amp;IF(AND(OR(I383="Emergencia ahora",I383="Siguiente día hábil"),K383=""),"SIN PROVEEDOR; ","")&amp;IF(AND(I383&lt;&gt;"",N(A383)&gt;0,IFERROR(VLOOKUP(I383,'Ajustes'!$A$3:$C$5,3,0),0)&gt;0,TODAY()-N(A383)&gt;IFERROR(VLOOKUP(I383,'Ajustes'!$A$3:$C$5,3,0),0)),"ABIERTA DEMASIADO TIEMPO; ",""))-2)))</f>
        <v/>
      </c>
    </row>
    <row r="384">
      <c r="A384" s="7" t="n"/>
      <c r="B384" s="8" t="n"/>
      <c r="L384" s="7" t="n"/>
      <c r="M384" s="8" t="n"/>
      <c r="N384" s="7" t="n"/>
      <c r="O384" s="7" t="n"/>
      <c r="Q384" s="10">
        <f>IF(OR(NOT(OR(A384&lt;&gt;"",C384&lt;&gt;"",D384&lt;&gt;"",G384&lt;&gt;"")),N(A384)=0,NOT(OR(N(L384)&gt;0,N(M384)&gt;0))),"",ROUND(((IF(N(L384)=0,N(A384),N(L384))+N(M384))-(N(A384)+N(B384)))*1440,0))</f>
        <v/>
      </c>
      <c r="R384" s="10">
        <f>IF(OR(NOT(OR(A384&lt;&gt;"",C384&lt;&gt;"",D384&lt;&gt;"",G384&lt;&gt;"")),N(A384)=0),"",IF(N(O384)&gt;0,N(O384),TODAY())-N(A384))</f>
        <v/>
      </c>
      <c r="S384">
        <f>IF(OR(NOT(OR(A384&lt;&gt;"",C384&lt;&gt;"",D384&lt;&gt;"",G384&lt;&gt;"")),N(O384)&gt;0),"",IF(IF(N(A384)=0,"SIN FECHA DE LLEGADA; ","")&amp;IF(C384="","SIN UNIDAD; ","")&amp;IF(AND(C384&lt;&gt;"",COUNTIF('Unidades'!$A$2:$A$300,C384)=0),"UNIDAD NO ESTÁ EN LA LISTA; ","")&amp;IF(I384="","SIN URGENCIA; ","")&amp;IF(AND(I384&lt;&gt;"",J384=""),"FALTA QUIÉN DECIDIÓ; ","")&amp;IF(AND(I384="Emergencia ahora",NOT(OR(N(L384)&gt;0,N(M384)&gt;0))),"EMERGENCIA SIN LLAMADA DE REGRESO; ","")&amp;IF(AND(I384&lt;&gt;"",N(A384)&gt;0,IFERROR(VLOOKUP(I384,'Ajustes'!$A$3:$C$5,2,0),0)&gt;0,IF(OR(N(L384)&gt;0,N(M384)&gt;0),((IF(N(L384)=0,N(A384),N(L384))+N(M384))-(N(A384)+N(B384)))*1440&gt;IFERROR(VLOOKUP(I384,'Ajustes'!$A$3:$C$5,2,0),0),AND(NOT(N(O384)&gt;0),I384&lt;&gt;"Emergencia ahora",(NOW()-(N(A384)+N(B384)))*1440&gt;IFERROR(VLOOKUP(I384,'Ajustes'!$A$3:$C$5,2,0),0)))),"LLAMADA DESPUÉS DE LA META; ","")&amp;IF(AND(I384="Siguiente día hábil",N(A384)&gt;0,IF(N(N384)=0,TODAY()&gt;WORKDAY(N(A384),1),N(N384)&gt;WORKDAY(N(A384),1))),"SIGUIENTE DÍA HÁBIL SIN PROGRAMAR; ","")&amp;IF(AND(OR(I384="Emergencia ahora",I384="Siguiente día hábil"),K384=""),"SIN PROVEEDOR; ","")&amp;IF(AND(I384&lt;&gt;"",N(A384)&gt;0,IFERROR(VLOOKUP(I384,'Ajustes'!$A$3:$C$5,3,0),0)&gt;0,TODAY()-N(A384)&gt;IFERROR(VLOOKUP(I384,'Ajustes'!$A$3:$C$5,3,0),0)),"ABIERTA DEMASIADO TIEMPO; ","")="","",LEFT(IF(N(A384)=0,"SIN FECHA DE LLEGADA; ","")&amp;IF(C384="","SIN UNIDAD; ","")&amp;IF(AND(C384&lt;&gt;"",COUNTIF('Unidades'!$A$2:$A$300,C384)=0),"UNIDAD NO ESTÁ EN LA LISTA; ","")&amp;IF(I384="","SIN URGENCIA; ","")&amp;IF(AND(I384&lt;&gt;"",J384=""),"FALTA QUIÉN DECIDIÓ; ","")&amp;IF(AND(I384="Emergencia ahora",NOT(OR(N(L384)&gt;0,N(M384)&gt;0))),"EMERGENCIA SIN LLAMADA DE REGRESO; ","")&amp;IF(AND(I384&lt;&gt;"",N(A384)&gt;0,IFERROR(VLOOKUP(I384,'Ajustes'!$A$3:$C$5,2,0),0)&gt;0,IF(OR(N(L384)&gt;0,N(M384)&gt;0),((IF(N(L384)=0,N(A384),N(L384))+N(M384))-(N(A384)+N(B384)))*1440&gt;IFERROR(VLOOKUP(I384,'Ajustes'!$A$3:$C$5,2,0),0),AND(NOT(N(O384)&gt;0),I384&lt;&gt;"Emergencia ahora",(NOW()-(N(A384)+N(B384)))*1440&gt;IFERROR(VLOOKUP(I384,'Ajustes'!$A$3:$C$5,2,0),0)))),"LLAMADA DESPUÉS DE LA META; ","")&amp;IF(AND(I384="Siguiente día hábil",N(A384)&gt;0,IF(N(N384)=0,TODAY()&gt;WORKDAY(N(A384),1),N(N384)&gt;WORKDAY(N(A384),1))),"SIGUIENTE DÍA HÁBIL SIN PROGRAMAR; ","")&amp;IF(AND(OR(I384="Emergencia ahora",I384="Siguiente día hábil"),K384=""),"SIN PROVEEDOR; ","")&amp;IF(AND(I384&lt;&gt;"",N(A384)&gt;0,IFERROR(VLOOKUP(I384,'Ajustes'!$A$3:$C$5,3,0),0)&gt;0,TODAY()-N(A384)&gt;IFERROR(VLOOKUP(I384,'Ajustes'!$A$3:$C$5,3,0),0)),"ABIERTA DEMASIADO TIEMPO; ",""),LEN(IF(N(A384)=0,"SIN FECHA DE LLEGADA; ","")&amp;IF(C384="","SIN UNIDAD; ","")&amp;IF(AND(C384&lt;&gt;"",COUNTIF('Unidades'!$A$2:$A$300,C384)=0),"UNIDAD NO ESTÁ EN LA LISTA; ","")&amp;IF(I384="","SIN URGENCIA; ","")&amp;IF(AND(I384&lt;&gt;"",J384=""),"FALTA QUIÉN DECIDIÓ; ","")&amp;IF(AND(I384="Emergencia ahora",NOT(OR(N(L384)&gt;0,N(M384)&gt;0))),"EMERGENCIA SIN LLAMADA DE REGRESO; ","")&amp;IF(AND(I384&lt;&gt;"",N(A384)&gt;0,IFERROR(VLOOKUP(I384,'Ajustes'!$A$3:$C$5,2,0),0)&gt;0,IF(OR(N(L384)&gt;0,N(M384)&gt;0),((IF(N(L384)=0,N(A384),N(L384))+N(M384))-(N(A384)+N(B384)))*1440&gt;IFERROR(VLOOKUP(I384,'Ajustes'!$A$3:$C$5,2,0),0),AND(NOT(N(O384)&gt;0),I384&lt;&gt;"Emergencia ahora",(NOW()-(N(A384)+N(B384)))*1440&gt;IFERROR(VLOOKUP(I384,'Ajustes'!$A$3:$C$5,2,0),0)))),"LLAMADA DESPUÉS DE LA META; ","")&amp;IF(AND(I384="Siguiente día hábil",N(A384)&gt;0,IF(N(N384)=0,TODAY()&gt;WORKDAY(N(A384),1),N(N384)&gt;WORKDAY(N(A384),1))),"SIGUIENTE DÍA HÁBIL SIN PROGRAMAR; ","")&amp;IF(AND(OR(I384="Emergencia ahora",I384="Siguiente día hábil"),K384=""),"SIN PROVEEDOR; ","")&amp;IF(AND(I384&lt;&gt;"",N(A384)&gt;0,IFERROR(VLOOKUP(I384,'Ajustes'!$A$3:$C$5,3,0),0)&gt;0,TODAY()-N(A384)&gt;IFERROR(VLOOKUP(I384,'Ajustes'!$A$3:$C$5,3,0),0)),"ABIERTA DEMASIADO TIEMPO; ",""))-2)))</f>
        <v/>
      </c>
    </row>
    <row r="385">
      <c r="A385" s="7" t="n"/>
      <c r="B385" s="8" t="n"/>
      <c r="L385" s="7" t="n"/>
      <c r="M385" s="8" t="n"/>
      <c r="N385" s="7" t="n"/>
      <c r="O385" s="7" t="n"/>
      <c r="Q385" s="10">
        <f>IF(OR(NOT(OR(A385&lt;&gt;"",C385&lt;&gt;"",D385&lt;&gt;"",G385&lt;&gt;"")),N(A385)=0,NOT(OR(N(L385)&gt;0,N(M385)&gt;0))),"",ROUND(((IF(N(L385)=0,N(A385),N(L385))+N(M385))-(N(A385)+N(B385)))*1440,0))</f>
        <v/>
      </c>
      <c r="R385" s="10">
        <f>IF(OR(NOT(OR(A385&lt;&gt;"",C385&lt;&gt;"",D385&lt;&gt;"",G385&lt;&gt;"")),N(A385)=0),"",IF(N(O385)&gt;0,N(O385),TODAY())-N(A385))</f>
        <v/>
      </c>
      <c r="S385">
        <f>IF(OR(NOT(OR(A385&lt;&gt;"",C385&lt;&gt;"",D385&lt;&gt;"",G385&lt;&gt;"")),N(O385)&gt;0),"",IF(IF(N(A385)=0,"SIN FECHA DE LLEGADA; ","")&amp;IF(C385="","SIN UNIDAD; ","")&amp;IF(AND(C385&lt;&gt;"",COUNTIF('Unidades'!$A$2:$A$300,C385)=0),"UNIDAD NO ESTÁ EN LA LISTA; ","")&amp;IF(I385="","SIN URGENCIA; ","")&amp;IF(AND(I385&lt;&gt;"",J385=""),"FALTA QUIÉN DECIDIÓ; ","")&amp;IF(AND(I385="Emergencia ahora",NOT(OR(N(L385)&gt;0,N(M385)&gt;0))),"EMERGENCIA SIN LLAMADA DE REGRESO; ","")&amp;IF(AND(I385&lt;&gt;"",N(A385)&gt;0,IFERROR(VLOOKUP(I385,'Ajustes'!$A$3:$C$5,2,0),0)&gt;0,IF(OR(N(L385)&gt;0,N(M385)&gt;0),((IF(N(L385)=0,N(A385),N(L385))+N(M385))-(N(A385)+N(B385)))*1440&gt;IFERROR(VLOOKUP(I385,'Ajustes'!$A$3:$C$5,2,0),0),AND(NOT(N(O385)&gt;0),I385&lt;&gt;"Emergencia ahora",(NOW()-(N(A385)+N(B385)))*1440&gt;IFERROR(VLOOKUP(I385,'Ajustes'!$A$3:$C$5,2,0),0)))),"LLAMADA DESPUÉS DE LA META; ","")&amp;IF(AND(I385="Siguiente día hábil",N(A385)&gt;0,IF(N(N385)=0,TODAY()&gt;WORKDAY(N(A385),1),N(N385)&gt;WORKDAY(N(A385),1))),"SIGUIENTE DÍA HÁBIL SIN PROGRAMAR; ","")&amp;IF(AND(OR(I385="Emergencia ahora",I385="Siguiente día hábil"),K385=""),"SIN PROVEEDOR; ","")&amp;IF(AND(I385&lt;&gt;"",N(A385)&gt;0,IFERROR(VLOOKUP(I385,'Ajustes'!$A$3:$C$5,3,0),0)&gt;0,TODAY()-N(A385)&gt;IFERROR(VLOOKUP(I385,'Ajustes'!$A$3:$C$5,3,0),0)),"ABIERTA DEMASIADO TIEMPO; ","")="","",LEFT(IF(N(A385)=0,"SIN FECHA DE LLEGADA; ","")&amp;IF(C385="","SIN UNIDAD; ","")&amp;IF(AND(C385&lt;&gt;"",COUNTIF('Unidades'!$A$2:$A$300,C385)=0),"UNIDAD NO ESTÁ EN LA LISTA; ","")&amp;IF(I385="","SIN URGENCIA; ","")&amp;IF(AND(I385&lt;&gt;"",J385=""),"FALTA QUIÉN DECIDIÓ; ","")&amp;IF(AND(I385="Emergencia ahora",NOT(OR(N(L385)&gt;0,N(M385)&gt;0))),"EMERGENCIA SIN LLAMADA DE REGRESO; ","")&amp;IF(AND(I385&lt;&gt;"",N(A385)&gt;0,IFERROR(VLOOKUP(I385,'Ajustes'!$A$3:$C$5,2,0),0)&gt;0,IF(OR(N(L385)&gt;0,N(M385)&gt;0),((IF(N(L385)=0,N(A385),N(L385))+N(M385))-(N(A385)+N(B385)))*1440&gt;IFERROR(VLOOKUP(I385,'Ajustes'!$A$3:$C$5,2,0),0),AND(NOT(N(O385)&gt;0),I385&lt;&gt;"Emergencia ahora",(NOW()-(N(A385)+N(B385)))*1440&gt;IFERROR(VLOOKUP(I385,'Ajustes'!$A$3:$C$5,2,0),0)))),"LLAMADA DESPUÉS DE LA META; ","")&amp;IF(AND(I385="Siguiente día hábil",N(A385)&gt;0,IF(N(N385)=0,TODAY()&gt;WORKDAY(N(A385),1),N(N385)&gt;WORKDAY(N(A385),1))),"SIGUIENTE DÍA HÁBIL SIN PROGRAMAR; ","")&amp;IF(AND(OR(I385="Emergencia ahora",I385="Siguiente día hábil"),K385=""),"SIN PROVEEDOR; ","")&amp;IF(AND(I385&lt;&gt;"",N(A385)&gt;0,IFERROR(VLOOKUP(I385,'Ajustes'!$A$3:$C$5,3,0),0)&gt;0,TODAY()-N(A385)&gt;IFERROR(VLOOKUP(I385,'Ajustes'!$A$3:$C$5,3,0),0)),"ABIERTA DEMASIADO TIEMPO; ",""),LEN(IF(N(A385)=0,"SIN FECHA DE LLEGADA; ","")&amp;IF(C385="","SIN UNIDAD; ","")&amp;IF(AND(C385&lt;&gt;"",COUNTIF('Unidades'!$A$2:$A$300,C385)=0),"UNIDAD NO ESTÁ EN LA LISTA; ","")&amp;IF(I385="","SIN URGENCIA; ","")&amp;IF(AND(I385&lt;&gt;"",J385=""),"FALTA QUIÉN DECIDIÓ; ","")&amp;IF(AND(I385="Emergencia ahora",NOT(OR(N(L385)&gt;0,N(M385)&gt;0))),"EMERGENCIA SIN LLAMADA DE REGRESO; ","")&amp;IF(AND(I385&lt;&gt;"",N(A385)&gt;0,IFERROR(VLOOKUP(I385,'Ajustes'!$A$3:$C$5,2,0),0)&gt;0,IF(OR(N(L385)&gt;0,N(M385)&gt;0),((IF(N(L385)=0,N(A385),N(L385))+N(M385))-(N(A385)+N(B385)))*1440&gt;IFERROR(VLOOKUP(I385,'Ajustes'!$A$3:$C$5,2,0),0),AND(NOT(N(O385)&gt;0),I385&lt;&gt;"Emergencia ahora",(NOW()-(N(A385)+N(B385)))*1440&gt;IFERROR(VLOOKUP(I385,'Ajustes'!$A$3:$C$5,2,0),0)))),"LLAMADA DESPUÉS DE LA META; ","")&amp;IF(AND(I385="Siguiente día hábil",N(A385)&gt;0,IF(N(N385)=0,TODAY()&gt;WORKDAY(N(A385),1),N(N385)&gt;WORKDAY(N(A385),1))),"SIGUIENTE DÍA HÁBIL SIN PROGRAMAR; ","")&amp;IF(AND(OR(I385="Emergencia ahora",I385="Siguiente día hábil"),K385=""),"SIN PROVEEDOR; ","")&amp;IF(AND(I385&lt;&gt;"",N(A385)&gt;0,IFERROR(VLOOKUP(I385,'Ajustes'!$A$3:$C$5,3,0),0)&gt;0,TODAY()-N(A385)&gt;IFERROR(VLOOKUP(I385,'Ajustes'!$A$3:$C$5,3,0),0)),"ABIERTA DEMASIADO TIEMPO; ",""))-2)))</f>
        <v/>
      </c>
    </row>
    <row r="386">
      <c r="A386" s="7" t="n"/>
      <c r="B386" s="8" t="n"/>
      <c r="L386" s="7" t="n"/>
      <c r="M386" s="8" t="n"/>
      <c r="N386" s="7" t="n"/>
      <c r="O386" s="7" t="n"/>
      <c r="Q386" s="10">
        <f>IF(OR(NOT(OR(A386&lt;&gt;"",C386&lt;&gt;"",D386&lt;&gt;"",G386&lt;&gt;"")),N(A386)=0,NOT(OR(N(L386)&gt;0,N(M386)&gt;0))),"",ROUND(((IF(N(L386)=0,N(A386),N(L386))+N(M386))-(N(A386)+N(B386)))*1440,0))</f>
        <v/>
      </c>
      <c r="R386" s="10">
        <f>IF(OR(NOT(OR(A386&lt;&gt;"",C386&lt;&gt;"",D386&lt;&gt;"",G386&lt;&gt;"")),N(A386)=0),"",IF(N(O386)&gt;0,N(O386),TODAY())-N(A386))</f>
        <v/>
      </c>
      <c r="S386">
        <f>IF(OR(NOT(OR(A386&lt;&gt;"",C386&lt;&gt;"",D386&lt;&gt;"",G386&lt;&gt;"")),N(O386)&gt;0),"",IF(IF(N(A386)=0,"SIN FECHA DE LLEGADA; ","")&amp;IF(C386="","SIN UNIDAD; ","")&amp;IF(AND(C386&lt;&gt;"",COUNTIF('Unidades'!$A$2:$A$300,C386)=0),"UNIDAD NO ESTÁ EN LA LISTA; ","")&amp;IF(I386="","SIN URGENCIA; ","")&amp;IF(AND(I386&lt;&gt;"",J386=""),"FALTA QUIÉN DECIDIÓ; ","")&amp;IF(AND(I386="Emergencia ahora",NOT(OR(N(L386)&gt;0,N(M386)&gt;0))),"EMERGENCIA SIN LLAMADA DE REGRESO; ","")&amp;IF(AND(I386&lt;&gt;"",N(A386)&gt;0,IFERROR(VLOOKUP(I386,'Ajustes'!$A$3:$C$5,2,0),0)&gt;0,IF(OR(N(L386)&gt;0,N(M386)&gt;0),((IF(N(L386)=0,N(A386),N(L386))+N(M386))-(N(A386)+N(B386)))*1440&gt;IFERROR(VLOOKUP(I386,'Ajustes'!$A$3:$C$5,2,0),0),AND(NOT(N(O386)&gt;0),I386&lt;&gt;"Emergencia ahora",(NOW()-(N(A386)+N(B386)))*1440&gt;IFERROR(VLOOKUP(I386,'Ajustes'!$A$3:$C$5,2,0),0)))),"LLAMADA DESPUÉS DE LA META; ","")&amp;IF(AND(I386="Siguiente día hábil",N(A386)&gt;0,IF(N(N386)=0,TODAY()&gt;WORKDAY(N(A386),1),N(N386)&gt;WORKDAY(N(A386),1))),"SIGUIENTE DÍA HÁBIL SIN PROGRAMAR; ","")&amp;IF(AND(OR(I386="Emergencia ahora",I386="Siguiente día hábil"),K386=""),"SIN PROVEEDOR; ","")&amp;IF(AND(I386&lt;&gt;"",N(A386)&gt;0,IFERROR(VLOOKUP(I386,'Ajustes'!$A$3:$C$5,3,0),0)&gt;0,TODAY()-N(A386)&gt;IFERROR(VLOOKUP(I386,'Ajustes'!$A$3:$C$5,3,0),0)),"ABIERTA DEMASIADO TIEMPO; ","")="","",LEFT(IF(N(A386)=0,"SIN FECHA DE LLEGADA; ","")&amp;IF(C386="","SIN UNIDAD; ","")&amp;IF(AND(C386&lt;&gt;"",COUNTIF('Unidades'!$A$2:$A$300,C386)=0),"UNIDAD NO ESTÁ EN LA LISTA; ","")&amp;IF(I386="","SIN URGENCIA; ","")&amp;IF(AND(I386&lt;&gt;"",J386=""),"FALTA QUIÉN DECIDIÓ; ","")&amp;IF(AND(I386="Emergencia ahora",NOT(OR(N(L386)&gt;0,N(M386)&gt;0))),"EMERGENCIA SIN LLAMADA DE REGRESO; ","")&amp;IF(AND(I386&lt;&gt;"",N(A386)&gt;0,IFERROR(VLOOKUP(I386,'Ajustes'!$A$3:$C$5,2,0),0)&gt;0,IF(OR(N(L386)&gt;0,N(M386)&gt;0),((IF(N(L386)=0,N(A386),N(L386))+N(M386))-(N(A386)+N(B386)))*1440&gt;IFERROR(VLOOKUP(I386,'Ajustes'!$A$3:$C$5,2,0),0),AND(NOT(N(O386)&gt;0),I386&lt;&gt;"Emergencia ahora",(NOW()-(N(A386)+N(B386)))*1440&gt;IFERROR(VLOOKUP(I386,'Ajustes'!$A$3:$C$5,2,0),0)))),"LLAMADA DESPUÉS DE LA META; ","")&amp;IF(AND(I386="Siguiente día hábil",N(A386)&gt;0,IF(N(N386)=0,TODAY()&gt;WORKDAY(N(A386),1),N(N386)&gt;WORKDAY(N(A386),1))),"SIGUIENTE DÍA HÁBIL SIN PROGRAMAR; ","")&amp;IF(AND(OR(I386="Emergencia ahora",I386="Siguiente día hábil"),K386=""),"SIN PROVEEDOR; ","")&amp;IF(AND(I386&lt;&gt;"",N(A386)&gt;0,IFERROR(VLOOKUP(I386,'Ajustes'!$A$3:$C$5,3,0),0)&gt;0,TODAY()-N(A386)&gt;IFERROR(VLOOKUP(I386,'Ajustes'!$A$3:$C$5,3,0),0)),"ABIERTA DEMASIADO TIEMPO; ",""),LEN(IF(N(A386)=0,"SIN FECHA DE LLEGADA; ","")&amp;IF(C386="","SIN UNIDAD; ","")&amp;IF(AND(C386&lt;&gt;"",COUNTIF('Unidades'!$A$2:$A$300,C386)=0),"UNIDAD NO ESTÁ EN LA LISTA; ","")&amp;IF(I386="","SIN URGENCIA; ","")&amp;IF(AND(I386&lt;&gt;"",J386=""),"FALTA QUIÉN DECIDIÓ; ","")&amp;IF(AND(I386="Emergencia ahora",NOT(OR(N(L386)&gt;0,N(M386)&gt;0))),"EMERGENCIA SIN LLAMADA DE REGRESO; ","")&amp;IF(AND(I386&lt;&gt;"",N(A386)&gt;0,IFERROR(VLOOKUP(I386,'Ajustes'!$A$3:$C$5,2,0),0)&gt;0,IF(OR(N(L386)&gt;0,N(M386)&gt;0),((IF(N(L386)=0,N(A386),N(L386))+N(M386))-(N(A386)+N(B386)))*1440&gt;IFERROR(VLOOKUP(I386,'Ajustes'!$A$3:$C$5,2,0),0),AND(NOT(N(O386)&gt;0),I386&lt;&gt;"Emergencia ahora",(NOW()-(N(A386)+N(B386)))*1440&gt;IFERROR(VLOOKUP(I386,'Ajustes'!$A$3:$C$5,2,0),0)))),"LLAMADA DESPUÉS DE LA META; ","")&amp;IF(AND(I386="Siguiente día hábil",N(A386)&gt;0,IF(N(N386)=0,TODAY()&gt;WORKDAY(N(A386),1),N(N386)&gt;WORKDAY(N(A386),1))),"SIGUIENTE DÍA HÁBIL SIN PROGRAMAR; ","")&amp;IF(AND(OR(I386="Emergencia ahora",I386="Siguiente día hábil"),K386=""),"SIN PROVEEDOR; ","")&amp;IF(AND(I386&lt;&gt;"",N(A386)&gt;0,IFERROR(VLOOKUP(I386,'Ajustes'!$A$3:$C$5,3,0),0)&gt;0,TODAY()-N(A386)&gt;IFERROR(VLOOKUP(I386,'Ajustes'!$A$3:$C$5,3,0),0)),"ABIERTA DEMASIADO TIEMPO; ",""))-2)))</f>
        <v/>
      </c>
    </row>
    <row r="387">
      <c r="A387" s="7" t="n"/>
      <c r="B387" s="8" t="n"/>
      <c r="L387" s="7" t="n"/>
      <c r="M387" s="8" t="n"/>
      <c r="N387" s="7" t="n"/>
      <c r="O387" s="7" t="n"/>
      <c r="Q387" s="10">
        <f>IF(OR(NOT(OR(A387&lt;&gt;"",C387&lt;&gt;"",D387&lt;&gt;"",G387&lt;&gt;"")),N(A387)=0,NOT(OR(N(L387)&gt;0,N(M387)&gt;0))),"",ROUND(((IF(N(L387)=0,N(A387),N(L387))+N(M387))-(N(A387)+N(B387)))*1440,0))</f>
        <v/>
      </c>
      <c r="R387" s="10">
        <f>IF(OR(NOT(OR(A387&lt;&gt;"",C387&lt;&gt;"",D387&lt;&gt;"",G387&lt;&gt;"")),N(A387)=0),"",IF(N(O387)&gt;0,N(O387),TODAY())-N(A387))</f>
        <v/>
      </c>
      <c r="S387">
        <f>IF(OR(NOT(OR(A387&lt;&gt;"",C387&lt;&gt;"",D387&lt;&gt;"",G387&lt;&gt;"")),N(O387)&gt;0),"",IF(IF(N(A387)=0,"SIN FECHA DE LLEGADA; ","")&amp;IF(C387="","SIN UNIDAD; ","")&amp;IF(AND(C387&lt;&gt;"",COUNTIF('Unidades'!$A$2:$A$300,C387)=0),"UNIDAD NO ESTÁ EN LA LISTA; ","")&amp;IF(I387="","SIN URGENCIA; ","")&amp;IF(AND(I387&lt;&gt;"",J387=""),"FALTA QUIÉN DECIDIÓ; ","")&amp;IF(AND(I387="Emergencia ahora",NOT(OR(N(L387)&gt;0,N(M387)&gt;0))),"EMERGENCIA SIN LLAMADA DE REGRESO; ","")&amp;IF(AND(I387&lt;&gt;"",N(A387)&gt;0,IFERROR(VLOOKUP(I387,'Ajustes'!$A$3:$C$5,2,0),0)&gt;0,IF(OR(N(L387)&gt;0,N(M387)&gt;0),((IF(N(L387)=0,N(A387),N(L387))+N(M387))-(N(A387)+N(B387)))*1440&gt;IFERROR(VLOOKUP(I387,'Ajustes'!$A$3:$C$5,2,0),0),AND(NOT(N(O387)&gt;0),I387&lt;&gt;"Emergencia ahora",(NOW()-(N(A387)+N(B387)))*1440&gt;IFERROR(VLOOKUP(I387,'Ajustes'!$A$3:$C$5,2,0),0)))),"LLAMADA DESPUÉS DE LA META; ","")&amp;IF(AND(I387="Siguiente día hábil",N(A387)&gt;0,IF(N(N387)=0,TODAY()&gt;WORKDAY(N(A387),1),N(N387)&gt;WORKDAY(N(A387),1))),"SIGUIENTE DÍA HÁBIL SIN PROGRAMAR; ","")&amp;IF(AND(OR(I387="Emergencia ahora",I387="Siguiente día hábil"),K387=""),"SIN PROVEEDOR; ","")&amp;IF(AND(I387&lt;&gt;"",N(A387)&gt;0,IFERROR(VLOOKUP(I387,'Ajustes'!$A$3:$C$5,3,0),0)&gt;0,TODAY()-N(A387)&gt;IFERROR(VLOOKUP(I387,'Ajustes'!$A$3:$C$5,3,0),0)),"ABIERTA DEMASIADO TIEMPO; ","")="","",LEFT(IF(N(A387)=0,"SIN FECHA DE LLEGADA; ","")&amp;IF(C387="","SIN UNIDAD; ","")&amp;IF(AND(C387&lt;&gt;"",COUNTIF('Unidades'!$A$2:$A$300,C387)=0),"UNIDAD NO ESTÁ EN LA LISTA; ","")&amp;IF(I387="","SIN URGENCIA; ","")&amp;IF(AND(I387&lt;&gt;"",J387=""),"FALTA QUIÉN DECIDIÓ; ","")&amp;IF(AND(I387="Emergencia ahora",NOT(OR(N(L387)&gt;0,N(M387)&gt;0))),"EMERGENCIA SIN LLAMADA DE REGRESO; ","")&amp;IF(AND(I387&lt;&gt;"",N(A387)&gt;0,IFERROR(VLOOKUP(I387,'Ajustes'!$A$3:$C$5,2,0),0)&gt;0,IF(OR(N(L387)&gt;0,N(M387)&gt;0),((IF(N(L387)=0,N(A387),N(L387))+N(M387))-(N(A387)+N(B387)))*1440&gt;IFERROR(VLOOKUP(I387,'Ajustes'!$A$3:$C$5,2,0),0),AND(NOT(N(O387)&gt;0),I387&lt;&gt;"Emergencia ahora",(NOW()-(N(A387)+N(B387)))*1440&gt;IFERROR(VLOOKUP(I387,'Ajustes'!$A$3:$C$5,2,0),0)))),"LLAMADA DESPUÉS DE LA META; ","")&amp;IF(AND(I387="Siguiente día hábil",N(A387)&gt;0,IF(N(N387)=0,TODAY()&gt;WORKDAY(N(A387),1),N(N387)&gt;WORKDAY(N(A387),1))),"SIGUIENTE DÍA HÁBIL SIN PROGRAMAR; ","")&amp;IF(AND(OR(I387="Emergencia ahora",I387="Siguiente día hábil"),K387=""),"SIN PROVEEDOR; ","")&amp;IF(AND(I387&lt;&gt;"",N(A387)&gt;0,IFERROR(VLOOKUP(I387,'Ajustes'!$A$3:$C$5,3,0),0)&gt;0,TODAY()-N(A387)&gt;IFERROR(VLOOKUP(I387,'Ajustes'!$A$3:$C$5,3,0),0)),"ABIERTA DEMASIADO TIEMPO; ",""),LEN(IF(N(A387)=0,"SIN FECHA DE LLEGADA; ","")&amp;IF(C387="","SIN UNIDAD; ","")&amp;IF(AND(C387&lt;&gt;"",COUNTIF('Unidades'!$A$2:$A$300,C387)=0),"UNIDAD NO ESTÁ EN LA LISTA; ","")&amp;IF(I387="","SIN URGENCIA; ","")&amp;IF(AND(I387&lt;&gt;"",J387=""),"FALTA QUIÉN DECIDIÓ; ","")&amp;IF(AND(I387="Emergencia ahora",NOT(OR(N(L387)&gt;0,N(M387)&gt;0))),"EMERGENCIA SIN LLAMADA DE REGRESO; ","")&amp;IF(AND(I387&lt;&gt;"",N(A387)&gt;0,IFERROR(VLOOKUP(I387,'Ajustes'!$A$3:$C$5,2,0),0)&gt;0,IF(OR(N(L387)&gt;0,N(M387)&gt;0),((IF(N(L387)=0,N(A387),N(L387))+N(M387))-(N(A387)+N(B387)))*1440&gt;IFERROR(VLOOKUP(I387,'Ajustes'!$A$3:$C$5,2,0),0),AND(NOT(N(O387)&gt;0),I387&lt;&gt;"Emergencia ahora",(NOW()-(N(A387)+N(B387)))*1440&gt;IFERROR(VLOOKUP(I387,'Ajustes'!$A$3:$C$5,2,0),0)))),"LLAMADA DESPUÉS DE LA META; ","")&amp;IF(AND(I387="Siguiente día hábil",N(A387)&gt;0,IF(N(N387)=0,TODAY()&gt;WORKDAY(N(A387),1),N(N387)&gt;WORKDAY(N(A387),1))),"SIGUIENTE DÍA HÁBIL SIN PROGRAMAR; ","")&amp;IF(AND(OR(I387="Emergencia ahora",I387="Siguiente día hábil"),K387=""),"SIN PROVEEDOR; ","")&amp;IF(AND(I387&lt;&gt;"",N(A387)&gt;0,IFERROR(VLOOKUP(I387,'Ajustes'!$A$3:$C$5,3,0),0)&gt;0,TODAY()-N(A387)&gt;IFERROR(VLOOKUP(I387,'Ajustes'!$A$3:$C$5,3,0),0)),"ABIERTA DEMASIADO TIEMPO; ",""))-2)))</f>
        <v/>
      </c>
    </row>
    <row r="388">
      <c r="A388" s="7" t="n"/>
      <c r="B388" s="8" t="n"/>
      <c r="L388" s="7" t="n"/>
      <c r="M388" s="8" t="n"/>
      <c r="N388" s="7" t="n"/>
      <c r="O388" s="7" t="n"/>
      <c r="Q388" s="10">
        <f>IF(OR(NOT(OR(A388&lt;&gt;"",C388&lt;&gt;"",D388&lt;&gt;"",G388&lt;&gt;"")),N(A388)=0,NOT(OR(N(L388)&gt;0,N(M388)&gt;0))),"",ROUND(((IF(N(L388)=0,N(A388),N(L388))+N(M388))-(N(A388)+N(B388)))*1440,0))</f>
        <v/>
      </c>
      <c r="R388" s="10">
        <f>IF(OR(NOT(OR(A388&lt;&gt;"",C388&lt;&gt;"",D388&lt;&gt;"",G388&lt;&gt;"")),N(A388)=0),"",IF(N(O388)&gt;0,N(O388),TODAY())-N(A388))</f>
        <v/>
      </c>
      <c r="S388">
        <f>IF(OR(NOT(OR(A388&lt;&gt;"",C388&lt;&gt;"",D388&lt;&gt;"",G388&lt;&gt;"")),N(O388)&gt;0),"",IF(IF(N(A388)=0,"SIN FECHA DE LLEGADA; ","")&amp;IF(C388="","SIN UNIDAD; ","")&amp;IF(AND(C388&lt;&gt;"",COUNTIF('Unidades'!$A$2:$A$300,C388)=0),"UNIDAD NO ESTÁ EN LA LISTA; ","")&amp;IF(I388="","SIN URGENCIA; ","")&amp;IF(AND(I388&lt;&gt;"",J388=""),"FALTA QUIÉN DECIDIÓ; ","")&amp;IF(AND(I388="Emergencia ahora",NOT(OR(N(L388)&gt;0,N(M388)&gt;0))),"EMERGENCIA SIN LLAMADA DE REGRESO; ","")&amp;IF(AND(I388&lt;&gt;"",N(A388)&gt;0,IFERROR(VLOOKUP(I388,'Ajustes'!$A$3:$C$5,2,0),0)&gt;0,IF(OR(N(L388)&gt;0,N(M388)&gt;0),((IF(N(L388)=0,N(A388),N(L388))+N(M388))-(N(A388)+N(B388)))*1440&gt;IFERROR(VLOOKUP(I388,'Ajustes'!$A$3:$C$5,2,0),0),AND(NOT(N(O388)&gt;0),I388&lt;&gt;"Emergencia ahora",(NOW()-(N(A388)+N(B388)))*1440&gt;IFERROR(VLOOKUP(I388,'Ajustes'!$A$3:$C$5,2,0),0)))),"LLAMADA DESPUÉS DE LA META; ","")&amp;IF(AND(I388="Siguiente día hábil",N(A388)&gt;0,IF(N(N388)=0,TODAY()&gt;WORKDAY(N(A388),1),N(N388)&gt;WORKDAY(N(A388),1))),"SIGUIENTE DÍA HÁBIL SIN PROGRAMAR; ","")&amp;IF(AND(OR(I388="Emergencia ahora",I388="Siguiente día hábil"),K388=""),"SIN PROVEEDOR; ","")&amp;IF(AND(I388&lt;&gt;"",N(A388)&gt;0,IFERROR(VLOOKUP(I388,'Ajustes'!$A$3:$C$5,3,0),0)&gt;0,TODAY()-N(A388)&gt;IFERROR(VLOOKUP(I388,'Ajustes'!$A$3:$C$5,3,0),0)),"ABIERTA DEMASIADO TIEMPO; ","")="","",LEFT(IF(N(A388)=0,"SIN FECHA DE LLEGADA; ","")&amp;IF(C388="","SIN UNIDAD; ","")&amp;IF(AND(C388&lt;&gt;"",COUNTIF('Unidades'!$A$2:$A$300,C388)=0),"UNIDAD NO ESTÁ EN LA LISTA; ","")&amp;IF(I388="","SIN URGENCIA; ","")&amp;IF(AND(I388&lt;&gt;"",J388=""),"FALTA QUIÉN DECIDIÓ; ","")&amp;IF(AND(I388="Emergencia ahora",NOT(OR(N(L388)&gt;0,N(M388)&gt;0))),"EMERGENCIA SIN LLAMADA DE REGRESO; ","")&amp;IF(AND(I388&lt;&gt;"",N(A388)&gt;0,IFERROR(VLOOKUP(I388,'Ajustes'!$A$3:$C$5,2,0),0)&gt;0,IF(OR(N(L388)&gt;0,N(M388)&gt;0),((IF(N(L388)=0,N(A388),N(L388))+N(M388))-(N(A388)+N(B388)))*1440&gt;IFERROR(VLOOKUP(I388,'Ajustes'!$A$3:$C$5,2,0),0),AND(NOT(N(O388)&gt;0),I388&lt;&gt;"Emergencia ahora",(NOW()-(N(A388)+N(B388)))*1440&gt;IFERROR(VLOOKUP(I388,'Ajustes'!$A$3:$C$5,2,0),0)))),"LLAMADA DESPUÉS DE LA META; ","")&amp;IF(AND(I388="Siguiente día hábil",N(A388)&gt;0,IF(N(N388)=0,TODAY()&gt;WORKDAY(N(A388),1),N(N388)&gt;WORKDAY(N(A388),1))),"SIGUIENTE DÍA HÁBIL SIN PROGRAMAR; ","")&amp;IF(AND(OR(I388="Emergencia ahora",I388="Siguiente día hábil"),K388=""),"SIN PROVEEDOR; ","")&amp;IF(AND(I388&lt;&gt;"",N(A388)&gt;0,IFERROR(VLOOKUP(I388,'Ajustes'!$A$3:$C$5,3,0),0)&gt;0,TODAY()-N(A388)&gt;IFERROR(VLOOKUP(I388,'Ajustes'!$A$3:$C$5,3,0),0)),"ABIERTA DEMASIADO TIEMPO; ",""),LEN(IF(N(A388)=0,"SIN FECHA DE LLEGADA; ","")&amp;IF(C388="","SIN UNIDAD; ","")&amp;IF(AND(C388&lt;&gt;"",COUNTIF('Unidades'!$A$2:$A$300,C388)=0),"UNIDAD NO ESTÁ EN LA LISTA; ","")&amp;IF(I388="","SIN URGENCIA; ","")&amp;IF(AND(I388&lt;&gt;"",J388=""),"FALTA QUIÉN DECIDIÓ; ","")&amp;IF(AND(I388="Emergencia ahora",NOT(OR(N(L388)&gt;0,N(M388)&gt;0))),"EMERGENCIA SIN LLAMADA DE REGRESO; ","")&amp;IF(AND(I388&lt;&gt;"",N(A388)&gt;0,IFERROR(VLOOKUP(I388,'Ajustes'!$A$3:$C$5,2,0),0)&gt;0,IF(OR(N(L388)&gt;0,N(M388)&gt;0),((IF(N(L388)=0,N(A388),N(L388))+N(M388))-(N(A388)+N(B388)))*1440&gt;IFERROR(VLOOKUP(I388,'Ajustes'!$A$3:$C$5,2,0),0),AND(NOT(N(O388)&gt;0),I388&lt;&gt;"Emergencia ahora",(NOW()-(N(A388)+N(B388)))*1440&gt;IFERROR(VLOOKUP(I388,'Ajustes'!$A$3:$C$5,2,0),0)))),"LLAMADA DESPUÉS DE LA META; ","")&amp;IF(AND(I388="Siguiente día hábil",N(A388)&gt;0,IF(N(N388)=0,TODAY()&gt;WORKDAY(N(A388),1),N(N388)&gt;WORKDAY(N(A388),1))),"SIGUIENTE DÍA HÁBIL SIN PROGRAMAR; ","")&amp;IF(AND(OR(I388="Emergencia ahora",I388="Siguiente día hábil"),K388=""),"SIN PROVEEDOR; ","")&amp;IF(AND(I388&lt;&gt;"",N(A388)&gt;0,IFERROR(VLOOKUP(I388,'Ajustes'!$A$3:$C$5,3,0),0)&gt;0,TODAY()-N(A388)&gt;IFERROR(VLOOKUP(I388,'Ajustes'!$A$3:$C$5,3,0),0)),"ABIERTA DEMASIADO TIEMPO; ",""))-2)))</f>
        <v/>
      </c>
    </row>
    <row r="389">
      <c r="A389" s="7" t="n"/>
      <c r="B389" s="8" t="n"/>
      <c r="L389" s="7" t="n"/>
      <c r="M389" s="8" t="n"/>
      <c r="N389" s="7" t="n"/>
      <c r="O389" s="7" t="n"/>
      <c r="Q389" s="10">
        <f>IF(OR(NOT(OR(A389&lt;&gt;"",C389&lt;&gt;"",D389&lt;&gt;"",G389&lt;&gt;"")),N(A389)=0,NOT(OR(N(L389)&gt;0,N(M389)&gt;0))),"",ROUND(((IF(N(L389)=0,N(A389),N(L389))+N(M389))-(N(A389)+N(B389)))*1440,0))</f>
        <v/>
      </c>
      <c r="R389" s="10">
        <f>IF(OR(NOT(OR(A389&lt;&gt;"",C389&lt;&gt;"",D389&lt;&gt;"",G389&lt;&gt;"")),N(A389)=0),"",IF(N(O389)&gt;0,N(O389),TODAY())-N(A389))</f>
        <v/>
      </c>
      <c r="S389">
        <f>IF(OR(NOT(OR(A389&lt;&gt;"",C389&lt;&gt;"",D389&lt;&gt;"",G389&lt;&gt;"")),N(O389)&gt;0),"",IF(IF(N(A389)=0,"SIN FECHA DE LLEGADA; ","")&amp;IF(C389="","SIN UNIDAD; ","")&amp;IF(AND(C389&lt;&gt;"",COUNTIF('Unidades'!$A$2:$A$300,C389)=0),"UNIDAD NO ESTÁ EN LA LISTA; ","")&amp;IF(I389="","SIN URGENCIA; ","")&amp;IF(AND(I389&lt;&gt;"",J389=""),"FALTA QUIÉN DECIDIÓ; ","")&amp;IF(AND(I389="Emergencia ahora",NOT(OR(N(L389)&gt;0,N(M389)&gt;0))),"EMERGENCIA SIN LLAMADA DE REGRESO; ","")&amp;IF(AND(I389&lt;&gt;"",N(A389)&gt;0,IFERROR(VLOOKUP(I389,'Ajustes'!$A$3:$C$5,2,0),0)&gt;0,IF(OR(N(L389)&gt;0,N(M389)&gt;0),((IF(N(L389)=0,N(A389),N(L389))+N(M389))-(N(A389)+N(B389)))*1440&gt;IFERROR(VLOOKUP(I389,'Ajustes'!$A$3:$C$5,2,0),0),AND(NOT(N(O389)&gt;0),I389&lt;&gt;"Emergencia ahora",(NOW()-(N(A389)+N(B389)))*1440&gt;IFERROR(VLOOKUP(I389,'Ajustes'!$A$3:$C$5,2,0),0)))),"LLAMADA DESPUÉS DE LA META; ","")&amp;IF(AND(I389="Siguiente día hábil",N(A389)&gt;0,IF(N(N389)=0,TODAY()&gt;WORKDAY(N(A389),1),N(N389)&gt;WORKDAY(N(A389),1))),"SIGUIENTE DÍA HÁBIL SIN PROGRAMAR; ","")&amp;IF(AND(OR(I389="Emergencia ahora",I389="Siguiente día hábil"),K389=""),"SIN PROVEEDOR; ","")&amp;IF(AND(I389&lt;&gt;"",N(A389)&gt;0,IFERROR(VLOOKUP(I389,'Ajustes'!$A$3:$C$5,3,0),0)&gt;0,TODAY()-N(A389)&gt;IFERROR(VLOOKUP(I389,'Ajustes'!$A$3:$C$5,3,0),0)),"ABIERTA DEMASIADO TIEMPO; ","")="","",LEFT(IF(N(A389)=0,"SIN FECHA DE LLEGADA; ","")&amp;IF(C389="","SIN UNIDAD; ","")&amp;IF(AND(C389&lt;&gt;"",COUNTIF('Unidades'!$A$2:$A$300,C389)=0),"UNIDAD NO ESTÁ EN LA LISTA; ","")&amp;IF(I389="","SIN URGENCIA; ","")&amp;IF(AND(I389&lt;&gt;"",J389=""),"FALTA QUIÉN DECIDIÓ; ","")&amp;IF(AND(I389="Emergencia ahora",NOT(OR(N(L389)&gt;0,N(M389)&gt;0))),"EMERGENCIA SIN LLAMADA DE REGRESO; ","")&amp;IF(AND(I389&lt;&gt;"",N(A389)&gt;0,IFERROR(VLOOKUP(I389,'Ajustes'!$A$3:$C$5,2,0),0)&gt;0,IF(OR(N(L389)&gt;0,N(M389)&gt;0),((IF(N(L389)=0,N(A389),N(L389))+N(M389))-(N(A389)+N(B389)))*1440&gt;IFERROR(VLOOKUP(I389,'Ajustes'!$A$3:$C$5,2,0),0),AND(NOT(N(O389)&gt;0),I389&lt;&gt;"Emergencia ahora",(NOW()-(N(A389)+N(B389)))*1440&gt;IFERROR(VLOOKUP(I389,'Ajustes'!$A$3:$C$5,2,0),0)))),"LLAMADA DESPUÉS DE LA META; ","")&amp;IF(AND(I389="Siguiente día hábil",N(A389)&gt;0,IF(N(N389)=0,TODAY()&gt;WORKDAY(N(A389),1),N(N389)&gt;WORKDAY(N(A389),1))),"SIGUIENTE DÍA HÁBIL SIN PROGRAMAR; ","")&amp;IF(AND(OR(I389="Emergencia ahora",I389="Siguiente día hábil"),K389=""),"SIN PROVEEDOR; ","")&amp;IF(AND(I389&lt;&gt;"",N(A389)&gt;0,IFERROR(VLOOKUP(I389,'Ajustes'!$A$3:$C$5,3,0),0)&gt;0,TODAY()-N(A389)&gt;IFERROR(VLOOKUP(I389,'Ajustes'!$A$3:$C$5,3,0),0)),"ABIERTA DEMASIADO TIEMPO; ",""),LEN(IF(N(A389)=0,"SIN FECHA DE LLEGADA; ","")&amp;IF(C389="","SIN UNIDAD; ","")&amp;IF(AND(C389&lt;&gt;"",COUNTIF('Unidades'!$A$2:$A$300,C389)=0),"UNIDAD NO ESTÁ EN LA LISTA; ","")&amp;IF(I389="","SIN URGENCIA; ","")&amp;IF(AND(I389&lt;&gt;"",J389=""),"FALTA QUIÉN DECIDIÓ; ","")&amp;IF(AND(I389="Emergencia ahora",NOT(OR(N(L389)&gt;0,N(M389)&gt;0))),"EMERGENCIA SIN LLAMADA DE REGRESO; ","")&amp;IF(AND(I389&lt;&gt;"",N(A389)&gt;0,IFERROR(VLOOKUP(I389,'Ajustes'!$A$3:$C$5,2,0),0)&gt;0,IF(OR(N(L389)&gt;0,N(M389)&gt;0),((IF(N(L389)=0,N(A389),N(L389))+N(M389))-(N(A389)+N(B389)))*1440&gt;IFERROR(VLOOKUP(I389,'Ajustes'!$A$3:$C$5,2,0),0),AND(NOT(N(O389)&gt;0),I389&lt;&gt;"Emergencia ahora",(NOW()-(N(A389)+N(B389)))*1440&gt;IFERROR(VLOOKUP(I389,'Ajustes'!$A$3:$C$5,2,0),0)))),"LLAMADA DESPUÉS DE LA META; ","")&amp;IF(AND(I389="Siguiente día hábil",N(A389)&gt;0,IF(N(N389)=0,TODAY()&gt;WORKDAY(N(A389),1),N(N389)&gt;WORKDAY(N(A389),1))),"SIGUIENTE DÍA HÁBIL SIN PROGRAMAR; ","")&amp;IF(AND(OR(I389="Emergencia ahora",I389="Siguiente día hábil"),K389=""),"SIN PROVEEDOR; ","")&amp;IF(AND(I389&lt;&gt;"",N(A389)&gt;0,IFERROR(VLOOKUP(I389,'Ajustes'!$A$3:$C$5,3,0),0)&gt;0,TODAY()-N(A389)&gt;IFERROR(VLOOKUP(I389,'Ajustes'!$A$3:$C$5,3,0),0)),"ABIERTA DEMASIADO TIEMPO; ",""))-2)))</f>
        <v/>
      </c>
    </row>
    <row r="390">
      <c r="A390" s="7" t="n"/>
      <c r="B390" s="8" t="n"/>
      <c r="L390" s="7" t="n"/>
      <c r="M390" s="8" t="n"/>
      <c r="N390" s="7" t="n"/>
      <c r="O390" s="7" t="n"/>
      <c r="Q390" s="10">
        <f>IF(OR(NOT(OR(A390&lt;&gt;"",C390&lt;&gt;"",D390&lt;&gt;"",G390&lt;&gt;"")),N(A390)=0,NOT(OR(N(L390)&gt;0,N(M390)&gt;0))),"",ROUND(((IF(N(L390)=0,N(A390),N(L390))+N(M390))-(N(A390)+N(B390)))*1440,0))</f>
        <v/>
      </c>
      <c r="R390" s="10">
        <f>IF(OR(NOT(OR(A390&lt;&gt;"",C390&lt;&gt;"",D390&lt;&gt;"",G390&lt;&gt;"")),N(A390)=0),"",IF(N(O390)&gt;0,N(O390),TODAY())-N(A390))</f>
        <v/>
      </c>
      <c r="S390">
        <f>IF(OR(NOT(OR(A390&lt;&gt;"",C390&lt;&gt;"",D390&lt;&gt;"",G390&lt;&gt;"")),N(O390)&gt;0),"",IF(IF(N(A390)=0,"SIN FECHA DE LLEGADA; ","")&amp;IF(C390="","SIN UNIDAD; ","")&amp;IF(AND(C390&lt;&gt;"",COUNTIF('Unidades'!$A$2:$A$300,C390)=0),"UNIDAD NO ESTÁ EN LA LISTA; ","")&amp;IF(I390="","SIN URGENCIA; ","")&amp;IF(AND(I390&lt;&gt;"",J390=""),"FALTA QUIÉN DECIDIÓ; ","")&amp;IF(AND(I390="Emergencia ahora",NOT(OR(N(L390)&gt;0,N(M390)&gt;0))),"EMERGENCIA SIN LLAMADA DE REGRESO; ","")&amp;IF(AND(I390&lt;&gt;"",N(A390)&gt;0,IFERROR(VLOOKUP(I390,'Ajustes'!$A$3:$C$5,2,0),0)&gt;0,IF(OR(N(L390)&gt;0,N(M390)&gt;0),((IF(N(L390)=0,N(A390),N(L390))+N(M390))-(N(A390)+N(B390)))*1440&gt;IFERROR(VLOOKUP(I390,'Ajustes'!$A$3:$C$5,2,0),0),AND(NOT(N(O390)&gt;0),I390&lt;&gt;"Emergencia ahora",(NOW()-(N(A390)+N(B390)))*1440&gt;IFERROR(VLOOKUP(I390,'Ajustes'!$A$3:$C$5,2,0),0)))),"LLAMADA DESPUÉS DE LA META; ","")&amp;IF(AND(I390="Siguiente día hábil",N(A390)&gt;0,IF(N(N390)=0,TODAY()&gt;WORKDAY(N(A390),1),N(N390)&gt;WORKDAY(N(A390),1))),"SIGUIENTE DÍA HÁBIL SIN PROGRAMAR; ","")&amp;IF(AND(OR(I390="Emergencia ahora",I390="Siguiente día hábil"),K390=""),"SIN PROVEEDOR; ","")&amp;IF(AND(I390&lt;&gt;"",N(A390)&gt;0,IFERROR(VLOOKUP(I390,'Ajustes'!$A$3:$C$5,3,0),0)&gt;0,TODAY()-N(A390)&gt;IFERROR(VLOOKUP(I390,'Ajustes'!$A$3:$C$5,3,0),0)),"ABIERTA DEMASIADO TIEMPO; ","")="","",LEFT(IF(N(A390)=0,"SIN FECHA DE LLEGADA; ","")&amp;IF(C390="","SIN UNIDAD; ","")&amp;IF(AND(C390&lt;&gt;"",COUNTIF('Unidades'!$A$2:$A$300,C390)=0),"UNIDAD NO ESTÁ EN LA LISTA; ","")&amp;IF(I390="","SIN URGENCIA; ","")&amp;IF(AND(I390&lt;&gt;"",J390=""),"FALTA QUIÉN DECIDIÓ; ","")&amp;IF(AND(I390="Emergencia ahora",NOT(OR(N(L390)&gt;0,N(M390)&gt;0))),"EMERGENCIA SIN LLAMADA DE REGRESO; ","")&amp;IF(AND(I390&lt;&gt;"",N(A390)&gt;0,IFERROR(VLOOKUP(I390,'Ajustes'!$A$3:$C$5,2,0),0)&gt;0,IF(OR(N(L390)&gt;0,N(M390)&gt;0),((IF(N(L390)=0,N(A390),N(L390))+N(M390))-(N(A390)+N(B390)))*1440&gt;IFERROR(VLOOKUP(I390,'Ajustes'!$A$3:$C$5,2,0),0),AND(NOT(N(O390)&gt;0),I390&lt;&gt;"Emergencia ahora",(NOW()-(N(A390)+N(B390)))*1440&gt;IFERROR(VLOOKUP(I390,'Ajustes'!$A$3:$C$5,2,0),0)))),"LLAMADA DESPUÉS DE LA META; ","")&amp;IF(AND(I390="Siguiente día hábil",N(A390)&gt;0,IF(N(N390)=0,TODAY()&gt;WORKDAY(N(A390),1),N(N390)&gt;WORKDAY(N(A390),1))),"SIGUIENTE DÍA HÁBIL SIN PROGRAMAR; ","")&amp;IF(AND(OR(I390="Emergencia ahora",I390="Siguiente día hábil"),K390=""),"SIN PROVEEDOR; ","")&amp;IF(AND(I390&lt;&gt;"",N(A390)&gt;0,IFERROR(VLOOKUP(I390,'Ajustes'!$A$3:$C$5,3,0),0)&gt;0,TODAY()-N(A390)&gt;IFERROR(VLOOKUP(I390,'Ajustes'!$A$3:$C$5,3,0),0)),"ABIERTA DEMASIADO TIEMPO; ",""),LEN(IF(N(A390)=0,"SIN FECHA DE LLEGADA; ","")&amp;IF(C390="","SIN UNIDAD; ","")&amp;IF(AND(C390&lt;&gt;"",COUNTIF('Unidades'!$A$2:$A$300,C390)=0),"UNIDAD NO ESTÁ EN LA LISTA; ","")&amp;IF(I390="","SIN URGENCIA; ","")&amp;IF(AND(I390&lt;&gt;"",J390=""),"FALTA QUIÉN DECIDIÓ; ","")&amp;IF(AND(I390="Emergencia ahora",NOT(OR(N(L390)&gt;0,N(M390)&gt;0))),"EMERGENCIA SIN LLAMADA DE REGRESO; ","")&amp;IF(AND(I390&lt;&gt;"",N(A390)&gt;0,IFERROR(VLOOKUP(I390,'Ajustes'!$A$3:$C$5,2,0),0)&gt;0,IF(OR(N(L390)&gt;0,N(M390)&gt;0),((IF(N(L390)=0,N(A390),N(L390))+N(M390))-(N(A390)+N(B390)))*1440&gt;IFERROR(VLOOKUP(I390,'Ajustes'!$A$3:$C$5,2,0),0),AND(NOT(N(O390)&gt;0),I390&lt;&gt;"Emergencia ahora",(NOW()-(N(A390)+N(B390)))*1440&gt;IFERROR(VLOOKUP(I390,'Ajustes'!$A$3:$C$5,2,0),0)))),"LLAMADA DESPUÉS DE LA META; ","")&amp;IF(AND(I390="Siguiente día hábil",N(A390)&gt;0,IF(N(N390)=0,TODAY()&gt;WORKDAY(N(A390),1),N(N390)&gt;WORKDAY(N(A390),1))),"SIGUIENTE DÍA HÁBIL SIN PROGRAMAR; ","")&amp;IF(AND(OR(I390="Emergencia ahora",I390="Siguiente día hábil"),K390=""),"SIN PROVEEDOR; ","")&amp;IF(AND(I390&lt;&gt;"",N(A390)&gt;0,IFERROR(VLOOKUP(I390,'Ajustes'!$A$3:$C$5,3,0),0)&gt;0,TODAY()-N(A390)&gt;IFERROR(VLOOKUP(I390,'Ajustes'!$A$3:$C$5,3,0),0)),"ABIERTA DEMASIADO TIEMPO; ",""))-2)))</f>
        <v/>
      </c>
    </row>
    <row r="391">
      <c r="A391" s="7" t="n"/>
      <c r="B391" s="8" t="n"/>
      <c r="L391" s="7" t="n"/>
      <c r="M391" s="8" t="n"/>
      <c r="N391" s="7" t="n"/>
      <c r="O391" s="7" t="n"/>
      <c r="Q391" s="10">
        <f>IF(OR(NOT(OR(A391&lt;&gt;"",C391&lt;&gt;"",D391&lt;&gt;"",G391&lt;&gt;"")),N(A391)=0,NOT(OR(N(L391)&gt;0,N(M391)&gt;0))),"",ROUND(((IF(N(L391)=0,N(A391),N(L391))+N(M391))-(N(A391)+N(B391)))*1440,0))</f>
        <v/>
      </c>
      <c r="R391" s="10">
        <f>IF(OR(NOT(OR(A391&lt;&gt;"",C391&lt;&gt;"",D391&lt;&gt;"",G391&lt;&gt;"")),N(A391)=0),"",IF(N(O391)&gt;0,N(O391),TODAY())-N(A391))</f>
        <v/>
      </c>
      <c r="S391">
        <f>IF(OR(NOT(OR(A391&lt;&gt;"",C391&lt;&gt;"",D391&lt;&gt;"",G391&lt;&gt;"")),N(O391)&gt;0),"",IF(IF(N(A391)=0,"SIN FECHA DE LLEGADA; ","")&amp;IF(C391="","SIN UNIDAD; ","")&amp;IF(AND(C391&lt;&gt;"",COUNTIF('Unidades'!$A$2:$A$300,C391)=0),"UNIDAD NO ESTÁ EN LA LISTA; ","")&amp;IF(I391="","SIN URGENCIA; ","")&amp;IF(AND(I391&lt;&gt;"",J391=""),"FALTA QUIÉN DECIDIÓ; ","")&amp;IF(AND(I391="Emergencia ahora",NOT(OR(N(L391)&gt;0,N(M391)&gt;0))),"EMERGENCIA SIN LLAMADA DE REGRESO; ","")&amp;IF(AND(I391&lt;&gt;"",N(A391)&gt;0,IFERROR(VLOOKUP(I391,'Ajustes'!$A$3:$C$5,2,0),0)&gt;0,IF(OR(N(L391)&gt;0,N(M391)&gt;0),((IF(N(L391)=0,N(A391),N(L391))+N(M391))-(N(A391)+N(B391)))*1440&gt;IFERROR(VLOOKUP(I391,'Ajustes'!$A$3:$C$5,2,0),0),AND(NOT(N(O391)&gt;0),I391&lt;&gt;"Emergencia ahora",(NOW()-(N(A391)+N(B391)))*1440&gt;IFERROR(VLOOKUP(I391,'Ajustes'!$A$3:$C$5,2,0),0)))),"LLAMADA DESPUÉS DE LA META; ","")&amp;IF(AND(I391="Siguiente día hábil",N(A391)&gt;0,IF(N(N391)=0,TODAY()&gt;WORKDAY(N(A391),1),N(N391)&gt;WORKDAY(N(A391),1))),"SIGUIENTE DÍA HÁBIL SIN PROGRAMAR; ","")&amp;IF(AND(OR(I391="Emergencia ahora",I391="Siguiente día hábil"),K391=""),"SIN PROVEEDOR; ","")&amp;IF(AND(I391&lt;&gt;"",N(A391)&gt;0,IFERROR(VLOOKUP(I391,'Ajustes'!$A$3:$C$5,3,0),0)&gt;0,TODAY()-N(A391)&gt;IFERROR(VLOOKUP(I391,'Ajustes'!$A$3:$C$5,3,0),0)),"ABIERTA DEMASIADO TIEMPO; ","")="","",LEFT(IF(N(A391)=0,"SIN FECHA DE LLEGADA; ","")&amp;IF(C391="","SIN UNIDAD; ","")&amp;IF(AND(C391&lt;&gt;"",COUNTIF('Unidades'!$A$2:$A$300,C391)=0),"UNIDAD NO ESTÁ EN LA LISTA; ","")&amp;IF(I391="","SIN URGENCIA; ","")&amp;IF(AND(I391&lt;&gt;"",J391=""),"FALTA QUIÉN DECIDIÓ; ","")&amp;IF(AND(I391="Emergencia ahora",NOT(OR(N(L391)&gt;0,N(M391)&gt;0))),"EMERGENCIA SIN LLAMADA DE REGRESO; ","")&amp;IF(AND(I391&lt;&gt;"",N(A391)&gt;0,IFERROR(VLOOKUP(I391,'Ajustes'!$A$3:$C$5,2,0),0)&gt;0,IF(OR(N(L391)&gt;0,N(M391)&gt;0),((IF(N(L391)=0,N(A391),N(L391))+N(M391))-(N(A391)+N(B391)))*1440&gt;IFERROR(VLOOKUP(I391,'Ajustes'!$A$3:$C$5,2,0),0),AND(NOT(N(O391)&gt;0),I391&lt;&gt;"Emergencia ahora",(NOW()-(N(A391)+N(B391)))*1440&gt;IFERROR(VLOOKUP(I391,'Ajustes'!$A$3:$C$5,2,0),0)))),"LLAMADA DESPUÉS DE LA META; ","")&amp;IF(AND(I391="Siguiente día hábil",N(A391)&gt;0,IF(N(N391)=0,TODAY()&gt;WORKDAY(N(A391),1),N(N391)&gt;WORKDAY(N(A391),1))),"SIGUIENTE DÍA HÁBIL SIN PROGRAMAR; ","")&amp;IF(AND(OR(I391="Emergencia ahora",I391="Siguiente día hábil"),K391=""),"SIN PROVEEDOR; ","")&amp;IF(AND(I391&lt;&gt;"",N(A391)&gt;0,IFERROR(VLOOKUP(I391,'Ajustes'!$A$3:$C$5,3,0),0)&gt;0,TODAY()-N(A391)&gt;IFERROR(VLOOKUP(I391,'Ajustes'!$A$3:$C$5,3,0),0)),"ABIERTA DEMASIADO TIEMPO; ",""),LEN(IF(N(A391)=0,"SIN FECHA DE LLEGADA; ","")&amp;IF(C391="","SIN UNIDAD; ","")&amp;IF(AND(C391&lt;&gt;"",COUNTIF('Unidades'!$A$2:$A$300,C391)=0),"UNIDAD NO ESTÁ EN LA LISTA; ","")&amp;IF(I391="","SIN URGENCIA; ","")&amp;IF(AND(I391&lt;&gt;"",J391=""),"FALTA QUIÉN DECIDIÓ; ","")&amp;IF(AND(I391="Emergencia ahora",NOT(OR(N(L391)&gt;0,N(M391)&gt;0))),"EMERGENCIA SIN LLAMADA DE REGRESO; ","")&amp;IF(AND(I391&lt;&gt;"",N(A391)&gt;0,IFERROR(VLOOKUP(I391,'Ajustes'!$A$3:$C$5,2,0),0)&gt;0,IF(OR(N(L391)&gt;0,N(M391)&gt;0),((IF(N(L391)=0,N(A391),N(L391))+N(M391))-(N(A391)+N(B391)))*1440&gt;IFERROR(VLOOKUP(I391,'Ajustes'!$A$3:$C$5,2,0),0),AND(NOT(N(O391)&gt;0),I391&lt;&gt;"Emergencia ahora",(NOW()-(N(A391)+N(B391)))*1440&gt;IFERROR(VLOOKUP(I391,'Ajustes'!$A$3:$C$5,2,0),0)))),"LLAMADA DESPUÉS DE LA META; ","")&amp;IF(AND(I391="Siguiente día hábil",N(A391)&gt;0,IF(N(N391)=0,TODAY()&gt;WORKDAY(N(A391),1),N(N391)&gt;WORKDAY(N(A391),1))),"SIGUIENTE DÍA HÁBIL SIN PROGRAMAR; ","")&amp;IF(AND(OR(I391="Emergencia ahora",I391="Siguiente día hábil"),K391=""),"SIN PROVEEDOR; ","")&amp;IF(AND(I391&lt;&gt;"",N(A391)&gt;0,IFERROR(VLOOKUP(I391,'Ajustes'!$A$3:$C$5,3,0),0)&gt;0,TODAY()-N(A391)&gt;IFERROR(VLOOKUP(I391,'Ajustes'!$A$3:$C$5,3,0),0)),"ABIERTA DEMASIADO TIEMPO; ",""))-2)))</f>
        <v/>
      </c>
    </row>
    <row r="392">
      <c r="A392" s="7" t="n"/>
      <c r="B392" s="8" t="n"/>
      <c r="L392" s="7" t="n"/>
      <c r="M392" s="8" t="n"/>
      <c r="N392" s="7" t="n"/>
      <c r="O392" s="7" t="n"/>
      <c r="Q392" s="10">
        <f>IF(OR(NOT(OR(A392&lt;&gt;"",C392&lt;&gt;"",D392&lt;&gt;"",G392&lt;&gt;"")),N(A392)=0,NOT(OR(N(L392)&gt;0,N(M392)&gt;0))),"",ROUND(((IF(N(L392)=0,N(A392),N(L392))+N(M392))-(N(A392)+N(B392)))*1440,0))</f>
        <v/>
      </c>
      <c r="R392" s="10">
        <f>IF(OR(NOT(OR(A392&lt;&gt;"",C392&lt;&gt;"",D392&lt;&gt;"",G392&lt;&gt;"")),N(A392)=0),"",IF(N(O392)&gt;0,N(O392),TODAY())-N(A392))</f>
        <v/>
      </c>
      <c r="S392">
        <f>IF(OR(NOT(OR(A392&lt;&gt;"",C392&lt;&gt;"",D392&lt;&gt;"",G392&lt;&gt;"")),N(O392)&gt;0),"",IF(IF(N(A392)=0,"SIN FECHA DE LLEGADA; ","")&amp;IF(C392="","SIN UNIDAD; ","")&amp;IF(AND(C392&lt;&gt;"",COUNTIF('Unidades'!$A$2:$A$300,C392)=0),"UNIDAD NO ESTÁ EN LA LISTA; ","")&amp;IF(I392="","SIN URGENCIA; ","")&amp;IF(AND(I392&lt;&gt;"",J392=""),"FALTA QUIÉN DECIDIÓ; ","")&amp;IF(AND(I392="Emergencia ahora",NOT(OR(N(L392)&gt;0,N(M392)&gt;0))),"EMERGENCIA SIN LLAMADA DE REGRESO; ","")&amp;IF(AND(I392&lt;&gt;"",N(A392)&gt;0,IFERROR(VLOOKUP(I392,'Ajustes'!$A$3:$C$5,2,0),0)&gt;0,IF(OR(N(L392)&gt;0,N(M392)&gt;0),((IF(N(L392)=0,N(A392),N(L392))+N(M392))-(N(A392)+N(B392)))*1440&gt;IFERROR(VLOOKUP(I392,'Ajustes'!$A$3:$C$5,2,0),0),AND(NOT(N(O392)&gt;0),I392&lt;&gt;"Emergencia ahora",(NOW()-(N(A392)+N(B392)))*1440&gt;IFERROR(VLOOKUP(I392,'Ajustes'!$A$3:$C$5,2,0),0)))),"LLAMADA DESPUÉS DE LA META; ","")&amp;IF(AND(I392="Siguiente día hábil",N(A392)&gt;0,IF(N(N392)=0,TODAY()&gt;WORKDAY(N(A392),1),N(N392)&gt;WORKDAY(N(A392),1))),"SIGUIENTE DÍA HÁBIL SIN PROGRAMAR; ","")&amp;IF(AND(OR(I392="Emergencia ahora",I392="Siguiente día hábil"),K392=""),"SIN PROVEEDOR; ","")&amp;IF(AND(I392&lt;&gt;"",N(A392)&gt;0,IFERROR(VLOOKUP(I392,'Ajustes'!$A$3:$C$5,3,0),0)&gt;0,TODAY()-N(A392)&gt;IFERROR(VLOOKUP(I392,'Ajustes'!$A$3:$C$5,3,0),0)),"ABIERTA DEMASIADO TIEMPO; ","")="","",LEFT(IF(N(A392)=0,"SIN FECHA DE LLEGADA; ","")&amp;IF(C392="","SIN UNIDAD; ","")&amp;IF(AND(C392&lt;&gt;"",COUNTIF('Unidades'!$A$2:$A$300,C392)=0),"UNIDAD NO ESTÁ EN LA LISTA; ","")&amp;IF(I392="","SIN URGENCIA; ","")&amp;IF(AND(I392&lt;&gt;"",J392=""),"FALTA QUIÉN DECIDIÓ; ","")&amp;IF(AND(I392="Emergencia ahora",NOT(OR(N(L392)&gt;0,N(M392)&gt;0))),"EMERGENCIA SIN LLAMADA DE REGRESO; ","")&amp;IF(AND(I392&lt;&gt;"",N(A392)&gt;0,IFERROR(VLOOKUP(I392,'Ajustes'!$A$3:$C$5,2,0),0)&gt;0,IF(OR(N(L392)&gt;0,N(M392)&gt;0),((IF(N(L392)=0,N(A392),N(L392))+N(M392))-(N(A392)+N(B392)))*1440&gt;IFERROR(VLOOKUP(I392,'Ajustes'!$A$3:$C$5,2,0),0),AND(NOT(N(O392)&gt;0),I392&lt;&gt;"Emergencia ahora",(NOW()-(N(A392)+N(B392)))*1440&gt;IFERROR(VLOOKUP(I392,'Ajustes'!$A$3:$C$5,2,0),0)))),"LLAMADA DESPUÉS DE LA META; ","")&amp;IF(AND(I392="Siguiente día hábil",N(A392)&gt;0,IF(N(N392)=0,TODAY()&gt;WORKDAY(N(A392),1),N(N392)&gt;WORKDAY(N(A392),1))),"SIGUIENTE DÍA HÁBIL SIN PROGRAMAR; ","")&amp;IF(AND(OR(I392="Emergencia ahora",I392="Siguiente día hábil"),K392=""),"SIN PROVEEDOR; ","")&amp;IF(AND(I392&lt;&gt;"",N(A392)&gt;0,IFERROR(VLOOKUP(I392,'Ajustes'!$A$3:$C$5,3,0),0)&gt;0,TODAY()-N(A392)&gt;IFERROR(VLOOKUP(I392,'Ajustes'!$A$3:$C$5,3,0),0)),"ABIERTA DEMASIADO TIEMPO; ",""),LEN(IF(N(A392)=0,"SIN FECHA DE LLEGADA; ","")&amp;IF(C392="","SIN UNIDAD; ","")&amp;IF(AND(C392&lt;&gt;"",COUNTIF('Unidades'!$A$2:$A$300,C392)=0),"UNIDAD NO ESTÁ EN LA LISTA; ","")&amp;IF(I392="","SIN URGENCIA; ","")&amp;IF(AND(I392&lt;&gt;"",J392=""),"FALTA QUIÉN DECIDIÓ; ","")&amp;IF(AND(I392="Emergencia ahora",NOT(OR(N(L392)&gt;0,N(M392)&gt;0))),"EMERGENCIA SIN LLAMADA DE REGRESO; ","")&amp;IF(AND(I392&lt;&gt;"",N(A392)&gt;0,IFERROR(VLOOKUP(I392,'Ajustes'!$A$3:$C$5,2,0),0)&gt;0,IF(OR(N(L392)&gt;0,N(M392)&gt;0),((IF(N(L392)=0,N(A392),N(L392))+N(M392))-(N(A392)+N(B392)))*1440&gt;IFERROR(VLOOKUP(I392,'Ajustes'!$A$3:$C$5,2,0),0),AND(NOT(N(O392)&gt;0),I392&lt;&gt;"Emergencia ahora",(NOW()-(N(A392)+N(B392)))*1440&gt;IFERROR(VLOOKUP(I392,'Ajustes'!$A$3:$C$5,2,0),0)))),"LLAMADA DESPUÉS DE LA META; ","")&amp;IF(AND(I392="Siguiente día hábil",N(A392)&gt;0,IF(N(N392)=0,TODAY()&gt;WORKDAY(N(A392),1),N(N392)&gt;WORKDAY(N(A392),1))),"SIGUIENTE DÍA HÁBIL SIN PROGRAMAR; ","")&amp;IF(AND(OR(I392="Emergencia ahora",I392="Siguiente día hábil"),K392=""),"SIN PROVEEDOR; ","")&amp;IF(AND(I392&lt;&gt;"",N(A392)&gt;0,IFERROR(VLOOKUP(I392,'Ajustes'!$A$3:$C$5,3,0),0)&gt;0,TODAY()-N(A392)&gt;IFERROR(VLOOKUP(I392,'Ajustes'!$A$3:$C$5,3,0),0)),"ABIERTA DEMASIADO TIEMPO; ",""))-2)))</f>
        <v/>
      </c>
    </row>
    <row r="393">
      <c r="A393" s="7" t="n"/>
      <c r="B393" s="8" t="n"/>
      <c r="L393" s="7" t="n"/>
      <c r="M393" s="8" t="n"/>
      <c r="N393" s="7" t="n"/>
      <c r="O393" s="7" t="n"/>
      <c r="Q393" s="10">
        <f>IF(OR(NOT(OR(A393&lt;&gt;"",C393&lt;&gt;"",D393&lt;&gt;"",G393&lt;&gt;"")),N(A393)=0,NOT(OR(N(L393)&gt;0,N(M393)&gt;0))),"",ROUND(((IF(N(L393)=0,N(A393),N(L393))+N(M393))-(N(A393)+N(B393)))*1440,0))</f>
        <v/>
      </c>
      <c r="R393" s="10">
        <f>IF(OR(NOT(OR(A393&lt;&gt;"",C393&lt;&gt;"",D393&lt;&gt;"",G393&lt;&gt;"")),N(A393)=0),"",IF(N(O393)&gt;0,N(O393),TODAY())-N(A393))</f>
        <v/>
      </c>
      <c r="S393">
        <f>IF(OR(NOT(OR(A393&lt;&gt;"",C393&lt;&gt;"",D393&lt;&gt;"",G393&lt;&gt;"")),N(O393)&gt;0),"",IF(IF(N(A393)=0,"SIN FECHA DE LLEGADA; ","")&amp;IF(C393="","SIN UNIDAD; ","")&amp;IF(AND(C393&lt;&gt;"",COUNTIF('Unidades'!$A$2:$A$300,C393)=0),"UNIDAD NO ESTÁ EN LA LISTA; ","")&amp;IF(I393="","SIN URGENCIA; ","")&amp;IF(AND(I393&lt;&gt;"",J393=""),"FALTA QUIÉN DECIDIÓ; ","")&amp;IF(AND(I393="Emergencia ahora",NOT(OR(N(L393)&gt;0,N(M393)&gt;0))),"EMERGENCIA SIN LLAMADA DE REGRESO; ","")&amp;IF(AND(I393&lt;&gt;"",N(A393)&gt;0,IFERROR(VLOOKUP(I393,'Ajustes'!$A$3:$C$5,2,0),0)&gt;0,IF(OR(N(L393)&gt;0,N(M393)&gt;0),((IF(N(L393)=0,N(A393),N(L393))+N(M393))-(N(A393)+N(B393)))*1440&gt;IFERROR(VLOOKUP(I393,'Ajustes'!$A$3:$C$5,2,0),0),AND(NOT(N(O393)&gt;0),I393&lt;&gt;"Emergencia ahora",(NOW()-(N(A393)+N(B393)))*1440&gt;IFERROR(VLOOKUP(I393,'Ajustes'!$A$3:$C$5,2,0),0)))),"LLAMADA DESPUÉS DE LA META; ","")&amp;IF(AND(I393="Siguiente día hábil",N(A393)&gt;0,IF(N(N393)=0,TODAY()&gt;WORKDAY(N(A393),1),N(N393)&gt;WORKDAY(N(A393),1))),"SIGUIENTE DÍA HÁBIL SIN PROGRAMAR; ","")&amp;IF(AND(OR(I393="Emergencia ahora",I393="Siguiente día hábil"),K393=""),"SIN PROVEEDOR; ","")&amp;IF(AND(I393&lt;&gt;"",N(A393)&gt;0,IFERROR(VLOOKUP(I393,'Ajustes'!$A$3:$C$5,3,0),0)&gt;0,TODAY()-N(A393)&gt;IFERROR(VLOOKUP(I393,'Ajustes'!$A$3:$C$5,3,0),0)),"ABIERTA DEMASIADO TIEMPO; ","")="","",LEFT(IF(N(A393)=0,"SIN FECHA DE LLEGADA; ","")&amp;IF(C393="","SIN UNIDAD; ","")&amp;IF(AND(C393&lt;&gt;"",COUNTIF('Unidades'!$A$2:$A$300,C393)=0),"UNIDAD NO ESTÁ EN LA LISTA; ","")&amp;IF(I393="","SIN URGENCIA; ","")&amp;IF(AND(I393&lt;&gt;"",J393=""),"FALTA QUIÉN DECIDIÓ; ","")&amp;IF(AND(I393="Emergencia ahora",NOT(OR(N(L393)&gt;0,N(M393)&gt;0))),"EMERGENCIA SIN LLAMADA DE REGRESO; ","")&amp;IF(AND(I393&lt;&gt;"",N(A393)&gt;0,IFERROR(VLOOKUP(I393,'Ajustes'!$A$3:$C$5,2,0),0)&gt;0,IF(OR(N(L393)&gt;0,N(M393)&gt;0),((IF(N(L393)=0,N(A393),N(L393))+N(M393))-(N(A393)+N(B393)))*1440&gt;IFERROR(VLOOKUP(I393,'Ajustes'!$A$3:$C$5,2,0),0),AND(NOT(N(O393)&gt;0),I393&lt;&gt;"Emergencia ahora",(NOW()-(N(A393)+N(B393)))*1440&gt;IFERROR(VLOOKUP(I393,'Ajustes'!$A$3:$C$5,2,0),0)))),"LLAMADA DESPUÉS DE LA META; ","")&amp;IF(AND(I393="Siguiente día hábil",N(A393)&gt;0,IF(N(N393)=0,TODAY()&gt;WORKDAY(N(A393),1),N(N393)&gt;WORKDAY(N(A393),1))),"SIGUIENTE DÍA HÁBIL SIN PROGRAMAR; ","")&amp;IF(AND(OR(I393="Emergencia ahora",I393="Siguiente día hábil"),K393=""),"SIN PROVEEDOR; ","")&amp;IF(AND(I393&lt;&gt;"",N(A393)&gt;0,IFERROR(VLOOKUP(I393,'Ajustes'!$A$3:$C$5,3,0),0)&gt;0,TODAY()-N(A393)&gt;IFERROR(VLOOKUP(I393,'Ajustes'!$A$3:$C$5,3,0),0)),"ABIERTA DEMASIADO TIEMPO; ",""),LEN(IF(N(A393)=0,"SIN FECHA DE LLEGADA; ","")&amp;IF(C393="","SIN UNIDAD; ","")&amp;IF(AND(C393&lt;&gt;"",COUNTIF('Unidades'!$A$2:$A$300,C393)=0),"UNIDAD NO ESTÁ EN LA LISTA; ","")&amp;IF(I393="","SIN URGENCIA; ","")&amp;IF(AND(I393&lt;&gt;"",J393=""),"FALTA QUIÉN DECIDIÓ; ","")&amp;IF(AND(I393="Emergencia ahora",NOT(OR(N(L393)&gt;0,N(M393)&gt;0))),"EMERGENCIA SIN LLAMADA DE REGRESO; ","")&amp;IF(AND(I393&lt;&gt;"",N(A393)&gt;0,IFERROR(VLOOKUP(I393,'Ajustes'!$A$3:$C$5,2,0),0)&gt;0,IF(OR(N(L393)&gt;0,N(M393)&gt;0),((IF(N(L393)=0,N(A393),N(L393))+N(M393))-(N(A393)+N(B393)))*1440&gt;IFERROR(VLOOKUP(I393,'Ajustes'!$A$3:$C$5,2,0),0),AND(NOT(N(O393)&gt;0),I393&lt;&gt;"Emergencia ahora",(NOW()-(N(A393)+N(B393)))*1440&gt;IFERROR(VLOOKUP(I393,'Ajustes'!$A$3:$C$5,2,0),0)))),"LLAMADA DESPUÉS DE LA META; ","")&amp;IF(AND(I393="Siguiente día hábil",N(A393)&gt;0,IF(N(N393)=0,TODAY()&gt;WORKDAY(N(A393),1),N(N393)&gt;WORKDAY(N(A393),1))),"SIGUIENTE DÍA HÁBIL SIN PROGRAMAR; ","")&amp;IF(AND(OR(I393="Emergencia ahora",I393="Siguiente día hábil"),K393=""),"SIN PROVEEDOR; ","")&amp;IF(AND(I393&lt;&gt;"",N(A393)&gt;0,IFERROR(VLOOKUP(I393,'Ajustes'!$A$3:$C$5,3,0),0)&gt;0,TODAY()-N(A393)&gt;IFERROR(VLOOKUP(I393,'Ajustes'!$A$3:$C$5,3,0),0)),"ABIERTA DEMASIADO TIEMPO; ",""))-2)))</f>
        <v/>
      </c>
    </row>
    <row r="394">
      <c r="A394" s="7" t="n"/>
      <c r="B394" s="8" t="n"/>
      <c r="L394" s="7" t="n"/>
      <c r="M394" s="8" t="n"/>
      <c r="N394" s="7" t="n"/>
      <c r="O394" s="7" t="n"/>
      <c r="Q394" s="10">
        <f>IF(OR(NOT(OR(A394&lt;&gt;"",C394&lt;&gt;"",D394&lt;&gt;"",G394&lt;&gt;"")),N(A394)=0,NOT(OR(N(L394)&gt;0,N(M394)&gt;0))),"",ROUND(((IF(N(L394)=0,N(A394),N(L394))+N(M394))-(N(A394)+N(B394)))*1440,0))</f>
        <v/>
      </c>
      <c r="R394" s="10">
        <f>IF(OR(NOT(OR(A394&lt;&gt;"",C394&lt;&gt;"",D394&lt;&gt;"",G394&lt;&gt;"")),N(A394)=0),"",IF(N(O394)&gt;0,N(O394),TODAY())-N(A394))</f>
        <v/>
      </c>
      <c r="S394">
        <f>IF(OR(NOT(OR(A394&lt;&gt;"",C394&lt;&gt;"",D394&lt;&gt;"",G394&lt;&gt;"")),N(O394)&gt;0),"",IF(IF(N(A394)=0,"SIN FECHA DE LLEGADA; ","")&amp;IF(C394="","SIN UNIDAD; ","")&amp;IF(AND(C394&lt;&gt;"",COUNTIF('Unidades'!$A$2:$A$300,C394)=0),"UNIDAD NO ESTÁ EN LA LISTA; ","")&amp;IF(I394="","SIN URGENCIA; ","")&amp;IF(AND(I394&lt;&gt;"",J394=""),"FALTA QUIÉN DECIDIÓ; ","")&amp;IF(AND(I394="Emergencia ahora",NOT(OR(N(L394)&gt;0,N(M394)&gt;0))),"EMERGENCIA SIN LLAMADA DE REGRESO; ","")&amp;IF(AND(I394&lt;&gt;"",N(A394)&gt;0,IFERROR(VLOOKUP(I394,'Ajustes'!$A$3:$C$5,2,0),0)&gt;0,IF(OR(N(L394)&gt;0,N(M394)&gt;0),((IF(N(L394)=0,N(A394),N(L394))+N(M394))-(N(A394)+N(B394)))*1440&gt;IFERROR(VLOOKUP(I394,'Ajustes'!$A$3:$C$5,2,0),0),AND(NOT(N(O394)&gt;0),I394&lt;&gt;"Emergencia ahora",(NOW()-(N(A394)+N(B394)))*1440&gt;IFERROR(VLOOKUP(I394,'Ajustes'!$A$3:$C$5,2,0),0)))),"LLAMADA DESPUÉS DE LA META; ","")&amp;IF(AND(I394="Siguiente día hábil",N(A394)&gt;0,IF(N(N394)=0,TODAY()&gt;WORKDAY(N(A394),1),N(N394)&gt;WORKDAY(N(A394),1))),"SIGUIENTE DÍA HÁBIL SIN PROGRAMAR; ","")&amp;IF(AND(OR(I394="Emergencia ahora",I394="Siguiente día hábil"),K394=""),"SIN PROVEEDOR; ","")&amp;IF(AND(I394&lt;&gt;"",N(A394)&gt;0,IFERROR(VLOOKUP(I394,'Ajustes'!$A$3:$C$5,3,0),0)&gt;0,TODAY()-N(A394)&gt;IFERROR(VLOOKUP(I394,'Ajustes'!$A$3:$C$5,3,0),0)),"ABIERTA DEMASIADO TIEMPO; ","")="","",LEFT(IF(N(A394)=0,"SIN FECHA DE LLEGADA; ","")&amp;IF(C394="","SIN UNIDAD; ","")&amp;IF(AND(C394&lt;&gt;"",COUNTIF('Unidades'!$A$2:$A$300,C394)=0),"UNIDAD NO ESTÁ EN LA LISTA; ","")&amp;IF(I394="","SIN URGENCIA; ","")&amp;IF(AND(I394&lt;&gt;"",J394=""),"FALTA QUIÉN DECIDIÓ; ","")&amp;IF(AND(I394="Emergencia ahora",NOT(OR(N(L394)&gt;0,N(M394)&gt;0))),"EMERGENCIA SIN LLAMADA DE REGRESO; ","")&amp;IF(AND(I394&lt;&gt;"",N(A394)&gt;0,IFERROR(VLOOKUP(I394,'Ajustes'!$A$3:$C$5,2,0),0)&gt;0,IF(OR(N(L394)&gt;0,N(M394)&gt;0),((IF(N(L394)=0,N(A394),N(L394))+N(M394))-(N(A394)+N(B394)))*1440&gt;IFERROR(VLOOKUP(I394,'Ajustes'!$A$3:$C$5,2,0),0),AND(NOT(N(O394)&gt;0),I394&lt;&gt;"Emergencia ahora",(NOW()-(N(A394)+N(B394)))*1440&gt;IFERROR(VLOOKUP(I394,'Ajustes'!$A$3:$C$5,2,0),0)))),"LLAMADA DESPUÉS DE LA META; ","")&amp;IF(AND(I394="Siguiente día hábil",N(A394)&gt;0,IF(N(N394)=0,TODAY()&gt;WORKDAY(N(A394),1),N(N394)&gt;WORKDAY(N(A394),1))),"SIGUIENTE DÍA HÁBIL SIN PROGRAMAR; ","")&amp;IF(AND(OR(I394="Emergencia ahora",I394="Siguiente día hábil"),K394=""),"SIN PROVEEDOR; ","")&amp;IF(AND(I394&lt;&gt;"",N(A394)&gt;0,IFERROR(VLOOKUP(I394,'Ajustes'!$A$3:$C$5,3,0),0)&gt;0,TODAY()-N(A394)&gt;IFERROR(VLOOKUP(I394,'Ajustes'!$A$3:$C$5,3,0),0)),"ABIERTA DEMASIADO TIEMPO; ",""),LEN(IF(N(A394)=0,"SIN FECHA DE LLEGADA; ","")&amp;IF(C394="","SIN UNIDAD; ","")&amp;IF(AND(C394&lt;&gt;"",COUNTIF('Unidades'!$A$2:$A$300,C394)=0),"UNIDAD NO ESTÁ EN LA LISTA; ","")&amp;IF(I394="","SIN URGENCIA; ","")&amp;IF(AND(I394&lt;&gt;"",J394=""),"FALTA QUIÉN DECIDIÓ; ","")&amp;IF(AND(I394="Emergencia ahora",NOT(OR(N(L394)&gt;0,N(M394)&gt;0))),"EMERGENCIA SIN LLAMADA DE REGRESO; ","")&amp;IF(AND(I394&lt;&gt;"",N(A394)&gt;0,IFERROR(VLOOKUP(I394,'Ajustes'!$A$3:$C$5,2,0),0)&gt;0,IF(OR(N(L394)&gt;0,N(M394)&gt;0),((IF(N(L394)=0,N(A394),N(L394))+N(M394))-(N(A394)+N(B394)))*1440&gt;IFERROR(VLOOKUP(I394,'Ajustes'!$A$3:$C$5,2,0),0),AND(NOT(N(O394)&gt;0),I394&lt;&gt;"Emergencia ahora",(NOW()-(N(A394)+N(B394)))*1440&gt;IFERROR(VLOOKUP(I394,'Ajustes'!$A$3:$C$5,2,0),0)))),"LLAMADA DESPUÉS DE LA META; ","")&amp;IF(AND(I394="Siguiente día hábil",N(A394)&gt;0,IF(N(N394)=0,TODAY()&gt;WORKDAY(N(A394),1),N(N394)&gt;WORKDAY(N(A394),1))),"SIGUIENTE DÍA HÁBIL SIN PROGRAMAR; ","")&amp;IF(AND(OR(I394="Emergencia ahora",I394="Siguiente día hábil"),K394=""),"SIN PROVEEDOR; ","")&amp;IF(AND(I394&lt;&gt;"",N(A394)&gt;0,IFERROR(VLOOKUP(I394,'Ajustes'!$A$3:$C$5,3,0),0)&gt;0,TODAY()-N(A394)&gt;IFERROR(VLOOKUP(I394,'Ajustes'!$A$3:$C$5,3,0),0)),"ABIERTA DEMASIADO TIEMPO; ",""))-2)))</f>
        <v/>
      </c>
    </row>
    <row r="395">
      <c r="A395" s="7" t="n"/>
      <c r="B395" s="8" t="n"/>
      <c r="L395" s="7" t="n"/>
      <c r="M395" s="8" t="n"/>
      <c r="N395" s="7" t="n"/>
      <c r="O395" s="7" t="n"/>
      <c r="Q395" s="10">
        <f>IF(OR(NOT(OR(A395&lt;&gt;"",C395&lt;&gt;"",D395&lt;&gt;"",G395&lt;&gt;"")),N(A395)=0,NOT(OR(N(L395)&gt;0,N(M395)&gt;0))),"",ROUND(((IF(N(L395)=0,N(A395),N(L395))+N(M395))-(N(A395)+N(B395)))*1440,0))</f>
        <v/>
      </c>
      <c r="R395" s="10">
        <f>IF(OR(NOT(OR(A395&lt;&gt;"",C395&lt;&gt;"",D395&lt;&gt;"",G395&lt;&gt;"")),N(A395)=0),"",IF(N(O395)&gt;0,N(O395),TODAY())-N(A395))</f>
        <v/>
      </c>
      <c r="S395">
        <f>IF(OR(NOT(OR(A395&lt;&gt;"",C395&lt;&gt;"",D395&lt;&gt;"",G395&lt;&gt;"")),N(O395)&gt;0),"",IF(IF(N(A395)=0,"SIN FECHA DE LLEGADA; ","")&amp;IF(C395="","SIN UNIDAD; ","")&amp;IF(AND(C395&lt;&gt;"",COUNTIF('Unidades'!$A$2:$A$300,C395)=0),"UNIDAD NO ESTÁ EN LA LISTA; ","")&amp;IF(I395="","SIN URGENCIA; ","")&amp;IF(AND(I395&lt;&gt;"",J395=""),"FALTA QUIÉN DECIDIÓ; ","")&amp;IF(AND(I395="Emergencia ahora",NOT(OR(N(L395)&gt;0,N(M395)&gt;0))),"EMERGENCIA SIN LLAMADA DE REGRESO; ","")&amp;IF(AND(I395&lt;&gt;"",N(A395)&gt;0,IFERROR(VLOOKUP(I395,'Ajustes'!$A$3:$C$5,2,0),0)&gt;0,IF(OR(N(L395)&gt;0,N(M395)&gt;0),((IF(N(L395)=0,N(A395),N(L395))+N(M395))-(N(A395)+N(B395)))*1440&gt;IFERROR(VLOOKUP(I395,'Ajustes'!$A$3:$C$5,2,0),0),AND(NOT(N(O395)&gt;0),I395&lt;&gt;"Emergencia ahora",(NOW()-(N(A395)+N(B395)))*1440&gt;IFERROR(VLOOKUP(I395,'Ajustes'!$A$3:$C$5,2,0),0)))),"LLAMADA DESPUÉS DE LA META; ","")&amp;IF(AND(I395="Siguiente día hábil",N(A395)&gt;0,IF(N(N395)=0,TODAY()&gt;WORKDAY(N(A395),1),N(N395)&gt;WORKDAY(N(A395),1))),"SIGUIENTE DÍA HÁBIL SIN PROGRAMAR; ","")&amp;IF(AND(OR(I395="Emergencia ahora",I395="Siguiente día hábil"),K395=""),"SIN PROVEEDOR; ","")&amp;IF(AND(I395&lt;&gt;"",N(A395)&gt;0,IFERROR(VLOOKUP(I395,'Ajustes'!$A$3:$C$5,3,0),0)&gt;0,TODAY()-N(A395)&gt;IFERROR(VLOOKUP(I395,'Ajustes'!$A$3:$C$5,3,0),0)),"ABIERTA DEMASIADO TIEMPO; ","")="","",LEFT(IF(N(A395)=0,"SIN FECHA DE LLEGADA; ","")&amp;IF(C395="","SIN UNIDAD; ","")&amp;IF(AND(C395&lt;&gt;"",COUNTIF('Unidades'!$A$2:$A$300,C395)=0),"UNIDAD NO ESTÁ EN LA LISTA; ","")&amp;IF(I395="","SIN URGENCIA; ","")&amp;IF(AND(I395&lt;&gt;"",J395=""),"FALTA QUIÉN DECIDIÓ; ","")&amp;IF(AND(I395="Emergencia ahora",NOT(OR(N(L395)&gt;0,N(M395)&gt;0))),"EMERGENCIA SIN LLAMADA DE REGRESO; ","")&amp;IF(AND(I395&lt;&gt;"",N(A395)&gt;0,IFERROR(VLOOKUP(I395,'Ajustes'!$A$3:$C$5,2,0),0)&gt;0,IF(OR(N(L395)&gt;0,N(M395)&gt;0),((IF(N(L395)=0,N(A395),N(L395))+N(M395))-(N(A395)+N(B395)))*1440&gt;IFERROR(VLOOKUP(I395,'Ajustes'!$A$3:$C$5,2,0),0),AND(NOT(N(O395)&gt;0),I395&lt;&gt;"Emergencia ahora",(NOW()-(N(A395)+N(B395)))*1440&gt;IFERROR(VLOOKUP(I395,'Ajustes'!$A$3:$C$5,2,0),0)))),"LLAMADA DESPUÉS DE LA META; ","")&amp;IF(AND(I395="Siguiente día hábil",N(A395)&gt;0,IF(N(N395)=0,TODAY()&gt;WORKDAY(N(A395),1),N(N395)&gt;WORKDAY(N(A395),1))),"SIGUIENTE DÍA HÁBIL SIN PROGRAMAR; ","")&amp;IF(AND(OR(I395="Emergencia ahora",I395="Siguiente día hábil"),K395=""),"SIN PROVEEDOR; ","")&amp;IF(AND(I395&lt;&gt;"",N(A395)&gt;0,IFERROR(VLOOKUP(I395,'Ajustes'!$A$3:$C$5,3,0),0)&gt;0,TODAY()-N(A395)&gt;IFERROR(VLOOKUP(I395,'Ajustes'!$A$3:$C$5,3,0),0)),"ABIERTA DEMASIADO TIEMPO; ",""),LEN(IF(N(A395)=0,"SIN FECHA DE LLEGADA; ","")&amp;IF(C395="","SIN UNIDAD; ","")&amp;IF(AND(C395&lt;&gt;"",COUNTIF('Unidades'!$A$2:$A$300,C395)=0),"UNIDAD NO ESTÁ EN LA LISTA; ","")&amp;IF(I395="","SIN URGENCIA; ","")&amp;IF(AND(I395&lt;&gt;"",J395=""),"FALTA QUIÉN DECIDIÓ; ","")&amp;IF(AND(I395="Emergencia ahora",NOT(OR(N(L395)&gt;0,N(M395)&gt;0))),"EMERGENCIA SIN LLAMADA DE REGRESO; ","")&amp;IF(AND(I395&lt;&gt;"",N(A395)&gt;0,IFERROR(VLOOKUP(I395,'Ajustes'!$A$3:$C$5,2,0),0)&gt;0,IF(OR(N(L395)&gt;0,N(M395)&gt;0),((IF(N(L395)=0,N(A395),N(L395))+N(M395))-(N(A395)+N(B395)))*1440&gt;IFERROR(VLOOKUP(I395,'Ajustes'!$A$3:$C$5,2,0),0),AND(NOT(N(O395)&gt;0),I395&lt;&gt;"Emergencia ahora",(NOW()-(N(A395)+N(B395)))*1440&gt;IFERROR(VLOOKUP(I395,'Ajustes'!$A$3:$C$5,2,0),0)))),"LLAMADA DESPUÉS DE LA META; ","")&amp;IF(AND(I395="Siguiente día hábil",N(A395)&gt;0,IF(N(N395)=0,TODAY()&gt;WORKDAY(N(A395),1),N(N395)&gt;WORKDAY(N(A395),1))),"SIGUIENTE DÍA HÁBIL SIN PROGRAMAR; ","")&amp;IF(AND(OR(I395="Emergencia ahora",I395="Siguiente día hábil"),K395=""),"SIN PROVEEDOR; ","")&amp;IF(AND(I395&lt;&gt;"",N(A395)&gt;0,IFERROR(VLOOKUP(I395,'Ajustes'!$A$3:$C$5,3,0),0)&gt;0,TODAY()-N(A395)&gt;IFERROR(VLOOKUP(I395,'Ajustes'!$A$3:$C$5,3,0),0)),"ABIERTA DEMASIADO TIEMPO; ",""))-2)))</f>
        <v/>
      </c>
    </row>
    <row r="396">
      <c r="A396" s="7" t="n"/>
      <c r="B396" s="8" t="n"/>
      <c r="L396" s="7" t="n"/>
      <c r="M396" s="8" t="n"/>
      <c r="N396" s="7" t="n"/>
      <c r="O396" s="7" t="n"/>
      <c r="Q396" s="10">
        <f>IF(OR(NOT(OR(A396&lt;&gt;"",C396&lt;&gt;"",D396&lt;&gt;"",G396&lt;&gt;"")),N(A396)=0,NOT(OR(N(L396)&gt;0,N(M396)&gt;0))),"",ROUND(((IF(N(L396)=0,N(A396),N(L396))+N(M396))-(N(A396)+N(B396)))*1440,0))</f>
        <v/>
      </c>
      <c r="R396" s="10">
        <f>IF(OR(NOT(OR(A396&lt;&gt;"",C396&lt;&gt;"",D396&lt;&gt;"",G396&lt;&gt;"")),N(A396)=0),"",IF(N(O396)&gt;0,N(O396),TODAY())-N(A396))</f>
        <v/>
      </c>
      <c r="S396">
        <f>IF(OR(NOT(OR(A396&lt;&gt;"",C396&lt;&gt;"",D396&lt;&gt;"",G396&lt;&gt;"")),N(O396)&gt;0),"",IF(IF(N(A396)=0,"SIN FECHA DE LLEGADA; ","")&amp;IF(C396="","SIN UNIDAD; ","")&amp;IF(AND(C396&lt;&gt;"",COUNTIF('Unidades'!$A$2:$A$300,C396)=0),"UNIDAD NO ESTÁ EN LA LISTA; ","")&amp;IF(I396="","SIN URGENCIA; ","")&amp;IF(AND(I396&lt;&gt;"",J396=""),"FALTA QUIÉN DECIDIÓ; ","")&amp;IF(AND(I396="Emergencia ahora",NOT(OR(N(L396)&gt;0,N(M396)&gt;0))),"EMERGENCIA SIN LLAMADA DE REGRESO; ","")&amp;IF(AND(I396&lt;&gt;"",N(A396)&gt;0,IFERROR(VLOOKUP(I396,'Ajustes'!$A$3:$C$5,2,0),0)&gt;0,IF(OR(N(L396)&gt;0,N(M396)&gt;0),((IF(N(L396)=0,N(A396),N(L396))+N(M396))-(N(A396)+N(B396)))*1440&gt;IFERROR(VLOOKUP(I396,'Ajustes'!$A$3:$C$5,2,0),0),AND(NOT(N(O396)&gt;0),I396&lt;&gt;"Emergencia ahora",(NOW()-(N(A396)+N(B396)))*1440&gt;IFERROR(VLOOKUP(I396,'Ajustes'!$A$3:$C$5,2,0),0)))),"LLAMADA DESPUÉS DE LA META; ","")&amp;IF(AND(I396="Siguiente día hábil",N(A396)&gt;0,IF(N(N396)=0,TODAY()&gt;WORKDAY(N(A396),1),N(N396)&gt;WORKDAY(N(A396),1))),"SIGUIENTE DÍA HÁBIL SIN PROGRAMAR; ","")&amp;IF(AND(OR(I396="Emergencia ahora",I396="Siguiente día hábil"),K396=""),"SIN PROVEEDOR; ","")&amp;IF(AND(I396&lt;&gt;"",N(A396)&gt;0,IFERROR(VLOOKUP(I396,'Ajustes'!$A$3:$C$5,3,0),0)&gt;0,TODAY()-N(A396)&gt;IFERROR(VLOOKUP(I396,'Ajustes'!$A$3:$C$5,3,0),0)),"ABIERTA DEMASIADO TIEMPO; ","")="","",LEFT(IF(N(A396)=0,"SIN FECHA DE LLEGADA; ","")&amp;IF(C396="","SIN UNIDAD; ","")&amp;IF(AND(C396&lt;&gt;"",COUNTIF('Unidades'!$A$2:$A$300,C396)=0),"UNIDAD NO ESTÁ EN LA LISTA; ","")&amp;IF(I396="","SIN URGENCIA; ","")&amp;IF(AND(I396&lt;&gt;"",J396=""),"FALTA QUIÉN DECIDIÓ; ","")&amp;IF(AND(I396="Emergencia ahora",NOT(OR(N(L396)&gt;0,N(M396)&gt;0))),"EMERGENCIA SIN LLAMADA DE REGRESO; ","")&amp;IF(AND(I396&lt;&gt;"",N(A396)&gt;0,IFERROR(VLOOKUP(I396,'Ajustes'!$A$3:$C$5,2,0),0)&gt;0,IF(OR(N(L396)&gt;0,N(M396)&gt;0),((IF(N(L396)=0,N(A396),N(L396))+N(M396))-(N(A396)+N(B396)))*1440&gt;IFERROR(VLOOKUP(I396,'Ajustes'!$A$3:$C$5,2,0),0),AND(NOT(N(O396)&gt;0),I396&lt;&gt;"Emergencia ahora",(NOW()-(N(A396)+N(B396)))*1440&gt;IFERROR(VLOOKUP(I396,'Ajustes'!$A$3:$C$5,2,0),0)))),"LLAMADA DESPUÉS DE LA META; ","")&amp;IF(AND(I396="Siguiente día hábil",N(A396)&gt;0,IF(N(N396)=0,TODAY()&gt;WORKDAY(N(A396),1),N(N396)&gt;WORKDAY(N(A396),1))),"SIGUIENTE DÍA HÁBIL SIN PROGRAMAR; ","")&amp;IF(AND(OR(I396="Emergencia ahora",I396="Siguiente día hábil"),K396=""),"SIN PROVEEDOR; ","")&amp;IF(AND(I396&lt;&gt;"",N(A396)&gt;0,IFERROR(VLOOKUP(I396,'Ajustes'!$A$3:$C$5,3,0),0)&gt;0,TODAY()-N(A396)&gt;IFERROR(VLOOKUP(I396,'Ajustes'!$A$3:$C$5,3,0),0)),"ABIERTA DEMASIADO TIEMPO; ",""),LEN(IF(N(A396)=0,"SIN FECHA DE LLEGADA; ","")&amp;IF(C396="","SIN UNIDAD; ","")&amp;IF(AND(C396&lt;&gt;"",COUNTIF('Unidades'!$A$2:$A$300,C396)=0),"UNIDAD NO ESTÁ EN LA LISTA; ","")&amp;IF(I396="","SIN URGENCIA; ","")&amp;IF(AND(I396&lt;&gt;"",J396=""),"FALTA QUIÉN DECIDIÓ; ","")&amp;IF(AND(I396="Emergencia ahora",NOT(OR(N(L396)&gt;0,N(M396)&gt;0))),"EMERGENCIA SIN LLAMADA DE REGRESO; ","")&amp;IF(AND(I396&lt;&gt;"",N(A396)&gt;0,IFERROR(VLOOKUP(I396,'Ajustes'!$A$3:$C$5,2,0),0)&gt;0,IF(OR(N(L396)&gt;0,N(M396)&gt;0),((IF(N(L396)=0,N(A396),N(L396))+N(M396))-(N(A396)+N(B396)))*1440&gt;IFERROR(VLOOKUP(I396,'Ajustes'!$A$3:$C$5,2,0),0),AND(NOT(N(O396)&gt;0),I396&lt;&gt;"Emergencia ahora",(NOW()-(N(A396)+N(B396)))*1440&gt;IFERROR(VLOOKUP(I396,'Ajustes'!$A$3:$C$5,2,0),0)))),"LLAMADA DESPUÉS DE LA META; ","")&amp;IF(AND(I396="Siguiente día hábil",N(A396)&gt;0,IF(N(N396)=0,TODAY()&gt;WORKDAY(N(A396),1),N(N396)&gt;WORKDAY(N(A396),1))),"SIGUIENTE DÍA HÁBIL SIN PROGRAMAR; ","")&amp;IF(AND(OR(I396="Emergencia ahora",I396="Siguiente día hábil"),K396=""),"SIN PROVEEDOR; ","")&amp;IF(AND(I396&lt;&gt;"",N(A396)&gt;0,IFERROR(VLOOKUP(I396,'Ajustes'!$A$3:$C$5,3,0),0)&gt;0,TODAY()-N(A396)&gt;IFERROR(VLOOKUP(I396,'Ajustes'!$A$3:$C$5,3,0),0)),"ABIERTA DEMASIADO TIEMPO; ",""))-2)))</f>
        <v/>
      </c>
    </row>
    <row r="397">
      <c r="A397" s="7" t="n"/>
      <c r="B397" s="8" t="n"/>
      <c r="L397" s="7" t="n"/>
      <c r="M397" s="8" t="n"/>
      <c r="N397" s="7" t="n"/>
      <c r="O397" s="7" t="n"/>
      <c r="Q397" s="10">
        <f>IF(OR(NOT(OR(A397&lt;&gt;"",C397&lt;&gt;"",D397&lt;&gt;"",G397&lt;&gt;"")),N(A397)=0,NOT(OR(N(L397)&gt;0,N(M397)&gt;0))),"",ROUND(((IF(N(L397)=0,N(A397),N(L397))+N(M397))-(N(A397)+N(B397)))*1440,0))</f>
        <v/>
      </c>
      <c r="R397" s="10">
        <f>IF(OR(NOT(OR(A397&lt;&gt;"",C397&lt;&gt;"",D397&lt;&gt;"",G397&lt;&gt;"")),N(A397)=0),"",IF(N(O397)&gt;0,N(O397),TODAY())-N(A397))</f>
        <v/>
      </c>
      <c r="S397">
        <f>IF(OR(NOT(OR(A397&lt;&gt;"",C397&lt;&gt;"",D397&lt;&gt;"",G397&lt;&gt;"")),N(O397)&gt;0),"",IF(IF(N(A397)=0,"SIN FECHA DE LLEGADA; ","")&amp;IF(C397="","SIN UNIDAD; ","")&amp;IF(AND(C397&lt;&gt;"",COUNTIF('Unidades'!$A$2:$A$300,C397)=0),"UNIDAD NO ESTÁ EN LA LISTA; ","")&amp;IF(I397="","SIN URGENCIA; ","")&amp;IF(AND(I397&lt;&gt;"",J397=""),"FALTA QUIÉN DECIDIÓ; ","")&amp;IF(AND(I397="Emergencia ahora",NOT(OR(N(L397)&gt;0,N(M397)&gt;0))),"EMERGENCIA SIN LLAMADA DE REGRESO; ","")&amp;IF(AND(I397&lt;&gt;"",N(A397)&gt;0,IFERROR(VLOOKUP(I397,'Ajustes'!$A$3:$C$5,2,0),0)&gt;0,IF(OR(N(L397)&gt;0,N(M397)&gt;0),((IF(N(L397)=0,N(A397),N(L397))+N(M397))-(N(A397)+N(B397)))*1440&gt;IFERROR(VLOOKUP(I397,'Ajustes'!$A$3:$C$5,2,0),0),AND(NOT(N(O397)&gt;0),I397&lt;&gt;"Emergencia ahora",(NOW()-(N(A397)+N(B397)))*1440&gt;IFERROR(VLOOKUP(I397,'Ajustes'!$A$3:$C$5,2,0),0)))),"LLAMADA DESPUÉS DE LA META; ","")&amp;IF(AND(I397="Siguiente día hábil",N(A397)&gt;0,IF(N(N397)=0,TODAY()&gt;WORKDAY(N(A397),1),N(N397)&gt;WORKDAY(N(A397),1))),"SIGUIENTE DÍA HÁBIL SIN PROGRAMAR; ","")&amp;IF(AND(OR(I397="Emergencia ahora",I397="Siguiente día hábil"),K397=""),"SIN PROVEEDOR; ","")&amp;IF(AND(I397&lt;&gt;"",N(A397)&gt;0,IFERROR(VLOOKUP(I397,'Ajustes'!$A$3:$C$5,3,0),0)&gt;0,TODAY()-N(A397)&gt;IFERROR(VLOOKUP(I397,'Ajustes'!$A$3:$C$5,3,0),0)),"ABIERTA DEMASIADO TIEMPO; ","")="","",LEFT(IF(N(A397)=0,"SIN FECHA DE LLEGADA; ","")&amp;IF(C397="","SIN UNIDAD; ","")&amp;IF(AND(C397&lt;&gt;"",COUNTIF('Unidades'!$A$2:$A$300,C397)=0),"UNIDAD NO ESTÁ EN LA LISTA; ","")&amp;IF(I397="","SIN URGENCIA; ","")&amp;IF(AND(I397&lt;&gt;"",J397=""),"FALTA QUIÉN DECIDIÓ; ","")&amp;IF(AND(I397="Emergencia ahora",NOT(OR(N(L397)&gt;0,N(M397)&gt;0))),"EMERGENCIA SIN LLAMADA DE REGRESO; ","")&amp;IF(AND(I397&lt;&gt;"",N(A397)&gt;0,IFERROR(VLOOKUP(I397,'Ajustes'!$A$3:$C$5,2,0),0)&gt;0,IF(OR(N(L397)&gt;0,N(M397)&gt;0),((IF(N(L397)=0,N(A397),N(L397))+N(M397))-(N(A397)+N(B397)))*1440&gt;IFERROR(VLOOKUP(I397,'Ajustes'!$A$3:$C$5,2,0),0),AND(NOT(N(O397)&gt;0),I397&lt;&gt;"Emergencia ahora",(NOW()-(N(A397)+N(B397)))*1440&gt;IFERROR(VLOOKUP(I397,'Ajustes'!$A$3:$C$5,2,0),0)))),"LLAMADA DESPUÉS DE LA META; ","")&amp;IF(AND(I397="Siguiente día hábil",N(A397)&gt;0,IF(N(N397)=0,TODAY()&gt;WORKDAY(N(A397),1),N(N397)&gt;WORKDAY(N(A397),1))),"SIGUIENTE DÍA HÁBIL SIN PROGRAMAR; ","")&amp;IF(AND(OR(I397="Emergencia ahora",I397="Siguiente día hábil"),K397=""),"SIN PROVEEDOR; ","")&amp;IF(AND(I397&lt;&gt;"",N(A397)&gt;0,IFERROR(VLOOKUP(I397,'Ajustes'!$A$3:$C$5,3,0),0)&gt;0,TODAY()-N(A397)&gt;IFERROR(VLOOKUP(I397,'Ajustes'!$A$3:$C$5,3,0),0)),"ABIERTA DEMASIADO TIEMPO; ",""),LEN(IF(N(A397)=0,"SIN FECHA DE LLEGADA; ","")&amp;IF(C397="","SIN UNIDAD; ","")&amp;IF(AND(C397&lt;&gt;"",COUNTIF('Unidades'!$A$2:$A$300,C397)=0),"UNIDAD NO ESTÁ EN LA LISTA; ","")&amp;IF(I397="","SIN URGENCIA; ","")&amp;IF(AND(I397&lt;&gt;"",J397=""),"FALTA QUIÉN DECIDIÓ; ","")&amp;IF(AND(I397="Emergencia ahora",NOT(OR(N(L397)&gt;0,N(M397)&gt;0))),"EMERGENCIA SIN LLAMADA DE REGRESO; ","")&amp;IF(AND(I397&lt;&gt;"",N(A397)&gt;0,IFERROR(VLOOKUP(I397,'Ajustes'!$A$3:$C$5,2,0),0)&gt;0,IF(OR(N(L397)&gt;0,N(M397)&gt;0),((IF(N(L397)=0,N(A397),N(L397))+N(M397))-(N(A397)+N(B397)))*1440&gt;IFERROR(VLOOKUP(I397,'Ajustes'!$A$3:$C$5,2,0),0),AND(NOT(N(O397)&gt;0),I397&lt;&gt;"Emergencia ahora",(NOW()-(N(A397)+N(B397)))*1440&gt;IFERROR(VLOOKUP(I397,'Ajustes'!$A$3:$C$5,2,0),0)))),"LLAMADA DESPUÉS DE LA META; ","")&amp;IF(AND(I397="Siguiente día hábil",N(A397)&gt;0,IF(N(N397)=0,TODAY()&gt;WORKDAY(N(A397),1),N(N397)&gt;WORKDAY(N(A397),1))),"SIGUIENTE DÍA HÁBIL SIN PROGRAMAR; ","")&amp;IF(AND(OR(I397="Emergencia ahora",I397="Siguiente día hábil"),K397=""),"SIN PROVEEDOR; ","")&amp;IF(AND(I397&lt;&gt;"",N(A397)&gt;0,IFERROR(VLOOKUP(I397,'Ajustes'!$A$3:$C$5,3,0),0)&gt;0,TODAY()-N(A397)&gt;IFERROR(VLOOKUP(I397,'Ajustes'!$A$3:$C$5,3,0),0)),"ABIERTA DEMASIADO TIEMPO; ",""))-2)))</f>
        <v/>
      </c>
    </row>
    <row r="398">
      <c r="A398" s="7" t="n"/>
      <c r="B398" s="8" t="n"/>
      <c r="L398" s="7" t="n"/>
      <c r="M398" s="8" t="n"/>
      <c r="N398" s="7" t="n"/>
      <c r="O398" s="7" t="n"/>
      <c r="Q398" s="10">
        <f>IF(OR(NOT(OR(A398&lt;&gt;"",C398&lt;&gt;"",D398&lt;&gt;"",G398&lt;&gt;"")),N(A398)=0,NOT(OR(N(L398)&gt;0,N(M398)&gt;0))),"",ROUND(((IF(N(L398)=0,N(A398),N(L398))+N(M398))-(N(A398)+N(B398)))*1440,0))</f>
        <v/>
      </c>
      <c r="R398" s="10">
        <f>IF(OR(NOT(OR(A398&lt;&gt;"",C398&lt;&gt;"",D398&lt;&gt;"",G398&lt;&gt;"")),N(A398)=0),"",IF(N(O398)&gt;0,N(O398),TODAY())-N(A398))</f>
        <v/>
      </c>
      <c r="S398">
        <f>IF(OR(NOT(OR(A398&lt;&gt;"",C398&lt;&gt;"",D398&lt;&gt;"",G398&lt;&gt;"")),N(O398)&gt;0),"",IF(IF(N(A398)=0,"SIN FECHA DE LLEGADA; ","")&amp;IF(C398="","SIN UNIDAD; ","")&amp;IF(AND(C398&lt;&gt;"",COUNTIF('Unidades'!$A$2:$A$300,C398)=0),"UNIDAD NO ESTÁ EN LA LISTA; ","")&amp;IF(I398="","SIN URGENCIA; ","")&amp;IF(AND(I398&lt;&gt;"",J398=""),"FALTA QUIÉN DECIDIÓ; ","")&amp;IF(AND(I398="Emergencia ahora",NOT(OR(N(L398)&gt;0,N(M398)&gt;0))),"EMERGENCIA SIN LLAMADA DE REGRESO; ","")&amp;IF(AND(I398&lt;&gt;"",N(A398)&gt;0,IFERROR(VLOOKUP(I398,'Ajustes'!$A$3:$C$5,2,0),0)&gt;0,IF(OR(N(L398)&gt;0,N(M398)&gt;0),((IF(N(L398)=0,N(A398),N(L398))+N(M398))-(N(A398)+N(B398)))*1440&gt;IFERROR(VLOOKUP(I398,'Ajustes'!$A$3:$C$5,2,0),0),AND(NOT(N(O398)&gt;0),I398&lt;&gt;"Emergencia ahora",(NOW()-(N(A398)+N(B398)))*1440&gt;IFERROR(VLOOKUP(I398,'Ajustes'!$A$3:$C$5,2,0),0)))),"LLAMADA DESPUÉS DE LA META; ","")&amp;IF(AND(I398="Siguiente día hábil",N(A398)&gt;0,IF(N(N398)=0,TODAY()&gt;WORKDAY(N(A398),1),N(N398)&gt;WORKDAY(N(A398),1))),"SIGUIENTE DÍA HÁBIL SIN PROGRAMAR; ","")&amp;IF(AND(OR(I398="Emergencia ahora",I398="Siguiente día hábil"),K398=""),"SIN PROVEEDOR; ","")&amp;IF(AND(I398&lt;&gt;"",N(A398)&gt;0,IFERROR(VLOOKUP(I398,'Ajustes'!$A$3:$C$5,3,0),0)&gt;0,TODAY()-N(A398)&gt;IFERROR(VLOOKUP(I398,'Ajustes'!$A$3:$C$5,3,0),0)),"ABIERTA DEMASIADO TIEMPO; ","")="","",LEFT(IF(N(A398)=0,"SIN FECHA DE LLEGADA; ","")&amp;IF(C398="","SIN UNIDAD; ","")&amp;IF(AND(C398&lt;&gt;"",COUNTIF('Unidades'!$A$2:$A$300,C398)=0),"UNIDAD NO ESTÁ EN LA LISTA; ","")&amp;IF(I398="","SIN URGENCIA; ","")&amp;IF(AND(I398&lt;&gt;"",J398=""),"FALTA QUIÉN DECIDIÓ; ","")&amp;IF(AND(I398="Emergencia ahora",NOT(OR(N(L398)&gt;0,N(M398)&gt;0))),"EMERGENCIA SIN LLAMADA DE REGRESO; ","")&amp;IF(AND(I398&lt;&gt;"",N(A398)&gt;0,IFERROR(VLOOKUP(I398,'Ajustes'!$A$3:$C$5,2,0),0)&gt;0,IF(OR(N(L398)&gt;0,N(M398)&gt;0),((IF(N(L398)=0,N(A398),N(L398))+N(M398))-(N(A398)+N(B398)))*1440&gt;IFERROR(VLOOKUP(I398,'Ajustes'!$A$3:$C$5,2,0),0),AND(NOT(N(O398)&gt;0),I398&lt;&gt;"Emergencia ahora",(NOW()-(N(A398)+N(B398)))*1440&gt;IFERROR(VLOOKUP(I398,'Ajustes'!$A$3:$C$5,2,0),0)))),"LLAMADA DESPUÉS DE LA META; ","")&amp;IF(AND(I398="Siguiente día hábil",N(A398)&gt;0,IF(N(N398)=0,TODAY()&gt;WORKDAY(N(A398),1),N(N398)&gt;WORKDAY(N(A398),1))),"SIGUIENTE DÍA HÁBIL SIN PROGRAMAR; ","")&amp;IF(AND(OR(I398="Emergencia ahora",I398="Siguiente día hábil"),K398=""),"SIN PROVEEDOR; ","")&amp;IF(AND(I398&lt;&gt;"",N(A398)&gt;0,IFERROR(VLOOKUP(I398,'Ajustes'!$A$3:$C$5,3,0),0)&gt;0,TODAY()-N(A398)&gt;IFERROR(VLOOKUP(I398,'Ajustes'!$A$3:$C$5,3,0),0)),"ABIERTA DEMASIADO TIEMPO; ",""),LEN(IF(N(A398)=0,"SIN FECHA DE LLEGADA; ","")&amp;IF(C398="","SIN UNIDAD; ","")&amp;IF(AND(C398&lt;&gt;"",COUNTIF('Unidades'!$A$2:$A$300,C398)=0),"UNIDAD NO ESTÁ EN LA LISTA; ","")&amp;IF(I398="","SIN URGENCIA; ","")&amp;IF(AND(I398&lt;&gt;"",J398=""),"FALTA QUIÉN DECIDIÓ; ","")&amp;IF(AND(I398="Emergencia ahora",NOT(OR(N(L398)&gt;0,N(M398)&gt;0))),"EMERGENCIA SIN LLAMADA DE REGRESO; ","")&amp;IF(AND(I398&lt;&gt;"",N(A398)&gt;0,IFERROR(VLOOKUP(I398,'Ajustes'!$A$3:$C$5,2,0),0)&gt;0,IF(OR(N(L398)&gt;0,N(M398)&gt;0),((IF(N(L398)=0,N(A398),N(L398))+N(M398))-(N(A398)+N(B398)))*1440&gt;IFERROR(VLOOKUP(I398,'Ajustes'!$A$3:$C$5,2,0),0),AND(NOT(N(O398)&gt;0),I398&lt;&gt;"Emergencia ahora",(NOW()-(N(A398)+N(B398)))*1440&gt;IFERROR(VLOOKUP(I398,'Ajustes'!$A$3:$C$5,2,0),0)))),"LLAMADA DESPUÉS DE LA META; ","")&amp;IF(AND(I398="Siguiente día hábil",N(A398)&gt;0,IF(N(N398)=0,TODAY()&gt;WORKDAY(N(A398),1),N(N398)&gt;WORKDAY(N(A398),1))),"SIGUIENTE DÍA HÁBIL SIN PROGRAMAR; ","")&amp;IF(AND(OR(I398="Emergencia ahora",I398="Siguiente día hábil"),K398=""),"SIN PROVEEDOR; ","")&amp;IF(AND(I398&lt;&gt;"",N(A398)&gt;0,IFERROR(VLOOKUP(I398,'Ajustes'!$A$3:$C$5,3,0),0)&gt;0,TODAY()-N(A398)&gt;IFERROR(VLOOKUP(I398,'Ajustes'!$A$3:$C$5,3,0),0)),"ABIERTA DEMASIADO TIEMPO; ",""))-2)))</f>
        <v/>
      </c>
    </row>
    <row r="399">
      <c r="A399" s="7" t="n"/>
      <c r="B399" s="8" t="n"/>
      <c r="L399" s="7" t="n"/>
      <c r="M399" s="8" t="n"/>
      <c r="N399" s="7" t="n"/>
      <c r="O399" s="7" t="n"/>
      <c r="Q399" s="10">
        <f>IF(OR(NOT(OR(A399&lt;&gt;"",C399&lt;&gt;"",D399&lt;&gt;"",G399&lt;&gt;"")),N(A399)=0,NOT(OR(N(L399)&gt;0,N(M399)&gt;0))),"",ROUND(((IF(N(L399)=0,N(A399),N(L399))+N(M399))-(N(A399)+N(B399)))*1440,0))</f>
        <v/>
      </c>
      <c r="R399" s="10">
        <f>IF(OR(NOT(OR(A399&lt;&gt;"",C399&lt;&gt;"",D399&lt;&gt;"",G399&lt;&gt;"")),N(A399)=0),"",IF(N(O399)&gt;0,N(O399),TODAY())-N(A399))</f>
        <v/>
      </c>
      <c r="S399">
        <f>IF(OR(NOT(OR(A399&lt;&gt;"",C399&lt;&gt;"",D399&lt;&gt;"",G399&lt;&gt;"")),N(O399)&gt;0),"",IF(IF(N(A399)=0,"SIN FECHA DE LLEGADA; ","")&amp;IF(C399="","SIN UNIDAD; ","")&amp;IF(AND(C399&lt;&gt;"",COUNTIF('Unidades'!$A$2:$A$300,C399)=0),"UNIDAD NO ESTÁ EN LA LISTA; ","")&amp;IF(I399="","SIN URGENCIA; ","")&amp;IF(AND(I399&lt;&gt;"",J399=""),"FALTA QUIÉN DECIDIÓ; ","")&amp;IF(AND(I399="Emergencia ahora",NOT(OR(N(L399)&gt;0,N(M399)&gt;0))),"EMERGENCIA SIN LLAMADA DE REGRESO; ","")&amp;IF(AND(I399&lt;&gt;"",N(A399)&gt;0,IFERROR(VLOOKUP(I399,'Ajustes'!$A$3:$C$5,2,0),0)&gt;0,IF(OR(N(L399)&gt;0,N(M399)&gt;0),((IF(N(L399)=0,N(A399),N(L399))+N(M399))-(N(A399)+N(B399)))*1440&gt;IFERROR(VLOOKUP(I399,'Ajustes'!$A$3:$C$5,2,0),0),AND(NOT(N(O399)&gt;0),I399&lt;&gt;"Emergencia ahora",(NOW()-(N(A399)+N(B399)))*1440&gt;IFERROR(VLOOKUP(I399,'Ajustes'!$A$3:$C$5,2,0),0)))),"LLAMADA DESPUÉS DE LA META; ","")&amp;IF(AND(I399="Siguiente día hábil",N(A399)&gt;0,IF(N(N399)=0,TODAY()&gt;WORKDAY(N(A399),1),N(N399)&gt;WORKDAY(N(A399),1))),"SIGUIENTE DÍA HÁBIL SIN PROGRAMAR; ","")&amp;IF(AND(OR(I399="Emergencia ahora",I399="Siguiente día hábil"),K399=""),"SIN PROVEEDOR; ","")&amp;IF(AND(I399&lt;&gt;"",N(A399)&gt;0,IFERROR(VLOOKUP(I399,'Ajustes'!$A$3:$C$5,3,0),0)&gt;0,TODAY()-N(A399)&gt;IFERROR(VLOOKUP(I399,'Ajustes'!$A$3:$C$5,3,0),0)),"ABIERTA DEMASIADO TIEMPO; ","")="","",LEFT(IF(N(A399)=0,"SIN FECHA DE LLEGADA; ","")&amp;IF(C399="","SIN UNIDAD; ","")&amp;IF(AND(C399&lt;&gt;"",COUNTIF('Unidades'!$A$2:$A$300,C399)=0),"UNIDAD NO ESTÁ EN LA LISTA; ","")&amp;IF(I399="","SIN URGENCIA; ","")&amp;IF(AND(I399&lt;&gt;"",J399=""),"FALTA QUIÉN DECIDIÓ; ","")&amp;IF(AND(I399="Emergencia ahora",NOT(OR(N(L399)&gt;0,N(M399)&gt;0))),"EMERGENCIA SIN LLAMADA DE REGRESO; ","")&amp;IF(AND(I399&lt;&gt;"",N(A399)&gt;0,IFERROR(VLOOKUP(I399,'Ajustes'!$A$3:$C$5,2,0),0)&gt;0,IF(OR(N(L399)&gt;0,N(M399)&gt;0),((IF(N(L399)=0,N(A399),N(L399))+N(M399))-(N(A399)+N(B399)))*1440&gt;IFERROR(VLOOKUP(I399,'Ajustes'!$A$3:$C$5,2,0),0),AND(NOT(N(O399)&gt;0),I399&lt;&gt;"Emergencia ahora",(NOW()-(N(A399)+N(B399)))*1440&gt;IFERROR(VLOOKUP(I399,'Ajustes'!$A$3:$C$5,2,0),0)))),"LLAMADA DESPUÉS DE LA META; ","")&amp;IF(AND(I399="Siguiente día hábil",N(A399)&gt;0,IF(N(N399)=0,TODAY()&gt;WORKDAY(N(A399),1),N(N399)&gt;WORKDAY(N(A399),1))),"SIGUIENTE DÍA HÁBIL SIN PROGRAMAR; ","")&amp;IF(AND(OR(I399="Emergencia ahora",I399="Siguiente día hábil"),K399=""),"SIN PROVEEDOR; ","")&amp;IF(AND(I399&lt;&gt;"",N(A399)&gt;0,IFERROR(VLOOKUP(I399,'Ajustes'!$A$3:$C$5,3,0),0)&gt;0,TODAY()-N(A399)&gt;IFERROR(VLOOKUP(I399,'Ajustes'!$A$3:$C$5,3,0),0)),"ABIERTA DEMASIADO TIEMPO; ",""),LEN(IF(N(A399)=0,"SIN FECHA DE LLEGADA; ","")&amp;IF(C399="","SIN UNIDAD; ","")&amp;IF(AND(C399&lt;&gt;"",COUNTIF('Unidades'!$A$2:$A$300,C399)=0),"UNIDAD NO ESTÁ EN LA LISTA; ","")&amp;IF(I399="","SIN URGENCIA; ","")&amp;IF(AND(I399&lt;&gt;"",J399=""),"FALTA QUIÉN DECIDIÓ; ","")&amp;IF(AND(I399="Emergencia ahora",NOT(OR(N(L399)&gt;0,N(M399)&gt;0))),"EMERGENCIA SIN LLAMADA DE REGRESO; ","")&amp;IF(AND(I399&lt;&gt;"",N(A399)&gt;0,IFERROR(VLOOKUP(I399,'Ajustes'!$A$3:$C$5,2,0),0)&gt;0,IF(OR(N(L399)&gt;0,N(M399)&gt;0),((IF(N(L399)=0,N(A399),N(L399))+N(M399))-(N(A399)+N(B399)))*1440&gt;IFERROR(VLOOKUP(I399,'Ajustes'!$A$3:$C$5,2,0),0),AND(NOT(N(O399)&gt;0),I399&lt;&gt;"Emergencia ahora",(NOW()-(N(A399)+N(B399)))*1440&gt;IFERROR(VLOOKUP(I399,'Ajustes'!$A$3:$C$5,2,0),0)))),"LLAMADA DESPUÉS DE LA META; ","")&amp;IF(AND(I399="Siguiente día hábil",N(A399)&gt;0,IF(N(N399)=0,TODAY()&gt;WORKDAY(N(A399),1),N(N399)&gt;WORKDAY(N(A399),1))),"SIGUIENTE DÍA HÁBIL SIN PROGRAMAR; ","")&amp;IF(AND(OR(I399="Emergencia ahora",I399="Siguiente día hábil"),K399=""),"SIN PROVEEDOR; ","")&amp;IF(AND(I399&lt;&gt;"",N(A399)&gt;0,IFERROR(VLOOKUP(I399,'Ajustes'!$A$3:$C$5,3,0),0)&gt;0,TODAY()-N(A399)&gt;IFERROR(VLOOKUP(I399,'Ajustes'!$A$3:$C$5,3,0),0)),"ABIERTA DEMASIADO TIEMPO; ",""))-2)))</f>
        <v/>
      </c>
    </row>
    <row r="400">
      <c r="A400" s="7" t="n"/>
      <c r="B400" s="8" t="n"/>
      <c r="L400" s="7" t="n"/>
      <c r="M400" s="8" t="n"/>
      <c r="N400" s="7" t="n"/>
      <c r="O400" s="7" t="n"/>
      <c r="Q400" s="10">
        <f>IF(OR(NOT(OR(A400&lt;&gt;"",C400&lt;&gt;"",D400&lt;&gt;"",G400&lt;&gt;"")),N(A400)=0,NOT(OR(N(L400)&gt;0,N(M400)&gt;0))),"",ROUND(((IF(N(L400)=0,N(A400),N(L400))+N(M400))-(N(A400)+N(B400)))*1440,0))</f>
        <v/>
      </c>
      <c r="R400" s="10">
        <f>IF(OR(NOT(OR(A400&lt;&gt;"",C400&lt;&gt;"",D400&lt;&gt;"",G400&lt;&gt;"")),N(A400)=0),"",IF(N(O400)&gt;0,N(O400),TODAY())-N(A400))</f>
        <v/>
      </c>
      <c r="S400">
        <f>IF(OR(NOT(OR(A400&lt;&gt;"",C400&lt;&gt;"",D400&lt;&gt;"",G400&lt;&gt;"")),N(O400)&gt;0),"",IF(IF(N(A400)=0,"SIN FECHA DE LLEGADA; ","")&amp;IF(C400="","SIN UNIDAD; ","")&amp;IF(AND(C400&lt;&gt;"",COUNTIF('Unidades'!$A$2:$A$300,C400)=0),"UNIDAD NO ESTÁ EN LA LISTA; ","")&amp;IF(I400="","SIN URGENCIA; ","")&amp;IF(AND(I400&lt;&gt;"",J400=""),"FALTA QUIÉN DECIDIÓ; ","")&amp;IF(AND(I400="Emergencia ahora",NOT(OR(N(L400)&gt;0,N(M400)&gt;0))),"EMERGENCIA SIN LLAMADA DE REGRESO; ","")&amp;IF(AND(I400&lt;&gt;"",N(A400)&gt;0,IFERROR(VLOOKUP(I400,'Ajustes'!$A$3:$C$5,2,0),0)&gt;0,IF(OR(N(L400)&gt;0,N(M400)&gt;0),((IF(N(L400)=0,N(A400),N(L400))+N(M400))-(N(A400)+N(B400)))*1440&gt;IFERROR(VLOOKUP(I400,'Ajustes'!$A$3:$C$5,2,0),0),AND(NOT(N(O400)&gt;0),I400&lt;&gt;"Emergencia ahora",(NOW()-(N(A400)+N(B400)))*1440&gt;IFERROR(VLOOKUP(I400,'Ajustes'!$A$3:$C$5,2,0),0)))),"LLAMADA DESPUÉS DE LA META; ","")&amp;IF(AND(I400="Siguiente día hábil",N(A400)&gt;0,IF(N(N400)=0,TODAY()&gt;WORKDAY(N(A400),1),N(N400)&gt;WORKDAY(N(A400),1))),"SIGUIENTE DÍA HÁBIL SIN PROGRAMAR; ","")&amp;IF(AND(OR(I400="Emergencia ahora",I400="Siguiente día hábil"),K400=""),"SIN PROVEEDOR; ","")&amp;IF(AND(I400&lt;&gt;"",N(A400)&gt;0,IFERROR(VLOOKUP(I400,'Ajustes'!$A$3:$C$5,3,0),0)&gt;0,TODAY()-N(A400)&gt;IFERROR(VLOOKUP(I400,'Ajustes'!$A$3:$C$5,3,0),0)),"ABIERTA DEMASIADO TIEMPO; ","")="","",LEFT(IF(N(A400)=0,"SIN FECHA DE LLEGADA; ","")&amp;IF(C400="","SIN UNIDAD; ","")&amp;IF(AND(C400&lt;&gt;"",COUNTIF('Unidades'!$A$2:$A$300,C400)=0),"UNIDAD NO ESTÁ EN LA LISTA; ","")&amp;IF(I400="","SIN URGENCIA; ","")&amp;IF(AND(I400&lt;&gt;"",J400=""),"FALTA QUIÉN DECIDIÓ; ","")&amp;IF(AND(I400="Emergencia ahora",NOT(OR(N(L400)&gt;0,N(M400)&gt;0))),"EMERGENCIA SIN LLAMADA DE REGRESO; ","")&amp;IF(AND(I400&lt;&gt;"",N(A400)&gt;0,IFERROR(VLOOKUP(I400,'Ajustes'!$A$3:$C$5,2,0),0)&gt;0,IF(OR(N(L400)&gt;0,N(M400)&gt;0),((IF(N(L400)=0,N(A400),N(L400))+N(M400))-(N(A400)+N(B400)))*1440&gt;IFERROR(VLOOKUP(I400,'Ajustes'!$A$3:$C$5,2,0),0),AND(NOT(N(O400)&gt;0),I400&lt;&gt;"Emergencia ahora",(NOW()-(N(A400)+N(B400)))*1440&gt;IFERROR(VLOOKUP(I400,'Ajustes'!$A$3:$C$5,2,0),0)))),"LLAMADA DESPUÉS DE LA META; ","")&amp;IF(AND(I400="Siguiente día hábil",N(A400)&gt;0,IF(N(N400)=0,TODAY()&gt;WORKDAY(N(A400),1),N(N400)&gt;WORKDAY(N(A400),1))),"SIGUIENTE DÍA HÁBIL SIN PROGRAMAR; ","")&amp;IF(AND(OR(I400="Emergencia ahora",I400="Siguiente día hábil"),K400=""),"SIN PROVEEDOR; ","")&amp;IF(AND(I400&lt;&gt;"",N(A400)&gt;0,IFERROR(VLOOKUP(I400,'Ajustes'!$A$3:$C$5,3,0),0)&gt;0,TODAY()-N(A400)&gt;IFERROR(VLOOKUP(I400,'Ajustes'!$A$3:$C$5,3,0),0)),"ABIERTA DEMASIADO TIEMPO; ",""),LEN(IF(N(A400)=0,"SIN FECHA DE LLEGADA; ","")&amp;IF(C400="","SIN UNIDAD; ","")&amp;IF(AND(C400&lt;&gt;"",COUNTIF('Unidades'!$A$2:$A$300,C400)=0),"UNIDAD NO ESTÁ EN LA LISTA; ","")&amp;IF(I400="","SIN URGENCIA; ","")&amp;IF(AND(I400&lt;&gt;"",J400=""),"FALTA QUIÉN DECIDIÓ; ","")&amp;IF(AND(I400="Emergencia ahora",NOT(OR(N(L400)&gt;0,N(M400)&gt;0))),"EMERGENCIA SIN LLAMADA DE REGRESO; ","")&amp;IF(AND(I400&lt;&gt;"",N(A400)&gt;0,IFERROR(VLOOKUP(I400,'Ajustes'!$A$3:$C$5,2,0),0)&gt;0,IF(OR(N(L400)&gt;0,N(M400)&gt;0),((IF(N(L400)=0,N(A400),N(L400))+N(M400))-(N(A400)+N(B400)))*1440&gt;IFERROR(VLOOKUP(I400,'Ajustes'!$A$3:$C$5,2,0),0),AND(NOT(N(O400)&gt;0),I400&lt;&gt;"Emergencia ahora",(NOW()-(N(A400)+N(B400)))*1440&gt;IFERROR(VLOOKUP(I400,'Ajustes'!$A$3:$C$5,2,0),0)))),"LLAMADA DESPUÉS DE LA META; ","")&amp;IF(AND(I400="Siguiente día hábil",N(A400)&gt;0,IF(N(N400)=0,TODAY()&gt;WORKDAY(N(A400),1),N(N400)&gt;WORKDAY(N(A400),1))),"SIGUIENTE DÍA HÁBIL SIN PROGRAMAR; ","")&amp;IF(AND(OR(I400="Emergencia ahora",I400="Siguiente día hábil"),K400=""),"SIN PROVEEDOR; ","")&amp;IF(AND(I400&lt;&gt;"",N(A400)&gt;0,IFERROR(VLOOKUP(I400,'Ajustes'!$A$3:$C$5,3,0),0)&gt;0,TODAY()-N(A400)&gt;IFERROR(VLOOKUP(I400,'Ajustes'!$A$3:$C$5,3,0),0)),"ABIERTA DEMASIADO TIEMPO; ",""))-2)))</f>
        <v/>
      </c>
    </row>
    <row r="401">
      <c r="A401" s="7" t="n"/>
      <c r="B401" s="8" t="n"/>
      <c r="L401" s="7" t="n"/>
      <c r="M401" s="8" t="n"/>
      <c r="N401" s="7" t="n"/>
      <c r="O401" s="7" t="n"/>
      <c r="Q401" s="10">
        <f>IF(OR(NOT(OR(A401&lt;&gt;"",C401&lt;&gt;"",D401&lt;&gt;"",G401&lt;&gt;"")),N(A401)=0,NOT(OR(N(L401)&gt;0,N(M401)&gt;0))),"",ROUND(((IF(N(L401)=0,N(A401),N(L401))+N(M401))-(N(A401)+N(B401)))*1440,0))</f>
        <v/>
      </c>
      <c r="R401" s="10">
        <f>IF(OR(NOT(OR(A401&lt;&gt;"",C401&lt;&gt;"",D401&lt;&gt;"",G401&lt;&gt;"")),N(A401)=0),"",IF(N(O401)&gt;0,N(O401),TODAY())-N(A401))</f>
        <v/>
      </c>
      <c r="S401">
        <f>IF(OR(NOT(OR(A401&lt;&gt;"",C401&lt;&gt;"",D401&lt;&gt;"",G401&lt;&gt;"")),N(O401)&gt;0),"",IF(IF(N(A401)=0,"SIN FECHA DE LLEGADA; ","")&amp;IF(C401="","SIN UNIDAD; ","")&amp;IF(AND(C401&lt;&gt;"",COUNTIF('Unidades'!$A$2:$A$300,C401)=0),"UNIDAD NO ESTÁ EN LA LISTA; ","")&amp;IF(I401="","SIN URGENCIA; ","")&amp;IF(AND(I401&lt;&gt;"",J401=""),"FALTA QUIÉN DECIDIÓ; ","")&amp;IF(AND(I401="Emergencia ahora",NOT(OR(N(L401)&gt;0,N(M401)&gt;0))),"EMERGENCIA SIN LLAMADA DE REGRESO; ","")&amp;IF(AND(I401&lt;&gt;"",N(A401)&gt;0,IFERROR(VLOOKUP(I401,'Ajustes'!$A$3:$C$5,2,0),0)&gt;0,IF(OR(N(L401)&gt;0,N(M401)&gt;0),((IF(N(L401)=0,N(A401),N(L401))+N(M401))-(N(A401)+N(B401)))*1440&gt;IFERROR(VLOOKUP(I401,'Ajustes'!$A$3:$C$5,2,0),0),AND(NOT(N(O401)&gt;0),I401&lt;&gt;"Emergencia ahora",(NOW()-(N(A401)+N(B401)))*1440&gt;IFERROR(VLOOKUP(I401,'Ajustes'!$A$3:$C$5,2,0),0)))),"LLAMADA DESPUÉS DE LA META; ","")&amp;IF(AND(I401="Siguiente día hábil",N(A401)&gt;0,IF(N(N401)=0,TODAY()&gt;WORKDAY(N(A401),1),N(N401)&gt;WORKDAY(N(A401),1))),"SIGUIENTE DÍA HÁBIL SIN PROGRAMAR; ","")&amp;IF(AND(OR(I401="Emergencia ahora",I401="Siguiente día hábil"),K401=""),"SIN PROVEEDOR; ","")&amp;IF(AND(I401&lt;&gt;"",N(A401)&gt;0,IFERROR(VLOOKUP(I401,'Ajustes'!$A$3:$C$5,3,0),0)&gt;0,TODAY()-N(A401)&gt;IFERROR(VLOOKUP(I401,'Ajustes'!$A$3:$C$5,3,0),0)),"ABIERTA DEMASIADO TIEMPO; ","")="","",LEFT(IF(N(A401)=0,"SIN FECHA DE LLEGADA; ","")&amp;IF(C401="","SIN UNIDAD; ","")&amp;IF(AND(C401&lt;&gt;"",COUNTIF('Unidades'!$A$2:$A$300,C401)=0),"UNIDAD NO ESTÁ EN LA LISTA; ","")&amp;IF(I401="","SIN URGENCIA; ","")&amp;IF(AND(I401&lt;&gt;"",J401=""),"FALTA QUIÉN DECIDIÓ; ","")&amp;IF(AND(I401="Emergencia ahora",NOT(OR(N(L401)&gt;0,N(M401)&gt;0))),"EMERGENCIA SIN LLAMADA DE REGRESO; ","")&amp;IF(AND(I401&lt;&gt;"",N(A401)&gt;0,IFERROR(VLOOKUP(I401,'Ajustes'!$A$3:$C$5,2,0),0)&gt;0,IF(OR(N(L401)&gt;0,N(M401)&gt;0),((IF(N(L401)=0,N(A401),N(L401))+N(M401))-(N(A401)+N(B401)))*1440&gt;IFERROR(VLOOKUP(I401,'Ajustes'!$A$3:$C$5,2,0),0),AND(NOT(N(O401)&gt;0),I401&lt;&gt;"Emergencia ahora",(NOW()-(N(A401)+N(B401)))*1440&gt;IFERROR(VLOOKUP(I401,'Ajustes'!$A$3:$C$5,2,0),0)))),"LLAMADA DESPUÉS DE LA META; ","")&amp;IF(AND(I401="Siguiente día hábil",N(A401)&gt;0,IF(N(N401)=0,TODAY()&gt;WORKDAY(N(A401),1),N(N401)&gt;WORKDAY(N(A401),1))),"SIGUIENTE DÍA HÁBIL SIN PROGRAMAR; ","")&amp;IF(AND(OR(I401="Emergencia ahora",I401="Siguiente día hábil"),K401=""),"SIN PROVEEDOR; ","")&amp;IF(AND(I401&lt;&gt;"",N(A401)&gt;0,IFERROR(VLOOKUP(I401,'Ajustes'!$A$3:$C$5,3,0),0)&gt;0,TODAY()-N(A401)&gt;IFERROR(VLOOKUP(I401,'Ajustes'!$A$3:$C$5,3,0),0)),"ABIERTA DEMASIADO TIEMPO; ",""),LEN(IF(N(A401)=0,"SIN FECHA DE LLEGADA; ","")&amp;IF(C401="","SIN UNIDAD; ","")&amp;IF(AND(C401&lt;&gt;"",COUNTIF('Unidades'!$A$2:$A$300,C401)=0),"UNIDAD NO ESTÁ EN LA LISTA; ","")&amp;IF(I401="","SIN URGENCIA; ","")&amp;IF(AND(I401&lt;&gt;"",J401=""),"FALTA QUIÉN DECIDIÓ; ","")&amp;IF(AND(I401="Emergencia ahora",NOT(OR(N(L401)&gt;0,N(M401)&gt;0))),"EMERGENCIA SIN LLAMADA DE REGRESO; ","")&amp;IF(AND(I401&lt;&gt;"",N(A401)&gt;0,IFERROR(VLOOKUP(I401,'Ajustes'!$A$3:$C$5,2,0),0)&gt;0,IF(OR(N(L401)&gt;0,N(M401)&gt;0),((IF(N(L401)=0,N(A401),N(L401))+N(M401))-(N(A401)+N(B401)))*1440&gt;IFERROR(VLOOKUP(I401,'Ajustes'!$A$3:$C$5,2,0),0),AND(NOT(N(O401)&gt;0),I401&lt;&gt;"Emergencia ahora",(NOW()-(N(A401)+N(B401)))*1440&gt;IFERROR(VLOOKUP(I401,'Ajustes'!$A$3:$C$5,2,0),0)))),"LLAMADA DESPUÉS DE LA META; ","")&amp;IF(AND(I401="Siguiente día hábil",N(A401)&gt;0,IF(N(N401)=0,TODAY()&gt;WORKDAY(N(A401),1),N(N401)&gt;WORKDAY(N(A401),1))),"SIGUIENTE DÍA HÁBIL SIN PROGRAMAR; ","")&amp;IF(AND(OR(I401="Emergencia ahora",I401="Siguiente día hábil"),K401=""),"SIN PROVEEDOR; ","")&amp;IF(AND(I401&lt;&gt;"",N(A401)&gt;0,IFERROR(VLOOKUP(I401,'Ajustes'!$A$3:$C$5,3,0),0)&gt;0,TODAY()-N(A401)&gt;IFERROR(VLOOKUP(I401,'Ajustes'!$A$3:$C$5,3,0),0)),"ABIERTA DEMASIADO TIEMPO; ",""))-2)))</f>
        <v/>
      </c>
    </row>
    <row r="402">
      <c r="A402" s="7" t="n"/>
      <c r="B402" s="8" t="n"/>
      <c r="L402" s="7" t="n"/>
      <c r="M402" s="8" t="n"/>
      <c r="N402" s="7" t="n"/>
      <c r="O402" s="7" t="n"/>
      <c r="Q402" s="10">
        <f>IF(OR(NOT(OR(A402&lt;&gt;"",C402&lt;&gt;"",D402&lt;&gt;"",G402&lt;&gt;"")),N(A402)=0,NOT(OR(N(L402)&gt;0,N(M402)&gt;0))),"",ROUND(((IF(N(L402)=0,N(A402),N(L402))+N(M402))-(N(A402)+N(B402)))*1440,0))</f>
        <v/>
      </c>
      <c r="R402" s="10">
        <f>IF(OR(NOT(OR(A402&lt;&gt;"",C402&lt;&gt;"",D402&lt;&gt;"",G402&lt;&gt;"")),N(A402)=0),"",IF(N(O402)&gt;0,N(O402),TODAY())-N(A402))</f>
        <v/>
      </c>
      <c r="S402">
        <f>IF(OR(NOT(OR(A402&lt;&gt;"",C402&lt;&gt;"",D402&lt;&gt;"",G402&lt;&gt;"")),N(O402)&gt;0),"",IF(IF(N(A402)=0,"SIN FECHA DE LLEGADA; ","")&amp;IF(C402="","SIN UNIDAD; ","")&amp;IF(AND(C402&lt;&gt;"",COUNTIF('Unidades'!$A$2:$A$300,C402)=0),"UNIDAD NO ESTÁ EN LA LISTA; ","")&amp;IF(I402="","SIN URGENCIA; ","")&amp;IF(AND(I402&lt;&gt;"",J402=""),"FALTA QUIÉN DECIDIÓ; ","")&amp;IF(AND(I402="Emergencia ahora",NOT(OR(N(L402)&gt;0,N(M402)&gt;0))),"EMERGENCIA SIN LLAMADA DE REGRESO; ","")&amp;IF(AND(I402&lt;&gt;"",N(A402)&gt;0,IFERROR(VLOOKUP(I402,'Ajustes'!$A$3:$C$5,2,0),0)&gt;0,IF(OR(N(L402)&gt;0,N(M402)&gt;0),((IF(N(L402)=0,N(A402),N(L402))+N(M402))-(N(A402)+N(B402)))*1440&gt;IFERROR(VLOOKUP(I402,'Ajustes'!$A$3:$C$5,2,0),0),AND(NOT(N(O402)&gt;0),I402&lt;&gt;"Emergencia ahora",(NOW()-(N(A402)+N(B402)))*1440&gt;IFERROR(VLOOKUP(I402,'Ajustes'!$A$3:$C$5,2,0),0)))),"LLAMADA DESPUÉS DE LA META; ","")&amp;IF(AND(I402="Siguiente día hábil",N(A402)&gt;0,IF(N(N402)=0,TODAY()&gt;WORKDAY(N(A402),1),N(N402)&gt;WORKDAY(N(A402),1))),"SIGUIENTE DÍA HÁBIL SIN PROGRAMAR; ","")&amp;IF(AND(OR(I402="Emergencia ahora",I402="Siguiente día hábil"),K402=""),"SIN PROVEEDOR; ","")&amp;IF(AND(I402&lt;&gt;"",N(A402)&gt;0,IFERROR(VLOOKUP(I402,'Ajustes'!$A$3:$C$5,3,0),0)&gt;0,TODAY()-N(A402)&gt;IFERROR(VLOOKUP(I402,'Ajustes'!$A$3:$C$5,3,0),0)),"ABIERTA DEMASIADO TIEMPO; ","")="","",LEFT(IF(N(A402)=0,"SIN FECHA DE LLEGADA; ","")&amp;IF(C402="","SIN UNIDAD; ","")&amp;IF(AND(C402&lt;&gt;"",COUNTIF('Unidades'!$A$2:$A$300,C402)=0),"UNIDAD NO ESTÁ EN LA LISTA; ","")&amp;IF(I402="","SIN URGENCIA; ","")&amp;IF(AND(I402&lt;&gt;"",J402=""),"FALTA QUIÉN DECIDIÓ; ","")&amp;IF(AND(I402="Emergencia ahora",NOT(OR(N(L402)&gt;0,N(M402)&gt;0))),"EMERGENCIA SIN LLAMADA DE REGRESO; ","")&amp;IF(AND(I402&lt;&gt;"",N(A402)&gt;0,IFERROR(VLOOKUP(I402,'Ajustes'!$A$3:$C$5,2,0),0)&gt;0,IF(OR(N(L402)&gt;0,N(M402)&gt;0),((IF(N(L402)=0,N(A402),N(L402))+N(M402))-(N(A402)+N(B402)))*1440&gt;IFERROR(VLOOKUP(I402,'Ajustes'!$A$3:$C$5,2,0),0),AND(NOT(N(O402)&gt;0),I402&lt;&gt;"Emergencia ahora",(NOW()-(N(A402)+N(B402)))*1440&gt;IFERROR(VLOOKUP(I402,'Ajustes'!$A$3:$C$5,2,0),0)))),"LLAMADA DESPUÉS DE LA META; ","")&amp;IF(AND(I402="Siguiente día hábil",N(A402)&gt;0,IF(N(N402)=0,TODAY()&gt;WORKDAY(N(A402),1),N(N402)&gt;WORKDAY(N(A402),1))),"SIGUIENTE DÍA HÁBIL SIN PROGRAMAR; ","")&amp;IF(AND(OR(I402="Emergencia ahora",I402="Siguiente día hábil"),K402=""),"SIN PROVEEDOR; ","")&amp;IF(AND(I402&lt;&gt;"",N(A402)&gt;0,IFERROR(VLOOKUP(I402,'Ajustes'!$A$3:$C$5,3,0),0)&gt;0,TODAY()-N(A402)&gt;IFERROR(VLOOKUP(I402,'Ajustes'!$A$3:$C$5,3,0),0)),"ABIERTA DEMASIADO TIEMPO; ",""),LEN(IF(N(A402)=0,"SIN FECHA DE LLEGADA; ","")&amp;IF(C402="","SIN UNIDAD; ","")&amp;IF(AND(C402&lt;&gt;"",COUNTIF('Unidades'!$A$2:$A$300,C402)=0),"UNIDAD NO ESTÁ EN LA LISTA; ","")&amp;IF(I402="","SIN URGENCIA; ","")&amp;IF(AND(I402&lt;&gt;"",J402=""),"FALTA QUIÉN DECIDIÓ; ","")&amp;IF(AND(I402="Emergencia ahora",NOT(OR(N(L402)&gt;0,N(M402)&gt;0))),"EMERGENCIA SIN LLAMADA DE REGRESO; ","")&amp;IF(AND(I402&lt;&gt;"",N(A402)&gt;0,IFERROR(VLOOKUP(I402,'Ajustes'!$A$3:$C$5,2,0),0)&gt;0,IF(OR(N(L402)&gt;0,N(M402)&gt;0),((IF(N(L402)=0,N(A402),N(L402))+N(M402))-(N(A402)+N(B402)))*1440&gt;IFERROR(VLOOKUP(I402,'Ajustes'!$A$3:$C$5,2,0),0),AND(NOT(N(O402)&gt;0),I402&lt;&gt;"Emergencia ahora",(NOW()-(N(A402)+N(B402)))*1440&gt;IFERROR(VLOOKUP(I402,'Ajustes'!$A$3:$C$5,2,0),0)))),"LLAMADA DESPUÉS DE LA META; ","")&amp;IF(AND(I402="Siguiente día hábil",N(A402)&gt;0,IF(N(N402)=0,TODAY()&gt;WORKDAY(N(A402),1),N(N402)&gt;WORKDAY(N(A402),1))),"SIGUIENTE DÍA HÁBIL SIN PROGRAMAR; ","")&amp;IF(AND(OR(I402="Emergencia ahora",I402="Siguiente día hábil"),K402=""),"SIN PROVEEDOR; ","")&amp;IF(AND(I402&lt;&gt;"",N(A402)&gt;0,IFERROR(VLOOKUP(I402,'Ajustes'!$A$3:$C$5,3,0),0)&gt;0,TODAY()-N(A402)&gt;IFERROR(VLOOKUP(I402,'Ajustes'!$A$3:$C$5,3,0),0)),"ABIERTA DEMASIADO TIEMPO; ",""))-2)))</f>
        <v/>
      </c>
    </row>
    <row r="403">
      <c r="A403" s="7" t="n"/>
      <c r="B403" s="8" t="n"/>
      <c r="L403" s="7" t="n"/>
      <c r="M403" s="8" t="n"/>
      <c r="N403" s="7" t="n"/>
      <c r="O403" s="7" t="n"/>
      <c r="Q403" s="10">
        <f>IF(OR(NOT(OR(A403&lt;&gt;"",C403&lt;&gt;"",D403&lt;&gt;"",G403&lt;&gt;"")),N(A403)=0,NOT(OR(N(L403)&gt;0,N(M403)&gt;0))),"",ROUND(((IF(N(L403)=0,N(A403),N(L403))+N(M403))-(N(A403)+N(B403)))*1440,0))</f>
        <v/>
      </c>
      <c r="R403" s="10">
        <f>IF(OR(NOT(OR(A403&lt;&gt;"",C403&lt;&gt;"",D403&lt;&gt;"",G403&lt;&gt;"")),N(A403)=0),"",IF(N(O403)&gt;0,N(O403),TODAY())-N(A403))</f>
        <v/>
      </c>
      <c r="S403">
        <f>IF(OR(NOT(OR(A403&lt;&gt;"",C403&lt;&gt;"",D403&lt;&gt;"",G403&lt;&gt;"")),N(O403)&gt;0),"",IF(IF(N(A403)=0,"SIN FECHA DE LLEGADA; ","")&amp;IF(C403="","SIN UNIDAD; ","")&amp;IF(AND(C403&lt;&gt;"",COUNTIF('Unidades'!$A$2:$A$300,C403)=0),"UNIDAD NO ESTÁ EN LA LISTA; ","")&amp;IF(I403="","SIN URGENCIA; ","")&amp;IF(AND(I403&lt;&gt;"",J403=""),"FALTA QUIÉN DECIDIÓ; ","")&amp;IF(AND(I403="Emergencia ahora",NOT(OR(N(L403)&gt;0,N(M403)&gt;0))),"EMERGENCIA SIN LLAMADA DE REGRESO; ","")&amp;IF(AND(I403&lt;&gt;"",N(A403)&gt;0,IFERROR(VLOOKUP(I403,'Ajustes'!$A$3:$C$5,2,0),0)&gt;0,IF(OR(N(L403)&gt;0,N(M403)&gt;0),((IF(N(L403)=0,N(A403),N(L403))+N(M403))-(N(A403)+N(B403)))*1440&gt;IFERROR(VLOOKUP(I403,'Ajustes'!$A$3:$C$5,2,0),0),AND(NOT(N(O403)&gt;0),I403&lt;&gt;"Emergencia ahora",(NOW()-(N(A403)+N(B403)))*1440&gt;IFERROR(VLOOKUP(I403,'Ajustes'!$A$3:$C$5,2,0),0)))),"LLAMADA DESPUÉS DE LA META; ","")&amp;IF(AND(I403="Siguiente día hábil",N(A403)&gt;0,IF(N(N403)=0,TODAY()&gt;WORKDAY(N(A403),1),N(N403)&gt;WORKDAY(N(A403),1))),"SIGUIENTE DÍA HÁBIL SIN PROGRAMAR; ","")&amp;IF(AND(OR(I403="Emergencia ahora",I403="Siguiente día hábil"),K403=""),"SIN PROVEEDOR; ","")&amp;IF(AND(I403&lt;&gt;"",N(A403)&gt;0,IFERROR(VLOOKUP(I403,'Ajustes'!$A$3:$C$5,3,0),0)&gt;0,TODAY()-N(A403)&gt;IFERROR(VLOOKUP(I403,'Ajustes'!$A$3:$C$5,3,0),0)),"ABIERTA DEMASIADO TIEMPO; ","")="","",LEFT(IF(N(A403)=0,"SIN FECHA DE LLEGADA; ","")&amp;IF(C403="","SIN UNIDAD; ","")&amp;IF(AND(C403&lt;&gt;"",COUNTIF('Unidades'!$A$2:$A$300,C403)=0),"UNIDAD NO ESTÁ EN LA LISTA; ","")&amp;IF(I403="","SIN URGENCIA; ","")&amp;IF(AND(I403&lt;&gt;"",J403=""),"FALTA QUIÉN DECIDIÓ; ","")&amp;IF(AND(I403="Emergencia ahora",NOT(OR(N(L403)&gt;0,N(M403)&gt;0))),"EMERGENCIA SIN LLAMADA DE REGRESO; ","")&amp;IF(AND(I403&lt;&gt;"",N(A403)&gt;0,IFERROR(VLOOKUP(I403,'Ajustes'!$A$3:$C$5,2,0),0)&gt;0,IF(OR(N(L403)&gt;0,N(M403)&gt;0),((IF(N(L403)=0,N(A403),N(L403))+N(M403))-(N(A403)+N(B403)))*1440&gt;IFERROR(VLOOKUP(I403,'Ajustes'!$A$3:$C$5,2,0),0),AND(NOT(N(O403)&gt;0),I403&lt;&gt;"Emergencia ahora",(NOW()-(N(A403)+N(B403)))*1440&gt;IFERROR(VLOOKUP(I403,'Ajustes'!$A$3:$C$5,2,0),0)))),"LLAMADA DESPUÉS DE LA META; ","")&amp;IF(AND(I403="Siguiente día hábil",N(A403)&gt;0,IF(N(N403)=0,TODAY()&gt;WORKDAY(N(A403),1),N(N403)&gt;WORKDAY(N(A403),1))),"SIGUIENTE DÍA HÁBIL SIN PROGRAMAR; ","")&amp;IF(AND(OR(I403="Emergencia ahora",I403="Siguiente día hábil"),K403=""),"SIN PROVEEDOR; ","")&amp;IF(AND(I403&lt;&gt;"",N(A403)&gt;0,IFERROR(VLOOKUP(I403,'Ajustes'!$A$3:$C$5,3,0),0)&gt;0,TODAY()-N(A403)&gt;IFERROR(VLOOKUP(I403,'Ajustes'!$A$3:$C$5,3,0),0)),"ABIERTA DEMASIADO TIEMPO; ",""),LEN(IF(N(A403)=0,"SIN FECHA DE LLEGADA; ","")&amp;IF(C403="","SIN UNIDAD; ","")&amp;IF(AND(C403&lt;&gt;"",COUNTIF('Unidades'!$A$2:$A$300,C403)=0),"UNIDAD NO ESTÁ EN LA LISTA; ","")&amp;IF(I403="","SIN URGENCIA; ","")&amp;IF(AND(I403&lt;&gt;"",J403=""),"FALTA QUIÉN DECIDIÓ; ","")&amp;IF(AND(I403="Emergencia ahora",NOT(OR(N(L403)&gt;0,N(M403)&gt;0))),"EMERGENCIA SIN LLAMADA DE REGRESO; ","")&amp;IF(AND(I403&lt;&gt;"",N(A403)&gt;0,IFERROR(VLOOKUP(I403,'Ajustes'!$A$3:$C$5,2,0),0)&gt;0,IF(OR(N(L403)&gt;0,N(M403)&gt;0),((IF(N(L403)=0,N(A403),N(L403))+N(M403))-(N(A403)+N(B403)))*1440&gt;IFERROR(VLOOKUP(I403,'Ajustes'!$A$3:$C$5,2,0),0),AND(NOT(N(O403)&gt;0),I403&lt;&gt;"Emergencia ahora",(NOW()-(N(A403)+N(B403)))*1440&gt;IFERROR(VLOOKUP(I403,'Ajustes'!$A$3:$C$5,2,0),0)))),"LLAMADA DESPUÉS DE LA META; ","")&amp;IF(AND(I403="Siguiente día hábil",N(A403)&gt;0,IF(N(N403)=0,TODAY()&gt;WORKDAY(N(A403),1),N(N403)&gt;WORKDAY(N(A403),1))),"SIGUIENTE DÍA HÁBIL SIN PROGRAMAR; ","")&amp;IF(AND(OR(I403="Emergencia ahora",I403="Siguiente día hábil"),K403=""),"SIN PROVEEDOR; ","")&amp;IF(AND(I403&lt;&gt;"",N(A403)&gt;0,IFERROR(VLOOKUP(I403,'Ajustes'!$A$3:$C$5,3,0),0)&gt;0,TODAY()-N(A403)&gt;IFERROR(VLOOKUP(I403,'Ajustes'!$A$3:$C$5,3,0),0)),"ABIERTA DEMASIADO TIEMPO; ",""))-2)))</f>
        <v/>
      </c>
    </row>
    <row r="404">
      <c r="A404" s="7" t="n"/>
      <c r="B404" s="8" t="n"/>
      <c r="L404" s="7" t="n"/>
      <c r="M404" s="8" t="n"/>
      <c r="N404" s="7" t="n"/>
      <c r="O404" s="7" t="n"/>
      <c r="Q404" s="10">
        <f>IF(OR(NOT(OR(A404&lt;&gt;"",C404&lt;&gt;"",D404&lt;&gt;"",G404&lt;&gt;"")),N(A404)=0,NOT(OR(N(L404)&gt;0,N(M404)&gt;0))),"",ROUND(((IF(N(L404)=0,N(A404),N(L404))+N(M404))-(N(A404)+N(B404)))*1440,0))</f>
        <v/>
      </c>
      <c r="R404" s="10">
        <f>IF(OR(NOT(OR(A404&lt;&gt;"",C404&lt;&gt;"",D404&lt;&gt;"",G404&lt;&gt;"")),N(A404)=0),"",IF(N(O404)&gt;0,N(O404),TODAY())-N(A404))</f>
        <v/>
      </c>
      <c r="S404">
        <f>IF(OR(NOT(OR(A404&lt;&gt;"",C404&lt;&gt;"",D404&lt;&gt;"",G404&lt;&gt;"")),N(O404)&gt;0),"",IF(IF(N(A404)=0,"SIN FECHA DE LLEGADA; ","")&amp;IF(C404="","SIN UNIDAD; ","")&amp;IF(AND(C404&lt;&gt;"",COUNTIF('Unidades'!$A$2:$A$300,C404)=0),"UNIDAD NO ESTÁ EN LA LISTA; ","")&amp;IF(I404="","SIN URGENCIA; ","")&amp;IF(AND(I404&lt;&gt;"",J404=""),"FALTA QUIÉN DECIDIÓ; ","")&amp;IF(AND(I404="Emergencia ahora",NOT(OR(N(L404)&gt;0,N(M404)&gt;0))),"EMERGENCIA SIN LLAMADA DE REGRESO; ","")&amp;IF(AND(I404&lt;&gt;"",N(A404)&gt;0,IFERROR(VLOOKUP(I404,'Ajustes'!$A$3:$C$5,2,0),0)&gt;0,IF(OR(N(L404)&gt;0,N(M404)&gt;0),((IF(N(L404)=0,N(A404),N(L404))+N(M404))-(N(A404)+N(B404)))*1440&gt;IFERROR(VLOOKUP(I404,'Ajustes'!$A$3:$C$5,2,0),0),AND(NOT(N(O404)&gt;0),I404&lt;&gt;"Emergencia ahora",(NOW()-(N(A404)+N(B404)))*1440&gt;IFERROR(VLOOKUP(I404,'Ajustes'!$A$3:$C$5,2,0),0)))),"LLAMADA DESPUÉS DE LA META; ","")&amp;IF(AND(I404="Siguiente día hábil",N(A404)&gt;0,IF(N(N404)=0,TODAY()&gt;WORKDAY(N(A404),1),N(N404)&gt;WORKDAY(N(A404),1))),"SIGUIENTE DÍA HÁBIL SIN PROGRAMAR; ","")&amp;IF(AND(OR(I404="Emergencia ahora",I404="Siguiente día hábil"),K404=""),"SIN PROVEEDOR; ","")&amp;IF(AND(I404&lt;&gt;"",N(A404)&gt;0,IFERROR(VLOOKUP(I404,'Ajustes'!$A$3:$C$5,3,0),0)&gt;0,TODAY()-N(A404)&gt;IFERROR(VLOOKUP(I404,'Ajustes'!$A$3:$C$5,3,0),0)),"ABIERTA DEMASIADO TIEMPO; ","")="","",LEFT(IF(N(A404)=0,"SIN FECHA DE LLEGADA; ","")&amp;IF(C404="","SIN UNIDAD; ","")&amp;IF(AND(C404&lt;&gt;"",COUNTIF('Unidades'!$A$2:$A$300,C404)=0),"UNIDAD NO ESTÁ EN LA LISTA; ","")&amp;IF(I404="","SIN URGENCIA; ","")&amp;IF(AND(I404&lt;&gt;"",J404=""),"FALTA QUIÉN DECIDIÓ; ","")&amp;IF(AND(I404="Emergencia ahora",NOT(OR(N(L404)&gt;0,N(M404)&gt;0))),"EMERGENCIA SIN LLAMADA DE REGRESO; ","")&amp;IF(AND(I404&lt;&gt;"",N(A404)&gt;0,IFERROR(VLOOKUP(I404,'Ajustes'!$A$3:$C$5,2,0),0)&gt;0,IF(OR(N(L404)&gt;0,N(M404)&gt;0),((IF(N(L404)=0,N(A404),N(L404))+N(M404))-(N(A404)+N(B404)))*1440&gt;IFERROR(VLOOKUP(I404,'Ajustes'!$A$3:$C$5,2,0),0),AND(NOT(N(O404)&gt;0),I404&lt;&gt;"Emergencia ahora",(NOW()-(N(A404)+N(B404)))*1440&gt;IFERROR(VLOOKUP(I404,'Ajustes'!$A$3:$C$5,2,0),0)))),"LLAMADA DESPUÉS DE LA META; ","")&amp;IF(AND(I404="Siguiente día hábil",N(A404)&gt;0,IF(N(N404)=0,TODAY()&gt;WORKDAY(N(A404),1),N(N404)&gt;WORKDAY(N(A404),1))),"SIGUIENTE DÍA HÁBIL SIN PROGRAMAR; ","")&amp;IF(AND(OR(I404="Emergencia ahora",I404="Siguiente día hábil"),K404=""),"SIN PROVEEDOR; ","")&amp;IF(AND(I404&lt;&gt;"",N(A404)&gt;0,IFERROR(VLOOKUP(I404,'Ajustes'!$A$3:$C$5,3,0),0)&gt;0,TODAY()-N(A404)&gt;IFERROR(VLOOKUP(I404,'Ajustes'!$A$3:$C$5,3,0),0)),"ABIERTA DEMASIADO TIEMPO; ",""),LEN(IF(N(A404)=0,"SIN FECHA DE LLEGADA; ","")&amp;IF(C404="","SIN UNIDAD; ","")&amp;IF(AND(C404&lt;&gt;"",COUNTIF('Unidades'!$A$2:$A$300,C404)=0),"UNIDAD NO ESTÁ EN LA LISTA; ","")&amp;IF(I404="","SIN URGENCIA; ","")&amp;IF(AND(I404&lt;&gt;"",J404=""),"FALTA QUIÉN DECIDIÓ; ","")&amp;IF(AND(I404="Emergencia ahora",NOT(OR(N(L404)&gt;0,N(M404)&gt;0))),"EMERGENCIA SIN LLAMADA DE REGRESO; ","")&amp;IF(AND(I404&lt;&gt;"",N(A404)&gt;0,IFERROR(VLOOKUP(I404,'Ajustes'!$A$3:$C$5,2,0),0)&gt;0,IF(OR(N(L404)&gt;0,N(M404)&gt;0),((IF(N(L404)=0,N(A404),N(L404))+N(M404))-(N(A404)+N(B404)))*1440&gt;IFERROR(VLOOKUP(I404,'Ajustes'!$A$3:$C$5,2,0),0),AND(NOT(N(O404)&gt;0),I404&lt;&gt;"Emergencia ahora",(NOW()-(N(A404)+N(B404)))*1440&gt;IFERROR(VLOOKUP(I404,'Ajustes'!$A$3:$C$5,2,0),0)))),"LLAMADA DESPUÉS DE LA META; ","")&amp;IF(AND(I404="Siguiente día hábil",N(A404)&gt;0,IF(N(N404)=0,TODAY()&gt;WORKDAY(N(A404),1),N(N404)&gt;WORKDAY(N(A404),1))),"SIGUIENTE DÍA HÁBIL SIN PROGRAMAR; ","")&amp;IF(AND(OR(I404="Emergencia ahora",I404="Siguiente día hábil"),K404=""),"SIN PROVEEDOR; ","")&amp;IF(AND(I404&lt;&gt;"",N(A404)&gt;0,IFERROR(VLOOKUP(I404,'Ajustes'!$A$3:$C$5,3,0),0)&gt;0,TODAY()-N(A404)&gt;IFERROR(VLOOKUP(I404,'Ajustes'!$A$3:$C$5,3,0),0)),"ABIERTA DEMASIADO TIEMPO; ",""))-2)))</f>
        <v/>
      </c>
    </row>
    <row r="405">
      <c r="A405" s="7" t="n"/>
      <c r="B405" s="8" t="n"/>
      <c r="L405" s="7" t="n"/>
      <c r="M405" s="8" t="n"/>
      <c r="N405" s="7" t="n"/>
      <c r="O405" s="7" t="n"/>
      <c r="Q405" s="10">
        <f>IF(OR(NOT(OR(A405&lt;&gt;"",C405&lt;&gt;"",D405&lt;&gt;"",G405&lt;&gt;"")),N(A405)=0,NOT(OR(N(L405)&gt;0,N(M405)&gt;0))),"",ROUND(((IF(N(L405)=0,N(A405),N(L405))+N(M405))-(N(A405)+N(B405)))*1440,0))</f>
        <v/>
      </c>
      <c r="R405" s="10">
        <f>IF(OR(NOT(OR(A405&lt;&gt;"",C405&lt;&gt;"",D405&lt;&gt;"",G405&lt;&gt;"")),N(A405)=0),"",IF(N(O405)&gt;0,N(O405),TODAY())-N(A405))</f>
        <v/>
      </c>
      <c r="S405">
        <f>IF(OR(NOT(OR(A405&lt;&gt;"",C405&lt;&gt;"",D405&lt;&gt;"",G405&lt;&gt;"")),N(O405)&gt;0),"",IF(IF(N(A405)=0,"SIN FECHA DE LLEGADA; ","")&amp;IF(C405="","SIN UNIDAD; ","")&amp;IF(AND(C405&lt;&gt;"",COUNTIF('Unidades'!$A$2:$A$300,C405)=0),"UNIDAD NO ESTÁ EN LA LISTA; ","")&amp;IF(I405="","SIN URGENCIA; ","")&amp;IF(AND(I405&lt;&gt;"",J405=""),"FALTA QUIÉN DECIDIÓ; ","")&amp;IF(AND(I405="Emergencia ahora",NOT(OR(N(L405)&gt;0,N(M405)&gt;0))),"EMERGENCIA SIN LLAMADA DE REGRESO; ","")&amp;IF(AND(I405&lt;&gt;"",N(A405)&gt;0,IFERROR(VLOOKUP(I405,'Ajustes'!$A$3:$C$5,2,0),0)&gt;0,IF(OR(N(L405)&gt;0,N(M405)&gt;0),((IF(N(L405)=0,N(A405),N(L405))+N(M405))-(N(A405)+N(B405)))*1440&gt;IFERROR(VLOOKUP(I405,'Ajustes'!$A$3:$C$5,2,0),0),AND(NOT(N(O405)&gt;0),I405&lt;&gt;"Emergencia ahora",(NOW()-(N(A405)+N(B405)))*1440&gt;IFERROR(VLOOKUP(I405,'Ajustes'!$A$3:$C$5,2,0),0)))),"LLAMADA DESPUÉS DE LA META; ","")&amp;IF(AND(I405="Siguiente día hábil",N(A405)&gt;0,IF(N(N405)=0,TODAY()&gt;WORKDAY(N(A405),1),N(N405)&gt;WORKDAY(N(A405),1))),"SIGUIENTE DÍA HÁBIL SIN PROGRAMAR; ","")&amp;IF(AND(OR(I405="Emergencia ahora",I405="Siguiente día hábil"),K405=""),"SIN PROVEEDOR; ","")&amp;IF(AND(I405&lt;&gt;"",N(A405)&gt;0,IFERROR(VLOOKUP(I405,'Ajustes'!$A$3:$C$5,3,0),0)&gt;0,TODAY()-N(A405)&gt;IFERROR(VLOOKUP(I405,'Ajustes'!$A$3:$C$5,3,0),0)),"ABIERTA DEMASIADO TIEMPO; ","")="","",LEFT(IF(N(A405)=0,"SIN FECHA DE LLEGADA; ","")&amp;IF(C405="","SIN UNIDAD; ","")&amp;IF(AND(C405&lt;&gt;"",COUNTIF('Unidades'!$A$2:$A$300,C405)=0),"UNIDAD NO ESTÁ EN LA LISTA; ","")&amp;IF(I405="","SIN URGENCIA; ","")&amp;IF(AND(I405&lt;&gt;"",J405=""),"FALTA QUIÉN DECIDIÓ; ","")&amp;IF(AND(I405="Emergencia ahora",NOT(OR(N(L405)&gt;0,N(M405)&gt;0))),"EMERGENCIA SIN LLAMADA DE REGRESO; ","")&amp;IF(AND(I405&lt;&gt;"",N(A405)&gt;0,IFERROR(VLOOKUP(I405,'Ajustes'!$A$3:$C$5,2,0),0)&gt;0,IF(OR(N(L405)&gt;0,N(M405)&gt;0),((IF(N(L405)=0,N(A405),N(L405))+N(M405))-(N(A405)+N(B405)))*1440&gt;IFERROR(VLOOKUP(I405,'Ajustes'!$A$3:$C$5,2,0),0),AND(NOT(N(O405)&gt;0),I405&lt;&gt;"Emergencia ahora",(NOW()-(N(A405)+N(B405)))*1440&gt;IFERROR(VLOOKUP(I405,'Ajustes'!$A$3:$C$5,2,0),0)))),"LLAMADA DESPUÉS DE LA META; ","")&amp;IF(AND(I405="Siguiente día hábil",N(A405)&gt;0,IF(N(N405)=0,TODAY()&gt;WORKDAY(N(A405),1),N(N405)&gt;WORKDAY(N(A405),1))),"SIGUIENTE DÍA HÁBIL SIN PROGRAMAR; ","")&amp;IF(AND(OR(I405="Emergencia ahora",I405="Siguiente día hábil"),K405=""),"SIN PROVEEDOR; ","")&amp;IF(AND(I405&lt;&gt;"",N(A405)&gt;0,IFERROR(VLOOKUP(I405,'Ajustes'!$A$3:$C$5,3,0),0)&gt;0,TODAY()-N(A405)&gt;IFERROR(VLOOKUP(I405,'Ajustes'!$A$3:$C$5,3,0),0)),"ABIERTA DEMASIADO TIEMPO; ",""),LEN(IF(N(A405)=0,"SIN FECHA DE LLEGADA; ","")&amp;IF(C405="","SIN UNIDAD; ","")&amp;IF(AND(C405&lt;&gt;"",COUNTIF('Unidades'!$A$2:$A$300,C405)=0),"UNIDAD NO ESTÁ EN LA LISTA; ","")&amp;IF(I405="","SIN URGENCIA; ","")&amp;IF(AND(I405&lt;&gt;"",J405=""),"FALTA QUIÉN DECIDIÓ; ","")&amp;IF(AND(I405="Emergencia ahora",NOT(OR(N(L405)&gt;0,N(M405)&gt;0))),"EMERGENCIA SIN LLAMADA DE REGRESO; ","")&amp;IF(AND(I405&lt;&gt;"",N(A405)&gt;0,IFERROR(VLOOKUP(I405,'Ajustes'!$A$3:$C$5,2,0),0)&gt;0,IF(OR(N(L405)&gt;0,N(M405)&gt;0),((IF(N(L405)=0,N(A405),N(L405))+N(M405))-(N(A405)+N(B405)))*1440&gt;IFERROR(VLOOKUP(I405,'Ajustes'!$A$3:$C$5,2,0),0),AND(NOT(N(O405)&gt;0),I405&lt;&gt;"Emergencia ahora",(NOW()-(N(A405)+N(B405)))*1440&gt;IFERROR(VLOOKUP(I405,'Ajustes'!$A$3:$C$5,2,0),0)))),"LLAMADA DESPUÉS DE LA META; ","")&amp;IF(AND(I405="Siguiente día hábil",N(A405)&gt;0,IF(N(N405)=0,TODAY()&gt;WORKDAY(N(A405),1),N(N405)&gt;WORKDAY(N(A405),1))),"SIGUIENTE DÍA HÁBIL SIN PROGRAMAR; ","")&amp;IF(AND(OR(I405="Emergencia ahora",I405="Siguiente día hábil"),K405=""),"SIN PROVEEDOR; ","")&amp;IF(AND(I405&lt;&gt;"",N(A405)&gt;0,IFERROR(VLOOKUP(I405,'Ajustes'!$A$3:$C$5,3,0),0)&gt;0,TODAY()-N(A405)&gt;IFERROR(VLOOKUP(I405,'Ajustes'!$A$3:$C$5,3,0),0)),"ABIERTA DEMASIADO TIEMPO; ",""))-2)))</f>
        <v/>
      </c>
    </row>
    <row r="406">
      <c r="A406" s="7" t="n"/>
      <c r="B406" s="8" t="n"/>
      <c r="L406" s="7" t="n"/>
      <c r="M406" s="8" t="n"/>
      <c r="N406" s="7" t="n"/>
      <c r="O406" s="7" t="n"/>
      <c r="Q406" s="10">
        <f>IF(OR(NOT(OR(A406&lt;&gt;"",C406&lt;&gt;"",D406&lt;&gt;"",G406&lt;&gt;"")),N(A406)=0,NOT(OR(N(L406)&gt;0,N(M406)&gt;0))),"",ROUND(((IF(N(L406)=0,N(A406),N(L406))+N(M406))-(N(A406)+N(B406)))*1440,0))</f>
        <v/>
      </c>
      <c r="R406" s="10">
        <f>IF(OR(NOT(OR(A406&lt;&gt;"",C406&lt;&gt;"",D406&lt;&gt;"",G406&lt;&gt;"")),N(A406)=0),"",IF(N(O406)&gt;0,N(O406),TODAY())-N(A406))</f>
        <v/>
      </c>
      <c r="S406">
        <f>IF(OR(NOT(OR(A406&lt;&gt;"",C406&lt;&gt;"",D406&lt;&gt;"",G406&lt;&gt;"")),N(O406)&gt;0),"",IF(IF(N(A406)=0,"SIN FECHA DE LLEGADA; ","")&amp;IF(C406="","SIN UNIDAD; ","")&amp;IF(AND(C406&lt;&gt;"",COUNTIF('Unidades'!$A$2:$A$300,C406)=0),"UNIDAD NO ESTÁ EN LA LISTA; ","")&amp;IF(I406="","SIN URGENCIA; ","")&amp;IF(AND(I406&lt;&gt;"",J406=""),"FALTA QUIÉN DECIDIÓ; ","")&amp;IF(AND(I406="Emergencia ahora",NOT(OR(N(L406)&gt;0,N(M406)&gt;0))),"EMERGENCIA SIN LLAMADA DE REGRESO; ","")&amp;IF(AND(I406&lt;&gt;"",N(A406)&gt;0,IFERROR(VLOOKUP(I406,'Ajustes'!$A$3:$C$5,2,0),0)&gt;0,IF(OR(N(L406)&gt;0,N(M406)&gt;0),((IF(N(L406)=0,N(A406),N(L406))+N(M406))-(N(A406)+N(B406)))*1440&gt;IFERROR(VLOOKUP(I406,'Ajustes'!$A$3:$C$5,2,0),0),AND(NOT(N(O406)&gt;0),I406&lt;&gt;"Emergencia ahora",(NOW()-(N(A406)+N(B406)))*1440&gt;IFERROR(VLOOKUP(I406,'Ajustes'!$A$3:$C$5,2,0),0)))),"LLAMADA DESPUÉS DE LA META; ","")&amp;IF(AND(I406="Siguiente día hábil",N(A406)&gt;0,IF(N(N406)=0,TODAY()&gt;WORKDAY(N(A406),1),N(N406)&gt;WORKDAY(N(A406),1))),"SIGUIENTE DÍA HÁBIL SIN PROGRAMAR; ","")&amp;IF(AND(OR(I406="Emergencia ahora",I406="Siguiente día hábil"),K406=""),"SIN PROVEEDOR; ","")&amp;IF(AND(I406&lt;&gt;"",N(A406)&gt;0,IFERROR(VLOOKUP(I406,'Ajustes'!$A$3:$C$5,3,0),0)&gt;0,TODAY()-N(A406)&gt;IFERROR(VLOOKUP(I406,'Ajustes'!$A$3:$C$5,3,0),0)),"ABIERTA DEMASIADO TIEMPO; ","")="","",LEFT(IF(N(A406)=0,"SIN FECHA DE LLEGADA; ","")&amp;IF(C406="","SIN UNIDAD; ","")&amp;IF(AND(C406&lt;&gt;"",COUNTIF('Unidades'!$A$2:$A$300,C406)=0),"UNIDAD NO ESTÁ EN LA LISTA; ","")&amp;IF(I406="","SIN URGENCIA; ","")&amp;IF(AND(I406&lt;&gt;"",J406=""),"FALTA QUIÉN DECIDIÓ; ","")&amp;IF(AND(I406="Emergencia ahora",NOT(OR(N(L406)&gt;0,N(M406)&gt;0))),"EMERGENCIA SIN LLAMADA DE REGRESO; ","")&amp;IF(AND(I406&lt;&gt;"",N(A406)&gt;0,IFERROR(VLOOKUP(I406,'Ajustes'!$A$3:$C$5,2,0),0)&gt;0,IF(OR(N(L406)&gt;0,N(M406)&gt;0),((IF(N(L406)=0,N(A406),N(L406))+N(M406))-(N(A406)+N(B406)))*1440&gt;IFERROR(VLOOKUP(I406,'Ajustes'!$A$3:$C$5,2,0),0),AND(NOT(N(O406)&gt;0),I406&lt;&gt;"Emergencia ahora",(NOW()-(N(A406)+N(B406)))*1440&gt;IFERROR(VLOOKUP(I406,'Ajustes'!$A$3:$C$5,2,0),0)))),"LLAMADA DESPUÉS DE LA META; ","")&amp;IF(AND(I406="Siguiente día hábil",N(A406)&gt;0,IF(N(N406)=0,TODAY()&gt;WORKDAY(N(A406),1),N(N406)&gt;WORKDAY(N(A406),1))),"SIGUIENTE DÍA HÁBIL SIN PROGRAMAR; ","")&amp;IF(AND(OR(I406="Emergencia ahora",I406="Siguiente día hábil"),K406=""),"SIN PROVEEDOR; ","")&amp;IF(AND(I406&lt;&gt;"",N(A406)&gt;0,IFERROR(VLOOKUP(I406,'Ajustes'!$A$3:$C$5,3,0),0)&gt;0,TODAY()-N(A406)&gt;IFERROR(VLOOKUP(I406,'Ajustes'!$A$3:$C$5,3,0),0)),"ABIERTA DEMASIADO TIEMPO; ",""),LEN(IF(N(A406)=0,"SIN FECHA DE LLEGADA; ","")&amp;IF(C406="","SIN UNIDAD; ","")&amp;IF(AND(C406&lt;&gt;"",COUNTIF('Unidades'!$A$2:$A$300,C406)=0),"UNIDAD NO ESTÁ EN LA LISTA; ","")&amp;IF(I406="","SIN URGENCIA; ","")&amp;IF(AND(I406&lt;&gt;"",J406=""),"FALTA QUIÉN DECIDIÓ; ","")&amp;IF(AND(I406="Emergencia ahora",NOT(OR(N(L406)&gt;0,N(M406)&gt;0))),"EMERGENCIA SIN LLAMADA DE REGRESO; ","")&amp;IF(AND(I406&lt;&gt;"",N(A406)&gt;0,IFERROR(VLOOKUP(I406,'Ajustes'!$A$3:$C$5,2,0),0)&gt;0,IF(OR(N(L406)&gt;0,N(M406)&gt;0),((IF(N(L406)=0,N(A406),N(L406))+N(M406))-(N(A406)+N(B406)))*1440&gt;IFERROR(VLOOKUP(I406,'Ajustes'!$A$3:$C$5,2,0),0),AND(NOT(N(O406)&gt;0),I406&lt;&gt;"Emergencia ahora",(NOW()-(N(A406)+N(B406)))*1440&gt;IFERROR(VLOOKUP(I406,'Ajustes'!$A$3:$C$5,2,0),0)))),"LLAMADA DESPUÉS DE LA META; ","")&amp;IF(AND(I406="Siguiente día hábil",N(A406)&gt;0,IF(N(N406)=0,TODAY()&gt;WORKDAY(N(A406),1),N(N406)&gt;WORKDAY(N(A406),1))),"SIGUIENTE DÍA HÁBIL SIN PROGRAMAR; ","")&amp;IF(AND(OR(I406="Emergencia ahora",I406="Siguiente día hábil"),K406=""),"SIN PROVEEDOR; ","")&amp;IF(AND(I406&lt;&gt;"",N(A406)&gt;0,IFERROR(VLOOKUP(I406,'Ajustes'!$A$3:$C$5,3,0),0)&gt;0,TODAY()-N(A406)&gt;IFERROR(VLOOKUP(I406,'Ajustes'!$A$3:$C$5,3,0),0)),"ABIERTA DEMASIADO TIEMPO; ",""))-2)))</f>
        <v/>
      </c>
    </row>
    <row r="407">
      <c r="A407" s="7" t="n"/>
      <c r="B407" s="8" t="n"/>
      <c r="L407" s="7" t="n"/>
      <c r="M407" s="8" t="n"/>
      <c r="N407" s="7" t="n"/>
      <c r="O407" s="7" t="n"/>
      <c r="Q407" s="10">
        <f>IF(OR(NOT(OR(A407&lt;&gt;"",C407&lt;&gt;"",D407&lt;&gt;"",G407&lt;&gt;"")),N(A407)=0,NOT(OR(N(L407)&gt;0,N(M407)&gt;0))),"",ROUND(((IF(N(L407)=0,N(A407),N(L407))+N(M407))-(N(A407)+N(B407)))*1440,0))</f>
        <v/>
      </c>
      <c r="R407" s="10">
        <f>IF(OR(NOT(OR(A407&lt;&gt;"",C407&lt;&gt;"",D407&lt;&gt;"",G407&lt;&gt;"")),N(A407)=0),"",IF(N(O407)&gt;0,N(O407),TODAY())-N(A407))</f>
        <v/>
      </c>
      <c r="S407">
        <f>IF(OR(NOT(OR(A407&lt;&gt;"",C407&lt;&gt;"",D407&lt;&gt;"",G407&lt;&gt;"")),N(O407)&gt;0),"",IF(IF(N(A407)=0,"SIN FECHA DE LLEGADA; ","")&amp;IF(C407="","SIN UNIDAD; ","")&amp;IF(AND(C407&lt;&gt;"",COUNTIF('Unidades'!$A$2:$A$300,C407)=0),"UNIDAD NO ESTÁ EN LA LISTA; ","")&amp;IF(I407="","SIN URGENCIA; ","")&amp;IF(AND(I407&lt;&gt;"",J407=""),"FALTA QUIÉN DECIDIÓ; ","")&amp;IF(AND(I407="Emergencia ahora",NOT(OR(N(L407)&gt;0,N(M407)&gt;0))),"EMERGENCIA SIN LLAMADA DE REGRESO; ","")&amp;IF(AND(I407&lt;&gt;"",N(A407)&gt;0,IFERROR(VLOOKUP(I407,'Ajustes'!$A$3:$C$5,2,0),0)&gt;0,IF(OR(N(L407)&gt;0,N(M407)&gt;0),((IF(N(L407)=0,N(A407),N(L407))+N(M407))-(N(A407)+N(B407)))*1440&gt;IFERROR(VLOOKUP(I407,'Ajustes'!$A$3:$C$5,2,0),0),AND(NOT(N(O407)&gt;0),I407&lt;&gt;"Emergencia ahora",(NOW()-(N(A407)+N(B407)))*1440&gt;IFERROR(VLOOKUP(I407,'Ajustes'!$A$3:$C$5,2,0),0)))),"LLAMADA DESPUÉS DE LA META; ","")&amp;IF(AND(I407="Siguiente día hábil",N(A407)&gt;0,IF(N(N407)=0,TODAY()&gt;WORKDAY(N(A407),1),N(N407)&gt;WORKDAY(N(A407),1))),"SIGUIENTE DÍA HÁBIL SIN PROGRAMAR; ","")&amp;IF(AND(OR(I407="Emergencia ahora",I407="Siguiente día hábil"),K407=""),"SIN PROVEEDOR; ","")&amp;IF(AND(I407&lt;&gt;"",N(A407)&gt;0,IFERROR(VLOOKUP(I407,'Ajustes'!$A$3:$C$5,3,0),0)&gt;0,TODAY()-N(A407)&gt;IFERROR(VLOOKUP(I407,'Ajustes'!$A$3:$C$5,3,0),0)),"ABIERTA DEMASIADO TIEMPO; ","")="","",LEFT(IF(N(A407)=0,"SIN FECHA DE LLEGADA; ","")&amp;IF(C407="","SIN UNIDAD; ","")&amp;IF(AND(C407&lt;&gt;"",COUNTIF('Unidades'!$A$2:$A$300,C407)=0),"UNIDAD NO ESTÁ EN LA LISTA; ","")&amp;IF(I407="","SIN URGENCIA; ","")&amp;IF(AND(I407&lt;&gt;"",J407=""),"FALTA QUIÉN DECIDIÓ; ","")&amp;IF(AND(I407="Emergencia ahora",NOT(OR(N(L407)&gt;0,N(M407)&gt;0))),"EMERGENCIA SIN LLAMADA DE REGRESO; ","")&amp;IF(AND(I407&lt;&gt;"",N(A407)&gt;0,IFERROR(VLOOKUP(I407,'Ajustes'!$A$3:$C$5,2,0),0)&gt;0,IF(OR(N(L407)&gt;0,N(M407)&gt;0),((IF(N(L407)=0,N(A407),N(L407))+N(M407))-(N(A407)+N(B407)))*1440&gt;IFERROR(VLOOKUP(I407,'Ajustes'!$A$3:$C$5,2,0),0),AND(NOT(N(O407)&gt;0),I407&lt;&gt;"Emergencia ahora",(NOW()-(N(A407)+N(B407)))*1440&gt;IFERROR(VLOOKUP(I407,'Ajustes'!$A$3:$C$5,2,0),0)))),"LLAMADA DESPUÉS DE LA META; ","")&amp;IF(AND(I407="Siguiente día hábil",N(A407)&gt;0,IF(N(N407)=0,TODAY()&gt;WORKDAY(N(A407),1),N(N407)&gt;WORKDAY(N(A407),1))),"SIGUIENTE DÍA HÁBIL SIN PROGRAMAR; ","")&amp;IF(AND(OR(I407="Emergencia ahora",I407="Siguiente día hábil"),K407=""),"SIN PROVEEDOR; ","")&amp;IF(AND(I407&lt;&gt;"",N(A407)&gt;0,IFERROR(VLOOKUP(I407,'Ajustes'!$A$3:$C$5,3,0),0)&gt;0,TODAY()-N(A407)&gt;IFERROR(VLOOKUP(I407,'Ajustes'!$A$3:$C$5,3,0),0)),"ABIERTA DEMASIADO TIEMPO; ",""),LEN(IF(N(A407)=0,"SIN FECHA DE LLEGADA; ","")&amp;IF(C407="","SIN UNIDAD; ","")&amp;IF(AND(C407&lt;&gt;"",COUNTIF('Unidades'!$A$2:$A$300,C407)=0),"UNIDAD NO ESTÁ EN LA LISTA; ","")&amp;IF(I407="","SIN URGENCIA; ","")&amp;IF(AND(I407&lt;&gt;"",J407=""),"FALTA QUIÉN DECIDIÓ; ","")&amp;IF(AND(I407="Emergencia ahora",NOT(OR(N(L407)&gt;0,N(M407)&gt;0))),"EMERGENCIA SIN LLAMADA DE REGRESO; ","")&amp;IF(AND(I407&lt;&gt;"",N(A407)&gt;0,IFERROR(VLOOKUP(I407,'Ajustes'!$A$3:$C$5,2,0),0)&gt;0,IF(OR(N(L407)&gt;0,N(M407)&gt;0),((IF(N(L407)=0,N(A407),N(L407))+N(M407))-(N(A407)+N(B407)))*1440&gt;IFERROR(VLOOKUP(I407,'Ajustes'!$A$3:$C$5,2,0),0),AND(NOT(N(O407)&gt;0),I407&lt;&gt;"Emergencia ahora",(NOW()-(N(A407)+N(B407)))*1440&gt;IFERROR(VLOOKUP(I407,'Ajustes'!$A$3:$C$5,2,0),0)))),"LLAMADA DESPUÉS DE LA META; ","")&amp;IF(AND(I407="Siguiente día hábil",N(A407)&gt;0,IF(N(N407)=0,TODAY()&gt;WORKDAY(N(A407),1),N(N407)&gt;WORKDAY(N(A407),1))),"SIGUIENTE DÍA HÁBIL SIN PROGRAMAR; ","")&amp;IF(AND(OR(I407="Emergencia ahora",I407="Siguiente día hábil"),K407=""),"SIN PROVEEDOR; ","")&amp;IF(AND(I407&lt;&gt;"",N(A407)&gt;0,IFERROR(VLOOKUP(I407,'Ajustes'!$A$3:$C$5,3,0),0)&gt;0,TODAY()-N(A407)&gt;IFERROR(VLOOKUP(I407,'Ajustes'!$A$3:$C$5,3,0),0)),"ABIERTA DEMASIADO TIEMPO; ",""))-2)))</f>
        <v/>
      </c>
    </row>
    <row r="408">
      <c r="A408" s="7" t="n"/>
      <c r="B408" s="8" t="n"/>
      <c r="L408" s="7" t="n"/>
      <c r="M408" s="8" t="n"/>
      <c r="N408" s="7" t="n"/>
      <c r="O408" s="7" t="n"/>
      <c r="Q408" s="10">
        <f>IF(OR(NOT(OR(A408&lt;&gt;"",C408&lt;&gt;"",D408&lt;&gt;"",G408&lt;&gt;"")),N(A408)=0,NOT(OR(N(L408)&gt;0,N(M408)&gt;0))),"",ROUND(((IF(N(L408)=0,N(A408),N(L408))+N(M408))-(N(A408)+N(B408)))*1440,0))</f>
        <v/>
      </c>
      <c r="R408" s="10">
        <f>IF(OR(NOT(OR(A408&lt;&gt;"",C408&lt;&gt;"",D408&lt;&gt;"",G408&lt;&gt;"")),N(A408)=0),"",IF(N(O408)&gt;0,N(O408),TODAY())-N(A408))</f>
        <v/>
      </c>
      <c r="S408">
        <f>IF(OR(NOT(OR(A408&lt;&gt;"",C408&lt;&gt;"",D408&lt;&gt;"",G408&lt;&gt;"")),N(O408)&gt;0),"",IF(IF(N(A408)=0,"SIN FECHA DE LLEGADA; ","")&amp;IF(C408="","SIN UNIDAD; ","")&amp;IF(AND(C408&lt;&gt;"",COUNTIF('Unidades'!$A$2:$A$300,C408)=0),"UNIDAD NO ESTÁ EN LA LISTA; ","")&amp;IF(I408="","SIN URGENCIA; ","")&amp;IF(AND(I408&lt;&gt;"",J408=""),"FALTA QUIÉN DECIDIÓ; ","")&amp;IF(AND(I408="Emergencia ahora",NOT(OR(N(L408)&gt;0,N(M408)&gt;0))),"EMERGENCIA SIN LLAMADA DE REGRESO; ","")&amp;IF(AND(I408&lt;&gt;"",N(A408)&gt;0,IFERROR(VLOOKUP(I408,'Ajustes'!$A$3:$C$5,2,0),0)&gt;0,IF(OR(N(L408)&gt;0,N(M408)&gt;0),((IF(N(L408)=0,N(A408),N(L408))+N(M408))-(N(A408)+N(B408)))*1440&gt;IFERROR(VLOOKUP(I408,'Ajustes'!$A$3:$C$5,2,0),0),AND(NOT(N(O408)&gt;0),I408&lt;&gt;"Emergencia ahora",(NOW()-(N(A408)+N(B408)))*1440&gt;IFERROR(VLOOKUP(I408,'Ajustes'!$A$3:$C$5,2,0),0)))),"LLAMADA DESPUÉS DE LA META; ","")&amp;IF(AND(I408="Siguiente día hábil",N(A408)&gt;0,IF(N(N408)=0,TODAY()&gt;WORKDAY(N(A408),1),N(N408)&gt;WORKDAY(N(A408),1))),"SIGUIENTE DÍA HÁBIL SIN PROGRAMAR; ","")&amp;IF(AND(OR(I408="Emergencia ahora",I408="Siguiente día hábil"),K408=""),"SIN PROVEEDOR; ","")&amp;IF(AND(I408&lt;&gt;"",N(A408)&gt;0,IFERROR(VLOOKUP(I408,'Ajustes'!$A$3:$C$5,3,0),0)&gt;0,TODAY()-N(A408)&gt;IFERROR(VLOOKUP(I408,'Ajustes'!$A$3:$C$5,3,0),0)),"ABIERTA DEMASIADO TIEMPO; ","")="","",LEFT(IF(N(A408)=0,"SIN FECHA DE LLEGADA; ","")&amp;IF(C408="","SIN UNIDAD; ","")&amp;IF(AND(C408&lt;&gt;"",COUNTIF('Unidades'!$A$2:$A$300,C408)=0),"UNIDAD NO ESTÁ EN LA LISTA; ","")&amp;IF(I408="","SIN URGENCIA; ","")&amp;IF(AND(I408&lt;&gt;"",J408=""),"FALTA QUIÉN DECIDIÓ; ","")&amp;IF(AND(I408="Emergencia ahora",NOT(OR(N(L408)&gt;0,N(M408)&gt;0))),"EMERGENCIA SIN LLAMADA DE REGRESO; ","")&amp;IF(AND(I408&lt;&gt;"",N(A408)&gt;0,IFERROR(VLOOKUP(I408,'Ajustes'!$A$3:$C$5,2,0),0)&gt;0,IF(OR(N(L408)&gt;0,N(M408)&gt;0),((IF(N(L408)=0,N(A408),N(L408))+N(M408))-(N(A408)+N(B408)))*1440&gt;IFERROR(VLOOKUP(I408,'Ajustes'!$A$3:$C$5,2,0),0),AND(NOT(N(O408)&gt;0),I408&lt;&gt;"Emergencia ahora",(NOW()-(N(A408)+N(B408)))*1440&gt;IFERROR(VLOOKUP(I408,'Ajustes'!$A$3:$C$5,2,0),0)))),"LLAMADA DESPUÉS DE LA META; ","")&amp;IF(AND(I408="Siguiente día hábil",N(A408)&gt;0,IF(N(N408)=0,TODAY()&gt;WORKDAY(N(A408),1),N(N408)&gt;WORKDAY(N(A408),1))),"SIGUIENTE DÍA HÁBIL SIN PROGRAMAR; ","")&amp;IF(AND(OR(I408="Emergencia ahora",I408="Siguiente día hábil"),K408=""),"SIN PROVEEDOR; ","")&amp;IF(AND(I408&lt;&gt;"",N(A408)&gt;0,IFERROR(VLOOKUP(I408,'Ajustes'!$A$3:$C$5,3,0),0)&gt;0,TODAY()-N(A408)&gt;IFERROR(VLOOKUP(I408,'Ajustes'!$A$3:$C$5,3,0),0)),"ABIERTA DEMASIADO TIEMPO; ",""),LEN(IF(N(A408)=0,"SIN FECHA DE LLEGADA; ","")&amp;IF(C408="","SIN UNIDAD; ","")&amp;IF(AND(C408&lt;&gt;"",COUNTIF('Unidades'!$A$2:$A$300,C408)=0),"UNIDAD NO ESTÁ EN LA LISTA; ","")&amp;IF(I408="","SIN URGENCIA; ","")&amp;IF(AND(I408&lt;&gt;"",J408=""),"FALTA QUIÉN DECIDIÓ; ","")&amp;IF(AND(I408="Emergencia ahora",NOT(OR(N(L408)&gt;0,N(M408)&gt;0))),"EMERGENCIA SIN LLAMADA DE REGRESO; ","")&amp;IF(AND(I408&lt;&gt;"",N(A408)&gt;0,IFERROR(VLOOKUP(I408,'Ajustes'!$A$3:$C$5,2,0),0)&gt;0,IF(OR(N(L408)&gt;0,N(M408)&gt;0),((IF(N(L408)=0,N(A408),N(L408))+N(M408))-(N(A408)+N(B408)))*1440&gt;IFERROR(VLOOKUP(I408,'Ajustes'!$A$3:$C$5,2,0),0),AND(NOT(N(O408)&gt;0),I408&lt;&gt;"Emergencia ahora",(NOW()-(N(A408)+N(B408)))*1440&gt;IFERROR(VLOOKUP(I408,'Ajustes'!$A$3:$C$5,2,0),0)))),"LLAMADA DESPUÉS DE LA META; ","")&amp;IF(AND(I408="Siguiente día hábil",N(A408)&gt;0,IF(N(N408)=0,TODAY()&gt;WORKDAY(N(A408),1),N(N408)&gt;WORKDAY(N(A408),1))),"SIGUIENTE DÍA HÁBIL SIN PROGRAMAR; ","")&amp;IF(AND(OR(I408="Emergencia ahora",I408="Siguiente día hábil"),K408=""),"SIN PROVEEDOR; ","")&amp;IF(AND(I408&lt;&gt;"",N(A408)&gt;0,IFERROR(VLOOKUP(I408,'Ajustes'!$A$3:$C$5,3,0),0)&gt;0,TODAY()-N(A408)&gt;IFERROR(VLOOKUP(I408,'Ajustes'!$A$3:$C$5,3,0),0)),"ABIERTA DEMASIADO TIEMPO; ",""))-2)))</f>
        <v/>
      </c>
    </row>
    <row r="409">
      <c r="A409" s="7" t="n"/>
      <c r="B409" s="8" t="n"/>
      <c r="L409" s="7" t="n"/>
      <c r="M409" s="8" t="n"/>
      <c r="N409" s="7" t="n"/>
      <c r="O409" s="7" t="n"/>
      <c r="Q409" s="10">
        <f>IF(OR(NOT(OR(A409&lt;&gt;"",C409&lt;&gt;"",D409&lt;&gt;"",G409&lt;&gt;"")),N(A409)=0,NOT(OR(N(L409)&gt;0,N(M409)&gt;0))),"",ROUND(((IF(N(L409)=0,N(A409),N(L409))+N(M409))-(N(A409)+N(B409)))*1440,0))</f>
        <v/>
      </c>
      <c r="R409" s="10">
        <f>IF(OR(NOT(OR(A409&lt;&gt;"",C409&lt;&gt;"",D409&lt;&gt;"",G409&lt;&gt;"")),N(A409)=0),"",IF(N(O409)&gt;0,N(O409),TODAY())-N(A409))</f>
        <v/>
      </c>
      <c r="S409">
        <f>IF(OR(NOT(OR(A409&lt;&gt;"",C409&lt;&gt;"",D409&lt;&gt;"",G409&lt;&gt;"")),N(O409)&gt;0),"",IF(IF(N(A409)=0,"SIN FECHA DE LLEGADA; ","")&amp;IF(C409="","SIN UNIDAD; ","")&amp;IF(AND(C409&lt;&gt;"",COUNTIF('Unidades'!$A$2:$A$300,C409)=0),"UNIDAD NO ESTÁ EN LA LISTA; ","")&amp;IF(I409="","SIN URGENCIA; ","")&amp;IF(AND(I409&lt;&gt;"",J409=""),"FALTA QUIÉN DECIDIÓ; ","")&amp;IF(AND(I409="Emergencia ahora",NOT(OR(N(L409)&gt;0,N(M409)&gt;0))),"EMERGENCIA SIN LLAMADA DE REGRESO; ","")&amp;IF(AND(I409&lt;&gt;"",N(A409)&gt;0,IFERROR(VLOOKUP(I409,'Ajustes'!$A$3:$C$5,2,0),0)&gt;0,IF(OR(N(L409)&gt;0,N(M409)&gt;0),((IF(N(L409)=0,N(A409),N(L409))+N(M409))-(N(A409)+N(B409)))*1440&gt;IFERROR(VLOOKUP(I409,'Ajustes'!$A$3:$C$5,2,0),0),AND(NOT(N(O409)&gt;0),I409&lt;&gt;"Emergencia ahora",(NOW()-(N(A409)+N(B409)))*1440&gt;IFERROR(VLOOKUP(I409,'Ajustes'!$A$3:$C$5,2,0),0)))),"LLAMADA DESPUÉS DE LA META; ","")&amp;IF(AND(I409="Siguiente día hábil",N(A409)&gt;0,IF(N(N409)=0,TODAY()&gt;WORKDAY(N(A409),1),N(N409)&gt;WORKDAY(N(A409),1))),"SIGUIENTE DÍA HÁBIL SIN PROGRAMAR; ","")&amp;IF(AND(OR(I409="Emergencia ahora",I409="Siguiente día hábil"),K409=""),"SIN PROVEEDOR; ","")&amp;IF(AND(I409&lt;&gt;"",N(A409)&gt;0,IFERROR(VLOOKUP(I409,'Ajustes'!$A$3:$C$5,3,0),0)&gt;0,TODAY()-N(A409)&gt;IFERROR(VLOOKUP(I409,'Ajustes'!$A$3:$C$5,3,0),0)),"ABIERTA DEMASIADO TIEMPO; ","")="","",LEFT(IF(N(A409)=0,"SIN FECHA DE LLEGADA; ","")&amp;IF(C409="","SIN UNIDAD; ","")&amp;IF(AND(C409&lt;&gt;"",COUNTIF('Unidades'!$A$2:$A$300,C409)=0),"UNIDAD NO ESTÁ EN LA LISTA; ","")&amp;IF(I409="","SIN URGENCIA; ","")&amp;IF(AND(I409&lt;&gt;"",J409=""),"FALTA QUIÉN DECIDIÓ; ","")&amp;IF(AND(I409="Emergencia ahora",NOT(OR(N(L409)&gt;0,N(M409)&gt;0))),"EMERGENCIA SIN LLAMADA DE REGRESO; ","")&amp;IF(AND(I409&lt;&gt;"",N(A409)&gt;0,IFERROR(VLOOKUP(I409,'Ajustes'!$A$3:$C$5,2,0),0)&gt;0,IF(OR(N(L409)&gt;0,N(M409)&gt;0),((IF(N(L409)=0,N(A409),N(L409))+N(M409))-(N(A409)+N(B409)))*1440&gt;IFERROR(VLOOKUP(I409,'Ajustes'!$A$3:$C$5,2,0),0),AND(NOT(N(O409)&gt;0),I409&lt;&gt;"Emergencia ahora",(NOW()-(N(A409)+N(B409)))*1440&gt;IFERROR(VLOOKUP(I409,'Ajustes'!$A$3:$C$5,2,0),0)))),"LLAMADA DESPUÉS DE LA META; ","")&amp;IF(AND(I409="Siguiente día hábil",N(A409)&gt;0,IF(N(N409)=0,TODAY()&gt;WORKDAY(N(A409),1),N(N409)&gt;WORKDAY(N(A409),1))),"SIGUIENTE DÍA HÁBIL SIN PROGRAMAR; ","")&amp;IF(AND(OR(I409="Emergencia ahora",I409="Siguiente día hábil"),K409=""),"SIN PROVEEDOR; ","")&amp;IF(AND(I409&lt;&gt;"",N(A409)&gt;0,IFERROR(VLOOKUP(I409,'Ajustes'!$A$3:$C$5,3,0),0)&gt;0,TODAY()-N(A409)&gt;IFERROR(VLOOKUP(I409,'Ajustes'!$A$3:$C$5,3,0),0)),"ABIERTA DEMASIADO TIEMPO; ",""),LEN(IF(N(A409)=0,"SIN FECHA DE LLEGADA; ","")&amp;IF(C409="","SIN UNIDAD; ","")&amp;IF(AND(C409&lt;&gt;"",COUNTIF('Unidades'!$A$2:$A$300,C409)=0),"UNIDAD NO ESTÁ EN LA LISTA; ","")&amp;IF(I409="","SIN URGENCIA; ","")&amp;IF(AND(I409&lt;&gt;"",J409=""),"FALTA QUIÉN DECIDIÓ; ","")&amp;IF(AND(I409="Emergencia ahora",NOT(OR(N(L409)&gt;0,N(M409)&gt;0))),"EMERGENCIA SIN LLAMADA DE REGRESO; ","")&amp;IF(AND(I409&lt;&gt;"",N(A409)&gt;0,IFERROR(VLOOKUP(I409,'Ajustes'!$A$3:$C$5,2,0),0)&gt;0,IF(OR(N(L409)&gt;0,N(M409)&gt;0),((IF(N(L409)=0,N(A409),N(L409))+N(M409))-(N(A409)+N(B409)))*1440&gt;IFERROR(VLOOKUP(I409,'Ajustes'!$A$3:$C$5,2,0),0),AND(NOT(N(O409)&gt;0),I409&lt;&gt;"Emergencia ahora",(NOW()-(N(A409)+N(B409)))*1440&gt;IFERROR(VLOOKUP(I409,'Ajustes'!$A$3:$C$5,2,0),0)))),"LLAMADA DESPUÉS DE LA META; ","")&amp;IF(AND(I409="Siguiente día hábil",N(A409)&gt;0,IF(N(N409)=0,TODAY()&gt;WORKDAY(N(A409),1),N(N409)&gt;WORKDAY(N(A409),1))),"SIGUIENTE DÍA HÁBIL SIN PROGRAMAR; ","")&amp;IF(AND(OR(I409="Emergencia ahora",I409="Siguiente día hábil"),K409=""),"SIN PROVEEDOR; ","")&amp;IF(AND(I409&lt;&gt;"",N(A409)&gt;0,IFERROR(VLOOKUP(I409,'Ajustes'!$A$3:$C$5,3,0),0)&gt;0,TODAY()-N(A409)&gt;IFERROR(VLOOKUP(I409,'Ajustes'!$A$3:$C$5,3,0),0)),"ABIERTA DEMASIADO TIEMPO; ",""))-2)))</f>
        <v/>
      </c>
    </row>
    <row r="410">
      <c r="A410" s="7" t="n"/>
      <c r="B410" s="8" t="n"/>
      <c r="L410" s="7" t="n"/>
      <c r="M410" s="8" t="n"/>
      <c r="N410" s="7" t="n"/>
      <c r="O410" s="7" t="n"/>
      <c r="Q410" s="10">
        <f>IF(OR(NOT(OR(A410&lt;&gt;"",C410&lt;&gt;"",D410&lt;&gt;"",G410&lt;&gt;"")),N(A410)=0,NOT(OR(N(L410)&gt;0,N(M410)&gt;0))),"",ROUND(((IF(N(L410)=0,N(A410),N(L410))+N(M410))-(N(A410)+N(B410)))*1440,0))</f>
        <v/>
      </c>
      <c r="R410" s="10">
        <f>IF(OR(NOT(OR(A410&lt;&gt;"",C410&lt;&gt;"",D410&lt;&gt;"",G410&lt;&gt;"")),N(A410)=0),"",IF(N(O410)&gt;0,N(O410),TODAY())-N(A410))</f>
        <v/>
      </c>
      <c r="S410">
        <f>IF(OR(NOT(OR(A410&lt;&gt;"",C410&lt;&gt;"",D410&lt;&gt;"",G410&lt;&gt;"")),N(O410)&gt;0),"",IF(IF(N(A410)=0,"SIN FECHA DE LLEGADA; ","")&amp;IF(C410="","SIN UNIDAD; ","")&amp;IF(AND(C410&lt;&gt;"",COUNTIF('Unidades'!$A$2:$A$300,C410)=0),"UNIDAD NO ESTÁ EN LA LISTA; ","")&amp;IF(I410="","SIN URGENCIA; ","")&amp;IF(AND(I410&lt;&gt;"",J410=""),"FALTA QUIÉN DECIDIÓ; ","")&amp;IF(AND(I410="Emergencia ahora",NOT(OR(N(L410)&gt;0,N(M410)&gt;0))),"EMERGENCIA SIN LLAMADA DE REGRESO; ","")&amp;IF(AND(I410&lt;&gt;"",N(A410)&gt;0,IFERROR(VLOOKUP(I410,'Ajustes'!$A$3:$C$5,2,0),0)&gt;0,IF(OR(N(L410)&gt;0,N(M410)&gt;0),((IF(N(L410)=0,N(A410),N(L410))+N(M410))-(N(A410)+N(B410)))*1440&gt;IFERROR(VLOOKUP(I410,'Ajustes'!$A$3:$C$5,2,0),0),AND(NOT(N(O410)&gt;0),I410&lt;&gt;"Emergencia ahora",(NOW()-(N(A410)+N(B410)))*1440&gt;IFERROR(VLOOKUP(I410,'Ajustes'!$A$3:$C$5,2,0),0)))),"LLAMADA DESPUÉS DE LA META; ","")&amp;IF(AND(I410="Siguiente día hábil",N(A410)&gt;0,IF(N(N410)=0,TODAY()&gt;WORKDAY(N(A410),1),N(N410)&gt;WORKDAY(N(A410),1))),"SIGUIENTE DÍA HÁBIL SIN PROGRAMAR; ","")&amp;IF(AND(OR(I410="Emergencia ahora",I410="Siguiente día hábil"),K410=""),"SIN PROVEEDOR; ","")&amp;IF(AND(I410&lt;&gt;"",N(A410)&gt;0,IFERROR(VLOOKUP(I410,'Ajustes'!$A$3:$C$5,3,0),0)&gt;0,TODAY()-N(A410)&gt;IFERROR(VLOOKUP(I410,'Ajustes'!$A$3:$C$5,3,0),0)),"ABIERTA DEMASIADO TIEMPO; ","")="","",LEFT(IF(N(A410)=0,"SIN FECHA DE LLEGADA; ","")&amp;IF(C410="","SIN UNIDAD; ","")&amp;IF(AND(C410&lt;&gt;"",COUNTIF('Unidades'!$A$2:$A$300,C410)=0),"UNIDAD NO ESTÁ EN LA LISTA; ","")&amp;IF(I410="","SIN URGENCIA; ","")&amp;IF(AND(I410&lt;&gt;"",J410=""),"FALTA QUIÉN DECIDIÓ; ","")&amp;IF(AND(I410="Emergencia ahora",NOT(OR(N(L410)&gt;0,N(M410)&gt;0))),"EMERGENCIA SIN LLAMADA DE REGRESO; ","")&amp;IF(AND(I410&lt;&gt;"",N(A410)&gt;0,IFERROR(VLOOKUP(I410,'Ajustes'!$A$3:$C$5,2,0),0)&gt;0,IF(OR(N(L410)&gt;0,N(M410)&gt;0),((IF(N(L410)=0,N(A410),N(L410))+N(M410))-(N(A410)+N(B410)))*1440&gt;IFERROR(VLOOKUP(I410,'Ajustes'!$A$3:$C$5,2,0),0),AND(NOT(N(O410)&gt;0),I410&lt;&gt;"Emergencia ahora",(NOW()-(N(A410)+N(B410)))*1440&gt;IFERROR(VLOOKUP(I410,'Ajustes'!$A$3:$C$5,2,0),0)))),"LLAMADA DESPUÉS DE LA META; ","")&amp;IF(AND(I410="Siguiente día hábil",N(A410)&gt;0,IF(N(N410)=0,TODAY()&gt;WORKDAY(N(A410),1),N(N410)&gt;WORKDAY(N(A410),1))),"SIGUIENTE DÍA HÁBIL SIN PROGRAMAR; ","")&amp;IF(AND(OR(I410="Emergencia ahora",I410="Siguiente día hábil"),K410=""),"SIN PROVEEDOR; ","")&amp;IF(AND(I410&lt;&gt;"",N(A410)&gt;0,IFERROR(VLOOKUP(I410,'Ajustes'!$A$3:$C$5,3,0),0)&gt;0,TODAY()-N(A410)&gt;IFERROR(VLOOKUP(I410,'Ajustes'!$A$3:$C$5,3,0),0)),"ABIERTA DEMASIADO TIEMPO; ",""),LEN(IF(N(A410)=0,"SIN FECHA DE LLEGADA; ","")&amp;IF(C410="","SIN UNIDAD; ","")&amp;IF(AND(C410&lt;&gt;"",COUNTIF('Unidades'!$A$2:$A$300,C410)=0),"UNIDAD NO ESTÁ EN LA LISTA; ","")&amp;IF(I410="","SIN URGENCIA; ","")&amp;IF(AND(I410&lt;&gt;"",J410=""),"FALTA QUIÉN DECIDIÓ; ","")&amp;IF(AND(I410="Emergencia ahora",NOT(OR(N(L410)&gt;0,N(M410)&gt;0))),"EMERGENCIA SIN LLAMADA DE REGRESO; ","")&amp;IF(AND(I410&lt;&gt;"",N(A410)&gt;0,IFERROR(VLOOKUP(I410,'Ajustes'!$A$3:$C$5,2,0),0)&gt;0,IF(OR(N(L410)&gt;0,N(M410)&gt;0),((IF(N(L410)=0,N(A410),N(L410))+N(M410))-(N(A410)+N(B410)))*1440&gt;IFERROR(VLOOKUP(I410,'Ajustes'!$A$3:$C$5,2,0),0),AND(NOT(N(O410)&gt;0),I410&lt;&gt;"Emergencia ahora",(NOW()-(N(A410)+N(B410)))*1440&gt;IFERROR(VLOOKUP(I410,'Ajustes'!$A$3:$C$5,2,0),0)))),"LLAMADA DESPUÉS DE LA META; ","")&amp;IF(AND(I410="Siguiente día hábil",N(A410)&gt;0,IF(N(N410)=0,TODAY()&gt;WORKDAY(N(A410),1),N(N410)&gt;WORKDAY(N(A410),1))),"SIGUIENTE DÍA HÁBIL SIN PROGRAMAR; ","")&amp;IF(AND(OR(I410="Emergencia ahora",I410="Siguiente día hábil"),K410=""),"SIN PROVEEDOR; ","")&amp;IF(AND(I410&lt;&gt;"",N(A410)&gt;0,IFERROR(VLOOKUP(I410,'Ajustes'!$A$3:$C$5,3,0),0)&gt;0,TODAY()-N(A410)&gt;IFERROR(VLOOKUP(I410,'Ajustes'!$A$3:$C$5,3,0),0)),"ABIERTA DEMASIADO TIEMPO; ",""))-2)))</f>
        <v/>
      </c>
    </row>
    <row r="411">
      <c r="A411" s="7" t="n"/>
      <c r="B411" s="8" t="n"/>
      <c r="L411" s="7" t="n"/>
      <c r="M411" s="8" t="n"/>
      <c r="N411" s="7" t="n"/>
      <c r="O411" s="7" t="n"/>
      <c r="Q411" s="10">
        <f>IF(OR(NOT(OR(A411&lt;&gt;"",C411&lt;&gt;"",D411&lt;&gt;"",G411&lt;&gt;"")),N(A411)=0,NOT(OR(N(L411)&gt;0,N(M411)&gt;0))),"",ROUND(((IF(N(L411)=0,N(A411),N(L411))+N(M411))-(N(A411)+N(B411)))*1440,0))</f>
        <v/>
      </c>
      <c r="R411" s="10">
        <f>IF(OR(NOT(OR(A411&lt;&gt;"",C411&lt;&gt;"",D411&lt;&gt;"",G411&lt;&gt;"")),N(A411)=0),"",IF(N(O411)&gt;0,N(O411),TODAY())-N(A411))</f>
        <v/>
      </c>
      <c r="S411">
        <f>IF(OR(NOT(OR(A411&lt;&gt;"",C411&lt;&gt;"",D411&lt;&gt;"",G411&lt;&gt;"")),N(O411)&gt;0),"",IF(IF(N(A411)=0,"SIN FECHA DE LLEGADA; ","")&amp;IF(C411="","SIN UNIDAD; ","")&amp;IF(AND(C411&lt;&gt;"",COUNTIF('Unidades'!$A$2:$A$300,C411)=0),"UNIDAD NO ESTÁ EN LA LISTA; ","")&amp;IF(I411="","SIN URGENCIA; ","")&amp;IF(AND(I411&lt;&gt;"",J411=""),"FALTA QUIÉN DECIDIÓ; ","")&amp;IF(AND(I411="Emergencia ahora",NOT(OR(N(L411)&gt;0,N(M411)&gt;0))),"EMERGENCIA SIN LLAMADA DE REGRESO; ","")&amp;IF(AND(I411&lt;&gt;"",N(A411)&gt;0,IFERROR(VLOOKUP(I411,'Ajustes'!$A$3:$C$5,2,0),0)&gt;0,IF(OR(N(L411)&gt;0,N(M411)&gt;0),((IF(N(L411)=0,N(A411),N(L411))+N(M411))-(N(A411)+N(B411)))*1440&gt;IFERROR(VLOOKUP(I411,'Ajustes'!$A$3:$C$5,2,0),0),AND(NOT(N(O411)&gt;0),I411&lt;&gt;"Emergencia ahora",(NOW()-(N(A411)+N(B411)))*1440&gt;IFERROR(VLOOKUP(I411,'Ajustes'!$A$3:$C$5,2,0),0)))),"LLAMADA DESPUÉS DE LA META; ","")&amp;IF(AND(I411="Siguiente día hábil",N(A411)&gt;0,IF(N(N411)=0,TODAY()&gt;WORKDAY(N(A411),1),N(N411)&gt;WORKDAY(N(A411),1))),"SIGUIENTE DÍA HÁBIL SIN PROGRAMAR; ","")&amp;IF(AND(OR(I411="Emergencia ahora",I411="Siguiente día hábil"),K411=""),"SIN PROVEEDOR; ","")&amp;IF(AND(I411&lt;&gt;"",N(A411)&gt;0,IFERROR(VLOOKUP(I411,'Ajustes'!$A$3:$C$5,3,0),0)&gt;0,TODAY()-N(A411)&gt;IFERROR(VLOOKUP(I411,'Ajustes'!$A$3:$C$5,3,0),0)),"ABIERTA DEMASIADO TIEMPO; ","")="","",LEFT(IF(N(A411)=0,"SIN FECHA DE LLEGADA; ","")&amp;IF(C411="","SIN UNIDAD; ","")&amp;IF(AND(C411&lt;&gt;"",COUNTIF('Unidades'!$A$2:$A$300,C411)=0),"UNIDAD NO ESTÁ EN LA LISTA; ","")&amp;IF(I411="","SIN URGENCIA; ","")&amp;IF(AND(I411&lt;&gt;"",J411=""),"FALTA QUIÉN DECIDIÓ; ","")&amp;IF(AND(I411="Emergencia ahora",NOT(OR(N(L411)&gt;0,N(M411)&gt;0))),"EMERGENCIA SIN LLAMADA DE REGRESO; ","")&amp;IF(AND(I411&lt;&gt;"",N(A411)&gt;0,IFERROR(VLOOKUP(I411,'Ajustes'!$A$3:$C$5,2,0),0)&gt;0,IF(OR(N(L411)&gt;0,N(M411)&gt;0),((IF(N(L411)=0,N(A411),N(L411))+N(M411))-(N(A411)+N(B411)))*1440&gt;IFERROR(VLOOKUP(I411,'Ajustes'!$A$3:$C$5,2,0),0),AND(NOT(N(O411)&gt;0),I411&lt;&gt;"Emergencia ahora",(NOW()-(N(A411)+N(B411)))*1440&gt;IFERROR(VLOOKUP(I411,'Ajustes'!$A$3:$C$5,2,0),0)))),"LLAMADA DESPUÉS DE LA META; ","")&amp;IF(AND(I411="Siguiente día hábil",N(A411)&gt;0,IF(N(N411)=0,TODAY()&gt;WORKDAY(N(A411),1),N(N411)&gt;WORKDAY(N(A411),1))),"SIGUIENTE DÍA HÁBIL SIN PROGRAMAR; ","")&amp;IF(AND(OR(I411="Emergencia ahora",I411="Siguiente día hábil"),K411=""),"SIN PROVEEDOR; ","")&amp;IF(AND(I411&lt;&gt;"",N(A411)&gt;0,IFERROR(VLOOKUP(I411,'Ajustes'!$A$3:$C$5,3,0),0)&gt;0,TODAY()-N(A411)&gt;IFERROR(VLOOKUP(I411,'Ajustes'!$A$3:$C$5,3,0),0)),"ABIERTA DEMASIADO TIEMPO; ",""),LEN(IF(N(A411)=0,"SIN FECHA DE LLEGADA; ","")&amp;IF(C411="","SIN UNIDAD; ","")&amp;IF(AND(C411&lt;&gt;"",COUNTIF('Unidades'!$A$2:$A$300,C411)=0),"UNIDAD NO ESTÁ EN LA LISTA; ","")&amp;IF(I411="","SIN URGENCIA; ","")&amp;IF(AND(I411&lt;&gt;"",J411=""),"FALTA QUIÉN DECIDIÓ; ","")&amp;IF(AND(I411="Emergencia ahora",NOT(OR(N(L411)&gt;0,N(M411)&gt;0))),"EMERGENCIA SIN LLAMADA DE REGRESO; ","")&amp;IF(AND(I411&lt;&gt;"",N(A411)&gt;0,IFERROR(VLOOKUP(I411,'Ajustes'!$A$3:$C$5,2,0),0)&gt;0,IF(OR(N(L411)&gt;0,N(M411)&gt;0),((IF(N(L411)=0,N(A411),N(L411))+N(M411))-(N(A411)+N(B411)))*1440&gt;IFERROR(VLOOKUP(I411,'Ajustes'!$A$3:$C$5,2,0),0),AND(NOT(N(O411)&gt;0),I411&lt;&gt;"Emergencia ahora",(NOW()-(N(A411)+N(B411)))*1440&gt;IFERROR(VLOOKUP(I411,'Ajustes'!$A$3:$C$5,2,0),0)))),"LLAMADA DESPUÉS DE LA META; ","")&amp;IF(AND(I411="Siguiente día hábil",N(A411)&gt;0,IF(N(N411)=0,TODAY()&gt;WORKDAY(N(A411),1),N(N411)&gt;WORKDAY(N(A411),1))),"SIGUIENTE DÍA HÁBIL SIN PROGRAMAR; ","")&amp;IF(AND(OR(I411="Emergencia ahora",I411="Siguiente día hábil"),K411=""),"SIN PROVEEDOR; ","")&amp;IF(AND(I411&lt;&gt;"",N(A411)&gt;0,IFERROR(VLOOKUP(I411,'Ajustes'!$A$3:$C$5,3,0),0)&gt;0,TODAY()-N(A411)&gt;IFERROR(VLOOKUP(I411,'Ajustes'!$A$3:$C$5,3,0),0)),"ABIERTA DEMASIADO TIEMPO; ",""))-2)))</f>
        <v/>
      </c>
    </row>
    <row r="412">
      <c r="A412" s="7" t="n"/>
      <c r="B412" s="8" t="n"/>
      <c r="L412" s="7" t="n"/>
      <c r="M412" s="8" t="n"/>
      <c r="N412" s="7" t="n"/>
      <c r="O412" s="7" t="n"/>
      <c r="Q412" s="10">
        <f>IF(OR(NOT(OR(A412&lt;&gt;"",C412&lt;&gt;"",D412&lt;&gt;"",G412&lt;&gt;"")),N(A412)=0,NOT(OR(N(L412)&gt;0,N(M412)&gt;0))),"",ROUND(((IF(N(L412)=0,N(A412),N(L412))+N(M412))-(N(A412)+N(B412)))*1440,0))</f>
        <v/>
      </c>
      <c r="R412" s="10">
        <f>IF(OR(NOT(OR(A412&lt;&gt;"",C412&lt;&gt;"",D412&lt;&gt;"",G412&lt;&gt;"")),N(A412)=0),"",IF(N(O412)&gt;0,N(O412),TODAY())-N(A412))</f>
        <v/>
      </c>
      <c r="S412">
        <f>IF(OR(NOT(OR(A412&lt;&gt;"",C412&lt;&gt;"",D412&lt;&gt;"",G412&lt;&gt;"")),N(O412)&gt;0),"",IF(IF(N(A412)=0,"SIN FECHA DE LLEGADA; ","")&amp;IF(C412="","SIN UNIDAD; ","")&amp;IF(AND(C412&lt;&gt;"",COUNTIF('Unidades'!$A$2:$A$300,C412)=0),"UNIDAD NO ESTÁ EN LA LISTA; ","")&amp;IF(I412="","SIN URGENCIA; ","")&amp;IF(AND(I412&lt;&gt;"",J412=""),"FALTA QUIÉN DECIDIÓ; ","")&amp;IF(AND(I412="Emergencia ahora",NOT(OR(N(L412)&gt;0,N(M412)&gt;0))),"EMERGENCIA SIN LLAMADA DE REGRESO; ","")&amp;IF(AND(I412&lt;&gt;"",N(A412)&gt;0,IFERROR(VLOOKUP(I412,'Ajustes'!$A$3:$C$5,2,0),0)&gt;0,IF(OR(N(L412)&gt;0,N(M412)&gt;0),((IF(N(L412)=0,N(A412),N(L412))+N(M412))-(N(A412)+N(B412)))*1440&gt;IFERROR(VLOOKUP(I412,'Ajustes'!$A$3:$C$5,2,0),0),AND(NOT(N(O412)&gt;0),I412&lt;&gt;"Emergencia ahora",(NOW()-(N(A412)+N(B412)))*1440&gt;IFERROR(VLOOKUP(I412,'Ajustes'!$A$3:$C$5,2,0),0)))),"LLAMADA DESPUÉS DE LA META; ","")&amp;IF(AND(I412="Siguiente día hábil",N(A412)&gt;0,IF(N(N412)=0,TODAY()&gt;WORKDAY(N(A412),1),N(N412)&gt;WORKDAY(N(A412),1))),"SIGUIENTE DÍA HÁBIL SIN PROGRAMAR; ","")&amp;IF(AND(OR(I412="Emergencia ahora",I412="Siguiente día hábil"),K412=""),"SIN PROVEEDOR; ","")&amp;IF(AND(I412&lt;&gt;"",N(A412)&gt;0,IFERROR(VLOOKUP(I412,'Ajustes'!$A$3:$C$5,3,0),0)&gt;0,TODAY()-N(A412)&gt;IFERROR(VLOOKUP(I412,'Ajustes'!$A$3:$C$5,3,0),0)),"ABIERTA DEMASIADO TIEMPO; ","")="","",LEFT(IF(N(A412)=0,"SIN FECHA DE LLEGADA; ","")&amp;IF(C412="","SIN UNIDAD; ","")&amp;IF(AND(C412&lt;&gt;"",COUNTIF('Unidades'!$A$2:$A$300,C412)=0),"UNIDAD NO ESTÁ EN LA LISTA; ","")&amp;IF(I412="","SIN URGENCIA; ","")&amp;IF(AND(I412&lt;&gt;"",J412=""),"FALTA QUIÉN DECIDIÓ; ","")&amp;IF(AND(I412="Emergencia ahora",NOT(OR(N(L412)&gt;0,N(M412)&gt;0))),"EMERGENCIA SIN LLAMADA DE REGRESO; ","")&amp;IF(AND(I412&lt;&gt;"",N(A412)&gt;0,IFERROR(VLOOKUP(I412,'Ajustes'!$A$3:$C$5,2,0),0)&gt;0,IF(OR(N(L412)&gt;0,N(M412)&gt;0),((IF(N(L412)=0,N(A412),N(L412))+N(M412))-(N(A412)+N(B412)))*1440&gt;IFERROR(VLOOKUP(I412,'Ajustes'!$A$3:$C$5,2,0),0),AND(NOT(N(O412)&gt;0),I412&lt;&gt;"Emergencia ahora",(NOW()-(N(A412)+N(B412)))*1440&gt;IFERROR(VLOOKUP(I412,'Ajustes'!$A$3:$C$5,2,0),0)))),"LLAMADA DESPUÉS DE LA META; ","")&amp;IF(AND(I412="Siguiente día hábil",N(A412)&gt;0,IF(N(N412)=0,TODAY()&gt;WORKDAY(N(A412),1),N(N412)&gt;WORKDAY(N(A412),1))),"SIGUIENTE DÍA HÁBIL SIN PROGRAMAR; ","")&amp;IF(AND(OR(I412="Emergencia ahora",I412="Siguiente día hábil"),K412=""),"SIN PROVEEDOR; ","")&amp;IF(AND(I412&lt;&gt;"",N(A412)&gt;0,IFERROR(VLOOKUP(I412,'Ajustes'!$A$3:$C$5,3,0),0)&gt;0,TODAY()-N(A412)&gt;IFERROR(VLOOKUP(I412,'Ajustes'!$A$3:$C$5,3,0),0)),"ABIERTA DEMASIADO TIEMPO; ",""),LEN(IF(N(A412)=0,"SIN FECHA DE LLEGADA; ","")&amp;IF(C412="","SIN UNIDAD; ","")&amp;IF(AND(C412&lt;&gt;"",COUNTIF('Unidades'!$A$2:$A$300,C412)=0),"UNIDAD NO ESTÁ EN LA LISTA; ","")&amp;IF(I412="","SIN URGENCIA; ","")&amp;IF(AND(I412&lt;&gt;"",J412=""),"FALTA QUIÉN DECIDIÓ; ","")&amp;IF(AND(I412="Emergencia ahora",NOT(OR(N(L412)&gt;0,N(M412)&gt;0))),"EMERGENCIA SIN LLAMADA DE REGRESO; ","")&amp;IF(AND(I412&lt;&gt;"",N(A412)&gt;0,IFERROR(VLOOKUP(I412,'Ajustes'!$A$3:$C$5,2,0),0)&gt;0,IF(OR(N(L412)&gt;0,N(M412)&gt;0),((IF(N(L412)=0,N(A412),N(L412))+N(M412))-(N(A412)+N(B412)))*1440&gt;IFERROR(VLOOKUP(I412,'Ajustes'!$A$3:$C$5,2,0),0),AND(NOT(N(O412)&gt;0),I412&lt;&gt;"Emergencia ahora",(NOW()-(N(A412)+N(B412)))*1440&gt;IFERROR(VLOOKUP(I412,'Ajustes'!$A$3:$C$5,2,0),0)))),"LLAMADA DESPUÉS DE LA META; ","")&amp;IF(AND(I412="Siguiente día hábil",N(A412)&gt;0,IF(N(N412)=0,TODAY()&gt;WORKDAY(N(A412),1),N(N412)&gt;WORKDAY(N(A412),1))),"SIGUIENTE DÍA HÁBIL SIN PROGRAMAR; ","")&amp;IF(AND(OR(I412="Emergencia ahora",I412="Siguiente día hábil"),K412=""),"SIN PROVEEDOR; ","")&amp;IF(AND(I412&lt;&gt;"",N(A412)&gt;0,IFERROR(VLOOKUP(I412,'Ajustes'!$A$3:$C$5,3,0),0)&gt;0,TODAY()-N(A412)&gt;IFERROR(VLOOKUP(I412,'Ajustes'!$A$3:$C$5,3,0),0)),"ABIERTA DEMASIADO TIEMPO; ",""))-2)))</f>
        <v/>
      </c>
    </row>
    <row r="413">
      <c r="A413" s="7" t="n"/>
      <c r="B413" s="8" t="n"/>
      <c r="L413" s="7" t="n"/>
      <c r="M413" s="8" t="n"/>
      <c r="N413" s="7" t="n"/>
      <c r="O413" s="7" t="n"/>
      <c r="Q413" s="10">
        <f>IF(OR(NOT(OR(A413&lt;&gt;"",C413&lt;&gt;"",D413&lt;&gt;"",G413&lt;&gt;"")),N(A413)=0,NOT(OR(N(L413)&gt;0,N(M413)&gt;0))),"",ROUND(((IF(N(L413)=0,N(A413),N(L413))+N(M413))-(N(A413)+N(B413)))*1440,0))</f>
        <v/>
      </c>
      <c r="R413" s="10">
        <f>IF(OR(NOT(OR(A413&lt;&gt;"",C413&lt;&gt;"",D413&lt;&gt;"",G413&lt;&gt;"")),N(A413)=0),"",IF(N(O413)&gt;0,N(O413),TODAY())-N(A413))</f>
        <v/>
      </c>
      <c r="S413">
        <f>IF(OR(NOT(OR(A413&lt;&gt;"",C413&lt;&gt;"",D413&lt;&gt;"",G413&lt;&gt;"")),N(O413)&gt;0),"",IF(IF(N(A413)=0,"SIN FECHA DE LLEGADA; ","")&amp;IF(C413="","SIN UNIDAD; ","")&amp;IF(AND(C413&lt;&gt;"",COUNTIF('Unidades'!$A$2:$A$300,C413)=0),"UNIDAD NO ESTÁ EN LA LISTA; ","")&amp;IF(I413="","SIN URGENCIA; ","")&amp;IF(AND(I413&lt;&gt;"",J413=""),"FALTA QUIÉN DECIDIÓ; ","")&amp;IF(AND(I413="Emergencia ahora",NOT(OR(N(L413)&gt;0,N(M413)&gt;0))),"EMERGENCIA SIN LLAMADA DE REGRESO; ","")&amp;IF(AND(I413&lt;&gt;"",N(A413)&gt;0,IFERROR(VLOOKUP(I413,'Ajustes'!$A$3:$C$5,2,0),0)&gt;0,IF(OR(N(L413)&gt;0,N(M413)&gt;0),((IF(N(L413)=0,N(A413),N(L413))+N(M413))-(N(A413)+N(B413)))*1440&gt;IFERROR(VLOOKUP(I413,'Ajustes'!$A$3:$C$5,2,0),0),AND(NOT(N(O413)&gt;0),I413&lt;&gt;"Emergencia ahora",(NOW()-(N(A413)+N(B413)))*1440&gt;IFERROR(VLOOKUP(I413,'Ajustes'!$A$3:$C$5,2,0),0)))),"LLAMADA DESPUÉS DE LA META; ","")&amp;IF(AND(I413="Siguiente día hábil",N(A413)&gt;0,IF(N(N413)=0,TODAY()&gt;WORKDAY(N(A413),1),N(N413)&gt;WORKDAY(N(A413),1))),"SIGUIENTE DÍA HÁBIL SIN PROGRAMAR; ","")&amp;IF(AND(OR(I413="Emergencia ahora",I413="Siguiente día hábil"),K413=""),"SIN PROVEEDOR; ","")&amp;IF(AND(I413&lt;&gt;"",N(A413)&gt;0,IFERROR(VLOOKUP(I413,'Ajustes'!$A$3:$C$5,3,0),0)&gt;0,TODAY()-N(A413)&gt;IFERROR(VLOOKUP(I413,'Ajustes'!$A$3:$C$5,3,0),0)),"ABIERTA DEMASIADO TIEMPO; ","")="","",LEFT(IF(N(A413)=0,"SIN FECHA DE LLEGADA; ","")&amp;IF(C413="","SIN UNIDAD; ","")&amp;IF(AND(C413&lt;&gt;"",COUNTIF('Unidades'!$A$2:$A$300,C413)=0),"UNIDAD NO ESTÁ EN LA LISTA; ","")&amp;IF(I413="","SIN URGENCIA; ","")&amp;IF(AND(I413&lt;&gt;"",J413=""),"FALTA QUIÉN DECIDIÓ; ","")&amp;IF(AND(I413="Emergencia ahora",NOT(OR(N(L413)&gt;0,N(M413)&gt;0))),"EMERGENCIA SIN LLAMADA DE REGRESO; ","")&amp;IF(AND(I413&lt;&gt;"",N(A413)&gt;0,IFERROR(VLOOKUP(I413,'Ajustes'!$A$3:$C$5,2,0),0)&gt;0,IF(OR(N(L413)&gt;0,N(M413)&gt;0),((IF(N(L413)=0,N(A413),N(L413))+N(M413))-(N(A413)+N(B413)))*1440&gt;IFERROR(VLOOKUP(I413,'Ajustes'!$A$3:$C$5,2,0),0),AND(NOT(N(O413)&gt;0),I413&lt;&gt;"Emergencia ahora",(NOW()-(N(A413)+N(B413)))*1440&gt;IFERROR(VLOOKUP(I413,'Ajustes'!$A$3:$C$5,2,0),0)))),"LLAMADA DESPUÉS DE LA META; ","")&amp;IF(AND(I413="Siguiente día hábil",N(A413)&gt;0,IF(N(N413)=0,TODAY()&gt;WORKDAY(N(A413),1),N(N413)&gt;WORKDAY(N(A413),1))),"SIGUIENTE DÍA HÁBIL SIN PROGRAMAR; ","")&amp;IF(AND(OR(I413="Emergencia ahora",I413="Siguiente día hábil"),K413=""),"SIN PROVEEDOR; ","")&amp;IF(AND(I413&lt;&gt;"",N(A413)&gt;0,IFERROR(VLOOKUP(I413,'Ajustes'!$A$3:$C$5,3,0),0)&gt;0,TODAY()-N(A413)&gt;IFERROR(VLOOKUP(I413,'Ajustes'!$A$3:$C$5,3,0),0)),"ABIERTA DEMASIADO TIEMPO; ",""),LEN(IF(N(A413)=0,"SIN FECHA DE LLEGADA; ","")&amp;IF(C413="","SIN UNIDAD; ","")&amp;IF(AND(C413&lt;&gt;"",COUNTIF('Unidades'!$A$2:$A$300,C413)=0),"UNIDAD NO ESTÁ EN LA LISTA; ","")&amp;IF(I413="","SIN URGENCIA; ","")&amp;IF(AND(I413&lt;&gt;"",J413=""),"FALTA QUIÉN DECIDIÓ; ","")&amp;IF(AND(I413="Emergencia ahora",NOT(OR(N(L413)&gt;0,N(M413)&gt;0))),"EMERGENCIA SIN LLAMADA DE REGRESO; ","")&amp;IF(AND(I413&lt;&gt;"",N(A413)&gt;0,IFERROR(VLOOKUP(I413,'Ajustes'!$A$3:$C$5,2,0),0)&gt;0,IF(OR(N(L413)&gt;0,N(M413)&gt;0),((IF(N(L413)=0,N(A413),N(L413))+N(M413))-(N(A413)+N(B413)))*1440&gt;IFERROR(VLOOKUP(I413,'Ajustes'!$A$3:$C$5,2,0),0),AND(NOT(N(O413)&gt;0),I413&lt;&gt;"Emergencia ahora",(NOW()-(N(A413)+N(B413)))*1440&gt;IFERROR(VLOOKUP(I413,'Ajustes'!$A$3:$C$5,2,0),0)))),"LLAMADA DESPUÉS DE LA META; ","")&amp;IF(AND(I413="Siguiente día hábil",N(A413)&gt;0,IF(N(N413)=0,TODAY()&gt;WORKDAY(N(A413),1),N(N413)&gt;WORKDAY(N(A413),1))),"SIGUIENTE DÍA HÁBIL SIN PROGRAMAR; ","")&amp;IF(AND(OR(I413="Emergencia ahora",I413="Siguiente día hábil"),K413=""),"SIN PROVEEDOR; ","")&amp;IF(AND(I413&lt;&gt;"",N(A413)&gt;0,IFERROR(VLOOKUP(I413,'Ajustes'!$A$3:$C$5,3,0),0)&gt;0,TODAY()-N(A413)&gt;IFERROR(VLOOKUP(I413,'Ajustes'!$A$3:$C$5,3,0),0)),"ABIERTA DEMASIADO TIEMPO; ",""))-2)))</f>
        <v/>
      </c>
    </row>
    <row r="414">
      <c r="A414" s="7" t="n"/>
      <c r="B414" s="8" t="n"/>
      <c r="L414" s="7" t="n"/>
      <c r="M414" s="8" t="n"/>
      <c r="N414" s="7" t="n"/>
      <c r="O414" s="7" t="n"/>
      <c r="Q414" s="10">
        <f>IF(OR(NOT(OR(A414&lt;&gt;"",C414&lt;&gt;"",D414&lt;&gt;"",G414&lt;&gt;"")),N(A414)=0,NOT(OR(N(L414)&gt;0,N(M414)&gt;0))),"",ROUND(((IF(N(L414)=0,N(A414),N(L414))+N(M414))-(N(A414)+N(B414)))*1440,0))</f>
        <v/>
      </c>
      <c r="R414" s="10">
        <f>IF(OR(NOT(OR(A414&lt;&gt;"",C414&lt;&gt;"",D414&lt;&gt;"",G414&lt;&gt;"")),N(A414)=0),"",IF(N(O414)&gt;0,N(O414),TODAY())-N(A414))</f>
        <v/>
      </c>
      <c r="S414">
        <f>IF(OR(NOT(OR(A414&lt;&gt;"",C414&lt;&gt;"",D414&lt;&gt;"",G414&lt;&gt;"")),N(O414)&gt;0),"",IF(IF(N(A414)=0,"SIN FECHA DE LLEGADA; ","")&amp;IF(C414="","SIN UNIDAD; ","")&amp;IF(AND(C414&lt;&gt;"",COUNTIF('Unidades'!$A$2:$A$300,C414)=0),"UNIDAD NO ESTÁ EN LA LISTA; ","")&amp;IF(I414="","SIN URGENCIA; ","")&amp;IF(AND(I414&lt;&gt;"",J414=""),"FALTA QUIÉN DECIDIÓ; ","")&amp;IF(AND(I414="Emergencia ahora",NOT(OR(N(L414)&gt;0,N(M414)&gt;0))),"EMERGENCIA SIN LLAMADA DE REGRESO; ","")&amp;IF(AND(I414&lt;&gt;"",N(A414)&gt;0,IFERROR(VLOOKUP(I414,'Ajustes'!$A$3:$C$5,2,0),0)&gt;0,IF(OR(N(L414)&gt;0,N(M414)&gt;0),((IF(N(L414)=0,N(A414),N(L414))+N(M414))-(N(A414)+N(B414)))*1440&gt;IFERROR(VLOOKUP(I414,'Ajustes'!$A$3:$C$5,2,0),0),AND(NOT(N(O414)&gt;0),I414&lt;&gt;"Emergencia ahora",(NOW()-(N(A414)+N(B414)))*1440&gt;IFERROR(VLOOKUP(I414,'Ajustes'!$A$3:$C$5,2,0),0)))),"LLAMADA DESPUÉS DE LA META; ","")&amp;IF(AND(I414="Siguiente día hábil",N(A414)&gt;0,IF(N(N414)=0,TODAY()&gt;WORKDAY(N(A414),1),N(N414)&gt;WORKDAY(N(A414),1))),"SIGUIENTE DÍA HÁBIL SIN PROGRAMAR; ","")&amp;IF(AND(OR(I414="Emergencia ahora",I414="Siguiente día hábil"),K414=""),"SIN PROVEEDOR; ","")&amp;IF(AND(I414&lt;&gt;"",N(A414)&gt;0,IFERROR(VLOOKUP(I414,'Ajustes'!$A$3:$C$5,3,0),0)&gt;0,TODAY()-N(A414)&gt;IFERROR(VLOOKUP(I414,'Ajustes'!$A$3:$C$5,3,0),0)),"ABIERTA DEMASIADO TIEMPO; ","")="","",LEFT(IF(N(A414)=0,"SIN FECHA DE LLEGADA; ","")&amp;IF(C414="","SIN UNIDAD; ","")&amp;IF(AND(C414&lt;&gt;"",COUNTIF('Unidades'!$A$2:$A$300,C414)=0),"UNIDAD NO ESTÁ EN LA LISTA; ","")&amp;IF(I414="","SIN URGENCIA; ","")&amp;IF(AND(I414&lt;&gt;"",J414=""),"FALTA QUIÉN DECIDIÓ; ","")&amp;IF(AND(I414="Emergencia ahora",NOT(OR(N(L414)&gt;0,N(M414)&gt;0))),"EMERGENCIA SIN LLAMADA DE REGRESO; ","")&amp;IF(AND(I414&lt;&gt;"",N(A414)&gt;0,IFERROR(VLOOKUP(I414,'Ajustes'!$A$3:$C$5,2,0),0)&gt;0,IF(OR(N(L414)&gt;0,N(M414)&gt;0),((IF(N(L414)=0,N(A414),N(L414))+N(M414))-(N(A414)+N(B414)))*1440&gt;IFERROR(VLOOKUP(I414,'Ajustes'!$A$3:$C$5,2,0),0),AND(NOT(N(O414)&gt;0),I414&lt;&gt;"Emergencia ahora",(NOW()-(N(A414)+N(B414)))*1440&gt;IFERROR(VLOOKUP(I414,'Ajustes'!$A$3:$C$5,2,0),0)))),"LLAMADA DESPUÉS DE LA META; ","")&amp;IF(AND(I414="Siguiente día hábil",N(A414)&gt;0,IF(N(N414)=0,TODAY()&gt;WORKDAY(N(A414),1),N(N414)&gt;WORKDAY(N(A414),1))),"SIGUIENTE DÍA HÁBIL SIN PROGRAMAR; ","")&amp;IF(AND(OR(I414="Emergencia ahora",I414="Siguiente día hábil"),K414=""),"SIN PROVEEDOR; ","")&amp;IF(AND(I414&lt;&gt;"",N(A414)&gt;0,IFERROR(VLOOKUP(I414,'Ajustes'!$A$3:$C$5,3,0),0)&gt;0,TODAY()-N(A414)&gt;IFERROR(VLOOKUP(I414,'Ajustes'!$A$3:$C$5,3,0),0)),"ABIERTA DEMASIADO TIEMPO; ",""),LEN(IF(N(A414)=0,"SIN FECHA DE LLEGADA; ","")&amp;IF(C414="","SIN UNIDAD; ","")&amp;IF(AND(C414&lt;&gt;"",COUNTIF('Unidades'!$A$2:$A$300,C414)=0),"UNIDAD NO ESTÁ EN LA LISTA; ","")&amp;IF(I414="","SIN URGENCIA; ","")&amp;IF(AND(I414&lt;&gt;"",J414=""),"FALTA QUIÉN DECIDIÓ; ","")&amp;IF(AND(I414="Emergencia ahora",NOT(OR(N(L414)&gt;0,N(M414)&gt;0))),"EMERGENCIA SIN LLAMADA DE REGRESO; ","")&amp;IF(AND(I414&lt;&gt;"",N(A414)&gt;0,IFERROR(VLOOKUP(I414,'Ajustes'!$A$3:$C$5,2,0),0)&gt;0,IF(OR(N(L414)&gt;0,N(M414)&gt;0),((IF(N(L414)=0,N(A414),N(L414))+N(M414))-(N(A414)+N(B414)))*1440&gt;IFERROR(VLOOKUP(I414,'Ajustes'!$A$3:$C$5,2,0),0),AND(NOT(N(O414)&gt;0),I414&lt;&gt;"Emergencia ahora",(NOW()-(N(A414)+N(B414)))*1440&gt;IFERROR(VLOOKUP(I414,'Ajustes'!$A$3:$C$5,2,0),0)))),"LLAMADA DESPUÉS DE LA META; ","")&amp;IF(AND(I414="Siguiente día hábil",N(A414)&gt;0,IF(N(N414)=0,TODAY()&gt;WORKDAY(N(A414),1),N(N414)&gt;WORKDAY(N(A414),1))),"SIGUIENTE DÍA HÁBIL SIN PROGRAMAR; ","")&amp;IF(AND(OR(I414="Emergencia ahora",I414="Siguiente día hábil"),K414=""),"SIN PROVEEDOR; ","")&amp;IF(AND(I414&lt;&gt;"",N(A414)&gt;0,IFERROR(VLOOKUP(I414,'Ajustes'!$A$3:$C$5,3,0),0)&gt;0,TODAY()-N(A414)&gt;IFERROR(VLOOKUP(I414,'Ajustes'!$A$3:$C$5,3,0),0)),"ABIERTA DEMASIADO TIEMPO; ",""))-2)))</f>
        <v/>
      </c>
    </row>
    <row r="415">
      <c r="A415" s="7" t="n"/>
      <c r="B415" s="8" t="n"/>
      <c r="L415" s="7" t="n"/>
      <c r="M415" s="8" t="n"/>
      <c r="N415" s="7" t="n"/>
      <c r="O415" s="7" t="n"/>
      <c r="Q415" s="10">
        <f>IF(OR(NOT(OR(A415&lt;&gt;"",C415&lt;&gt;"",D415&lt;&gt;"",G415&lt;&gt;"")),N(A415)=0,NOT(OR(N(L415)&gt;0,N(M415)&gt;0))),"",ROUND(((IF(N(L415)=0,N(A415),N(L415))+N(M415))-(N(A415)+N(B415)))*1440,0))</f>
        <v/>
      </c>
      <c r="R415" s="10">
        <f>IF(OR(NOT(OR(A415&lt;&gt;"",C415&lt;&gt;"",D415&lt;&gt;"",G415&lt;&gt;"")),N(A415)=0),"",IF(N(O415)&gt;0,N(O415),TODAY())-N(A415))</f>
        <v/>
      </c>
      <c r="S415">
        <f>IF(OR(NOT(OR(A415&lt;&gt;"",C415&lt;&gt;"",D415&lt;&gt;"",G415&lt;&gt;"")),N(O415)&gt;0),"",IF(IF(N(A415)=0,"SIN FECHA DE LLEGADA; ","")&amp;IF(C415="","SIN UNIDAD; ","")&amp;IF(AND(C415&lt;&gt;"",COUNTIF('Unidades'!$A$2:$A$300,C415)=0),"UNIDAD NO ESTÁ EN LA LISTA; ","")&amp;IF(I415="","SIN URGENCIA; ","")&amp;IF(AND(I415&lt;&gt;"",J415=""),"FALTA QUIÉN DECIDIÓ; ","")&amp;IF(AND(I415="Emergencia ahora",NOT(OR(N(L415)&gt;0,N(M415)&gt;0))),"EMERGENCIA SIN LLAMADA DE REGRESO; ","")&amp;IF(AND(I415&lt;&gt;"",N(A415)&gt;0,IFERROR(VLOOKUP(I415,'Ajustes'!$A$3:$C$5,2,0),0)&gt;0,IF(OR(N(L415)&gt;0,N(M415)&gt;0),((IF(N(L415)=0,N(A415),N(L415))+N(M415))-(N(A415)+N(B415)))*1440&gt;IFERROR(VLOOKUP(I415,'Ajustes'!$A$3:$C$5,2,0),0),AND(NOT(N(O415)&gt;0),I415&lt;&gt;"Emergencia ahora",(NOW()-(N(A415)+N(B415)))*1440&gt;IFERROR(VLOOKUP(I415,'Ajustes'!$A$3:$C$5,2,0),0)))),"LLAMADA DESPUÉS DE LA META; ","")&amp;IF(AND(I415="Siguiente día hábil",N(A415)&gt;0,IF(N(N415)=0,TODAY()&gt;WORKDAY(N(A415),1),N(N415)&gt;WORKDAY(N(A415),1))),"SIGUIENTE DÍA HÁBIL SIN PROGRAMAR; ","")&amp;IF(AND(OR(I415="Emergencia ahora",I415="Siguiente día hábil"),K415=""),"SIN PROVEEDOR; ","")&amp;IF(AND(I415&lt;&gt;"",N(A415)&gt;0,IFERROR(VLOOKUP(I415,'Ajustes'!$A$3:$C$5,3,0),0)&gt;0,TODAY()-N(A415)&gt;IFERROR(VLOOKUP(I415,'Ajustes'!$A$3:$C$5,3,0),0)),"ABIERTA DEMASIADO TIEMPO; ","")="","",LEFT(IF(N(A415)=0,"SIN FECHA DE LLEGADA; ","")&amp;IF(C415="","SIN UNIDAD; ","")&amp;IF(AND(C415&lt;&gt;"",COUNTIF('Unidades'!$A$2:$A$300,C415)=0),"UNIDAD NO ESTÁ EN LA LISTA; ","")&amp;IF(I415="","SIN URGENCIA; ","")&amp;IF(AND(I415&lt;&gt;"",J415=""),"FALTA QUIÉN DECIDIÓ; ","")&amp;IF(AND(I415="Emergencia ahora",NOT(OR(N(L415)&gt;0,N(M415)&gt;0))),"EMERGENCIA SIN LLAMADA DE REGRESO; ","")&amp;IF(AND(I415&lt;&gt;"",N(A415)&gt;0,IFERROR(VLOOKUP(I415,'Ajustes'!$A$3:$C$5,2,0),0)&gt;0,IF(OR(N(L415)&gt;0,N(M415)&gt;0),((IF(N(L415)=0,N(A415),N(L415))+N(M415))-(N(A415)+N(B415)))*1440&gt;IFERROR(VLOOKUP(I415,'Ajustes'!$A$3:$C$5,2,0),0),AND(NOT(N(O415)&gt;0),I415&lt;&gt;"Emergencia ahora",(NOW()-(N(A415)+N(B415)))*1440&gt;IFERROR(VLOOKUP(I415,'Ajustes'!$A$3:$C$5,2,0),0)))),"LLAMADA DESPUÉS DE LA META; ","")&amp;IF(AND(I415="Siguiente día hábil",N(A415)&gt;0,IF(N(N415)=0,TODAY()&gt;WORKDAY(N(A415),1),N(N415)&gt;WORKDAY(N(A415),1))),"SIGUIENTE DÍA HÁBIL SIN PROGRAMAR; ","")&amp;IF(AND(OR(I415="Emergencia ahora",I415="Siguiente día hábil"),K415=""),"SIN PROVEEDOR; ","")&amp;IF(AND(I415&lt;&gt;"",N(A415)&gt;0,IFERROR(VLOOKUP(I415,'Ajustes'!$A$3:$C$5,3,0),0)&gt;0,TODAY()-N(A415)&gt;IFERROR(VLOOKUP(I415,'Ajustes'!$A$3:$C$5,3,0),0)),"ABIERTA DEMASIADO TIEMPO; ",""),LEN(IF(N(A415)=0,"SIN FECHA DE LLEGADA; ","")&amp;IF(C415="","SIN UNIDAD; ","")&amp;IF(AND(C415&lt;&gt;"",COUNTIF('Unidades'!$A$2:$A$300,C415)=0),"UNIDAD NO ESTÁ EN LA LISTA; ","")&amp;IF(I415="","SIN URGENCIA; ","")&amp;IF(AND(I415&lt;&gt;"",J415=""),"FALTA QUIÉN DECIDIÓ; ","")&amp;IF(AND(I415="Emergencia ahora",NOT(OR(N(L415)&gt;0,N(M415)&gt;0))),"EMERGENCIA SIN LLAMADA DE REGRESO; ","")&amp;IF(AND(I415&lt;&gt;"",N(A415)&gt;0,IFERROR(VLOOKUP(I415,'Ajustes'!$A$3:$C$5,2,0),0)&gt;0,IF(OR(N(L415)&gt;0,N(M415)&gt;0),((IF(N(L415)=0,N(A415),N(L415))+N(M415))-(N(A415)+N(B415)))*1440&gt;IFERROR(VLOOKUP(I415,'Ajustes'!$A$3:$C$5,2,0),0),AND(NOT(N(O415)&gt;0),I415&lt;&gt;"Emergencia ahora",(NOW()-(N(A415)+N(B415)))*1440&gt;IFERROR(VLOOKUP(I415,'Ajustes'!$A$3:$C$5,2,0),0)))),"LLAMADA DESPUÉS DE LA META; ","")&amp;IF(AND(I415="Siguiente día hábil",N(A415)&gt;0,IF(N(N415)=0,TODAY()&gt;WORKDAY(N(A415),1),N(N415)&gt;WORKDAY(N(A415),1))),"SIGUIENTE DÍA HÁBIL SIN PROGRAMAR; ","")&amp;IF(AND(OR(I415="Emergencia ahora",I415="Siguiente día hábil"),K415=""),"SIN PROVEEDOR; ","")&amp;IF(AND(I415&lt;&gt;"",N(A415)&gt;0,IFERROR(VLOOKUP(I415,'Ajustes'!$A$3:$C$5,3,0),0)&gt;0,TODAY()-N(A415)&gt;IFERROR(VLOOKUP(I415,'Ajustes'!$A$3:$C$5,3,0),0)),"ABIERTA DEMASIADO TIEMPO; ",""))-2)))</f>
        <v/>
      </c>
    </row>
    <row r="416">
      <c r="A416" s="7" t="n"/>
      <c r="B416" s="8" t="n"/>
      <c r="L416" s="7" t="n"/>
      <c r="M416" s="8" t="n"/>
      <c r="N416" s="7" t="n"/>
      <c r="O416" s="7" t="n"/>
      <c r="Q416" s="10">
        <f>IF(OR(NOT(OR(A416&lt;&gt;"",C416&lt;&gt;"",D416&lt;&gt;"",G416&lt;&gt;"")),N(A416)=0,NOT(OR(N(L416)&gt;0,N(M416)&gt;0))),"",ROUND(((IF(N(L416)=0,N(A416),N(L416))+N(M416))-(N(A416)+N(B416)))*1440,0))</f>
        <v/>
      </c>
      <c r="R416" s="10">
        <f>IF(OR(NOT(OR(A416&lt;&gt;"",C416&lt;&gt;"",D416&lt;&gt;"",G416&lt;&gt;"")),N(A416)=0),"",IF(N(O416)&gt;0,N(O416),TODAY())-N(A416))</f>
        <v/>
      </c>
      <c r="S416">
        <f>IF(OR(NOT(OR(A416&lt;&gt;"",C416&lt;&gt;"",D416&lt;&gt;"",G416&lt;&gt;"")),N(O416)&gt;0),"",IF(IF(N(A416)=0,"SIN FECHA DE LLEGADA; ","")&amp;IF(C416="","SIN UNIDAD; ","")&amp;IF(AND(C416&lt;&gt;"",COUNTIF('Unidades'!$A$2:$A$300,C416)=0),"UNIDAD NO ESTÁ EN LA LISTA; ","")&amp;IF(I416="","SIN URGENCIA; ","")&amp;IF(AND(I416&lt;&gt;"",J416=""),"FALTA QUIÉN DECIDIÓ; ","")&amp;IF(AND(I416="Emergencia ahora",NOT(OR(N(L416)&gt;0,N(M416)&gt;0))),"EMERGENCIA SIN LLAMADA DE REGRESO; ","")&amp;IF(AND(I416&lt;&gt;"",N(A416)&gt;0,IFERROR(VLOOKUP(I416,'Ajustes'!$A$3:$C$5,2,0),0)&gt;0,IF(OR(N(L416)&gt;0,N(M416)&gt;0),((IF(N(L416)=0,N(A416),N(L416))+N(M416))-(N(A416)+N(B416)))*1440&gt;IFERROR(VLOOKUP(I416,'Ajustes'!$A$3:$C$5,2,0),0),AND(NOT(N(O416)&gt;0),I416&lt;&gt;"Emergencia ahora",(NOW()-(N(A416)+N(B416)))*1440&gt;IFERROR(VLOOKUP(I416,'Ajustes'!$A$3:$C$5,2,0),0)))),"LLAMADA DESPUÉS DE LA META; ","")&amp;IF(AND(I416="Siguiente día hábil",N(A416)&gt;0,IF(N(N416)=0,TODAY()&gt;WORKDAY(N(A416),1),N(N416)&gt;WORKDAY(N(A416),1))),"SIGUIENTE DÍA HÁBIL SIN PROGRAMAR; ","")&amp;IF(AND(OR(I416="Emergencia ahora",I416="Siguiente día hábil"),K416=""),"SIN PROVEEDOR; ","")&amp;IF(AND(I416&lt;&gt;"",N(A416)&gt;0,IFERROR(VLOOKUP(I416,'Ajustes'!$A$3:$C$5,3,0),0)&gt;0,TODAY()-N(A416)&gt;IFERROR(VLOOKUP(I416,'Ajustes'!$A$3:$C$5,3,0),0)),"ABIERTA DEMASIADO TIEMPO; ","")="","",LEFT(IF(N(A416)=0,"SIN FECHA DE LLEGADA; ","")&amp;IF(C416="","SIN UNIDAD; ","")&amp;IF(AND(C416&lt;&gt;"",COUNTIF('Unidades'!$A$2:$A$300,C416)=0),"UNIDAD NO ESTÁ EN LA LISTA; ","")&amp;IF(I416="","SIN URGENCIA; ","")&amp;IF(AND(I416&lt;&gt;"",J416=""),"FALTA QUIÉN DECIDIÓ; ","")&amp;IF(AND(I416="Emergencia ahora",NOT(OR(N(L416)&gt;0,N(M416)&gt;0))),"EMERGENCIA SIN LLAMADA DE REGRESO; ","")&amp;IF(AND(I416&lt;&gt;"",N(A416)&gt;0,IFERROR(VLOOKUP(I416,'Ajustes'!$A$3:$C$5,2,0),0)&gt;0,IF(OR(N(L416)&gt;0,N(M416)&gt;0),((IF(N(L416)=0,N(A416),N(L416))+N(M416))-(N(A416)+N(B416)))*1440&gt;IFERROR(VLOOKUP(I416,'Ajustes'!$A$3:$C$5,2,0),0),AND(NOT(N(O416)&gt;0),I416&lt;&gt;"Emergencia ahora",(NOW()-(N(A416)+N(B416)))*1440&gt;IFERROR(VLOOKUP(I416,'Ajustes'!$A$3:$C$5,2,0),0)))),"LLAMADA DESPUÉS DE LA META; ","")&amp;IF(AND(I416="Siguiente día hábil",N(A416)&gt;0,IF(N(N416)=0,TODAY()&gt;WORKDAY(N(A416),1),N(N416)&gt;WORKDAY(N(A416),1))),"SIGUIENTE DÍA HÁBIL SIN PROGRAMAR; ","")&amp;IF(AND(OR(I416="Emergencia ahora",I416="Siguiente día hábil"),K416=""),"SIN PROVEEDOR; ","")&amp;IF(AND(I416&lt;&gt;"",N(A416)&gt;0,IFERROR(VLOOKUP(I416,'Ajustes'!$A$3:$C$5,3,0),0)&gt;0,TODAY()-N(A416)&gt;IFERROR(VLOOKUP(I416,'Ajustes'!$A$3:$C$5,3,0),0)),"ABIERTA DEMASIADO TIEMPO; ",""),LEN(IF(N(A416)=0,"SIN FECHA DE LLEGADA; ","")&amp;IF(C416="","SIN UNIDAD; ","")&amp;IF(AND(C416&lt;&gt;"",COUNTIF('Unidades'!$A$2:$A$300,C416)=0),"UNIDAD NO ESTÁ EN LA LISTA; ","")&amp;IF(I416="","SIN URGENCIA; ","")&amp;IF(AND(I416&lt;&gt;"",J416=""),"FALTA QUIÉN DECIDIÓ; ","")&amp;IF(AND(I416="Emergencia ahora",NOT(OR(N(L416)&gt;0,N(M416)&gt;0))),"EMERGENCIA SIN LLAMADA DE REGRESO; ","")&amp;IF(AND(I416&lt;&gt;"",N(A416)&gt;0,IFERROR(VLOOKUP(I416,'Ajustes'!$A$3:$C$5,2,0),0)&gt;0,IF(OR(N(L416)&gt;0,N(M416)&gt;0),((IF(N(L416)=0,N(A416),N(L416))+N(M416))-(N(A416)+N(B416)))*1440&gt;IFERROR(VLOOKUP(I416,'Ajustes'!$A$3:$C$5,2,0),0),AND(NOT(N(O416)&gt;0),I416&lt;&gt;"Emergencia ahora",(NOW()-(N(A416)+N(B416)))*1440&gt;IFERROR(VLOOKUP(I416,'Ajustes'!$A$3:$C$5,2,0),0)))),"LLAMADA DESPUÉS DE LA META; ","")&amp;IF(AND(I416="Siguiente día hábil",N(A416)&gt;0,IF(N(N416)=0,TODAY()&gt;WORKDAY(N(A416),1),N(N416)&gt;WORKDAY(N(A416),1))),"SIGUIENTE DÍA HÁBIL SIN PROGRAMAR; ","")&amp;IF(AND(OR(I416="Emergencia ahora",I416="Siguiente día hábil"),K416=""),"SIN PROVEEDOR; ","")&amp;IF(AND(I416&lt;&gt;"",N(A416)&gt;0,IFERROR(VLOOKUP(I416,'Ajustes'!$A$3:$C$5,3,0),0)&gt;0,TODAY()-N(A416)&gt;IFERROR(VLOOKUP(I416,'Ajustes'!$A$3:$C$5,3,0),0)),"ABIERTA DEMASIADO TIEMPO; ",""))-2)))</f>
        <v/>
      </c>
    </row>
    <row r="417">
      <c r="A417" s="7" t="n"/>
      <c r="B417" s="8" t="n"/>
      <c r="L417" s="7" t="n"/>
      <c r="M417" s="8" t="n"/>
      <c r="N417" s="7" t="n"/>
      <c r="O417" s="7" t="n"/>
      <c r="Q417" s="10">
        <f>IF(OR(NOT(OR(A417&lt;&gt;"",C417&lt;&gt;"",D417&lt;&gt;"",G417&lt;&gt;"")),N(A417)=0,NOT(OR(N(L417)&gt;0,N(M417)&gt;0))),"",ROUND(((IF(N(L417)=0,N(A417),N(L417))+N(M417))-(N(A417)+N(B417)))*1440,0))</f>
        <v/>
      </c>
      <c r="R417" s="10">
        <f>IF(OR(NOT(OR(A417&lt;&gt;"",C417&lt;&gt;"",D417&lt;&gt;"",G417&lt;&gt;"")),N(A417)=0),"",IF(N(O417)&gt;0,N(O417),TODAY())-N(A417))</f>
        <v/>
      </c>
      <c r="S417">
        <f>IF(OR(NOT(OR(A417&lt;&gt;"",C417&lt;&gt;"",D417&lt;&gt;"",G417&lt;&gt;"")),N(O417)&gt;0),"",IF(IF(N(A417)=0,"SIN FECHA DE LLEGADA; ","")&amp;IF(C417="","SIN UNIDAD; ","")&amp;IF(AND(C417&lt;&gt;"",COUNTIF('Unidades'!$A$2:$A$300,C417)=0),"UNIDAD NO ESTÁ EN LA LISTA; ","")&amp;IF(I417="","SIN URGENCIA; ","")&amp;IF(AND(I417&lt;&gt;"",J417=""),"FALTA QUIÉN DECIDIÓ; ","")&amp;IF(AND(I417="Emergencia ahora",NOT(OR(N(L417)&gt;0,N(M417)&gt;0))),"EMERGENCIA SIN LLAMADA DE REGRESO; ","")&amp;IF(AND(I417&lt;&gt;"",N(A417)&gt;0,IFERROR(VLOOKUP(I417,'Ajustes'!$A$3:$C$5,2,0),0)&gt;0,IF(OR(N(L417)&gt;0,N(M417)&gt;0),((IF(N(L417)=0,N(A417),N(L417))+N(M417))-(N(A417)+N(B417)))*1440&gt;IFERROR(VLOOKUP(I417,'Ajustes'!$A$3:$C$5,2,0),0),AND(NOT(N(O417)&gt;0),I417&lt;&gt;"Emergencia ahora",(NOW()-(N(A417)+N(B417)))*1440&gt;IFERROR(VLOOKUP(I417,'Ajustes'!$A$3:$C$5,2,0),0)))),"LLAMADA DESPUÉS DE LA META; ","")&amp;IF(AND(I417="Siguiente día hábil",N(A417)&gt;0,IF(N(N417)=0,TODAY()&gt;WORKDAY(N(A417),1),N(N417)&gt;WORKDAY(N(A417),1))),"SIGUIENTE DÍA HÁBIL SIN PROGRAMAR; ","")&amp;IF(AND(OR(I417="Emergencia ahora",I417="Siguiente día hábil"),K417=""),"SIN PROVEEDOR; ","")&amp;IF(AND(I417&lt;&gt;"",N(A417)&gt;0,IFERROR(VLOOKUP(I417,'Ajustes'!$A$3:$C$5,3,0),0)&gt;0,TODAY()-N(A417)&gt;IFERROR(VLOOKUP(I417,'Ajustes'!$A$3:$C$5,3,0),0)),"ABIERTA DEMASIADO TIEMPO; ","")="","",LEFT(IF(N(A417)=0,"SIN FECHA DE LLEGADA; ","")&amp;IF(C417="","SIN UNIDAD; ","")&amp;IF(AND(C417&lt;&gt;"",COUNTIF('Unidades'!$A$2:$A$300,C417)=0),"UNIDAD NO ESTÁ EN LA LISTA; ","")&amp;IF(I417="","SIN URGENCIA; ","")&amp;IF(AND(I417&lt;&gt;"",J417=""),"FALTA QUIÉN DECIDIÓ; ","")&amp;IF(AND(I417="Emergencia ahora",NOT(OR(N(L417)&gt;0,N(M417)&gt;0))),"EMERGENCIA SIN LLAMADA DE REGRESO; ","")&amp;IF(AND(I417&lt;&gt;"",N(A417)&gt;0,IFERROR(VLOOKUP(I417,'Ajustes'!$A$3:$C$5,2,0),0)&gt;0,IF(OR(N(L417)&gt;0,N(M417)&gt;0),((IF(N(L417)=0,N(A417),N(L417))+N(M417))-(N(A417)+N(B417)))*1440&gt;IFERROR(VLOOKUP(I417,'Ajustes'!$A$3:$C$5,2,0),0),AND(NOT(N(O417)&gt;0),I417&lt;&gt;"Emergencia ahora",(NOW()-(N(A417)+N(B417)))*1440&gt;IFERROR(VLOOKUP(I417,'Ajustes'!$A$3:$C$5,2,0),0)))),"LLAMADA DESPUÉS DE LA META; ","")&amp;IF(AND(I417="Siguiente día hábil",N(A417)&gt;0,IF(N(N417)=0,TODAY()&gt;WORKDAY(N(A417),1),N(N417)&gt;WORKDAY(N(A417),1))),"SIGUIENTE DÍA HÁBIL SIN PROGRAMAR; ","")&amp;IF(AND(OR(I417="Emergencia ahora",I417="Siguiente día hábil"),K417=""),"SIN PROVEEDOR; ","")&amp;IF(AND(I417&lt;&gt;"",N(A417)&gt;0,IFERROR(VLOOKUP(I417,'Ajustes'!$A$3:$C$5,3,0),0)&gt;0,TODAY()-N(A417)&gt;IFERROR(VLOOKUP(I417,'Ajustes'!$A$3:$C$5,3,0),0)),"ABIERTA DEMASIADO TIEMPO; ",""),LEN(IF(N(A417)=0,"SIN FECHA DE LLEGADA; ","")&amp;IF(C417="","SIN UNIDAD; ","")&amp;IF(AND(C417&lt;&gt;"",COUNTIF('Unidades'!$A$2:$A$300,C417)=0),"UNIDAD NO ESTÁ EN LA LISTA; ","")&amp;IF(I417="","SIN URGENCIA; ","")&amp;IF(AND(I417&lt;&gt;"",J417=""),"FALTA QUIÉN DECIDIÓ; ","")&amp;IF(AND(I417="Emergencia ahora",NOT(OR(N(L417)&gt;0,N(M417)&gt;0))),"EMERGENCIA SIN LLAMADA DE REGRESO; ","")&amp;IF(AND(I417&lt;&gt;"",N(A417)&gt;0,IFERROR(VLOOKUP(I417,'Ajustes'!$A$3:$C$5,2,0),0)&gt;0,IF(OR(N(L417)&gt;0,N(M417)&gt;0),((IF(N(L417)=0,N(A417),N(L417))+N(M417))-(N(A417)+N(B417)))*1440&gt;IFERROR(VLOOKUP(I417,'Ajustes'!$A$3:$C$5,2,0),0),AND(NOT(N(O417)&gt;0),I417&lt;&gt;"Emergencia ahora",(NOW()-(N(A417)+N(B417)))*1440&gt;IFERROR(VLOOKUP(I417,'Ajustes'!$A$3:$C$5,2,0),0)))),"LLAMADA DESPUÉS DE LA META; ","")&amp;IF(AND(I417="Siguiente día hábil",N(A417)&gt;0,IF(N(N417)=0,TODAY()&gt;WORKDAY(N(A417),1),N(N417)&gt;WORKDAY(N(A417),1))),"SIGUIENTE DÍA HÁBIL SIN PROGRAMAR; ","")&amp;IF(AND(OR(I417="Emergencia ahora",I417="Siguiente día hábil"),K417=""),"SIN PROVEEDOR; ","")&amp;IF(AND(I417&lt;&gt;"",N(A417)&gt;0,IFERROR(VLOOKUP(I417,'Ajustes'!$A$3:$C$5,3,0),0)&gt;0,TODAY()-N(A417)&gt;IFERROR(VLOOKUP(I417,'Ajustes'!$A$3:$C$5,3,0),0)),"ABIERTA DEMASIADO TIEMPO; ",""))-2)))</f>
        <v/>
      </c>
    </row>
    <row r="418">
      <c r="A418" s="7" t="n"/>
      <c r="B418" s="8" t="n"/>
      <c r="L418" s="7" t="n"/>
      <c r="M418" s="8" t="n"/>
      <c r="N418" s="7" t="n"/>
      <c r="O418" s="7" t="n"/>
      <c r="Q418" s="10">
        <f>IF(OR(NOT(OR(A418&lt;&gt;"",C418&lt;&gt;"",D418&lt;&gt;"",G418&lt;&gt;"")),N(A418)=0,NOT(OR(N(L418)&gt;0,N(M418)&gt;0))),"",ROUND(((IF(N(L418)=0,N(A418),N(L418))+N(M418))-(N(A418)+N(B418)))*1440,0))</f>
        <v/>
      </c>
      <c r="R418" s="10">
        <f>IF(OR(NOT(OR(A418&lt;&gt;"",C418&lt;&gt;"",D418&lt;&gt;"",G418&lt;&gt;"")),N(A418)=0),"",IF(N(O418)&gt;0,N(O418),TODAY())-N(A418))</f>
        <v/>
      </c>
      <c r="S418">
        <f>IF(OR(NOT(OR(A418&lt;&gt;"",C418&lt;&gt;"",D418&lt;&gt;"",G418&lt;&gt;"")),N(O418)&gt;0),"",IF(IF(N(A418)=0,"SIN FECHA DE LLEGADA; ","")&amp;IF(C418="","SIN UNIDAD; ","")&amp;IF(AND(C418&lt;&gt;"",COUNTIF('Unidades'!$A$2:$A$300,C418)=0),"UNIDAD NO ESTÁ EN LA LISTA; ","")&amp;IF(I418="","SIN URGENCIA; ","")&amp;IF(AND(I418&lt;&gt;"",J418=""),"FALTA QUIÉN DECIDIÓ; ","")&amp;IF(AND(I418="Emergencia ahora",NOT(OR(N(L418)&gt;0,N(M418)&gt;0))),"EMERGENCIA SIN LLAMADA DE REGRESO; ","")&amp;IF(AND(I418&lt;&gt;"",N(A418)&gt;0,IFERROR(VLOOKUP(I418,'Ajustes'!$A$3:$C$5,2,0),0)&gt;0,IF(OR(N(L418)&gt;0,N(M418)&gt;0),((IF(N(L418)=0,N(A418),N(L418))+N(M418))-(N(A418)+N(B418)))*1440&gt;IFERROR(VLOOKUP(I418,'Ajustes'!$A$3:$C$5,2,0),0),AND(NOT(N(O418)&gt;0),I418&lt;&gt;"Emergencia ahora",(NOW()-(N(A418)+N(B418)))*1440&gt;IFERROR(VLOOKUP(I418,'Ajustes'!$A$3:$C$5,2,0),0)))),"LLAMADA DESPUÉS DE LA META; ","")&amp;IF(AND(I418="Siguiente día hábil",N(A418)&gt;0,IF(N(N418)=0,TODAY()&gt;WORKDAY(N(A418),1),N(N418)&gt;WORKDAY(N(A418),1))),"SIGUIENTE DÍA HÁBIL SIN PROGRAMAR; ","")&amp;IF(AND(OR(I418="Emergencia ahora",I418="Siguiente día hábil"),K418=""),"SIN PROVEEDOR; ","")&amp;IF(AND(I418&lt;&gt;"",N(A418)&gt;0,IFERROR(VLOOKUP(I418,'Ajustes'!$A$3:$C$5,3,0),0)&gt;0,TODAY()-N(A418)&gt;IFERROR(VLOOKUP(I418,'Ajustes'!$A$3:$C$5,3,0),0)),"ABIERTA DEMASIADO TIEMPO; ","")="","",LEFT(IF(N(A418)=0,"SIN FECHA DE LLEGADA; ","")&amp;IF(C418="","SIN UNIDAD; ","")&amp;IF(AND(C418&lt;&gt;"",COUNTIF('Unidades'!$A$2:$A$300,C418)=0),"UNIDAD NO ESTÁ EN LA LISTA; ","")&amp;IF(I418="","SIN URGENCIA; ","")&amp;IF(AND(I418&lt;&gt;"",J418=""),"FALTA QUIÉN DECIDIÓ; ","")&amp;IF(AND(I418="Emergencia ahora",NOT(OR(N(L418)&gt;0,N(M418)&gt;0))),"EMERGENCIA SIN LLAMADA DE REGRESO; ","")&amp;IF(AND(I418&lt;&gt;"",N(A418)&gt;0,IFERROR(VLOOKUP(I418,'Ajustes'!$A$3:$C$5,2,0),0)&gt;0,IF(OR(N(L418)&gt;0,N(M418)&gt;0),((IF(N(L418)=0,N(A418),N(L418))+N(M418))-(N(A418)+N(B418)))*1440&gt;IFERROR(VLOOKUP(I418,'Ajustes'!$A$3:$C$5,2,0),0),AND(NOT(N(O418)&gt;0),I418&lt;&gt;"Emergencia ahora",(NOW()-(N(A418)+N(B418)))*1440&gt;IFERROR(VLOOKUP(I418,'Ajustes'!$A$3:$C$5,2,0),0)))),"LLAMADA DESPUÉS DE LA META; ","")&amp;IF(AND(I418="Siguiente día hábil",N(A418)&gt;0,IF(N(N418)=0,TODAY()&gt;WORKDAY(N(A418),1),N(N418)&gt;WORKDAY(N(A418),1))),"SIGUIENTE DÍA HÁBIL SIN PROGRAMAR; ","")&amp;IF(AND(OR(I418="Emergencia ahora",I418="Siguiente día hábil"),K418=""),"SIN PROVEEDOR; ","")&amp;IF(AND(I418&lt;&gt;"",N(A418)&gt;0,IFERROR(VLOOKUP(I418,'Ajustes'!$A$3:$C$5,3,0),0)&gt;0,TODAY()-N(A418)&gt;IFERROR(VLOOKUP(I418,'Ajustes'!$A$3:$C$5,3,0),0)),"ABIERTA DEMASIADO TIEMPO; ",""),LEN(IF(N(A418)=0,"SIN FECHA DE LLEGADA; ","")&amp;IF(C418="","SIN UNIDAD; ","")&amp;IF(AND(C418&lt;&gt;"",COUNTIF('Unidades'!$A$2:$A$300,C418)=0),"UNIDAD NO ESTÁ EN LA LISTA; ","")&amp;IF(I418="","SIN URGENCIA; ","")&amp;IF(AND(I418&lt;&gt;"",J418=""),"FALTA QUIÉN DECIDIÓ; ","")&amp;IF(AND(I418="Emergencia ahora",NOT(OR(N(L418)&gt;0,N(M418)&gt;0))),"EMERGENCIA SIN LLAMADA DE REGRESO; ","")&amp;IF(AND(I418&lt;&gt;"",N(A418)&gt;0,IFERROR(VLOOKUP(I418,'Ajustes'!$A$3:$C$5,2,0),0)&gt;0,IF(OR(N(L418)&gt;0,N(M418)&gt;0),((IF(N(L418)=0,N(A418),N(L418))+N(M418))-(N(A418)+N(B418)))*1440&gt;IFERROR(VLOOKUP(I418,'Ajustes'!$A$3:$C$5,2,0),0),AND(NOT(N(O418)&gt;0),I418&lt;&gt;"Emergencia ahora",(NOW()-(N(A418)+N(B418)))*1440&gt;IFERROR(VLOOKUP(I418,'Ajustes'!$A$3:$C$5,2,0),0)))),"LLAMADA DESPUÉS DE LA META; ","")&amp;IF(AND(I418="Siguiente día hábil",N(A418)&gt;0,IF(N(N418)=0,TODAY()&gt;WORKDAY(N(A418),1),N(N418)&gt;WORKDAY(N(A418),1))),"SIGUIENTE DÍA HÁBIL SIN PROGRAMAR; ","")&amp;IF(AND(OR(I418="Emergencia ahora",I418="Siguiente día hábil"),K418=""),"SIN PROVEEDOR; ","")&amp;IF(AND(I418&lt;&gt;"",N(A418)&gt;0,IFERROR(VLOOKUP(I418,'Ajustes'!$A$3:$C$5,3,0),0)&gt;0,TODAY()-N(A418)&gt;IFERROR(VLOOKUP(I418,'Ajustes'!$A$3:$C$5,3,0),0)),"ABIERTA DEMASIADO TIEMPO; ",""))-2)))</f>
        <v/>
      </c>
    </row>
    <row r="419">
      <c r="A419" s="7" t="n"/>
      <c r="B419" s="8" t="n"/>
      <c r="L419" s="7" t="n"/>
      <c r="M419" s="8" t="n"/>
      <c r="N419" s="7" t="n"/>
      <c r="O419" s="7" t="n"/>
      <c r="Q419" s="10">
        <f>IF(OR(NOT(OR(A419&lt;&gt;"",C419&lt;&gt;"",D419&lt;&gt;"",G419&lt;&gt;"")),N(A419)=0,NOT(OR(N(L419)&gt;0,N(M419)&gt;0))),"",ROUND(((IF(N(L419)=0,N(A419),N(L419))+N(M419))-(N(A419)+N(B419)))*1440,0))</f>
        <v/>
      </c>
      <c r="R419" s="10">
        <f>IF(OR(NOT(OR(A419&lt;&gt;"",C419&lt;&gt;"",D419&lt;&gt;"",G419&lt;&gt;"")),N(A419)=0),"",IF(N(O419)&gt;0,N(O419),TODAY())-N(A419))</f>
        <v/>
      </c>
      <c r="S419">
        <f>IF(OR(NOT(OR(A419&lt;&gt;"",C419&lt;&gt;"",D419&lt;&gt;"",G419&lt;&gt;"")),N(O419)&gt;0),"",IF(IF(N(A419)=0,"SIN FECHA DE LLEGADA; ","")&amp;IF(C419="","SIN UNIDAD; ","")&amp;IF(AND(C419&lt;&gt;"",COUNTIF('Unidades'!$A$2:$A$300,C419)=0),"UNIDAD NO ESTÁ EN LA LISTA; ","")&amp;IF(I419="","SIN URGENCIA; ","")&amp;IF(AND(I419&lt;&gt;"",J419=""),"FALTA QUIÉN DECIDIÓ; ","")&amp;IF(AND(I419="Emergencia ahora",NOT(OR(N(L419)&gt;0,N(M419)&gt;0))),"EMERGENCIA SIN LLAMADA DE REGRESO; ","")&amp;IF(AND(I419&lt;&gt;"",N(A419)&gt;0,IFERROR(VLOOKUP(I419,'Ajustes'!$A$3:$C$5,2,0),0)&gt;0,IF(OR(N(L419)&gt;0,N(M419)&gt;0),((IF(N(L419)=0,N(A419),N(L419))+N(M419))-(N(A419)+N(B419)))*1440&gt;IFERROR(VLOOKUP(I419,'Ajustes'!$A$3:$C$5,2,0),0),AND(NOT(N(O419)&gt;0),I419&lt;&gt;"Emergencia ahora",(NOW()-(N(A419)+N(B419)))*1440&gt;IFERROR(VLOOKUP(I419,'Ajustes'!$A$3:$C$5,2,0),0)))),"LLAMADA DESPUÉS DE LA META; ","")&amp;IF(AND(I419="Siguiente día hábil",N(A419)&gt;0,IF(N(N419)=0,TODAY()&gt;WORKDAY(N(A419),1),N(N419)&gt;WORKDAY(N(A419),1))),"SIGUIENTE DÍA HÁBIL SIN PROGRAMAR; ","")&amp;IF(AND(OR(I419="Emergencia ahora",I419="Siguiente día hábil"),K419=""),"SIN PROVEEDOR; ","")&amp;IF(AND(I419&lt;&gt;"",N(A419)&gt;0,IFERROR(VLOOKUP(I419,'Ajustes'!$A$3:$C$5,3,0),0)&gt;0,TODAY()-N(A419)&gt;IFERROR(VLOOKUP(I419,'Ajustes'!$A$3:$C$5,3,0),0)),"ABIERTA DEMASIADO TIEMPO; ","")="","",LEFT(IF(N(A419)=0,"SIN FECHA DE LLEGADA; ","")&amp;IF(C419="","SIN UNIDAD; ","")&amp;IF(AND(C419&lt;&gt;"",COUNTIF('Unidades'!$A$2:$A$300,C419)=0),"UNIDAD NO ESTÁ EN LA LISTA; ","")&amp;IF(I419="","SIN URGENCIA; ","")&amp;IF(AND(I419&lt;&gt;"",J419=""),"FALTA QUIÉN DECIDIÓ; ","")&amp;IF(AND(I419="Emergencia ahora",NOT(OR(N(L419)&gt;0,N(M419)&gt;0))),"EMERGENCIA SIN LLAMADA DE REGRESO; ","")&amp;IF(AND(I419&lt;&gt;"",N(A419)&gt;0,IFERROR(VLOOKUP(I419,'Ajustes'!$A$3:$C$5,2,0),0)&gt;0,IF(OR(N(L419)&gt;0,N(M419)&gt;0),((IF(N(L419)=0,N(A419),N(L419))+N(M419))-(N(A419)+N(B419)))*1440&gt;IFERROR(VLOOKUP(I419,'Ajustes'!$A$3:$C$5,2,0),0),AND(NOT(N(O419)&gt;0),I419&lt;&gt;"Emergencia ahora",(NOW()-(N(A419)+N(B419)))*1440&gt;IFERROR(VLOOKUP(I419,'Ajustes'!$A$3:$C$5,2,0),0)))),"LLAMADA DESPUÉS DE LA META; ","")&amp;IF(AND(I419="Siguiente día hábil",N(A419)&gt;0,IF(N(N419)=0,TODAY()&gt;WORKDAY(N(A419),1),N(N419)&gt;WORKDAY(N(A419),1))),"SIGUIENTE DÍA HÁBIL SIN PROGRAMAR; ","")&amp;IF(AND(OR(I419="Emergencia ahora",I419="Siguiente día hábil"),K419=""),"SIN PROVEEDOR; ","")&amp;IF(AND(I419&lt;&gt;"",N(A419)&gt;0,IFERROR(VLOOKUP(I419,'Ajustes'!$A$3:$C$5,3,0),0)&gt;0,TODAY()-N(A419)&gt;IFERROR(VLOOKUP(I419,'Ajustes'!$A$3:$C$5,3,0),0)),"ABIERTA DEMASIADO TIEMPO; ",""),LEN(IF(N(A419)=0,"SIN FECHA DE LLEGADA; ","")&amp;IF(C419="","SIN UNIDAD; ","")&amp;IF(AND(C419&lt;&gt;"",COUNTIF('Unidades'!$A$2:$A$300,C419)=0),"UNIDAD NO ESTÁ EN LA LISTA; ","")&amp;IF(I419="","SIN URGENCIA; ","")&amp;IF(AND(I419&lt;&gt;"",J419=""),"FALTA QUIÉN DECIDIÓ; ","")&amp;IF(AND(I419="Emergencia ahora",NOT(OR(N(L419)&gt;0,N(M419)&gt;0))),"EMERGENCIA SIN LLAMADA DE REGRESO; ","")&amp;IF(AND(I419&lt;&gt;"",N(A419)&gt;0,IFERROR(VLOOKUP(I419,'Ajustes'!$A$3:$C$5,2,0),0)&gt;0,IF(OR(N(L419)&gt;0,N(M419)&gt;0),((IF(N(L419)=0,N(A419),N(L419))+N(M419))-(N(A419)+N(B419)))*1440&gt;IFERROR(VLOOKUP(I419,'Ajustes'!$A$3:$C$5,2,0),0),AND(NOT(N(O419)&gt;0),I419&lt;&gt;"Emergencia ahora",(NOW()-(N(A419)+N(B419)))*1440&gt;IFERROR(VLOOKUP(I419,'Ajustes'!$A$3:$C$5,2,0),0)))),"LLAMADA DESPUÉS DE LA META; ","")&amp;IF(AND(I419="Siguiente día hábil",N(A419)&gt;0,IF(N(N419)=0,TODAY()&gt;WORKDAY(N(A419),1),N(N419)&gt;WORKDAY(N(A419),1))),"SIGUIENTE DÍA HÁBIL SIN PROGRAMAR; ","")&amp;IF(AND(OR(I419="Emergencia ahora",I419="Siguiente día hábil"),K419=""),"SIN PROVEEDOR; ","")&amp;IF(AND(I419&lt;&gt;"",N(A419)&gt;0,IFERROR(VLOOKUP(I419,'Ajustes'!$A$3:$C$5,3,0),0)&gt;0,TODAY()-N(A419)&gt;IFERROR(VLOOKUP(I419,'Ajustes'!$A$3:$C$5,3,0),0)),"ABIERTA DEMASIADO TIEMPO; ",""))-2)))</f>
        <v/>
      </c>
    </row>
    <row r="420">
      <c r="A420" s="7" t="n"/>
      <c r="B420" s="8" t="n"/>
      <c r="L420" s="7" t="n"/>
      <c r="M420" s="8" t="n"/>
      <c r="N420" s="7" t="n"/>
      <c r="O420" s="7" t="n"/>
      <c r="Q420" s="10">
        <f>IF(OR(NOT(OR(A420&lt;&gt;"",C420&lt;&gt;"",D420&lt;&gt;"",G420&lt;&gt;"")),N(A420)=0,NOT(OR(N(L420)&gt;0,N(M420)&gt;0))),"",ROUND(((IF(N(L420)=0,N(A420),N(L420))+N(M420))-(N(A420)+N(B420)))*1440,0))</f>
        <v/>
      </c>
      <c r="R420" s="10">
        <f>IF(OR(NOT(OR(A420&lt;&gt;"",C420&lt;&gt;"",D420&lt;&gt;"",G420&lt;&gt;"")),N(A420)=0),"",IF(N(O420)&gt;0,N(O420),TODAY())-N(A420))</f>
        <v/>
      </c>
      <c r="S420">
        <f>IF(OR(NOT(OR(A420&lt;&gt;"",C420&lt;&gt;"",D420&lt;&gt;"",G420&lt;&gt;"")),N(O420)&gt;0),"",IF(IF(N(A420)=0,"SIN FECHA DE LLEGADA; ","")&amp;IF(C420="","SIN UNIDAD; ","")&amp;IF(AND(C420&lt;&gt;"",COUNTIF('Unidades'!$A$2:$A$300,C420)=0),"UNIDAD NO ESTÁ EN LA LISTA; ","")&amp;IF(I420="","SIN URGENCIA; ","")&amp;IF(AND(I420&lt;&gt;"",J420=""),"FALTA QUIÉN DECIDIÓ; ","")&amp;IF(AND(I420="Emergencia ahora",NOT(OR(N(L420)&gt;0,N(M420)&gt;0))),"EMERGENCIA SIN LLAMADA DE REGRESO; ","")&amp;IF(AND(I420&lt;&gt;"",N(A420)&gt;0,IFERROR(VLOOKUP(I420,'Ajustes'!$A$3:$C$5,2,0),0)&gt;0,IF(OR(N(L420)&gt;0,N(M420)&gt;0),((IF(N(L420)=0,N(A420),N(L420))+N(M420))-(N(A420)+N(B420)))*1440&gt;IFERROR(VLOOKUP(I420,'Ajustes'!$A$3:$C$5,2,0),0),AND(NOT(N(O420)&gt;0),I420&lt;&gt;"Emergencia ahora",(NOW()-(N(A420)+N(B420)))*1440&gt;IFERROR(VLOOKUP(I420,'Ajustes'!$A$3:$C$5,2,0),0)))),"LLAMADA DESPUÉS DE LA META; ","")&amp;IF(AND(I420="Siguiente día hábil",N(A420)&gt;0,IF(N(N420)=0,TODAY()&gt;WORKDAY(N(A420),1),N(N420)&gt;WORKDAY(N(A420),1))),"SIGUIENTE DÍA HÁBIL SIN PROGRAMAR; ","")&amp;IF(AND(OR(I420="Emergencia ahora",I420="Siguiente día hábil"),K420=""),"SIN PROVEEDOR; ","")&amp;IF(AND(I420&lt;&gt;"",N(A420)&gt;0,IFERROR(VLOOKUP(I420,'Ajustes'!$A$3:$C$5,3,0),0)&gt;0,TODAY()-N(A420)&gt;IFERROR(VLOOKUP(I420,'Ajustes'!$A$3:$C$5,3,0),0)),"ABIERTA DEMASIADO TIEMPO; ","")="","",LEFT(IF(N(A420)=0,"SIN FECHA DE LLEGADA; ","")&amp;IF(C420="","SIN UNIDAD; ","")&amp;IF(AND(C420&lt;&gt;"",COUNTIF('Unidades'!$A$2:$A$300,C420)=0),"UNIDAD NO ESTÁ EN LA LISTA; ","")&amp;IF(I420="","SIN URGENCIA; ","")&amp;IF(AND(I420&lt;&gt;"",J420=""),"FALTA QUIÉN DECIDIÓ; ","")&amp;IF(AND(I420="Emergencia ahora",NOT(OR(N(L420)&gt;0,N(M420)&gt;0))),"EMERGENCIA SIN LLAMADA DE REGRESO; ","")&amp;IF(AND(I420&lt;&gt;"",N(A420)&gt;0,IFERROR(VLOOKUP(I420,'Ajustes'!$A$3:$C$5,2,0),0)&gt;0,IF(OR(N(L420)&gt;0,N(M420)&gt;0),((IF(N(L420)=0,N(A420),N(L420))+N(M420))-(N(A420)+N(B420)))*1440&gt;IFERROR(VLOOKUP(I420,'Ajustes'!$A$3:$C$5,2,0),0),AND(NOT(N(O420)&gt;0),I420&lt;&gt;"Emergencia ahora",(NOW()-(N(A420)+N(B420)))*1440&gt;IFERROR(VLOOKUP(I420,'Ajustes'!$A$3:$C$5,2,0),0)))),"LLAMADA DESPUÉS DE LA META; ","")&amp;IF(AND(I420="Siguiente día hábil",N(A420)&gt;0,IF(N(N420)=0,TODAY()&gt;WORKDAY(N(A420),1),N(N420)&gt;WORKDAY(N(A420),1))),"SIGUIENTE DÍA HÁBIL SIN PROGRAMAR; ","")&amp;IF(AND(OR(I420="Emergencia ahora",I420="Siguiente día hábil"),K420=""),"SIN PROVEEDOR; ","")&amp;IF(AND(I420&lt;&gt;"",N(A420)&gt;0,IFERROR(VLOOKUP(I420,'Ajustes'!$A$3:$C$5,3,0),0)&gt;0,TODAY()-N(A420)&gt;IFERROR(VLOOKUP(I420,'Ajustes'!$A$3:$C$5,3,0),0)),"ABIERTA DEMASIADO TIEMPO; ",""),LEN(IF(N(A420)=0,"SIN FECHA DE LLEGADA; ","")&amp;IF(C420="","SIN UNIDAD; ","")&amp;IF(AND(C420&lt;&gt;"",COUNTIF('Unidades'!$A$2:$A$300,C420)=0),"UNIDAD NO ESTÁ EN LA LISTA; ","")&amp;IF(I420="","SIN URGENCIA; ","")&amp;IF(AND(I420&lt;&gt;"",J420=""),"FALTA QUIÉN DECIDIÓ; ","")&amp;IF(AND(I420="Emergencia ahora",NOT(OR(N(L420)&gt;0,N(M420)&gt;0))),"EMERGENCIA SIN LLAMADA DE REGRESO; ","")&amp;IF(AND(I420&lt;&gt;"",N(A420)&gt;0,IFERROR(VLOOKUP(I420,'Ajustes'!$A$3:$C$5,2,0),0)&gt;0,IF(OR(N(L420)&gt;0,N(M420)&gt;0),((IF(N(L420)=0,N(A420),N(L420))+N(M420))-(N(A420)+N(B420)))*1440&gt;IFERROR(VLOOKUP(I420,'Ajustes'!$A$3:$C$5,2,0),0),AND(NOT(N(O420)&gt;0),I420&lt;&gt;"Emergencia ahora",(NOW()-(N(A420)+N(B420)))*1440&gt;IFERROR(VLOOKUP(I420,'Ajustes'!$A$3:$C$5,2,0),0)))),"LLAMADA DESPUÉS DE LA META; ","")&amp;IF(AND(I420="Siguiente día hábil",N(A420)&gt;0,IF(N(N420)=0,TODAY()&gt;WORKDAY(N(A420),1),N(N420)&gt;WORKDAY(N(A420),1))),"SIGUIENTE DÍA HÁBIL SIN PROGRAMAR; ","")&amp;IF(AND(OR(I420="Emergencia ahora",I420="Siguiente día hábil"),K420=""),"SIN PROVEEDOR; ","")&amp;IF(AND(I420&lt;&gt;"",N(A420)&gt;0,IFERROR(VLOOKUP(I420,'Ajustes'!$A$3:$C$5,3,0),0)&gt;0,TODAY()-N(A420)&gt;IFERROR(VLOOKUP(I420,'Ajustes'!$A$3:$C$5,3,0),0)),"ABIERTA DEMASIADO TIEMPO; ",""))-2)))</f>
        <v/>
      </c>
    </row>
    <row r="421">
      <c r="A421" s="7" t="n"/>
      <c r="B421" s="8" t="n"/>
      <c r="L421" s="7" t="n"/>
      <c r="M421" s="8" t="n"/>
      <c r="N421" s="7" t="n"/>
      <c r="O421" s="7" t="n"/>
      <c r="Q421" s="10">
        <f>IF(OR(NOT(OR(A421&lt;&gt;"",C421&lt;&gt;"",D421&lt;&gt;"",G421&lt;&gt;"")),N(A421)=0,NOT(OR(N(L421)&gt;0,N(M421)&gt;0))),"",ROUND(((IF(N(L421)=0,N(A421),N(L421))+N(M421))-(N(A421)+N(B421)))*1440,0))</f>
        <v/>
      </c>
      <c r="R421" s="10">
        <f>IF(OR(NOT(OR(A421&lt;&gt;"",C421&lt;&gt;"",D421&lt;&gt;"",G421&lt;&gt;"")),N(A421)=0),"",IF(N(O421)&gt;0,N(O421),TODAY())-N(A421))</f>
        <v/>
      </c>
      <c r="S421">
        <f>IF(OR(NOT(OR(A421&lt;&gt;"",C421&lt;&gt;"",D421&lt;&gt;"",G421&lt;&gt;"")),N(O421)&gt;0),"",IF(IF(N(A421)=0,"SIN FECHA DE LLEGADA; ","")&amp;IF(C421="","SIN UNIDAD; ","")&amp;IF(AND(C421&lt;&gt;"",COUNTIF('Unidades'!$A$2:$A$300,C421)=0),"UNIDAD NO ESTÁ EN LA LISTA; ","")&amp;IF(I421="","SIN URGENCIA; ","")&amp;IF(AND(I421&lt;&gt;"",J421=""),"FALTA QUIÉN DECIDIÓ; ","")&amp;IF(AND(I421="Emergencia ahora",NOT(OR(N(L421)&gt;0,N(M421)&gt;0))),"EMERGENCIA SIN LLAMADA DE REGRESO; ","")&amp;IF(AND(I421&lt;&gt;"",N(A421)&gt;0,IFERROR(VLOOKUP(I421,'Ajustes'!$A$3:$C$5,2,0),0)&gt;0,IF(OR(N(L421)&gt;0,N(M421)&gt;0),((IF(N(L421)=0,N(A421),N(L421))+N(M421))-(N(A421)+N(B421)))*1440&gt;IFERROR(VLOOKUP(I421,'Ajustes'!$A$3:$C$5,2,0),0),AND(NOT(N(O421)&gt;0),I421&lt;&gt;"Emergencia ahora",(NOW()-(N(A421)+N(B421)))*1440&gt;IFERROR(VLOOKUP(I421,'Ajustes'!$A$3:$C$5,2,0),0)))),"LLAMADA DESPUÉS DE LA META; ","")&amp;IF(AND(I421="Siguiente día hábil",N(A421)&gt;0,IF(N(N421)=0,TODAY()&gt;WORKDAY(N(A421),1),N(N421)&gt;WORKDAY(N(A421),1))),"SIGUIENTE DÍA HÁBIL SIN PROGRAMAR; ","")&amp;IF(AND(OR(I421="Emergencia ahora",I421="Siguiente día hábil"),K421=""),"SIN PROVEEDOR; ","")&amp;IF(AND(I421&lt;&gt;"",N(A421)&gt;0,IFERROR(VLOOKUP(I421,'Ajustes'!$A$3:$C$5,3,0),0)&gt;0,TODAY()-N(A421)&gt;IFERROR(VLOOKUP(I421,'Ajustes'!$A$3:$C$5,3,0),0)),"ABIERTA DEMASIADO TIEMPO; ","")="","",LEFT(IF(N(A421)=0,"SIN FECHA DE LLEGADA; ","")&amp;IF(C421="","SIN UNIDAD; ","")&amp;IF(AND(C421&lt;&gt;"",COUNTIF('Unidades'!$A$2:$A$300,C421)=0),"UNIDAD NO ESTÁ EN LA LISTA; ","")&amp;IF(I421="","SIN URGENCIA; ","")&amp;IF(AND(I421&lt;&gt;"",J421=""),"FALTA QUIÉN DECIDIÓ; ","")&amp;IF(AND(I421="Emergencia ahora",NOT(OR(N(L421)&gt;0,N(M421)&gt;0))),"EMERGENCIA SIN LLAMADA DE REGRESO; ","")&amp;IF(AND(I421&lt;&gt;"",N(A421)&gt;0,IFERROR(VLOOKUP(I421,'Ajustes'!$A$3:$C$5,2,0),0)&gt;0,IF(OR(N(L421)&gt;0,N(M421)&gt;0),((IF(N(L421)=0,N(A421),N(L421))+N(M421))-(N(A421)+N(B421)))*1440&gt;IFERROR(VLOOKUP(I421,'Ajustes'!$A$3:$C$5,2,0),0),AND(NOT(N(O421)&gt;0),I421&lt;&gt;"Emergencia ahora",(NOW()-(N(A421)+N(B421)))*1440&gt;IFERROR(VLOOKUP(I421,'Ajustes'!$A$3:$C$5,2,0),0)))),"LLAMADA DESPUÉS DE LA META; ","")&amp;IF(AND(I421="Siguiente día hábil",N(A421)&gt;0,IF(N(N421)=0,TODAY()&gt;WORKDAY(N(A421),1),N(N421)&gt;WORKDAY(N(A421),1))),"SIGUIENTE DÍA HÁBIL SIN PROGRAMAR; ","")&amp;IF(AND(OR(I421="Emergencia ahora",I421="Siguiente día hábil"),K421=""),"SIN PROVEEDOR; ","")&amp;IF(AND(I421&lt;&gt;"",N(A421)&gt;0,IFERROR(VLOOKUP(I421,'Ajustes'!$A$3:$C$5,3,0),0)&gt;0,TODAY()-N(A421)&gt;IFERROR(VLOOKUP(I421,'Ajustes'!$A$3:$C$5,3,0),0)),"ABIERTA DEMASIADO TIEMPO; ",""),LEN(IF(N(A421)=0,"SIN FECHA DE LLEGADA; ","")&amp;IF(C421="","SIN UNIDAD; ","")&amp;IF(AND(C421&lt;&gt;"",COUNTIF('Unidades'!$A$2:$A$300,C421)=0),"UNIDAD NO ESTÁ EN LA LISTA; ","")&amp;IF(I421="","SIN URGENCIA; ","")&amp;IF(AND(I421&lt;&gt;"",J421=""),"FALTA QUIÉN DECIDIÓ; ","")&amp;IF(AND(I421="Emergencia ahora",NOT(OR(N(L421)&gt;0,N(M421)&gt;0))),"EMERGENCIA SIN LLAMADA DE REGRESO; ","")&amp;IF(AND(I421&lt;&gt;"",N(A421)&gt;0,IFERROR(VLOOKUP(I421,'Ajustes'!$A$3:$C$5,2,0),0)&gt;0,IF(OR(N(L421)&gt;0,N(M421)&gt;0),((IF(N(L421)=0,N(A421),N(L421))+N(M421))-(N(A421)+N(B421)))*1440&gt;IFERROR(VLOOKUP(I421,'Ajustes'!$A$3:$C$5,2,0),0),AND(NOT(N(O421)&gt;0),I421&lt;&gt;"Emergencia ahora",(NOW()-(N(A421)+N(B421)))*1440&gt;IFERROR(VLOOKUP(I421,'Ajustes'!$A$3:$C$5,2,0),0)))),"LLAMADA DESPUÉS DE LA META; ","")&amp;IF(AND(I421="Siguiente día hábil",N(A421)&gt;0,IF(N(N421)=0,TODAY()&gt;WORKDAY(N(A421),1),N(N421)&gt;WORKDAY(N(A421),1))),"SIGUIENTE DÍA HÁBIL SIN PROGRAMAR; ","")&amp;IF(AND(OR(I421="Emergencia ahora",I421="Siguiente día hábil"),K421=""),"SIN PROVEEDOR; ","")&amp;IF(AND(I421&lt;&gt;"",N(A421)&gt;0,IFERROR(VLOOKUP(I421,'Ajustes'!$A$3:$C$5,3,0),0)&gt;0,TODAY()-N(A421)&gt;IFERROR(VLOOKUP(I421,'Ajustes'!$A$3:$C$5,3,0),0)),"ABIERTA DEMASIADO TIEMPO; ",""))-2)))</f>
        <v/>
      </c>
    </row>
    <row r="422">
      <c r="A422" s="7" t="n"/>
      <c r="B422" s="8" t="n"/>
      <c r="L422" s="7" t="n"/>
      <c r="M422" s="8" t="n"/>
      <c r="N422" s="7" t="n"/>
      <c r="O422" s="7" t="n"/>
      <c r="Q422" s="10">
        <f>IF(OR(NOT(OR(A422&lt;&gt;"",C422&lt;&gt;"",D422&lt;&gt;"",G422&lt;&gt;"")),N(A422)=0,NOT(OR(N(L422)&gt;0,N(M422)&gt;0))),"",ROUND(((IF(N(L422)=0,N(A422),N(L422))+N(M422))-(N(A422)+N(B422)))*1440,0))</f>
        <v/>
      </c>
      <c r="R422" s="10">
        <f>IF(OR(NOT(OR(A422&lt;&gt;"",C422&lt;&gt;"",D422&lt;&gt;"",G422&lt;&gt;"")),N(A422)=0),"",IF(N(O422)&gt;0,N(O422),TODAY())-N(A422))</f>
        <v/>
      </c>
      <c r="S422">
        <f>IF(OR(NOT(OR(A422&lt;&gt;"",C422&lt;&gt;"",D422&lt;&gt;"",G422&lt;&gt;"")),N(O422)&gt;0),"",IF(IF(N(A422)=0,"SIN FECHA DE LLEGADA; ","")&amp;IF(C422="","SIN UNIDAD; ","")&amp;IF(AND(C422&lt;&gt;"",COUNTIF('Unidades'!$A$2:$A$300,C422)=0),"UNIDAD NO ESTÁ EN LA LISTA; ","")&amp;IF(I422="","SIN URGENCIA; ","")&amp;IF(AND(I422&lt;&gt;"",J422=""),"FALTA QUIÉN DECIDIÓ; ","")&amp;IF(AND(I422="Emergencia ahora",NOT(OR(N(L422)&gt;0,N(M422)&gt;0))),"EMERGENCIA SIN LLAMADA DE REGRESO; ","")&amp;IF(AND(I422&lt;&gt;"",N(A422)&gt;0,IFERROR(VLOOKUP(I422,'Ajustes'!$A$3:$C$5,2,0),0)&gt;0,IF(OR(N(L422)&gt;0,N(M422)&gt;0),((IF(N(L422)=0,N(A422),N(L422))+N(M422))-(N(A422)+N(B422)))*1440&gt;IFERROR(VLOOKUP(I422,'Ajustes'!$A$3:$C$5,2,0),0),AND(NOT(N(O422)&gt;0),I422&lt;&gt;"Emergencia ahora",(NOW()-(N(A422)+N(B422)))*1440&gt;IFERROR(VLOOKUP(I422,'Ajustes'!$A$3:$C$5,2,0),0)))),"LLAMADA DESPUÉS DE LA META; ","")&amp;IF(AND(I422="Siguiente día hábil",N(A422)&gt;0,IF(N(N422)=0,TODAY()&gt;WORKDAY(N(A422),1),N(N422)&gt;WORKDAY(N(A422),1))),"SIGUIENTE DÍA HÁBIL SIN PROGRAMAR; ","")&amp;IF(AND(OR(I422="Emergencia ahora",I422="Siguiente día hábil"),K422=""),"SIN PROVEEDOR; ","")&amp;IF(AND(I422&lt;&gt;"",N(A422)&gt;0,IFERROR(VLOOKUP(I422,'Ajustes'!$A$3:$C$5,3,0),0)&gt;0,TODAY()-N(A422)&gt;IFERROR(VLOOKUP(I422,'Ajustes'!$A$3:$C$5,3,0),0)),"ABIERTA DEMASIADO TIEMPO; ","")="","",LEFT(IF(N(A422)=0,"SIN FECHA DE LLEGADA; ","")&amp;IF(C422="","SIN UNIDAD; ","")&amp;IF(AND(C422&lt;&gt;"",COUNTIF('Unidades'!$A$2:$A$300,C422)=0),"UNIDAD NO ESTÁ EN LA LISTA; ","")&amp;IF(I422="","SIN URGENCIA; ","")&amp;IF(AND(I422&lt;&gt;"",J422=""),"FALTA QUIÉN DECIDIÓ; ","")&amp;IF(AND(I422="Emergencia ahora",NOT(OR(N(L422)&gt;0,N(M422)&gt;0))),"EMERGENCIA SIN LLAMADA DE REGRESO; ","")&amp;IF(AND(I422&lt;&gt;"",N(A422)&gt;0,IFERROR(VLOOKUP(I422,'Ajustes'!$A$3:$C$5,2,0),0)&gt;0,IF(OR(N(L422)&gt;0,N(M422)&gt;0),((IF(N(L422)=0,N(A422),N(L422))+N(M422))-(N(A422)+N(B422)))*1440&gt;IFERROR(VLOOKUP(I422,'Ajustes'!$A$3:$C$5,2,0),0),AND(NOT(N(O422)&gt;0),I422&lt;&gt;"Emergencia ahora",(NOW()-(N(A422)+N(B422)))*1440&gt;IFERROR(VLOOKUP(I422,'Ajustes'!$A$3:$C$5,2,0),0)))),"LLAMADA DESPUÉS DE LA META; ","")&amp;IF(AND(I422="Siguiente día hábil",N(A422)&gt;0,IF(N(N422)=0,TODAY()&gt;WORKDAY(N(A422),1),N(N422)&gt;WORKDAY(N(A422),1))),"SIGUIENTE DÍA HÁBIL SIN PROGRAMAR; ","")&amp;IF(AND(OR(I422="Emergencia ahora",I422="Siguiente día hábil"),K422=""),"SIN PROVEEDOR; ","")&amp;IF(AND(I422&lt;&gt;"",N(A422)&gt;0,IFERROR(VLOOKUP(I422,'Ajustes'!$A$3:$C$5,3,0),0)&gt;0,TODAY()-N(A422)&gt;IFERROR(VLOOKUP(I422,'Ajustes'!$A$3:$C$5,3,0),0)),"ABIERTA DEMASIADO TIEMPO; ",""),LEN(IF(N(A422)=0,"SIN FECHA DE LLEGADA; ","")&amp;IF(C422="","SIN UNIDAD; ","")&amp;IF(AND(C422&lt;&gt;"",COUNTIF('Unidades'!$A$2:$A$300,C422)=0),"UNIDAD NO ESTÁ EN LA LISTA; ","")&amp;IF(I422="","SIN URGENCIA; ","")&amp;IF(AND(I422&lt;&gt;"",J422=""),"FALTA QUIÉN DECIDIÓ; ","")&amp;IF(AND(I422="Emergencia ahora",NOT(OR(N(L422)&gt;0,N(M422)&gt;0))),"EMERGENCIA SIN LLAMADA DE REGRESO; ","")&amp;IF(AND(I422&lt;&gt;"",N(A422)&gt;0,IFERROR(VLOOKUP(I422,'Ajustes'!$A$3:$C$5,2,0),0)&gt;0,IF(OR(N(L422)&gt;0,N(M422)&gt;0),((IF(N(L422)=0,N(A422),N(L422))+N(M422))-(N(A422)+N(B422)))*1440&gt;IFERROR(VLOOKUP(I422,'Ajustes'!$A$3:$C$5,2,0),0),AND(NOT(N(O422)&gt;0),I422&lt;&gt;"Emergencia ahora",(NOW()-(N(A422)+N(B422)))*1440&gt;IFERROR(VLOOKUP(I422,'Ajustes'!$A$3:$C$5,2,0),0)))),"LLAMADA DESPUÉS DE LA META; ","")&amp;IF(AND(I422="Siguiente día hábil",N(A422)&gt;0,IF(N(N422)=0,TODAY()&gt;WORKDAY(N(A422),1),N(N422)&gt;WORKDAY(N(A422),1))),"SIGUIENTE DÍA HÁBIL SIN PROGRAMAR; ","")&amp;IF(AND(OR(I422="Emergencia ahora",I422="Siguiente día hábil"),K422=""),"SIN PROVEEDOR; ","")&amp;IF(AND(I422&lt;&gt;"",N(A422)&gt;0,IFERROR(VLOOKUP(I422,'Ajustes'!$A$3:$C$5,3,0),0)&gt;0,TODAY()-N(A422)&gt;IFERROR(VLOOKUP(I422,'Ajustes'!$A$3:$C$5,3,0),0)),"ABIERTA DEMASIADO TIEMPO; ",""))-2)))</f>
        <v/>
      </c>
    </row>
    <row r="423">
      <c r="A423" s="7" t="n"/>
      <c r="B423" s="8" t="n"/>
      <c r="L423" s="7" t="n"/>
      <c r="M423" s="8" t="n"/>
      <c r="N423" s="7" t="n"/>
      <c r="O423" s="7" t="n"/>
      <c r="Q423" s="10">
        <f>IF(OR(NOT(OR(A423&lt;&gt;"",C423&lt;&gt;"",D423&lt;&gt;"",G423&lt;&gt;"")),N(A423)=0,NOT(OR(N(L423)&gt;0,N(M423)&gt;0))),"",ROUND(((IF(N(L423)=0,N(A423),N(L423))+N(M423))-(N(A423)+N(B423)))*1440,0))</f>
        <v/>
      </c>
      <c r="R423" s="10">
        <f>IF(OR(NOT(OR(A423&lt;&gt;"",C423&lt;&gt;"",D423&lt;&gt;"",G423&lt;&gt;"")),N(A423)=0),"",IF(N(O423)&gt;0,N(O423),TODAY())-N(A423))</f>
        <v/>
      </c>
      <c r="S423">
        <f>IF(OR(NOT(OR(A423&lt;&gt;"",C423&lt;&gt;"",D423&lt;&gt;"",G423&lt;&gt;"")),N(O423)&gt;0),"",IF(IF(N(A423)=0,"SIN FECHA DE LLEGADA; ","")&amp;IF(C423="","SIN UNIDAD; ","")&amp;IF(AND(C423&lt;&gt;"",COUNTIF('Unidades'!$A$2:$A$300,C423)=0),"UNIDAD NO ESTÁ EN LA LISTA; ","")&amp;IF(I423="","SIN URGENCIA; ","")&amp;IF(AND(I423&lt;&gt;"",J423=""),"FALTA QUIÉN DECIDIÓ; ","")&amp;IF(AND(I423="Emergencia ahora",NOT(OR(N(L423)&gt;0,N(M423)&gt;0))),"EMERGENCIA SIN LLAMADA DE REGRESO; ","")&amp;IF(AND(I423&lt;&gt;"",N(A423)&gt;0,IFERROR(VLOOKUP(I423,'Ajustes'!$A$3:$C$5,2,0),0)&gt;0,IF(OR(N(L423)&gt;0,N(M423)&gt;0),((IF(N(L423)=0,N(A423),N(L423))+N(M423))-(N(A423)+N(B423)))*1440&gt;IFERROR(VLOOKUP(I423,'Ajustes'!$A$3:$C$5,2,0),0),AND(NOT(N(O423)&gt;0),I423&lt;&gt;"Emergencia ahora",(NOW()-(N(A423)+N(B423)))*1440&gt;IFERROR(VLOOKUP(I423,'Ajustes'!$A$3:$C$5,2,0),0)))),"LLAMADA DESPUÉS DE LA META; ","")&amp;IF(AND(I423="Siguiente día hábil",N(A423)&gt;0,IF(N(N423)=0,TODAY()&gt;WORKDAY(N(A423),1),N(N423)&gt;WORKDAY(N(A423),1))),"SIGUIENTE DÍA HÁBIL SIN PROGRAMAR; ","")&amp;IF(AND(OR(I423="Emergencia ahora",I423="Siguiente día hábil"),K423=""),"SIN PROVEEDOR; ","")&amp;IF(AND(I423&lt;&gt;"",N(A423)&gt;0,IFERROR(VLOOKUP(I423,'Ajustes'!$A$3:$C$5,3,0),0)&gt;0,TODAY()-N(A423)&gt;IFERROR(VLOOKUP(I423,'Ajustes'!$A$3:$C$5,3,0),0)),"ABIERTA DEMASIADO TIEMPO; ","")="","",LEFT(IF(N(A423)=0,"SIN FECHA DE LLEGADA; ","")&amp;IF(C423="","SIN UNIDAD; ","")&amp;IF(AND(C423&lt;&gt;"",COUNTIF('Unidades'!$A$2:$A$300,C423)=0),"UNIDAD NO ESTÁ EN LA LISTA; ","")&amp;IF(I423="","SIN URGENCIA; ","")&amp;IF(AND(I423&lt;&gt;"",J423=""),"FALTA QUIÉN DECIDIÓ; ","")&amp;IF(AND(I423="Emergencia ahora",NOT(OR(N(L423)&gt;0,N(M423)&gt;0))),"EMERGENCIA SIN LLAMADA DE REGRESO; ","")&amp;IF(AND(I423&lt;&gt;"",N(A423)&gt;0,IFERROR(VLOOKUP(I423,'Ajustes'!$A$3:$C$5,2,0),0)&gt;0,IF(OR(N(L423)&gt;0,N(M423)&gt;0),((IF(N(L423)=0,N(A423),N(L423))+N(M423))-(N(A423)+N(B423)))*1440&gt;IFERROR(VLOOKUP(I423,'Ajustes'!$A$3:$C$5,2,0),0),AND(NOT(N(O423)&gt;0),I423&lt;&gt;"Emergencia ahora",(NOW()-(N(A423)+N(B423)))*1440&gt;IFERROR(VLOOKUP(I423,'Ajustes'!$A$3:$C$5,2,0),0)))),"LLAMADA DESPUÉS DE LA META; ","")&amp;IF(AND(I423="Siguiente día hábil",N(A423)&gt;0,IF(N(N423)=0,TODAY()&gt;WORKDAY(N(A423),1),N(N423)&gt;WORKDAY(N(A423),1))),"SIGUIENTE DÍA HÁBIL SIN PROGRAMAR; ","")&amp;IF(AND(OR(I423="Emergencia ahora",I423="Siguiente día hábil"),K423=""),"SIN PROVEEDOR; ","")&amp;IF(AND(I423&lt;&gt;"",N(A423)&gt;0,IFERROR(VLOOKUP(I423,'Ajustes'!$A$3:$C$5,3,0),0)&gt;0,TODAY()-N(A423)&gt;IFERROR(VLOOKUP(I423,'Ajustes'!$A$3:$C$5,3,0),0)),"ABIERTA DEMASIADO TIEMPO; ",""),LEN(IF(N(A423)=0,"SIN FECHA DE LLEGADA; ","")&amp;IF(C423="","SIN UNIDAD; ","")&amp;IF(AND(C423&lt;&gt;"",COUNTIF('Unidades'!$A$2:$A$300,C423)=0),"UNIDAD NO ESTÁ EN LA LISTA; ","")&amp;IF(I423="","SIN URGENCIA; ","")&amp;IF(AND(I423&lt;&gt;"",J423=""),"FALTA QUIÉN DECIDIÓ; ","")&amp;IF(AND(I423="Emergencia ahora",NOT(OR(N(L423)&gt;0,N(M423)&gt;0))),"EMERGENCIA SIN LLAMADA DE REGRESO; ","")&amp;IF(AND(I423&lt;&gt;"",N(A423)&gt;0,IFERROR(VLOOKUP(I423,'Ajustes'!$A$3:$C$5,2,0),0)&gt;0,IF(OR(N(L423)&gt;0,N(M423)&gt;0),((IF(N(L423)=0,N(A423),N(L423))+N(M423))-(N(A423)+N(B423)))*1440&gt;IFERROR(VLOOKUP(I423,'Ajustes'!$A$3:$C$5,2,0),0),AND(NOT(N(O423)&gt;0),I423&lt;&gt;"Emergencia ahora",(NOW()-(N(A423)+N(B423)))*1440&gt;IFERROR(VLOOKUP(I423,'Ajustes'!$A$3:$C$5,2,0),0)))),"LLAMADA DESPUÉS DE LA META; ","")&amp;IF(AND(I423="Siguiente día hábil",N(A423)&gt;0,IF(N(N423)=0,TODAY()&gt;WORKDAY(N(A423),1),N(N423)&gt;WORKDAY(N(A423),1))),"SIGUIENTE DÍA HÁBIL SIN PROGRAMAR; ","")&amp;IF(AND(OR(I423="Emergencia ahora",I423="Siguiente día hábil"),K423=""),"SIN PROVEEDOR; ","")&amp;IF(AND(I423&lt;&gt;"",N(A423)&gt;0,IFERROR(VLOOKUP(I423,'Ajustes'!$A$3:$C$5,3,0),0)&gt;0,TODAY()-N(A423)&gt;IFERROR(VLOOKUP(I423,'Ajustes'!$A$3:$C$5,3,0),0)),"ABIERTA DEMASIADO TIEMPO; ",""))-2)))</f>
        <v/>
      </c>
    </row>
    <row r="424">
      <c r="A424" s="7" t="n"/>
      <c r="B424" s="8" t="n"/>
      <c r="L424" s="7" t="n"/>
      <c r="M424" s="8" t="n"/>
      <c r="N424" s="7" t="n"/>
      <c r="O424" s="7" t="n"/>
      <c r="Q424" s="10">
        <f>IF(OR(NOT(OR(A424&lt;&gt;"",C424&lt;&gt;"",D424&lt;&gt;"",G424&lt;&gt;"")),N(A424)=0,NOT(OR(N(L424)&gt;0,N(M424)&gt;0))),"",ROUND(((IF(N(L424)=0,N(A424),N(L424))+N(M424))-(N(A424)+N(B424)))*1440,0))</f>
        <v/>
      </c>
      <c r="R424" s="10">
        <f>IF(OR(NOT(OR(A424&lt;&gt;"",C424&lt;&gt;"",D424&lt;&gt;"",G424&lt;&gt;"")),N(A424)=0),"",IF(N(O424)&gt;0,N(O424),TODAY())-N(A424))</f>
        <v/>
      </c>
      <c r="S424">
        <f>IF(OR(NOT(OR(A424&lt;&gt;"",C424&lt;&gt;"",D424&lt;&gt;"",G424&lt;&gt;"")),N(O424)&gt;0),"",IF(IF(N(A424)=0,"SIN FECHA DE LLEGADA; ","")&amp;IF(C424="","SIN UNIDAD; ","")&amp;IF(AND(C424&lt;&gt;"",COUNTIF('Unidades'!$A$2:$A$300,C424)=0),"UNIDAD NO ESTÁ EN LA LISTA; ","")&amp;IF(I424="","SIN URGENCIA; ","")&amp;IF(AND(I424&lt;&gt;"",J424=""),"FALTA QUIÉN DECIDIÓ; ","")&amp;IF(AND(I424="Emergencia ahora",NOT(OR(N(L424)&gt;0,N(M424)&gt;0))),"EMERGENCIA SIN LLAMADA DE REGRESO; ","")&amp;IF(AND(I424&lt;&gt;"",N(A424)&gt;0,IFERROR(VLOOKUP(I424,'Ajustes'!$A$3:$C$5,2,0),0)&gt;0,IF(OR(N(L424)&gt;0,N(M424)&gt;0),((IF(N(L424)=0,N(A424),N(L424))+N(M424))-(N(A424)+N(B424)))*1440&gt;IFERROR(VLOOKUP(I424,'Ajustes'!$A$3:$C$5,2,0),0),AND(NOT(N(O424)&gt;0),I424&lt;&gt;"Emergencia ahora",(NOW()-(N(A424)+N(B424)))*1440&gt;IFERROR(VLOOKUP(I424,'Ajustes'!$A$3:$C$5,2,0),0)))),"LLAMADA DESPUÉS DE LA META; ","")&amp;IF(AND(I424="Siguiente día hábil",N(A424)&gt;0,IF(N(N424)=0,TODAY()&gt;WORKDAY(N(A424),1),N(N424)&gt;WORKDAY(N(A424),1))),"SIGUIENTE DÍA HÁBIL SIN PROGRAMAR; ","")&amp;IF(AND(OR(I424="Emergencia ahora",I424="Siguiente día hábil"),K424=""),"SIN PROVEEDOR; ","")&amp;IF(AND(I424&lt;&gt;"",N(A424)&gt;0,IFERROR(VLOOKUP(I424,'Ajustes'!$A$3:$C$5,3,0),0)&gt;0,TODAY()-N(A424)&gt;IFERROR(VLOOKUP(I424,'Ajustes'!$A$3:$C$5,3,0),0)),"ABIERTA DEMASIADO TIEMPO; ","")="","",LEFT(IF(N(A424)=0,"SIN FECHA DE LLEGADA; ","")&amp;IF(C424="","SIN UNIDAD; ","")&amp;IF(AND(C424&lt;&gt;"",COUNTIF('Unidades'!$A$2:$A$300,C424)=0),"UNIDAD NO ESTÁ EN LA LISTA; ","")&amp;IF(I424="","SIN URGENCIA; ","")&amp;IF(AND(I424&lt;&gt;"",J424=""),"FALTA QUIÉN DECIDIÓ; ","")&amp;IF(AND(I424="Emergencia ahora",NOT(OR(N(L424)&gt;0,N(M424)&gt;0))),"EMERGENCIA SIN LLAMADA DE REGRESO; ","")&amp;IF(AND(I424&lt;&gt;"",N(A424)&gt;0,IFERROR(VLOOKUP(I424,'Ajustes'!$A$3:$C$5,2,0),0)&gt;0,IF(OR(N(L424)&gt;0,N(M424)&gt;0),((IF(N(L424)=0,N(A424),N(L424))+N(M424))-(N(A424)+N(B424)))*1440&gt;IFERROR(VLOOKUP(I424,'Ajustes'!$A$3:$C$5,2,0),0),AND(NOT(N(O424)&gt;0),I424&lt;&gt;"Emergencia ahora",(NOW()-(N(A424)+N(B424)))*1440&gt;IFERROR(VLOOKUP(I424,'Ajustes'!$A$3:$C$5,2,0),0)))),"LLAMADA DESPUÉS DE LA META; ","")&amp;IF(AND(I424="Siguiente día hábil",N(A424)&gt;0,IF(N(N424)=0,TODAY()&gt;WORKDAY(N(A424),1),N(N424)&gt;WORKDAY(N(A424),1))),"SIGUIENTE DÍA HÁBIL SIN PROGRAMAR; ","")&amp;IF(AND(OR(I424="Emergencia ahora",I424="Siguiente día hábil"),K424=""),"SIN PROVEEDOR; ","")&amp;IF(AND(I424&lt;&gt;"",N(A424)&gt;0,IFERROR(VLOOKUP(I424,'Ajustes'!$A$3:$C$5,3,0),0)&gt;0,TODAY()-N(A424)&gt;IFERROR(VLOOKUP(I424,'Ajustes'!$A$3:$C$5,3,0),0)),"ABIERTA DEMASIADO TIEMPO; ",""),LEN(IF(N(A424)=0,"SIN FECHA DE LLEGADA; ","")&amp;IF(C424="","SIN UNIDAD; ","")&amp;IF(AND(C424&lt;&gt;"",COUNTIF('Unidades'!$A$2:$A$300,C424)=0),"UNIDAD NO ESTÁ EN LA LISTA; ","")&amp;IF(I424="","SIN URGENCIA; ","")&amp;IF(AND(I424&lt;&gt;"",J424=""),"FALTA QUIÉN DECIDIÓ; ","")&amp;IF(AND(I424="Emergencia ahora",NOT(OR(N(L424)&gt;0,N(M424)&gt;0))),"EMERGENCIA SIN LLAMADA DE REGRESO; ","")&amp;IF(AND(I424&lt;&gt;"",N(A424)&gt;0,IFERROR(VLOOKUP(I424,'Ajustes'!$A$3:$C$5,2,0),0)&gt;0,IF(OR(N(L424)&gt;0,N(M424)&gt;0),((IF(N(L424)=0,N(A424),N(L424))+N(M424))-(N(A424)+N(B424)))*1440&gt;IFERROR(VLOOKUP(I424,'Ajustes'!$A$3:$C$5,2,0),0),AND(NOT(N(O424)&gt;0),I424&lt;&gt;"Emergencia ahora",(NOW()-(N(A424)+N(B424)))*1440&gt;IFERROR(VLOOKUP(I424,'Ajustes'!$A$3:$C$5,2,0),0)))),"LLAMADA DESPUÉS DE LA META; ","")&amp;IF(AND(I424="Siguiente día hábil",N(A424)&gt;0,IF(N(N424)=0,TODAY()&gt;WORKDAY(N(A424),1),N(N424)&gt;WORKDAY(N(A424),1))),"SIGUIENTE DÍA HÁBIL SIN PROGRAMAR; ","")&amp;IF(AND(OR(I424="Emergencia ahora",I424="Siguiente día hábil"),K424=""),"SIN PROVEEDOR; ","")&amp;IF(AND(I424&lt;&gt;"",N(A424)&gt;0,IFERROR(VLOOKUP(I424,'Ajustes'!$A$3:$C$5,3,0),0)&gt;0,TODAY()-N(A424)&gt;IFERROR(VLOOKUP(I424,'Ajustes'!$A$3:$C$5,3,0),0)),"ABIERTA DEMASIADO TIEMPO; ",""))-2)))</f>
        <v/>
      </c>
    </row>
    <row r="425">
      <c r="A425" s="7" t="n"/>
      <c r="B425" s="8" t="n"/>
      <c r="L425" s="7" t="n"/>
      <c r="M425" s="8" t="n"/>
      <c r="N425" s="7" t="n"/>
      <c r="O425" s="7" t="n"/>
      <c r="Q425" s="10">
        <f>IF(OR(NOT(OR(A425&lt;&gt;"",C425&lt;&gt;"",D425&lt;&gt;"",G425&lt;&gt;"")),N(A425)=0,NOT(OR(N(L425)&gt;0,N(M425)&gt;0))),"",ROUND(((IF(N(L425)=0,N(A425),N(L425))+N(M425))-(N(A425)+N(B425)))*1440,0))</f>
        <v/>
      </c>
      <c r="R425" s="10">
        <f>IF(OR(NOT(OR(A425&lt;&gt;"",C425&lt;&gt;"",D425&lt;&gt;"",G425&lt;&gt;"")),N(A425)=0),"",IF(N(O425)&gt;0,N(O425),TODAY())-N(A425))</f>
        <v/>
      </c>
      <c r="S425">
        <f>IF(OR(NOT(OR(A425&lt;&gt;"",C425&lt;&gt;"",D425&lt;&gt;"",G425&lt;&gt;"")),N(O425)&gt;0),"",IF(IF(N(A425)=0,"SIN FECHA DE LLEGADA; ","")&amp;IF(C425="","SIN UNIDAD; ","")&amp;IF(AND(C425&lt;&gt;"",COUNTIF('Unidades'!$A$2:$A$300,C425)=0),"UNIDAD NO ESTÁ EN LA LISTA; ","")&amp;IF(I425="","SIN URGENCIA; ","")&amp;IF(AND(I425&lt;&gt;"",J425=""),"FALTA QUIÉN DECIDIÓ; ","")&amp;IF(AND(I425="Emergencia ahora",NOT(OR(N(L425)&gt;0,N(M425)&gt;0))),"EMERGENCIA SIN LLAMADA DE REGRESO; ","")&amp;IF(AND(I425&lt;&gt;"",N(A425)&gt;0,IFERROR(VLOOKUP(I425,'Ajustes'!$A$3:$C$5,2,0),0)&gt;0,IF(OR(N(L425)&gt;0,N(M425)&gt;0),((IF(N(L425)=0,N(A425),N(L425))+N(M425))-(N(A425)+N(B425)))*1440&gt;IFERROR(VLOOKUP(I425,'Ajustes'!$A$3:$C$5,2,0),0),AND(NOT(N(O425)&gt;0),I425&lt;&gt;"Emergencia ahora",(NOW()-(N(A425)+N(B425)))*1440&gt;IFERROR(VLOOKUP(I425,'Ajustes'!$A$3:$C$5,2,0),0)))),"LLAMADA DESPUÉS DE LA META; ","")&amp;IF(AND(I425="Siguiente día hábil",N(A425)&gt;0,IF(N(N425)=0,TODAY()&gt;WORKDAY(N(A425),1),N(N425)&gt;WORKDAY(N(A425),1))),"SIGUIENTE DÍA HÁBIL SIN PROGRAMAR; ","")&amp;IF(AND(OR(I425="Emergencia ahora",I425="Siguiente día hábil"),K425=""),"SIN PROVEEDOR; ","")&amp;IF(AND(I425&lt;&gt;"",N(A425)&gt;0,IFERROR(VLOOKUP(I425,'Ajustes'!$A$3:$C$5,3,0),0)&gt;0,TODAY()-N(A425)&gt;IFERROR(VLOOKUP(I425,'Ajustes'!$A$3:$C$5,3,0),0)),"ABIERTA DEMASIADO TIEMPO; ","")="","",LEFT(IF(N(A425)=0,"SIN FECHA DE LLEGADA; ","")&amp;IF(C425="","SIN UNIDAD; ","")&amp;IF(AND(C425&lt;&gt;"",COUNTIF('Unidades'!$A$2:$A$300,C425)=0),"UNIDAD NO ESTÁ EN LA LISTA; ","")&amp;IF(I425="","SIN URGENCIA; ","")&amp;IF(AND(I425&lt;&gt;"",J425=""),"FALTA QUIÉN DECIDIÓ; ","")&amp;IF(AND(I425="Emergencia ahora",NOT(OR(N(L425)&gt;0,N(M425)&gt;0))),"EMERGENCIA SIN LLAMADA DE REGRESO; ","")&amp;IF(AND(I425&lt;&gt;"",N(A425)&gt;0,IFERROR(VLOOKUP(I425,'Ajustes'!$A$3:$C$5,2,0),0)&gt;0,IF(OR(N(L425)&gt;0,N(M425)&gt;0),((IF(N(L425)=0,N(A425),N(L425))+N(M425))-(N(A425)+N(B425)))*1440&gt;IFERROR(VLOOKUP(I425,'Ajustes'!$A$3:$C$5,2,0),0),AND(NOT(N(O425)&gt;0),I425&lt;&gt;"Emergencia ahora",(NOW()-(N(A425)+N(B425)))*1440&gt;IFERROR(VLOOKUP(I425,'Ajustes'!$A$3:$C$5,2,0),0)))),"LLAMADA DESPUÉS DE LA META; ","")&amp;IF(AND(I425="Siguiente día hábil",N(A425)&gt;0,IF(N(N425)=0,TODAY()&gt;WORKDAY(N(A425),1),N(N425)&gt;WORKDAY(N(A425),1))),"SIGUIENTE DÍA HÁBIL SIN PROGRAMAR; ","")&amp;IF(AND(OR(I425="Emergencia ahora",I425="Siguiente día hábil"),K425=""),"SIN PROVEEDOR; ","")&amp;IF(AND(I425&lt;&gt;"",N(A425)&gt;0,IFERROR(VLOOKUP(I425,'Ajustes'!$A$3:$C$5,3,0),0)&gt;0,TODAY()-N(A425)&gt;IFERROR(VLOOKUP(I425,'Ajustes'!$A$3:$C$5,3,0),0)),"ABIERTA DEMASIADO TIEMPO; ",""),LEN(IF(N(A425)=0,"SIN FECHA DE LLEGADA; ","")&amp;IF(C425="","SIN UNIDAD; ","")&amp;IF(AND(C425&lt;&gt;"",COUNTIF('Unidades'!$A$2:$A$300,C425)=0),"UNIDAD NO ESTÁ EN LA LISTA; ","")&amp;IF(I425="","SIN URGENCIA; ","")&amp;IF(AND(I425&lt;&gt;"",J425=""),"FALTA QUIÉN DECIDIÓ; ","")&amp;IF(AND(I425="Emergencia ahora",NOT(OR(N(L425)&gt;0,N(M425)&gt;0))),"EMERGENCIA SIN LLAMADA DE REGRESO; ","")&amp;IF(AND(I425&lt;&gt;"",N(A425)&gt;0,IFERROR(VLOOKUP(I425,'Ajustes'!$A$3:$C$5,2,0),0)&gt;0,IF(OR(N(L425)&gt;0,N(M425)&gt;0),((IF(N(L425)=0,N(A425),N(L425))+N(M425))-(N(A425)+N(B425)))*1440&gt;IFERROR(VLOOKUP(I425,'Ajustes'!$A$3:$C$5,2,0),0),AND(NOT(N(O425)&gt;0),I425&lt;&gt;"Emergencia ahora",(NOW()-(N(A425)+N(B425)))*1440&gt;IFERROR(VLOOKUP(I425,'Ajustes'!$A$3:$C$5,2,0),0)))),"LLAMADA DESPUÉS DE LA META; ","")&amp;IF(AND(I425="Siguiente día hábil",N(A425)&gt;0,IF(N(N425)=0,TODAY()&gt;WORKDAY(N(A425),1),N(N425)&gt;WORKDAY(N(A425),1))),"SIGUIENTE DÍA HÁBIL SIN PROGRAMAR; ","")&amp;IF(AND(OR(I425="Emergencia ahora",I425="Siguiente día hábil"),K425=""),"SIN PROVEEDOR; ","")&amp;IF(AND(I425&lt;&gt;"",N(A425)&gt;0,IFERROR(VLOOKUP(I425,'Ajustes'!$A$3:$C$5,3,0),0)&gt;0,TODAY()-N(A425)&gt;IFERROR(VLOOKUP(I425,'Ajustes'!$A$3:$C$5,3,0),0)),"ABIERTA DEMASIADO TIEMPO; ",""))-2)))</f>
        <v/>
      </c>
    </row>
    <row r="426">
      <c r="A426" s="7" t="n"/>
      <c r="B426" s="8" t="n"/>
      <c r="L426" s="7" t="n"/>
      <c r="M426" s="8" t="n"/>
      <c r="N426" s="7" t="n"/>
      <c r="O426" s="7" t="n"/>
      <c r="Q426" s="10">
        <f>IF(OR(NOT(OR(A426&lt;&gt;"",C426&lt;&gt;"",D426&lt;&gt;"",G426&lt;&gt;"")),N(A426)=0,NOT(OR(N(L426)&gt;0,N(M426)&gt;0))),"",ROUND(((IF(N(L426)=0,N(A426),N(L426))+N(M426))-(N(A426)+N(B426)))*1440,0))</f>
        <v/>
      </c>
      <c r="R426" s="10">
        <f>IF(OR(NOT(OR(A426&lt;&gt;"",C426&lt;&gt;"",D426&lt;&gt;"",G426&lt;&gt;"")),N(A426)=0),"",IF(N(O426)&gt;0,N(O426),TODAY())-N(A426))</f>
        <v/>
      </c>
      <c r="S426">
        <f>IF(OR(NOT(OR(A426&lt;&gt;"",C426&lt;&gt;"",D426&lt;&gt;"",G426&lt;&gt;"")),N(O426)&gt;0),"",IF(IF(N(A426)=0,"SIN FECHA DE LLEGADA; ","")&amp;IF(C426="","SIN UNIDAD; ","")&amp;IF(AND(C426&lt;&gt;"",COUNTIF('Unidades'!$A$2:$A$300,C426)=0),"UNIDAD NO ESTÁ EN LA LISTA; ","")&amp;IF(I426="","SIN URGENCIA; ","")&amp;IF(AND(I426&lt;&gt;"",J426=""),"FALTA QUIÉN DECIDIÓ; ","")&amp;IF(AND(I426="Emergencia ahora",NOT(OR(N(L426)&gt;0,N(M426)&gt;0))),"EMERGENCIA SIN LLAMADA DE REGRESO; ","")&amp;IF(AND(I426&lt;&gt;"",N(A426)&gt;0,IFERROR(VLOOKUP(I426,'Ajustes'!$A$3:$C$5,2,0),0)&gt;0,IF(OR(N(L426)&gt;0,N(M426)&gt;0),((IF(N(L426)=0,N(A426),N(L426))+N(M426))-(N(A426)+N(B426)))*1440&gt;IFERROR(VLOOKUP(I426,'Ajustes'!$A$3:$C$5,2,0),0),AND(NOT(N(O426)&gt;0),I426&lt;&gt;"Emergencia ahora",(NOW()-(N(A426)+N(B426)))*1440&gt;IFERROR(VLOOKUP(I426,'Ajustes'!$A$3:$C$5,2,0),0)))),"LLAMADA DESPUÉS DE LA META; ","")&amp;IF(AND(I426="Siguiente día hábil",N(A426)&gt;0,IF(N(N426)=0,TODAY()&gt;WORKDAY(N(A426),1),N(N426)&gt;WORKDAY(N(A426),1))),"SIGUIENTE DÍA HÁBIL SIN PROGRAMAR; ","")&amp;IF(AND(OR(I426="Emergencia ahora",I426="Siguiente día hábil"),K426=""),"SIN PROVEEDOR; ","")&amp;IF(AND(I426&lt;&gt;"",N(A426)&gt;0,IFERROR(VLOOKUP(I426,'Ajustes'!$A$3:$C$5,3,0),0)&gt;0,TODAY()-N(A426)&gt;IFERROR(VLOOKUP(I426,'Ajustes'!$A$3:$C$5,3,0),0)),"ABIERTA DEMASIADO TIEMPO; ","")="","",LEFT(IF(N(A426)=0,"SIN FECHA DE LLEGADA; ","")&amp;IF(C426="","SIN UNIDAD; ","")&amp;IF(AND(C426&lt;&gt;"",COUNTIF('Unidades'!$A$2:$A$300,C426)=0),"UNIDAD NO ESTÁ EN LA LISTA; ","")&amp;IF(I426="","SIN URGENCIA; ","")&amp;IF(AND(I426&lt;&gt;"",J426=""),"FALTA QUIÉN DECIDIÓ; ","")&amp;IF(AND(I426="Emergencia ahora",NOT(OR(N(L426)&gt;0,N(M426)&gt;0))),"EMERGENCIA SIN LLAMADA DE REGRESO; ","")&amp;IF(AND(I426&lt;&gt;"",N(A426)&gt;0,IFERROR(VLOOKUP(I426,'Ajustes'!$A$3:$C$5,2,0),0)&gt;0,IF(OR(N(L426)&gt;0,N(M426)&gt;0),((IF(N(L426)=0,N(A426),N(L426))+N(M426))-(N(A426)+N(B426)))*1440&gt;IFERROR(VLOOKUP(I426,'Ajustes'!$A$3:$C$5,2,0),0),AND(NOT(N(O426)&gt;0),I426&lt;&gt;"Emergencia ahora",(NOW()-(N(A426)+N(B426)))*1440&gt;IFERROR(VLOOKUP(I426,'Ajustes'!$A$3:$C$5,2,0),0)))),"LLAMADA DESPUÉS DE LA META; ","")&amp;IF(AND(I426="Siguiente día hábil",N(A426)&gt;0,IF(N(N426)=0,TODAY()&gt;WORKDAY(N(A426),1),N(N426)&gt;WORKDAY(N(A426),1))),"SIGUIENTE DÍA HÁBIL SIN PROGRAMAR; ","")&amp;IF(AND(OR(I426="Emergencia ahora",I426="Siguiente día hábil"),K426=""),"SIN PROVEEDOR; ","")&amp;IF(AND(I426&lt;&gt;"",N(A426)&gt;0,IFERROR(VLOOKUP(I426,'Ajustes'!$A$3:$C$5,3,0),0)&gt;0,TODAY()-N(A426)&gt;IFERROR(VLOOKUP(I426,'Ajustes'!$A$3:$C$5,3,0),0)),"ABIERTA DEMASIADO TIEMPO; ",""),LEN(IF(N(A426)=0,"SIN FECHA DE LLEGADA; ","")&amp;IF(C426="","SIN UNIDAD; ","")&amp;IF(AND(C426&lt;&gt;"",COUNTIF('Unidades'!$A$2:$A$300,C426)=0),"UNIDAD NO ESTÁ EN LA LISTA; ","")&amp;IF(I426="","SIN URGENCIA; ","")&amp;IF(AND(I426&lt;&gt;"",J426=""),"FALTA QUIÉN DECIDIÓ; ","")&amp;IF(AND(I426="Emergencia ahora",NOT(OR(N(L426)&gt;0,N(M426)&gt;0))),"EMERGENCIA SIN LLAMADA DE REGRESO; ","")&amp;IF(AND(I426&lt;&gt;"",N(A426)&gt;0,IFERROR(VLOOKUP(I426,'Ajustes'!$A$3:$C$5,2,0),0)&gt;0,IF(OR(N(L426)&gt;0,N(M426)&gt;0),((IF(N(L426)=0,N(A426),N(L426))+N(M426))-(N(A426)+N(B426)))*1440&gt;IFERROR(VLOOKUP(I426,'Ajustes'!$A$3:$C$5,2,0),0),AND(NOT(N(O426)&gt;0),I426&lt;&gt;"Emergencia ahora",(NOW()-(N(A426)+N(B426)))*1440&gt;IFERROR(VLOOKUP(I426,'Ajustes'!$A$3:$C$5,2,0),0)))),"LLAMADA DESPUÉS DE LA META; ","")&amp;IF(AND(I426="Siguiente día hábil",N(A426)&gt;0,IF(N(N426)=0,TODAY()&gt;WORKDAY(N(A426),1),N(N426)&gt;WORKDAY(N(A426),1))),"SIGUIENTE DÍA HÁBIL SIN PROGRAMAR; ","")&amp;IF(AND(OR(I426="Emergencia ahora",I426="Siguiente día hábil"),K426=""),"SIN PROVEEDOR; ","")&amp;IF(AND(I426&lt;&gt;"",N(A426)&gt;0,IFERROR(VLOOKUP(I426,'Ajustes'!$A$3:$C$5,3,0),0)&gt;0,TODAY()-N(A426)&gt;IFERROR(VLOOKUP(I426,'Ajustes'!$A$3:$C$5,3,0),0)),"ABIERTA DEMASIADO TIEMPO; ",""))-2)))</f>
        <v/>
      </c>
    </row>
    <row r="427">
      <c r="A427" s="7" t="n"/>
      <c r="B427" s="8" t="n"/>
      <c r="L427" s="7" t="n"/>
      <c r="M427" s="8" t="n"/>
      <c r="N427" s="7" t="n"/>
      <c r="O427" s="7" t="n"/>
      <c r="Q427" s="10">
        <f>IF(OR(NOT(OR(A427&lt;&gt;"",C427&lt;&gt;"",D427&lt;&gt;"",G427&lt;&gt;"")),N(A427)=0,NOT(OR(N(L427)&gt;0,N(M427)&gt;0))),"",ROUND(((IF(N(L427)=0,N(A427),N(L427))+N(M427))-(N(A427)+N(B427)))*1440,0))</f>
        <v/>
      </c>
      <c r="R427" s="10">
        <f>IF(OR(NOT(OR(A427&lt;&gt;"",C427&lt;&gt;"",D427&lt;&gt;"",G427&lt;&gt;"")),N(A427)=0),"",IF(N(O427)&gt;0,N(O427),TODAY())-N(A427))</f>
        <v/>
      </c>
      <c r="S427">
        <f>IF(OR(NOT(OR(A427&lt;&gt;"",C427&lt;&gt;"",D427&lt;&gt;"",G427&lt;&gt;"")),N(O427)&gt;0),"",IF(IF(N(A427)=0,"SIN FECHA DE LLEGADA; ","")&amp;IF(C427="","SIN UNIDAD; ","")&amp;IF(AND(C427&lt;&gt;"",COUNTIF('Unidades'!$A$2:$A$300,C427)=0),"UNIDAD NO ESTÁ EN LA LISTA; ","")&amp;IF(I427="","SIN URGENCIA; ","")&amp;IF(AND(I427&lt;&gt;"",J427=""),"FALTA QUIÉN DECIDIÓ; ","")&amp;IF(AND(I427="Emergencia ahora",NOT(OR(N(L427)&gt;0,N(M427)&gt;0))),"EMERGENCIA SIN LLAMADA DE REGRESO; ","")&amp;IF(AND(I427&lt;&gt;"",N(A427)&gt;0,IFERROR(VLOOKUP(I427,'Ajustes'!$A$3:$C$5,2,0),0)&gt;0,IF(OR(N(L427)&gt;0,N(M427)&gt;0),((IF(N(L427)=0,N(A427),N(L427))+N(M427))-(N(A427)+N(B427)))*1440&gt;IFERROR(VLOOKUP(I427,'Ajustes'!$A$3:$C$5,2,0),0),AND(NOT(N(O427)&gt;0),I427&lt;&gt;"Emergencia ahora",(NOW()-(N(A427)+N(B427)))*1440&gt;IFERROR(VLOOKUP(I427,'Ajustes'!$A$3:$C$5,2,0),0)))),"LLAMADA DESPUÉS DE LA META; ","")&amp;IF(AND(I427="Siguiente día hábil",N(A427)&gt;0,IF(N(N427)=0,TODAY()&gt;WORKDAY(N(A427),1),N(N427)&gt;WORKDAY(N(A427),1))),"SIGUIENTE DÍA HÁBIL SIN PROGRAMAR; ","")&amp;IF(AND(OR(I427="Emergencia ahora",I427="Siguiente día hábil"),K427=""),"SIN PROVEEDOR; ","")&amp;IF(AND(I427&lt;&gt;"",N(A427)&gt;0,IFERROR(VLOOKUP(I427,'Ajustes'!$A$3:$C$5,3,0),0)&gt;0,TODAY()-N(A427)&gt;IFERROR(VLOOKUP(I427,'Ajustes'!$A$3:$C$5,3,0),0)),"ABIERTA DEMASIADO TIEMPO; ","")="","",LEFT(IF(N(A427)=0,"SIN FECHA DE LLEGADA; ","")&amp;IF(C427="","SIN UNIDAD; ","")&amp;IF(AND(C427&lt;&gt;"",COUNTIF('Unidades'!$A$2:$A$300,C427)=0),"UNIDAD NO ESTÁ EN LA LISTA; ","")&amp;IF(I427="","SIN URGENCIA; ","")&amp;IF(AND(I427&lt;&gt;"",J427=""),"FALTA QUIÉN DECIDIÓ; ","")&amp;IF(AND(I427="Emergencia ahora",NOT(OR(N(L427)&gt;0,N(M427)&gt;0))),"EMERGENCIA SIN LLAMADA DE REGRESO; ","")&amp;IF(AND(I427&lt;&gt;"",N(A427)&gt;0,IFERROR(VLOOKUP(I427,'Ajustes'!$A$3:$C$5,2,0),0)&gt;0,IF(OR(N(L427)&gt;0,N(M427)&gt;0),((IF(N(L427)=0,N(A427),N(L427))+N(M427))-(N(A427)+N(B427)))*1440&gt;IFERROR(VLOOKUP(I427,'Ajustes'!$A$3:$C$5,2,0),0),AND(NOT(N(O427)&gt;0),I427&lt;&gt;"Emergencia ahora",(NOW()-(N(A427)+N(B427)))*1440&gt;IFERROR(VLOOKUP(I427,'Ajustes'!$A$3:$C$5,2,0),0)))),"LLAMADA DESPUÉS DE LA META; ","")&amp;IF(AND(I427="Siguiente día hábil",N(A427)&gt;0,IF(N(N427)=0,TODAY()&gt;WORKDAY(N(A427),1),N(N427)&gt;WORKDAY(N(A427),1))),"SIGUIENTE DÍA HÁBIL SIN PROGRAMAR; ","")&amp;IF(AND(OR(I427="Emergencia ahora",I427="Siguiente día hábil"),K427=""),"SIN PROVEEDOR; ","")&amp;IF(AND(I427&lt;&gt;"",N(A427)&gt;0,IFERROR(VLOOKUP(I427,'Ajustes'!$A$3:$C$5,3,0),0)&gt;0,TODAY()-N(A427)&gt;IFERROR(VLOOKUP(I427,'Ajustes'!$A$3:$C$5,3,0),0)),"ABIERTA DEMASIADO TIEMPO; ",""),LEN(IF(N(A427)=0,"SIN FECHA DE LLEGADA; ","")&amp;IF(C427="","SIN UNIDAD; ","")&amp;IF(AND(C427&lt;&gt;"",COUNTIF('Unidades'!$A$2:$A$300,C427)=0),"UNIDAD NO ESTÁ EN LA LISTA; ","")&amp;IF(I427="","SIN URGENCIA; ","")&amp;IF(AND(I427&lt;&gt;"",J427=""),"FALTA QUIÉN DECIDIÓ; ","")&amp;IF(AND(I427="Emergencia ahora",NOT(OR(N(L427)&gt;0,N(M427)&gt;0))),"EMERGENCIA SIN LLAMADA DE REGRESO; ","")&amp;IF(AND(I427&lt;&gt;"",N(A427)&gt;0,IFERROR(VLOOKUP(I427,'Ajustes'!$A$3:$C$5,2,0),0)&gt;0,IF(OR(N(L427)&gt;0,N(M427)&gt;0),((IF(N(L427)=0,N(A427),N(L427))+N(M427))-(N(A427)+N(B427)))*1440&gt;IFERROR(VLOOKUP(I427,'Ajustes'!$A$3:$C$5,2,0),0),AND(NOT(N(O427)&gt;0),I427&lt;&gt;"Emergencia ahora",(NOW()-(N(A427)+N(B427)))*1440&gt;IFERROR(VLOOKUP(I427,'Ajustes'!$A$3:$C$5,2,0),0)))),"LLAMADA DESPUÉS DE LA META; ","")&amp;IF(AND(I427="Siguiente día hábil",N(A427)&gt;0,IF(N(N427)=0,TODAY()&gt;WORKDAY(N(A427),1),N(N427)&gt;WORKDAY(N(A427),1))),"SIGUIENTE DÍA HÁBIL SIN PROGRAMAR; ","")&amp;IF(AND(OR(I427="Emergencia ahora",I427="Siguiente día hábil"),K427=""),"SIN PROVEEDOR; ","")&amp;IF(AND(I427&lt;&gt;"",N(A427)&gt;0,IFERROR(VLOOKUP(I427,'Ajustes'!$A$3:$C$5,3,0),0)&gt;0,TODAY()-N(A427)&gt;IFERROR(VLOOKUP(I427,'Ajustes'!$A$3:$C$5,3,0),0)),"ABIERTA DEMASIADO TIEMPO; ",""))-2)))</f>
        <v/>
      </c>
    </row>
    <row r="428">
      <c r="A428" s="7" t="n"/>
      <c r="B428" s="8" t="n"/>
      <c r="L428" s="7" t="n"/>
      <c r="M428" s="8" t="n"/>
      <c r="N428" s="7" t="n"/>
      <c r="O428" s="7" t="n"/>
      <c r="Q428" s="10">
        <f>IF(OR(NOT(OR(A428&lt;&gt;"",C428&lt;&gt;"",D428&lt;&gt;"",G428&lt;&gt;"")),N(A428)=0,NOT(OR(N(L428)&gt;0,N(M428)&gt;0))),"",ROUND(((IF(N(L428)=0,N(A428),N(L428))+N(M428))-(N(A428)+N(B428)))*1440,0))</f>
        <v/>
      </c>
      <c r="R428" s="10">
        <f>IF(OR(NOT(OR(A428&lt;&gt;"",C428&lt;&gt;"",D428&lt;&gt;"",G428&lt;&gt;"")),N(A428)=0),"",IF(N(O428)&gt;0,N(O428),TODAY())-N(A428))</f>
        <v/>
      </c>
      <c r="S428">
        <f>IF(OR(NOT(OR(A428&lt;&gt;"",C428&lt;&gt;"",D428&lt;&gt;"",G428&lt;&gt;"")),N(O428)&gt;0),"",IF(IF(N(A428)=0,"SIN FECHA DE LLEGADA; ","")&amp;IF(C428="","SIN UNIDAD; ","")&amp;IF(AND(C428&lt;&gt;"",COUNTIF('Unidades'!$A$2:$A$300,C428)=0),"UNIDAD NO ESTÁ EN LA LISTA; ","")&amp;IF(I428="","SIN URGENCIA; ","")&amp;IF(AND(I428&lt;&gt;"",J428=""),"FALTA QUIÉN DECIDIÓ; ","")&amp;IF(AND(I428="Emergencia ahora",NOT(OR(N(L428)&gt;0,N(M428)&gt;0))),"EMERGENCIA SIN LLAMADA DE REGRESO; ","")&amp;IF(AND(I428&lt;&gt;"",N(A428)&gt;0,IFERROR(VLOOKUP(I428,'Ajustes'!$A$3:$C$5,2,0),0)&gt;0,IF(OR(N(L428)&gt;0,N(M428)&gt;0),((IF(N(L428)=0,N(A428),N(L428))+N(M428))-(N(A428)+N(B428)))*1440&gt;IFERROR(VLOOKUP(I428,'Ajustes'!$A$3:$C$5,2,0),0),AND(NOT(N(O428)&gt;0),I428&lt;&gt;"Emergencia ahora",(NOW()-(N(A428)+N(B428)))*1440&gt;IFERROR(VLOOKUP(I428,'Ajustes'!$A$3:$C$5,2,0),0)))),"LLAMADA DESPUÉS DE LA META; ","")&amp;IF(AND(I428="Siguiente día hábil",N(A428)&gt;0,IF(N(N428)=0,TODAY()&gt;WORKDAY(N(A428),1),N(N428)&gt;WORKDAY(N(A428),1))),"SIGUIENTE DÍA HÁBIL SIN PROGRAMAR; ","")&amp;IF(AND(OR(I428="Emergencia ahora",I428="Siguiente día hábil"),K428=""),"SIN PROVEEDOR; ","")&amp;IF(AND(I428&lt;&gt;"",N(A428)&gt;0,IFERROR(VLOOKUP(I428,'Ajustes'!$A$3:$C$5,3,0),0)&gt;0,TODAY()-N(A428)&gt;IFERROR(VLOOKUP(I428,'Ajustes'!$A$3:$C$5,3,0),0)),"ABIERTA DEMASIADO TIEMPO; ","")="","",LEFT(IF(N(A428)=0,"SIN FECHA DE LLEGADA; ","")&amp;IF(C428="","SIN UNIDAD; ","")&amp;IF(AND(C428&lt;&gt;"",COUNTIF('Unidades'!$A$2:$A$300,C428)=0),"UNIDAD NO ESTÁ EN LA LISTA; ","")&amp;IF(I428="","SIN URGENCIA; ","")&amp;IF(AND(I428&lt;&gt;"",J428=""),"FALTA QUIÉN DECIDIÓ; ","")&amp;IF(AND(I428="Emergencia ahora",NOT(OR(N(L428)&gt;0,N(M428)&gt;0))),"EMERGENCIA SIN LLAMADA DE REGRESO; ","")&amp;IF(AND(I428&lt;&gt;"",N(A428)&gt;0,IFERROR(VLOOKUP(I428,'Ajustes'!$A$3:$C$5,2,0),0)&gt;0,IF(OR(N(L428)&gt;0,N(M428)&gt;0),((IF(N(L428)=0,N(A428),N(L428))+N(M428))-(N(A428)+N(B428)))*1440&gt;IFERROR(VLOOKUP(I428,'Ajustes'!$A$3:$C$5,2,0),0),AND(NOT(N(O428)&gt;0),I428&lt;&gt;"Emergencia ahora",(NOW()-(N(A428)+N(B428)))*1440&gt;IFERROR(VLOOKUP(I428,'Ajustes'!$A$3:$C$5,2,0),0)))),"LLAMADA DESPUÉS DE LA META; ","")&amp;IF(AND(I428="Siguiente día hábil",N(A428)&gt;0,IF(N(N428)=0,TODAY()&gt;WORKDAY(N(A428),1),N(N428)&gt;WORKDAY(N(A428),1))),"SIGUIENTE DÍA HÁBIL SIN PROGRAMAR; ","")&amp;IF(AND(OR(I428="Emergencia ahora",I428="Siguiente día hábil"),K428=""),"SIN PROVEEDOR; ","")&amp;IF(AND(I428&lt;&gt;"",N(A428)&gt;0,IFERROR(VLOOKUP(I428,'Ajustes'!$A$3:$C$5,3,0),0)&gt;0,TODAY()-N(A428)&gt;IFERROR(VLOOKUP(I428,'Ajustes'!$A$3:$C$5,3,0),0)),"ABIERTA DEMASIADO TIEMPO; ",""),LEN(IF(N(A428)=0,"SIN FECHA DE LLEGADA; ","")&amp;IF(C428="","SIN UNIDAD; ","")&amp;IF(AND(C428&lt;&gt;"",COUNTIF('Unidades'!$A$2:$A$300,C428)=0),"UNIDAD NO ESTÁ EN LA LISTA; ","")&amp;IF(I428="","SIN URGENCIA; ","")&amp;IF(AND(I428&lt;&gt;"",J428=""),"FALTA QUIÉN DECIDIÓ; ","")&amp;IF(AND(I428="Emergencia ahora",NOT(OR(N(L428)&gt;0,N(M428)&gt;0))),"EMERGENCIA SIN LLAMADA DE REGRESO; ","")&amp;IF(AND(I428&lt;&gt;"",N(A428)&gt;0,IFERROR(VLOOKUP(I428,'Ajustes'!$A$3:$C$5,2,0),0)&gt;0,IF(OR(N(L428)&gt;0,N(M428)&gt;0),((IF(N(L428)=0,N(A428),N(L428))+N(M428))-(N(A428)+N(B428)))*1440&gt;IFERROR(VLOOKUP(I428,'Ajustes'!$A$3:$C$5,2,0),0),AND(NOT(N(O428)&gt;0),I428&lt;&gt;"Emergencia ahora",(NOW()-(N(A428)+N(B428)))*1440&gt;IFERROR(VLOOKUP(I428,'Ajustes'!$A$3:$C$5,2,0),0)))),"LLAMADA DESPUÉS DE LA META; ","")&amp;IF(AND(I428="Siguiente día hábil",N(A428)&gt;0,IF(N(N428)=0,TODAY()&gt;WORKDAY(N(A428),1),N(N428)&gt;WORKDAY(N(A428),1))),"SIGUIENTE DÍA HÁBIL SIN PROGRAMAR; ","")&amp;IF(AND(OR(I428="Emergencia ahora",I428="Siguiente día hábil"),K428=""),"SIN PROVEEDOR; ","")&amp;IF(AND(I428&lt;&gt;"",N(A428)&gt;0,IFERROR(VLOOKUP(I428,'Ajustes'!$A$3:$C$5,3,0),0)&gt;0,TODAY()-N(A428)&gt;IFERROR(VLOOKUP(I428,'Ajustes'!$A$3:$C$5,3,0),0)),"ABIERTA DEMASIADO TIEMPO; ",""))-2)))</f>
        <v/>
      </c>
    </row>
    <row r="429">
      <c r="A429" s="7" t="n"/>
      <c r="B429" s="8" t="n"/>
      <c r="L429" s="7" t="n"/>
      <c r="M429" s="8" t="n"/>
      <c r="N429" s="7" t="n"/>
      <c r="O429" s="7" t="n"/>
      <c r="Q429" s="10">
        <f>IF(OR(NOT(OR(A429&lt;&gt;"",C429&lt;&gt;"",D429&lt;&gt;"",G429&lt;&gt;"")),N(A429)=0,NOT(OR(N(L429)&gt;0,N(M429)&gt;0))),"",ROUND(((IF(N(L429)=0,N(A429),N(L429))+N(M429))-(N(A429)+N(B429)))*1440,0))</f>
        <v/>
      </c>
      <c r="R429" s="10">
        <f>IF(OR(NOT(OR(A429&lt;&gt;"",C429&lt;&gt;"",D429&lt;&gt;"",G429&lt;&gt;"")),N(A429)=0),"",IF(N(O429)&gt;0,N(O429),TODAY())-N(A429))</f>
        <v/>
      </c>
      <c r="S429">
        <f>IF(OR(NOT(OR(A429&lt;&gt;"",C429&lt;&gt;"",D429&lt;&gt;"",G429&lt;&gt;"")),N(O429)&gt;0),"",IF(IF(N(A429)=0,"SIN FECHA DE LLEGADA; ","")&amp;IF(C429="","SIN UNIDAD; ","")&amp;IF(AND(C429&lt;&gt;"",COUNTIF('Unidades'!$A$2:$A$300,C429)=0),"UNIDAD NO ESTÁ EN LA LISTA; ","")&amp;IF(I429="","SIN URGENCIA; ","")&amp;IF(AND(I429&lt;&gt;"",J429=""),"FALTA QUIÉN DECIDIÓ; ","")&amp;IF(AND(I429="Emergencia ahora",NOT(OR(N(L429)&gt;0,N(M429)&gt;0))),"EMERGENCIA SIN LLAMADA DE REGRESO; ","")&amp;IF(AND(I429&lt;&gt;"",N(A429)&gt;0,IFERROR(VLOOKUP(I429,'Ajustes'!$A$3:$C$5,2,0),0)&gt;0,IF(OR(N(L429)&gt;0,N(M429)&gt;0),((IF(N(L429)=0,N(A429),N(L429))+N(M429))-(N(A429)+N(B429)))*1440&gt;IFERROR(VLOOKUP(I429,'Ajustes'!$A$3:$C$5,2,0),0),AND(NOT(N(O429)&gt;0),I429&lt;&gt;"Emergencia ahora",(NOW()-(N(A429)+N(B429)))*1440&gt;IFERROR(VLOOKUP(I429,'Ajustes'!$A$3:$C$5,2,0),0)))),"LLAMADA DESPUÉS DE LA META; ","")&amp;IF(AND(I429="Siguiente día hábil",N(A429)&gt;0,IF(N(N429)=0,TODAY()&gt;WORKDAY(N(A429),1),N(N429)&gt;WORKDAY(N(A429),1))),"SIGUIENTE DÍA HÁBIL SIN PROGRAMAR; ","")&amp;IF(AND(OR(I429="Emergencia ahora",I429="Siguiente día hábil"),K429=""),"SIN PROVEEDOR; ","")&amp;IF(AND(I429&lt;&gt;"",N(A429)&gt;0,IFERROR(VLOOKUP(I429,'Ajustes'!$A$3:$C$5,3,0),0)&gt;0,TODAY()-N(A429)&gt;IFERROR(VLOOKUP(I429,'Ajustes'!$A$3:$C$5,3,0),0)),"ABIERTA DEMASIADO TIEMPO; ","")="","",LEFT(IF(N(A429)=0,"SIN FECHA DE LLEGADA; ","")&amp;IF(C429="","SIN UNIDAD; ","")&amp;IF(AND(C429&lt;&gt;"",COUNTIF('Unidades'!$A$2:$A$300,C429)=0),"UNIDAD NO ESTÁ EN LA LISTA; ","")&amp;IF(I429="","SIN URGENCIA; ","")&amp;IF(AND(I429&lt;&gt;"",J429=""),"FALTA QUIÉN DECIDIÓ; ","")&amp;IF(AND(I429="Emergencia ahora",NOT(OR(N(L429)&gt;0,N(M429)&gt;0))),"EMERGENCIA SIN LLAMADA DE REGRESO; ","")&amp;IF(AND(I429&lt;&gt;"",N(A429)&gt;0,IFERROR(VLOOKUP(I429,'Ajustes'!$A$3:$C$5,2,0),0)&gt;0,IF(OR(N(L429)&gt;0,N(M429)&gt;0),((IF(N(L429)=0,N(A429),N(L429))+N(M429))-(N(A429)+N(B429)))*1440&gt;IFERROR(VLOOKUP(I429,'Ajustes'!$A$3:$C$5,2,0),0),AND(NOT(N(O429)&gt;0),I429&lt;&gt;"Emergencia ahora",(NOW()-(N(A429)+N(B429)))*1440&gt;IFERROR(VLOOKUP(I429,'Ajustes'!$A$3:$C$5,2,0),0)))),"LLAMADA DESPUÉS DE LA META; ","")&amp;IF(AND(I429="Siguiente día hábil",N(A429)&gt;0,IF(N(N429)=0,TODAY()&gt;WORKDAY(N(A429),1),N(N429)&gt;WORKDAY(N(A429),1))),"SIGUIENTE DÍA HÁBIL SIN PROGRAMAR; ","")&amp;IF(AND(OR(I429="Emergencia ahora",I429="Siguiente día hábil"),K429=""),"SIN PROVEEDOR; ","")&amp;IF(AND(I429&lt;&gt;"",N(A429)&gt;0,IFERROR(VLOOKUP(I429,'Ajustes'!$A$3:$C$5,3,0),0)&gt;0,TODAY()-N(A429)&gt;IFERROR(VLOOKUP(I429,'Ajustes'!$A$3:$C$5,3,0),0)),"ABIERTA DEMASIADO TIEMPO; ",""),LEN(IF(N(A429)=0,"SIN FECHA DE LLEGADA; ","")&amp;IF(C429="","SIN UNIDAD; ","")&amp;IF(AND(C429&lt;&gt;"",COUNTIF('Unidades'!$A$2:$A$300,C429)=0),"UNIDAD NO ESTÁ EN LA LISTA; ","")&amp;IF(I429="","SIN URGENCIA; ","")&amp;IF(AND(I429&lt;&gt;"",J429=""),"FALTA QUIÉN DECIDIÓ; ","")&amp;IF(AND(I429="Emergencia ahora",NOT(OR(N(L429)&gt;0,N(M429)&gt;0))),"EMERGENCIA SIN LLAMADA DE REGRESO; ","")&amp;IF(AND(I429&lt;&gt;"",N(A429)&gt;0,IFERROR(VLOOKUP(I429,'Ajustes'!$A$3:$C$5,2,0),0)&gt;0,IF(OR(N(L429)&gt;0,N(M429)&gt;0),((IF(N(L429)=0,N(A429),N(L429))+N(M429))-(N(A429)+N(B429)))*1440&gt;IFERROR(VLOOKUP(I429,'Ajustes'!$A$3:$C$5,2,0),0),AND(NOT(N(O429)&gt;0),I429&lt;&gt;"Emergencia ahora",(NOW()-(N(A429)+N(B429)))*1440&gt;IFERROR(VLOOKUP(I429,'Ajustes'!$A$3:$C$5,2,0),0)))),"LLAMADA DESPUÉS DE LA META; ","")&amp;IF(AND(I429="Siguiente día hábil",N(A429)&gt;0,IF(N(N429)=0,TODAY()&gt;WORKDAY(N(A429),1),N(N429)&gt;WORKDAY(N(A429),1))),"SIGUIENTE DÍA HÁBIL SIN PROGRAMAR; ","")&amp;IF(AND(OR(I429="Emergencia ahora",I429="Siguiente día hábil"),K429=""),"SIN PROVEEDOR; ","")&amp;IF(AND(I429&lt;&gt;"",N(A429)&gt;0,IFERROR(VLOOKUP(I429,'Ajustes'!$A$3:$C$5,3,0),0)&gt;0,TODAY()-N(A429)&gt;IFERROR(VLOOKUP(I429,'Ajustes'!$A$3:$C$5,3,0),0)),"ABIERTA DEMASIADO TIEMPO; ",""))-2)))</f>
        <v/>
      </c>
    </row>
    <row r="430">
      <c r="A430" s="7" t="n"/>
      <c r="B430" s="8" t="n"/>
      <c r="L430" s="7" t="n"/>
      <c r="M430" s="8" t="n"/>
      <c r="N430" s="7" t="n"/>
      <c r="O430" s="7" t="n"/>
      <c r="Q430" s="10">
        <f>IF(OR(NOT(OR(A430&lt;&gt;"",C430&lt;&gt;"",D430&lt;&gt;"",G430&lt;&gt;"")),N(A430)=0,NOT(OR(N(L430)&gt;0,N(M430)&gt;0))),"",ROUND(((IF(N(L430)=0,N(A430),N(L430))+N(M430))-(N(A430)+N(B430)))*1440,0))</f>
        <v/>
      </c>
      <c r="R430" s="10">
        <f>IF(OR(NOT(OR(A430&lt;&gt;"",C430&lt;&gt;"",D430&lt;&gt;"",G430&lt;&gt;"")),N(A430)=0),"",IF(N(O430)&gt;0,N(O430),TODAY())-N(A430))</f>
        <v/>
      </c>
      <c r="S430">
        <f>IF(OR(NOT(OR(A430&lt;&gt;"",C430&lt;&gt;"",D430&lt;&gt;"",G430&lt;&gt;"")),N(O430)&gt;0),"",IF(IF(N(A430)=0,"SIN FECHA DE LLEGADA; ","")&amp;IF(C430="","SIN UNIDAD; ","")&amp;IF(AND(C430&lt;&gt;"",COUNTIF('Unidades'!$A$2:$A$300,C430)=0),"UNIDAD NO ESTÁ EN LA LISTA; ","")&amp;IF(I430="","SIN URGENCIA; ","")&amp;IF(AND(I430&lt;&gt;"",J430=""),"FALTA QUIÉN DECIDIÓ; ","")&amp;IF(AND(I430="Emergencia ahora",NOT(OR(N(L430)&gt;0,N(M430)&gt;0))),"EMERGENCIA SIN LLAMADA DE REGRESO; ","")&amp;IF(AND(I430&lt;&gt;"",N(A430)&gt;0,IFERROR(VLOOKUP(I430,'Ajustes'!$A$3:$C$5,2,0),0)&gt;0,IF(OR(N(L430)&gt;0,N(M430)&gt;0),((IF(N(L430)=0,N(A430),N(L430))+N(M430))-(N(A430)+N(B430)))*1440&gt;IFERROR(VLOOKUP(I430,'Ajustes'!$A$3:$C$5,2,0),0),AND(NOT(N(O430)&gt;0),I430&lt;&gt;"Emergencia ahora",(NOW()-(N(A430)+N(B430)))*1440&gt;IFERROR(VLOOKUP(I430,'Ajustes'!$A$3:$C$5,2,0),0)))),"LLAMADA DESPUÉS DE LA META; ","")&amp;IF(AND(I430="Siguiente día hábil",N(A430)&gt;0,IF(N(N430)=0,TODAY()&gt;WORKDAY(N(A430),1),N(N430)&gt;WORKDAY(N(A430),1))),"SIGUIENTE DÍA HÁBIL SIN PROGRAMAR; ","")&amp;IF(AND(OR(I430="Emergencia ahora",I430="Siguiente día hábil"),K430=""),"SIN PROVEEDOR; ","")&amp;IF(AND(I430&lt;&gt;"",N(A430)&gt;0,IFERROR(VLOOKUP(I430,'Ajustes'!$A$3:$C$5,3,0),0)&gt;0,TODAY()-N(A430)&gt;IFERROR(VLOOKUP(I430,'Ajustes'!$A$3:$C$5,3,0),0)),"ABIERTA DEMASIADO TIEMPO; ","")="","",LEFT(IF(N(A430)=0,"SIN FECHA DE LLEGADA; ","")&amp;IF(C430="","SIN UNIDAD; ","")&amp;IF(AND(C430&lt;&gt;"",COUNTIF('Unidades'!$A$2:$A$300,C430)=0),"UNIDAD NO ESTÁ EN LA LISTA; ","")&amp;IF(I430="","SIN URGENCIA; ","")&amp;IF(AND(I430&lt;&gt;"",J430=""),"FALTA QUIÉN DECIDIÓ; ","")&amp;IF(AND(I430="Emergencia ahora",NOT(OR(N(L430)&gt;0,N(M430)&gt;0))),"EMERGENCIA SIN LLAMADA DE REGRESO; ","")&amp;IF(AND(I430&lt;&gt;"",N(A430)&gt;0,IFERROR(VLOOKUP(I430,'Ajustes'!$A$3:$C$5,2,0),0)&gt;0,IF(OR(N(L430)&gt;0,N(M430)&gt;0),((IF(N(L430)=0,N(A430),N(L430))+N(M430))-(N(A430)+N(B430)))*1440&gt;IFERROR(VLOOKUP(I430,'Ajustes'!$A$3:$C$5,2,0),0),AND(NOT(N(O430)&gt;0),I430&lt;&gt;"Emergencia ahora",(NOW()-(N(A430)+N(B430)))*1440&gt;IFERROR(VLOOKUP(I430,'Ajustes'!$A$3:$C$5,2,0),0)))),"LLAMADA DESPUÉS DE LA META; ","")&amp;IF(AND(I430="Siguiente día hábil",N(A430)&gt;0,IF(N(N430)=0,TODAY()&gt;WORKDAY(N(A430),1),N(N430)&gt;WORKDAY(N(A430),1))),"SIGUIENTE DÍA HÁBIL SIN PROGRAMAR; ","")&amp;IF(AND(OR(I430="Emergencia ahora",I430="Siguiente día hábil"),K430=""),"SIN PROVEEDOR; ","")&amp;IF(AND(I430&lt;&gt;"",N(A430)&gt;0,IFERROR(VLOOKUP(I430,'Ajustes'!$A$3:$C$5,3,0),0)&gt;0,TODAY()-N(A430)&gt;IFERROR(VLOOKUP(I430,'Ajustes'!$A$3:$C$5,3,0),0)),"ABIERTA DEMASIADO TIEMPO; ",""),LEN(IF(N(A430)=0,"SIN FECHA DE LLEGADA; ","")&amp;IF(C430="","SIN UNIDAD; ","")&amp;IF(AND(C430&lt;&gt;"",COUNTIF('Unidades'!$A$2:$A$300,C430)=0),"UNIDAD NO ESTÁ EN LA LISTA; ","")&amp;IF(I430="","SIN URGENCIA; ","")&amp;IF(AND(I430&lt;&gt;"",J430=""),"FALTA QUIÉN DECIDIÓ; ","")&amp;IF(AND(I430="Emergencia ahora",NOT(OR(N(L430)&gt;0,N(M430)&gt;0))),"EMERGENCIA SIN LLAMADA DE REGRESO; ","")&amp;IF(AND(I430&lt;&gt;"",N(A430)&gt;0,IFERROR(VLOOKUP(I430,'Ajustes'!$A$3:$C$5,2,0),0)&gt;0,IF(OR(N(L430)&gt;0,N(M430)&gt;0),((IF(N(L430)=0,N(A430),N(L430))+N(M430))-(N(A430)+N(B430)))*1440&gt;IFERROR(VLOOKUP(I430,'Ajustes'!$A$3:$C$5,2,0),0),AND(NOT(N(O430)&gt;0),I430&lt;&gt;"Emergencia ahora",(NOW()-(N(A430)+N(B430)))*1440&gt;IFERROR(VLOOKUP(I430,'Ajustes'!$A$3:$C$5,2,0),0)))),"LLAMADA DESPUÉS DE LA META; ","")&amp;IF(AND(I430="Siguiente día hábil",N(A430)&gt;0,IF(N(N430)=0,TODAY()&gt;WORKDAY(N(A430),1),N(N430)&gt;WORKDAY(N(A430),1))),"SIGUIENTE DÍA HÁBIL SIN PROGRAMAR; ","")&amp;IF(AND(OR(I430="Emergencia ahora",I430="Siguiente día hábil"),K430=""),"SIN PROVEEDOR; ","")&amp;IF(AND(I430&lt;&gt;"",N(A430)&gt;0,IFERROR(VLOOKUP(I430,'Ajustes'!$A$3:$C$5,3,0),0)&gt;0,TODAY()-N(A430)&gt;IFERROR(VLOOKUP(I430,'Ajustes'!$A$3:$C$5,3,0),0)),"ABIERTA DEMASIADO TIEMPO; ",""))-2)))</f>
        <v/>
      </c>
    </row>
    <row r="431">
      <c r="A431" s="7" t="n"/>
      <c r="B431" s="8" t="n"/>
      <c r="L431" s="7" t="n"/>
      <c r="M431" s="8" t="n"/>
      <c r="N431" s="7" t="n"/>
      <c r="O431" s="7" t="n"/>
      <c r="Q431" s="10">
        <f>IF(OR(NOT(OR(A431&lt;&gt;"",C431&lt;&gt;"",D431&lt;&gt;"",G431&lt;&gt;"")),N(A431)=0,NOT(OR(N(L431)&gt;0,N(M431)&gt;0))),"",ROUND(((IF(N(L431)=0,N(A431),N(L431))+N(M431))-(N(A431)+N(B431)))*1440,0))</f>
        <v/>
      </c>
      <c r="R431" s="10">
        <f>IF(OR(NOT(OR(A431&lt;&gt;"",C431&lt;&gt;"",D431&lt;&gt;"",G431&lt;&gt;"")),N(A431)=0),"",IF(N(O431)&gt;0,N(O431),TODAY())-N(A431))</f>
        <v/>
      </c>
      <c r="S431">
        <f>IF(OR(NOT(OR(A431&lt;&gt;"",C431&lt;&gt;"",D431&lt;&gt;"",G431&lt;&gt;"")),N(O431)&gt;0),"",IF(IF(N(A431)=0,"SIN FECHA DE LLEGADA; ","")&amp;IF(C431="","SIN UNIDAD; ","")&amp;IF(AND(C431&lt;&gt;"",COUNTIF('Unidades'!$A$2:$A$300,C431)=0),"UNIDAD NO ESTÁ EN LA LISTA; ","")&amp;IF(I431="","SIN URGENCIA; ","")&amp;IF(AND(I431&lt;&gt;"",J431=""),"FALTA QUIÉN DECIDIÓ; ","")&amp;IF(AND(I431="Emergencia ahora",NOT(OR(N(L431)&gt;0,N(M431)&gt;0))),"EMERGENCIA SIN LLAMADA DE REGRESO; ","")&amp;IF(AND(I431&lt;&gt;"",N(A431)&gt;0,IFERROR(VLOOKUP(I431,'Ajustes'!$A$3:$C$5,2,0),0)&gt;0,IF(OR(N(L431)&gt;0,N(M431)&gt;0),((IF(N(L431)=0,N(A431),N(L431))+N(M431))-(N(A431)+N(B431)))*1440&gt;IFERROR(VLOOKUP(I431,'Ajustes'!$A$3:$C$5,2,0),0),AND(NOT(N(O431)&gt;0),I431&lt;&gt;"Emergencia ahora",(NOW()-(N(A431)+N(B431)))*1440&gt;IFERROR(VLOOKUP(I431,'Ajustes'!$A$3:$C$5,2,0),0)))),"LLAMADA DESPUÉS DE LA META; ","")&amp;IF(AND(I431="Siguiente día hábil",N(A431)&gt;0,IF(N(N431)=0,TODAY()&gt;WORKDAY(N(A431),1),N(N431)&gt;WORKDAY(N(A431),1))),"SIGUIENTE DÍA HÁBIL SIN PROGRAMAR; ","")&amp;IF(AND(OR(I431="Emergencia ahora",I431="Siguiente día hábil"),K431=""),"SIN PROVEEDOR; ","")&amp;IF(AND(I431&lt;&gt;"",N(A431)&gt;0,IFERROR(VLOOKUP(I431,'Ajustes'!$A$3:$C$5,3,0),0)&gt;0,TODAY()-N(A431)&gt;IFERROR(VLOOKUP(I431,'Ajustes'!$A$3:$C$5,3,0),0)),"ABIERTA DEMASIADO TIEMPO; ","")="","",LEFT(IF(N(A431)=0,"SIN FECHA DE LLEGADA; ","")&amp;IF(C431="","SIN UNIDAD; ","")&amp;IF(AND(C431&lt;&gt;"",COUNTIF('Unidades'!$A$2:$A$300,C431)=0),"UNIDAD NO ESTÁ EN LA LISTA; ","")&amp;IF(I431="","SIN URGENCIA; ","")&amp;IF(AND(I431&lt;&gt;"",J431=""),"FALTA QUIÉN DECIDIÓ; ","")&amp;IF(AND(I431="Emergencia ahora",NOT(OR(N(L431)&gt;0,N(M431)&gt;0))),"EMERGENCIA SIN LLAMADA DE REGRESO; ","")&amp;IF(AND(I431&lt;&gt;"",N(A431)&gt;0,IFERROR(VLOOKUP(I431,'Ajustes'!$A$3:$C$5,2,0),0)&gt;0,IF(OR(N(L431)&gt;0,N(M431)&gt;0),((IF(N(L431)=0,N(A431),N(L431))+N(M431))-(N(A431)+N(B431)))*1440&gt;IFERROR(VLOOKUP(I431,'Ajustes'!$A$3:$C$5,2,0),0),AND(NOT(N(O431)&gt;0),I431&lt;&gt;"Emergencia ahora",(NOW()-(N(A431)+N(B431)))*1440&gt;IFERROR(VLOOKUP(I431,'Ajustes'!$A$3:$C$5,2,0),0)))),"LLAMADA DESPUÉS DE LA META; ","")&amp;IF(AND(I431="Siguiente día hábil",N(A431)&gt;0,IF(N(N431)=0,TODAY()&gt;WORKDAY(N(A431),1),N(N431)&gt;WORKDAY(N(A431),1))),"SIGUIENTE DÍA HÁBIL SIN PROGRAMAR; ","")&amp;IF(AND(OR(I431="Emergencia ahora",I431="Siguiente día hábil"),K431=""),"SIN PROVEEDOR; ","")&amp;IF(AND(I431&lt;&gt;"",N(A431)&gt;0,IFERROR(VLOOKUP(I431,'Ajustes'!$A$3:$C$5,3,0),0)&gt;0,TODAY()-N(A431)&gt;IFERROR(VLOOKUP(I431,'Ajustes'!$A$3:$C$5,3,0),0)),"ABIERTA DEMASIADO TIEMPO; ",""),LEN(IF(N(A431)=0,"SIN FECHA DE LLEGADA; ","")&amp;IF(C431="","SIN UNIDAD; ","")&amp;IF(AND(C431&lt;&gt;"",COUNTIF('Unidades'!$A$2:$A$300,C431)=0),"UNIDAD NO ESTÁ EN LA LISTA; ","")&amp;IF(I431="","SIN URGENCIA; ","")&amp;IF(AND(I431&lt;&gt;"",J431=""),"FALTA QUIÉN DECIDIÓ; ","")&amp;IF(AND(I431="Emergencia ahora",NOT(OR(N(L431)&gt;0,N(M431)&gt;0))),"EMERGENCIA SIN LLAMADA DE REGRESO; ","")&amp;IF(AND(I431&lt;&gt;"",N(A431)&gt;0,IFERROR(VLOOKUP(I431,'Ajustes'!$A$3:$C$5,2,0),0)&gt;0,IF(OR(N(L431)&gt;0,N(M431)&gt;0),((IF(N(L431)=0,N(A431),N(L431))+N(M431))-(N(A431)+N(B431)))*1440&gt;IFERROR(VLOOKUP(I431,'Ajustes'!$A$3:$C$5,2,0),0),AND(NOT(N(O431)&gt;0),I431&lt;&gt;"Emergencia ahora",(NOW()-(N(A431)+N(B431)))*1440&gt;IFERROR(VLOOKUP(I431,'Ajustes'!$A$3:$C$5,2,0),0)))),"LLAMADA DESPUÉS DE LA META; ","")&amp;IF(AND(I431="Siguiente día hábil",N(A431)&gt;0,IF(N(N431)=0,TODAY()&gt;WORKDAY(N(A431),1),N(N431)&gt;WORKDAY(N(A431),1))),"SIGUIENTE DÍA HÁBIL SIN PROGRAMAR; ","")&amp;IF(AND(OR(I431="Emergencia ahora",I431="Siguiente día hábil"),K431=""),"SIN PROVEEDOR; ","")&amp;IF(AND(I431&lt;&gt;"",N(A431)&gt;0,IFERROR(VLOOKUP(I431,'Ajustes'!$A$3:$C$5,3,0),0)&gt;0,TODAY()-N(A431)&gt;IFERROR(VLOOKUP(I431,'Ajustes'!$A$3:$C$5,3,0),0)),"ABIERTA DEMASIADO TIEMPO; ",""))-2)))</f>
        <v/>
      </c>
    </row>
    <row r="432">
      <c r="A432" s="7" t="n"/>
      <c r="B432" s="8" t="n"/>
      <c r="L432" s="7" t="n"/>
      <c r="M432" s="8" t="n"/>
      <c r="N432" s="7" t="n"/>
      <c r="O432" s="7" t="n"/>
      <c r="Q432" s="10">
        <f>IF(OR(NOT(OR(A432&lt;&gt;"",C432&lt;&gt;"",D432&lt;&gt;"",G432&lt;&gt;"")),N(A432)=0,NOT(OR(N(L432)&gt;0,N(M432)&gt;0))),"",ROUND(((IF(N(L432)=0,N(A432),N(L432))+N(M432))-(N(A432)+N(B432)))*1440,0))</f>
        <v/>
      </c>
      <c r="R432" s="10">
        <f>IF(OR(NOT(OR(A432&lt;&gt;"",C432&lt;&gt;"",D432&lt;&gt;"",G432&lt;&gt;"")),N(A432)=0),"",IF(N(O432)&gt;0,N(O432),TODAY())-N(A432))</f>
        <v/>
      </c>
      <c r="S432">
        <f>IF(OR(NOT(OR(A432&lt;&gt;"",C432&lt;&gt;"",D432&lt;&gt;"",G432&lt;&gt;"")),N(O432)&gt;0),"",IF(IF(N(A432)=0,"SIN FECHA DE LLEGADA; ","")&amp;IF(C432="","SIN UNIDAD; ","")&amp;IF(AND(C432&lt;&gt;"",COUNTIF('Unidades'!$A$2:$A$300,C432)=0),"UNIDAD NO ESTÁ EN LA LISTA; ","")&amp;IF(I432="","SIN URGENCIA; ","")&amp;IF(AND(I432&lt;&gt;"",J432=""),"FALTA QUIÉN DECIDIÓ; ","")&amp;IF(AND(I432="Emergencia ahora",NOT(OR(N(L432)&gt;0,N(M432)&gt;0))),"EMERGENCIA SIN LLAMADA DE REGRESO; ","")&amp;IF(AND(I432&lt;&gt;"",N(A432)&gt;0,IFERROR(VLOOKUP(I432,'Ajustes'!$A$3:$C$5,2,0),0)&gt;0,IF(OR(N(L432)&gt;0,N(M432)&gt;0),((IF(N(L432)=0,N(A432),N(L432))+N(M432))-(N(A432)+N(B432)))*1440&gt;IFERROR(VLOOKUP(I432,'Ajustes'!$A$3:$C$5,2,0),0),AND(NOT(N(O432)&gt;0),I432&lt;&gt;"Emergencia ahora",(NOW()-(N(A432)+N(B432)))*1440&gt;IFERROR(VLOOKUP(I432,'Ajustes'!$A$3:$C$5,2,0),0)))),"LLAMADA DESPUÉS DE LA META; ","")&amp;IF(AND(I432="Siguiente día hábil",N(A432)&gt;0,IF(N(N432)=0,TODAY()&gt;WORKDAY(N(A432),1),N(N432)&gt;WORKDAY(N(A432),1))),"SIGUIENTE DÍA HÁBIL SIN PROGRAMAR; ","")&amp;IF(AND(OR(I432="Emergencia ahora",I432="Siguiente día hábil"),K432=""),"SIN PROVEEDOR; ","")&amp;IF(AND(I432&lt;&gt;"",N(A432)&gt;0,IFERROR(VLOOKUP(I432,'Ajustes'!$A$3:$C$5,3,0),0)&gt;0,TODAY()-N(A432)&gt;IFERROR(VLOOKUP(I432,'Ajustes'!$A$3:$C$5,3,0),0)),"ABIERTA DEMASIADO TIEMPO; ","")="","",LEFT(IF(N(A432)=0,"SIN FECHA DE LLEGADA; ","")&amp;IF(C432="","SIN UNIDAD; ","")&amp;IF(AND(C432&lt;&gt;"",COUNTIF('Unidades'!$A$2:$A$300,C432)=0),"UNIDAD NO ESTÁ EN LA LISTA; ","")&amp;IF(I432="","SIN URGENCIA; ","")&amp;IF(AND(I432&lt;&gt;"",J432=""),"FALTA QUIÉN DECIDIÓ; ","")&amp;IF(AND(I432="Emergencia ahora",NOT(OR(N(L432)&gt;0,N(M432)&gt;0))),"EMERGENCIA SIN LLAMADA DE REGRESO; ","")&amp;IF(AND(I432&lt;&gt;"",N(A432)&gt;0,IFERROR(VLOOKUP(I432,'Ajustes'!$A$3:$C$5,2,0),0)&gt;0,IF(OR(N(L432)&gt;0,N(M432)&gt;0),((IF(N(L432)=0,N(A432),N(L432))+N(M432))-(N(A432)+N(B432)))*1440&gt;IFERROR(VLOOKUP(I432,'Ajustes'!$A$3:$C$5,2,0),0),AND(NOT(N(O432)&gt;0),I432&lt;&gt;"Emergencia ahora",(NOW()-(N(A432)+N(B432)))*1440&gt;IFERROR(VLOOKUP(I432,'Ajustes'!$A$3:$C$5,2,0),0)))),"LLAMADA DESPUÉS DE LA META; ","")&amp;IF(AND(I432="Siguiente día hábil",N(A432)&gt;0,IF(N(N432)=0,TODAY()&gt;WORKDAY(N(A432),1),N(N432)&gt;WORKDAY(N(A432),1))),"SIGUIENTE DÍA HÁBIL SIN PROGRAMAR; ","")&amp;IF(AND(OR(I432="Emergencia ahora",I432="Siguiente día hábil"),K432=""),"SIN PROVEEDOR; ","")&amp;IF(AND(I432&lt;&gt;"",N(A432)&gt;0,IFERROR(VLOOKUP(I432,'Ajustes'!$A$3:$C$5,3,0),0)&gt;0,TODAY()-N(A432)&gt;IFERROR(VLOOKUP(I432,'Ajustes'!$A$3:$C$5,3,0),0)),"ABIERTA DEMASIADO TIEMPO; ",""),LEN(IF(N(A432)=0,"SIN FECHA DE LLEGADA; ","")&amp;IF(C432="","SIN UNIDAD; ","")&amp;IF(AND(C432&lt;&gt;"",COUNTIF('Unidades'!$A$2:$A$300,C432)=0),"UNIDAD NO ESTÁ EN LA LISTA; ","")&amp;IF(I432="","SIN URGENCIA; ","")&amp;IF(AND(I432&lt;&gt;"",J432=""),"FALTA QUIÉN DECIDIÓ; ","")&amp;IF(AND(I432="Emergencia ahora",NOT(OR(N(L432)&gt;0,N(M432)&gt;0))),"EMERGENCIA SIN LLAMADA DE REGRESO; ","")&amp;IF(AND(I432&lt;&gt;"",N(A432)&gt;0,IFERROR(VLOOKUP(I432,'Ajustes'!$A$3:$C$5,2,0),0)&gt;0,IF(OR(N(L432)&gt;0,N(M432)&gt;0),((IF(N(L432)=0,N(A432),N(L432))+N(M432))-(N(A432)+N(B432)))*1440&gt;IFERROR(VLOOKUP(I432,'Ajustes'!$A$3:$C$5,2,0),0),AND(NOT(N(O432)&gt;0),I432&lt;&gt;"Emergencia ahora",(NOW()-(N(A432)+N(B432)))*1440&gt;IFERROR(VLOOKUP(I432,'Ajustes'!$A$3:$C$5,2,0),0)))),"LLAMADA DESPUÉS DE LA META; ","")&amp;IF(AND(I432="Siguiente día hábil",N(A432)&gt;0,IF(N(N432)=0,TODAY()&gt;WORKDAY(N(A432),1),N(N432)&gt;WORKDAY(N(A432),1))),"SIGUIENTE DÍA HÁBIL SIN PROGRAMAR; ","")&amp;IF(AND(OR(I432="Emergencia ahora",I432="Siguiente día hábil"),K432=""),"SIN PROVEEDOR; ","")&amp;IF(AND(I432&lt;&gt;"",N(A432)&gt;0,IFERROR(VLOOKUP(I432,'Ajustes'!$A$3:$C$5,3,0),0)&gt;0,TODAY()-N(A432)&gt;IFERROR(VLOOKUP(I432,'Ajustes'!$A$3:$C$5,3,0),0)),"ABIERTA DEMASIADO TIEMPO; ",""))-2)))</f>
        <v/>
      </c>
    </row>
    <row r="433">
      <c r="A433" s="7" t="n"/>
      <c r="B433" s="8" t="n"/>
      <c r="L433" s="7" t="n"/>
      <c r="M433" s="8" t="n"/>
      <c r="N433" s="7" t="n"/>
      <c r="O433" s="7" t="n"/>
      <c r="Q433" s="10">
        <f>IF(OR(NOT(OR(A433&lt;&gt;"",C433&lt;&gt;"",D433&lt;&gt;"",G433&lt;&gt;"")),N(A433)=0,NOT(OR(N(L433)&gt;0,N(M433)&gt;0))),"",ROUND(((IF(N(L433)=0,N(A433),N(L433))+N(M433))-(N(A433)+N(B433)))*1440,0))</f>
        <v/>
      </c>
      <c r="R433" s="10">
        <f>IF(OR(NOT(OR(A433&lt;&gt;"",C433&lt;&gt;"",D433&lt;&gt;"",G433&lt;&gt;"")),N(A433)=0),"",IF(N(O433)&gt;0,N(O433),TODAY())-N(A433))</f>
        <v/>
      </c>
      <c r="S433">
        <f>IF(OR(NOT(OR(A433&lt;&gt;"",C433&lt;&gt;"",D433&lt;&gt;"",G433&lt;&gt;"")),N(O433)&gt;0),"",IF(IF(N(A433)=0,"SIN FECHA DE LLEGADA; ","")&amp;IF(C433="","SIN UNIDAD; ","")&amp;IF(AND(C433&lt;&gt;"",COUNTIF('Unidades'!$A$2:$A$300,C433)=0),"UNIDAD NO ESTÁ EN LA LISTA; ","")&amp;IF(I433="","SIN URGENCIA; ","")&amp;IF(AND(I433&lt;&gt;"",J433=""),"FALTA QUIÉN DECIDIÓ; ","")&amp;IF(AND(I433="Emergencia ahora",NOT(OR(N(L433)&gt;0,N(M433)&gt;0))),"EMERGENCIA SIN LLAMADA DE REGRESO; ","")&amp;IF(AND(I433&lt;&gt;"",N(A433)&gt;0,IFERROR(VLOOKUP(I433,'Ajustes'!$A$3:$C$5,2,0),0)&gt;0,IF(OR(N(L433)&gt;0,N(M433)&gt;0),((IF(N(L433)=0,N(A433),N(L433))+N(M433))-(N(A433)+N(B433)))*1440&gt;IFERROR(VLOOKUP(I433,'Ajustes'!$A$3:$C$5,2,0),0),AND(NOT(N(O433)&gt;0),I433&lt;&gt;"Emergencia ahora",(NOW()-(N(A433)+N(B433)))*1440&gt;IFERROR(VLOOKUP(I433,'Ajustes'!$A$3:$C$5,2,0),0)))),"LLAMADA DESPUÉS DE LA META; ","")&amp;IF(AND(I433="Siguiente día hábil",N(A433)&gt;0,IF(N(N433)=0,TODAY()&gt;WORKDAY(N(A433),1),N(N433)&gt;WORKDAY(N(A433),1))),"SIGUIENTE DÍA HÁBIL SIN PROGRAMAR; ","")&amp;IF(AND(OR(I433="Emergencia ahora",I433="Siguiente día hábil"),K433=""),"SIN PROVEEDOR; ","")&amp;IF(AND(I433&lt;&gt;"",N(A433)&gt;0,IFERROR(VLOOKUP(I433,'Ajustes'!$A$3:$C$5,3,0),0)&gt;0,TODAY()-N(A433)&gt;IFERROR(VLOOKUP(I433,'Ajustes'!$A$3:$C$5,3,0),0)),"ABIERTA DEMASIADO TIEMPO; ","")="","",LEFT(IF(N(A433)=0,"SIN FECHA DE LLEGADA; ","")&amp;IF(C433="","SIN UNIDAD; ","")&amp;IF(AND(C433&lt;&gt;"",COUNTIF('Unidades'!$A$2:$A$300,C433)=0),"UNIDAD NO ESTÁ EN LA LISTA; ","")&amp;IF(I433="","SIN URGENCIA; ","")&amp;IF(AND(I433&lt;&gt;"",J433=""),"FALTA QUIÉN DECIDIÓ; ","")&amp;IF(AND(I433="Emergencia ahora",NOT(OR(N(L433)&gt;0,N(M433)&gt;0))),"EMERGENCIA SIN LLAMADA DE REGRESO; ","")&amp;IF(AND(I433&lt;&gt;"",N(A433)&gt;0,IFERROR(VLOOKUP(I433,'Ajustes'!$A$3:$C$5,2,0),0)&gt;0,IF(OR(N(L433)&gt;0,N(M433)&gt;0),((IF(N(L433)=0,N(A433),N(L433))+N(M433))-(N(A433)+N(B433)))*1440&gt;IFERROR(VLOOKUP(I433,'Ajustes'!$A$3:$C$5,2,0),0),AND(NOT(N(O433)&gt;0),I433&lt;&gt;"Emergencia ahora",(NOW()-(N(A433)+N(B433)))*1440&gt;IFERROR(VLOOKUP(I433,'Ajustes'!$A$3:$C$5,2,0),0)))),"LLAMADA DESPUÉS DE LA META; ","")&amp;IF(AND(I433="Siguiente día hábil",N(A433)&gt;0,IF(N(N433)=0,TODAY()&gt;WORKDAY(N(A433),1),N(N433)&gt;WORKDAY(N(A433),1))),"SIGUIENTE DÍA HÁBIL SIN PROGRAMAR; ","")&amp;IF(AND(OR(I433="Emergencia ahora",I433="Siguiente día hábil"),K433=""),"SIN PROVEEDOR; ","")&amp;IF(AND(I433&lt;&gt;"",N(A433)&gt;0,IFERROR(VLOOKUP(I433,'Ajustes'!$A$3:$C$5,3,0),0)&gt;0,TODAY()-N(A433)&gt;IFERROR(VLOOKUP(I433,'Ajustes'!$A$3:$C$5,3,0),0)),"ABIERTA DEMASIADO TIEMPO; ",""),LEN(IF(N(A433)=0,"SIN FECHA DE LLEGADA; ","")&amp;IF(C433="","SIN UNIDAD; ","")&amp;IF(AND(C433&lt;&gt;"",COUNTIF('Unidades'!$A$2:$A$300,C433)=0),"UNIDAD NO ESTÁ EN LA LISTA; ","")&amp;IF(I433="","SIN URGENCIA; ","")&amp;IF(AND(I433&lt;&gt;"",J433=""),"FALTA QUIÉN DECIDIÓ; ","")&amp;IF(AND(I433="Emergencia ahora",NOT(OR(N(L433)&gt;0,N(M433)&gt;0))),"EMERGENCIA SIN LLAMADA DE REGRESO; ","")&amp;IF(AND(I433&lt;&gt;"",N(A433)&gt;0,IFERROR(VLOOKUP(I433,'Ajustes'!$A$3:$C$5,2,0),0)&gt;0,IF(OR(N(L433)&gt;0,N(M433)&gt;0),((IF(N(L433)=0,N(A433),N(L433))+N(M433))-(N(A433)+N(B433)))*1440&gt;IFERROR(VLOOKUP(I433,'Ajustes'!$A$3:$C$5,2,0),0),AND(NOT(N(O433)&gt;0),I433&lt;&gt;"Emergencia ahora",(NOW()-(N(A433)+N(B433)))*1440&gt;IFERROR(VLOOKUP(I433,'Ajustes'!$A$3:$C$5,2,0),0)))),"LLAMADA DESPUÉS DE LA META; ","")&amp;IF(AND(I433="Siguiente día hábil",N(A433)&gt;0,IF(N(N433)=0,TODAY()&gt;WORKDAY(N(A433),1),N(N433)&gt;WORKDAY(N(A433),1))),"SIGUIENTE DÍA HÁBIL SIN PROGRAMAR; ","")&amp;IF(AND(OR(I433="Emergencia ahora",I433="Siguiente día hábil"),K433=""),"SIN PROVEEDOR; ","")&amp;IF(AND(I433&lt;&gt;"",N(A433)&gt;0,IFERROR(VLOOKUP(I433,'Ajustes'!$A$3:$C$5,3,0),0)&gt;0,TODAY()-N(A433)&gt;IFERROR(VLOOKUP(I433,'Ajustes'!$A$3:$C$5,3,0),0)),"ABIERTA DEMASIADO TIEMPO; ",""))-2)))</f>
        <v/>
      </c>
    </row>
    <row r="434">
      <c r="A434" s="7" t="n"/>
      <c r="B434" s="8" t="n"/>
      <c r="L434" s="7" t="n"/>
      <c r="M434" s="8" t="n"/>
      <c r="N434" s="7" t="n"/>
      <c r="O434" s="7" t="n"/>
      <c r="Q434" s="10">
        <f>IF(OR(NOT(OR(A434&lt;&gt;"",C434&lt;&gt;"",D434&lt;&gt;"",G434&lt;&gt;"")),N(A434)=0,NOT(OR(N(L434)&gt;0,N(M434)&gt;0))),"",ROUND(((IF(N(L434)=0,N(A434),N(L434))+N(M434))-(N(A434)+N(B434)))*1440,0))</f>
        <v/>
      </c>
      <c r="R434" s="10">
        <f>IF(OR(NOT(OR(A434&lt;&gt;"",C434&lt;&gt;"",D434&lt;&gt;"",G434&lt;&gt;"")),N(A434)=0),"",IF(N(O434)&gt;0,N(O434),TODAY())-N(A434))</f>
        <v/>
      </c>
      <c r="S434">
        <f>IF(OR(NOT(OR(A434&lt;&gt;"",C434&lt;&gt;"",D434&lt;&gt;"",G434&lt;&gt;"")),N(O434)&gt;0),"",IF(IF(N(A434)=0,"SIN FECHA DE LLEGADA; ","")&amp;IF(C434="","SIN UNIDAD; ","")&amp;IF(AND(C434&lt;&gt;"",COUNTIF('Unidades'!$A$2:$A$300,C434)=0),"UNIDAD NO ESTÁ EN LA LISTA; ","")&amp;IF(I434="","SIN URGENCIA; ","")&amp;IF(AND(I434&lt;&gt;"",J434=""),"FALTA QUIÉN DECIDIÓ; ","")&amp;IF(AND(I434="Emergencia ahora",NOT(OR(N(L434)&gt;0,N(M434)&gt;0))),"EMERGENCIA SIN LLAMADA DE REGRESO; ","")&amp;IF(AND(I434&lt;&gt;"",N(A434)&gt;0,IFERROR(VLOOKUP(I434,'Ajustes'!$A$3:$C$5,2,0),0)&gt;0,IF(OR(N(L434)&gt;0,N(M434)&gt;0),((IF(N(L434)=0,N(A434),N(L434))+N(M434))-(N(A434)+N(B434)))*1440&gt;IFERROR(VLOOKUP(I434,'Ajustes'!$A$3:$C$5,2,0),0),AND(NOT(N(O434)&gt;0),I434&lt;&gt;"Emergencia ahora",(NOW()-(N(A434)+N(B434)))*1440&gt;IFERROR(VLOOKUP(I434,'Ajustes'!$A$3:$C$5,2,0),0)))),"LLAMADA DESPUÉS DE LA META; ","")&amp;IF(AND(I434="Siguiente día hábil",N(A434)&gt;0,IF(N(N434)=0,TODAY()&gt;WORKDAY(N(A434),1),N(N434)&gt;WORKDAY(N(A434),1))),"SIGUIENTE DÍA HÁBIL SIN PROGRAMAR; ","")&amp;IF(AND(OR(I434="Emergencia ahora",I434="Siguiente día hábil"),K434=""),"SIN PROVEEDOR; ","")&amp;IF(AND(I434&lt;&gt;"",N(A434)&gt;0,IFERROR(VLOOKUP(I434,'Ajustes'!$A$3:$C$5,3,0),0)&gt;0,TODAY()-N(A434)&gt;IFERROR(VLOOKUP(I434,'Ajustes'!$A$3:$C$5,3,0),0)),"ABIERTA DEMASIADO TIEMPO; ","")="","",LEFT(IF(N(A434)=0,"SIN FECHA DE LLEGADA; ","")&amp;IF(C434="","SIN UNIDAD; ","")&amp;IF(AND(C434&lt;&gt;"",COUNTIF('Unidades'!$A$2:$A$300,C434)=0),"UNIDAD NO ESTÁ EN LA LISTA; ","")&amp;IF(I434="","SIN URGENCIA; ","")&amp;IF(AND(I434&lt;&gt;"",J434=""),"FALTA QUIÉN DECIDIÓ; ","")&amp;IF(AND(I434="Emergencia ahora",NOT(OR(N(L434)&gt;0,N(M434)&gt;0))),"EMERGENCIA SIN LLAMADA DE REGRESO; ","")&amp;IF(AND(I434&lt;&gt;"",N(A434)&gt;0,IFERROR(VLOOKUP(I434,'Ajustes'!$A$3:$C$5,2,0),0)&gt;0,IF(OR(N(L434)&gt;0,N(M434)&gt;0),((IF(N(L434)=0,N(A434),N(L434))+N(M434))-(N(A434)+N(B434)))*1440&gt;IFERROR(VLOOKUP(I434,'Ajustes'!$A$3:$C$5,2,0),0),AND(NOT(N(O434)&gt;0),I434&lt;&gt;"Emergencia ahora",(NOW()-(N(A434)+N(B434)))*1440&gt;IFERROR(VLOOKUP(I434,'Ajustes'!$A$3:$C$5,2,0),0)))),"LLAMADA DESPUÉS DE LA META; ","")&amp;IF(AND(I434="Siguiente día hábil",N(A434)&gt;0,IF(N(N434)=0,TODAY()&gt;WORKDAY(N(A434),1),N(N434)&gt;WORKDAY(N(A434),1))),"SIGUIENTE DÍA HÁBIL SIN PROGRAMAR; ","")&amp;IF(AND(OR(I434="Emergencia ahora",I434="Siguiente día hábil"),K434=""),"SIN PROVEEDOR; ","")&amp;IF(AND(I434&lt;&gt;"",N(A434)&gt;0,IFERROR(VLOOKUP(I434,'Ajustes'!$A$3:$C$5,3,0),0)&gt;0,TODAY()-N(A434)&gt;IFERROR(VLOOKUP(I434,'Ajustes'!$A$3:$C$5,3,0),0)),"ABIERTA DEMASIADO TIEMPO; ",""),LEN(IF(N(A434)=0,"SIN FECHA DE LLEGADA; ","")&amp;IF(C434="","SIN UNIDAD; ","")&amp;IF(AND(C434&lt;&gt;"",COUNTIF('Unidades'!$A$2:$A$300,C434)=0),"UNIDAD NO ESTÁ EN LA LISTA; ","")&amp;IF(I434="","SIN URGENCIA; ","")&amp;IF(AND(I434&lt;&gt;"",J434=""),"FALTA QUIÉN DECIDIÓ; ","")&amp;IF(AND(I434="Emergencia ahora",NOT(OR(N(L434)&gt;0,N(M434)&gt;0))),"EMERGENCIA SIN LLAMADA DE REGRESO; ","")&amp;IF(AND(I434&lt;&gt;"",N(A434)&gt;0,IFERROR(VLOOKUP(I434,'Ajustes'!$A$3:$C$5,2,0),0)&gt;0,IF(OR(N(L434)&gt;0,N(M434)&gt;0),((IF(N(L434)=0,N(A434),N(L434))+N(M434))-(N(A434)+N(B434)))*1440&gt;IFERROR(VLOOKUP(I434,'Ajustes'!$A$3:$C$5,2,0),0),AND(NOT(N(O434)&gt;0),I434&lt;&gt;"Emergencia ahora",(NOW()-(N(A434)+N(B434)))*1440&gt;IFERROR(VLOOKUP(I434,'Ajustes'!$A$3:$C$5,2,0),0)))),"LLAMADA DESPUÉS DE LA META; ","")&amp;IF(AND(I434="Siguiente día hábil",N(A434)&gt;0,IF(N(N434)=0,TODAY()&gt;WORKDAY(N(A434),1),N(N434)&gt;WORKDAY(N(A434),1))),"SIGUIENTE DÍA HÁBIL SIN PROGRAMAR; ","")&amp;IF(AND(OR(I434="Emergencia ahora",I434="Siguiente día hábil"),K434=""),"SIN PROVEEDOR; ","")&amp;IF(AND(I434&lt;&gt;"",N(A434)&gt;0,IFERROR(VLOOKUP(I434,'Ajustes'!$A$3:$C$5,3,0),0)&gt;0,TODAY()-N(A434)&gt;IFERROR(VLOOKUP(I434,'Ajustes'!$A$3:$C$5,3,0),0)),"ABIERTA DEMASIADO TIEMPO; ",""))-2)))</f>
        <v/>
      </c>
    </row>
    <row r="435">
      <c r="A435" s="7" t="n"/>
      <c r="B435" s="8" t="n"/>
      <c r="L435" s="7" t="n"/>
      <c r="M435" s="8" t="n"/>
      <c r="N435" s="7" t="n"/>
      <c r="O435" s="7" t="n"/>
      <c r="Q435" s="10">
        <f>IF(OR(NOT(OR(A435&lt;&gt;"",C435&lt;&gt;"",D435&lt;&gt;"",G435&lt;&gt;"")),N(A435)=0,NOT(OR(N(L435)&gt;0,N(M435)&gt;0))),"",ROUND(((IF(N(L435)=0,N(A435),N(L435))+N(M435))-(N(A435)+N(B435)))*1440,0))</f>
        <v/>
      </c>
      <c r="R435" s="10">
        <f>IF(OR(NOT(OR(A435&lt;&gt;"",C435&lt;&gt;"",D435&lt;&gt;"",G435&lt;&gt;"")),N(A435)=0),"",IF(N(O435)&gt;0,N(O435),TODAY())-N(A435))</f>
        <v/>
      </c>
      <c r="S435">
        <f>IF(OR(NOT(OR(A435&lt;&gt;"",C435&lt;&gt;"",D435&lt;&gt;"",G435&lt;&gt;"")),N(O435)&gt;0),"",IF(IF(N(A435)=0,"SIN FECHA DE LLEGADA; ","")&amp;IF(C435="","SIN UNIDAD; ","")&amp;IF(AND(C435&lt;&gt;"",COUNTIF('Unidades'!$A$2:$A$300,C435)=0),"UNIDAD NO ESTÁ EN LA LISTA; ","")&amp;IF(I435="","SIN URGENCIA; ","")&amp;IF(AND(I435&lt;&gt;"",J435=""),"FALTA QUIÉN DECIDIÓ; ","")&amp;IF(AND(I435="Emergencia ahora",NOT(OR(N(L435)&gt;0,N(M435)&gt;0))),"EMERGENCIA SIN LLAMADA DE REGRESO; ","")&amp;IF(AND(I435&lt;&gt;"",N(A435)&gt;0,IFERROR(VLOOKUP(I435,'Ajustes'!$A$3:$C$5,2,0),0)&gt;0,IF(OR(N(L435)&gt;0,N(M435)&gt;0),((IF(N(L435)=0,N(A435),N(L435))+N(M435))-(N(A435)+N(B435)))*1440&gt;IFERROR(VLOOKUP(I435,'Ajustes'!$A$3:$C$5,2,0),0),AND(NOT(N(O435)&gt;0),I435&lt;&gt;"Emergencia ahora",(NOW()-(N(A435)+N(B435)))*1440&gt;IFERROR(VLOOKUP(I435,'Ajustes'!$A$3:$C$5,2,0),0)))),"LLAMADA DESPUÉS DE LA META; ","")&amp;IF(AND(I435="Siguiente día hábil",N(A435)&gt;0,IF(N(N435)=0,TODAY()&gt;WORKDAY(N(A435),1),N(N435)&gt;WORKDAY(N(A435),1))),"SIGUIENTE DÍA HÁBIL SIN PROGRAMAR; ","")&amp;IF(AND(OR(I435="Emergencia ahora",I435="Siguiente día hábil"),K435=""),"SIN PROVEEDOR; ","")&amp;IF(AND(I435&lt;&gt;"",N(A435)&gt;0,IFERROR(VLOOKUP(I435,'Ajustes'!$A$3:$C$5,3,0),0)&gt;0,TODAY()-N(A435)&gt;IFERROR(VLOOKUP(I435,'Ajustes'!$A$3:$C$5,3,0),0)),"ABIERTA DEMASIADO TIEMPO; ","")="","",LEFT(IF(N(A435)=0,"SIN FECHA DE LLEGADA; ","")&amp;IF(C435="","SIN UNIDAD; ","")&amp;IF(AND(C435&lt;&gt;"",COUNTIF('Unidades'!$A$2:$A$300,C435)=0),"UNIDAD NO ESTÁ EN LA LISTA; ","")&amp;IF(I435="","SIN URGENCIA; ","")&amp;IF(AND(I435&lt;&gt;"",J435=""),"FALTA QUIÉN DECIDIÓ; ","")&amp;IF(AND(I435="Emergencia ahora",NOT(OR(N(L435)&gt;0,N(M435)&gt;0))),"EMERGENCIA SIN LLAMADA DE REGRESO; ","")&amp;IF(AND(I435&lt;&gt;"",N(A435)&gt;0,IFERROR(VLOOKUP(I435,'Ajustes'!$A$3:$C$5,2,0),0)&gt;0,IF(OR(N(L435)&gt;0,N(M435)&gt;0),((IF(N(L435)=0,N(A435),N(L435))+N(M435))-(N(A435)+N(B435)))*1440&gt;IFERROR(VLOOKUP(I435,'Ajustes'!$A$3:$C$5,2,0),0),AND(NOT(N(O435)&gt;0),I435&lt;&gt;"Emergencia ahora",(NOW()-(N(A435)+N(B435)))*1440&gt;IFERROR(VLOOKUP(I435,'Ajustes'!$A$3:$C$5,2,0),0)))),"LLAMADA DESPUÉS DE LA META; ","")&amp;IF(AND(I435="Siguiente día hábil",N(A435)&gt;0,IF(N(N435)=0,TODAY()&gt;WORKDAY(N(A435),1),N(N435)&gt;WORKDAY(N(A435),1))),"SIGUIENTE DÍA HÁBIL SIN PROGRAMAR; ","")&amp;IF(AND(OR(I435="Emergencia ahora",I435="Siguiente día hábil"),K435=""),"SIN PROVEEDOR; ","")&amp;IF(AND(I435&lt;&gt;"",N(A435)&gt;0,IFERROR(VLOOKUP(I435,'Ajustes'!$A$3:$C$5,3,0),0)&gt;0,TODAY()-N(A435)&gt;IFERROR(VLOOKUP(I435,'Ajustes'!$A$3:$C$5,3,0),0)),"ABIERTA DEMASIADO TIEMPO; ",""),LEN(IF(N(A435)=0,"SIN FECHA DE LLEGADA; ","")&amp;IF(C435="","SIN UNIDAD; ","")&amp;IF(AND(C435&lt;&gt;"",COUNTIF('Unidades'!$A$2:$A$300,C435)=0),"UNIDAD NO ESTÁ EN LA LISTA; ","")&amp;IF(I435="","SIN URGENCIA; ","")&amp;IF(AND(I435&lt;&gt;"",J435=""),"FALTA QUIÉN DECIDIÓ; ","")&amp;IF(AND(I435="Emergencia ahora",NOT(OR(N(L435)&gt;0,N(M435)&gt;0))),"EMERGENCIA SIN LLAMADA DE REGRESO; ","")&amp;IF(AND(I435&lt;&gt;"",N(A435)&gt;0,IFERROR(VLOOKUP(I435,'Ajustes'!$A$3:$C$5,2,0),0)&gt;0,IF(OR(N(L435)&gt;0,N(M435)&gt;0),((IF(N(L435)=0,N(A435),N(L435))+N(M435))-(N(A435)+N(B435)))*1440&gt;IFERROR(VLOOKUP(I435,'Ajustes'!$A$3:$C$5,2,0),0),AND(NOT(N(O435)&gt;0),I435&lt;&gt;"Emergencia ahora",(NOW()-(N(A435)+N(B435)))*1440&gt;IFERROR(VLOOKUP(I435,'Ajustes'!$A$3:$C$5,2,0),0)))),"LLAMADA DESPUÉS DE LA META; ","")&amp;IF(AND(I435="Siguiente día hábil",N(A435)&gt;0,IF(N(N435)=0,TODAY()&gt;WORKDAY(N(A435),1),N(N435)&gt;WORKDAY(N(A435),1))),"SIGUIENTE DÍA HÁBIL SIN PROGRAMAR; ","")&amp;IF(AND(OR(I435="Emergencia ahora",I435="Siguiente día hábil"),K435=""),"SIN PROVEEDOR; ","")&amp;IF(AND(I435&lt;&gt;"",N(A435)&gt;0,IFERROR(VLOOKUP(I435,'Ajustes'!$A$3:$C$5,3,0),0)&gt;0,TODAY()-N(A435)&gt;IFERROR(VLOOKUP(I435,'Ajustes'!$A$3:$C$5,3,0),0)),"ABIERTA DEMASIADO TIEMPO; ",""))-2)))</f>
        <v/>
      </c>
    </row>
    <row r="436">
      <c r="A436" s="7" t="n"/>
      <c r="B436" s="8" t="n"/>
      <c r="L436" s="7" t="n"/>
      <c r="M436" s="8" t="n"/>
      <c r="N436" s="7" t="n"/>
      <c r="O436" s="7" t="n"/>
      <c r="Q436" s="10">
        <f>IF(OR(NOT(OR(A436&lt;&gt;"",C436&lt;&gt;"",D436&lt;&gt;"",G436&lt;&gt;"")),N(A436)=0,NOT(OR(N(L436)&gt;0,N(M436)&gt;0))),"",ROUND(((IF(N(L436)=0,N(A436),N(L436))+N(M436))-(N(A436)+N(B436)))*1440,0))</f>
        <v/>
      </c>
      <c r="R436" s="10">
        <f>IF(OR(NOT(OR(A436&lt;&gt;"",C436&lt;&gt;"",D436&lt;&gt;"",G436&lt;&gt;"")),N(A436)=0),"",IF(N(O436)&gt;0,N(O436),TODAY())-N(A436))</f>
        <v/>
      </c>
      <c r="S436">
        <f>IF(OR(NOT(OR(A436&lt;&gt;"",C436&lt;&gt;"",D436&lt;&gt;"",G436&lt;&gt;"")),N(O436)&gt;0),"",IF(IF(N(A436)=0,"SIN FECHA DE LLEGADA; ","")&amp;IF(C436="","SIN UNIDAD; ","")&amp;IF(AND(C436&lt;&gt;"",COUNTIF('Unidades'!$A$2:$A$300,C436)=0),"UNIDAD NO ESTÁ EN LA LISTA; ","")&amp;IF(I436="","SIN URGENCIA; ","")&amp;IF(AND(I436&lt;&gt;"",J436=""),"FALTA QUIÉN DECIDIÓ; ","")&amp;IF(AND(I436="Emergencia ahora",NOT(OR(N(L436)&gt;0,N(M436)&gt;0))),"EMERGENCIA SIN LLAMADA DE REGRESO; ","")&amp;IF(AND(I436&lt;&gt;"",N(A436)&gt;0,IFERROR(VLOOKUP(I436,'Ajustes'!$A$3:$C$5,2,0),0)&gt;0,IF(OR(N(L436)&gt;0,N(M436)&gt;0),((IF(N(L436)=0,N(A436),N(L436))+N(M436))-(N(A436)+N(B436)))*1440&gt;IFERROR(VLOOKUP(I436,'Ajustes'!$A$3:$C$5,2,0),0),AND(NOT(N(O436)&gt;0),I436&lt;&gt;"Emergencia ahora",(NOW()-(N(A436)+N(B436)))*1440&gt;IFERROR(VLOOKUP(I436,'Ajustes'!$A$3:$C$5,2,0),0)))),"LLAMADA DESPUÉS DE LA META; ","")&amp;IF(AND(I436="Siguiente día hábil",N(A436)&gt;0,IF(N(N436)=0,TODAY()&gt;WORKDAY(N(A436),1),N(N436)&gt;WORKDAY(N(A436),1))),"SIGUIENTE DÍA HÁBIL SIN PROGRAMAR; ","")&amp;IF(AND(OR(I436="Emergencia ahora",I436="Siguiente día hábil"),K436=""),"SIN PROVEEDOR; ","")&amp;IF(AND(I436&lt;&gt;"",N(A436)&gt;0,IFERROR(VLOOKUP(I436,'Ajustes'!$A$3:$C$5,3,0),0)&gt;0,TODAY()-N(A436)&gt;IFERROR(VLOOKUP(I436,'Ajustes'!$A$3:$C$5,3,0),0)),"ABIERTA DEMASIADO TIEMPO; ","")="","",LEFT(IF(N(A436)=0,"SIN FECHA DE LLEGADA; ","")&amp;IF(C436="","SIN UNIDAD; ","")&amp;IF(AND(C436&lt;&gt;"",COUNTIF('Unidades'!$A$2:$A$300,C436)=0),"UNIDAD NO ESTÁ EN LA LISTA; ","")&amp;IF(I436="","SIN URGENCIA; ","")&amp;IF(AND(I436&lt;&gt;"",J436=""),"FALTA QUIÉN DECIDIÓ; ","")&amp;IF(AND(I436="Emergencia ahora",NOT(OR(N(L436)&gt;0,N(M436)&gt;0))),"EMERGENCIA SIN LLAMADA DE REGRESO; ","")&amp;IF(AND(I436&lt;&gt;"",N(A436)&gt;0,IFERROR(VLOOKUP(I436,'Ajustes'!$A$3:$C$5,2,0),0)&gt;0,IF(OR(N(L436)&gt;0,N(M436)&gt;0),((IF(N(L436)=0,N(A436),N(L436))+N(M436))-(N(A436)+N(B436)))*1440&gt;IFERROR(VLOOKUP(I436,'Ajustes'!$A$3:$C$5,2,0),0),AND(NOT(N(O436)&gt;0),I436&lt;&gt;"Emergencia ahora",(NOW()-(N(A436)+N(B436)))*1440&gt;IFERROR(VLOOKUP(I436,'Ajustes'!$A$3:$C$5,2,0),0)))),"LLAMADA DESPUÉS DE LA META; ","")&amp;IF(AND(I436="Siguiente día hábil",N(A436)&gt;0,IF(N(N436)=0,TODAY()&gt;WORKDAY(N(A436),1),N(N436)&gt;WORKDAY(N(A436),1))),"SIGUIENTE DÍA HÁBIL SIN PROGRAMAR; ","")&amp;IF(AND(OR(I436="Emergencia ahora",I436="Siguiente día hábil"),K436=""),"SIN PROVEEDOR; ","")&amp;IF(AND(I436&lt;&gt;"",N(A436)&gt;0,IFERROR(VLOOKUP(I436,'Ajustes'!$A$3:$C$5,3,0),0)&gt;0,TODAY()-N(A436)&gt;IFERROR(VLOOKUP(I436,'Ajustes'!$A$3:$C$5,3,0),0)),"ABIERTA DEMASIADO TIEMPO; ",""),LEN(IF(N(A436)=0,"SIN FECHA DE LLEGADA; ","")&amp;IF(C436="","SIN UNIDAD; ","")&amp;IF(AND(C436&lt;&gt;"",COUNTIF('Unidades'!$A$2:$A$300,C436)=0),"UNIDAD NO ESTÁ EN LA LISTA; ","")&amp;IF(I436="","SIN URGENCIA; ","")&amp;IF(AND(I436&lt;&gt;"",J436=""),"FALTA QUIÉN DECIDIÓ; ","")&amp;IF(AND(I436="Emergencia ahora",NOT(OR(N(L436)&gt;0,N(M436)&gt;0))),"EMERGENCIA SIN LLAMADA DE REGRESO; ","")&amp;IF(AND(I436&lt;&gt;"",N(A436)&gt;0,IFERROR(VLOOKUP(I436,'Ajustes'!$A$3:$C$5,2,0),0)&gt;0,IF(OR(N(L436)&gt;0,N(M436)&gt;0),((IF(N(L436)=0,N(A436),N(L436))+N(M436))-(N(A436)+N(B436)))*1440&gt;IFERROR(VLOOKUP(I436,'Ajustes'!$A$3:$C$5,2,0),0),AND(NOT(N(O436)&gt;0),I436&lt;&gt;"Emergencia ahora",(NOW()-(N(A436)+N(B436)))*1440&gt;IFERROR(VLOOKUP(I436,'Ajustes'!$A$3:$C$5,2,0),0)))),"LLAMADA DESPUÉS DE LA META; ","")&amp;IF(AND(I436="Siguiente día hábil",N(A436)&gt;0,IF(N(N436)=0,TODAY()&gt;WORKDAY(N(A436),1),N(N436)&gt;WORKDAY(N(A436),1))),"SIGUIENTE DÍA HÁBIL SIN PROGRAMAR; ","")&amp;IF(AND(OR(I436="Emergencia ahora",I436="Siguiente día hábil"),K436=""),"SIN PROVEEDOR; ","")&amp;IF(AND(I436&lt;&gt;"",N(A436)&gt;0,IFERROR(VLOOKUP(I436,'Ajustes'!$A$3:$C$5,3,0),0)&gt;0,TODAY()-N(A436)&gt;IFERROR(VLOOKUP(I436,'Ajustes'!$A$3:$C$5,3,0),0)),"ABIERTA DEMASIADO TIEMPO; ",""))-2)))</f>
        <v/>
      </c>
    </row>
    <row r="437">
      <c r="A437" s="7" t="n"/>
      <c r="B437" s="8" t="n"/>
      <c r="L437" s="7" t="n"/>
      <c r="M437" s="8" t="n"/>
      <c r="N437" s="7" t="n"/>
      <c r="O437" s="7" t="n"/>
      <c r="Q437" s="10">
        <f>IF(OR(NOT(OR(A437&lt;&gt;"",C437&lt;&gt;"",D437&lt;&gt;"",G437&lt;&gt;"")),N(A437)=0,NOT(OR(N(L437)&gt;0,N(M437)&gt;0))),"",ROUND(((IF(N(L437)=0,N(A437),N(L437))+N(M437))-(N(A437)+N(B437)))*1440,0))</f>
        <v/>
      </c>
      <c r="R437" s="10">
        <f>IF(OR(NOT(OR(A437&lt;&gt;"",C437&lt;&gt;"",D437&lt;&gt;"",G437&lt;&gt;"")),N(A437)=0),"",IF(N(O437)&gt;0,N(O437),TODAY())-N(A437))</f>
        <v/>
      </c>
      <c r="S437">
        <f>IF(OR(NOT(OR(A437&lt;&gt;"",C437&lt;&gt;"",D437&lt;&gt;"",G437&lt;&gt;"")),N(O437)&gt;0),"",IF(IF(N(A437)=0,"SIN FECHA DE LLEGADA; ","")&amp;IF(C437="","SIN UNIDAD; ","")&amp;IF(AND(C437&lt;&gt;"",COUNTIF('Unidades'!$A$2:$A$300,C437)=0),"UNIDAD NO ESTÁ EN LA LISTA; ","")&amp;IF(I437="","SIN URGENCIA; ","")&amp;IF(AND(I437&lt;&gt;"",J437=""),"FALTA QUIÉN DECIDIÓ; ","")&amp;IF(AND(I437="Emergencia ahora",NOT(OR(N(L437)&gt;0,N(M437)&gt;0))),"EMERGENCIA SIN LLAMADA DE REGRESO; ","")&amp;IF(AND(I437&lt;&gt;"",N(A437)&gt;0,IFERROR(VLOOKUP(I437,'Ajustes'!$A$3:$C$5,2,0),0)&gt;0,IF(OR(N(L437)&gt;0,N(M437)&gt;0),((IF(N(L437)=0,N(A437),N(L437))+N(M437))-(N(A437)+N(B437)))*1440&gt;IFERROR(VLOOKUP(I437,'Ajustes'!$A$3:$C$5,2,0),0),AND(NOT(N(O437)&gt;0),I437&lt;&gt;"Emergencia ahora",(NOW()-(N(A437)+N(B437)))*1440&gt;IFERROR(VLOOKUP(I437,'Ajustes'!$A$3:$C$5,2,0),0)))),"LLAMADA DESPUÉS DE LA META; ","")&amp;IF(AND(I437="Siguiente día hábil",N(A437)&gt;0,IF(N(N437)=0,TODAY()&gt;WORKDAY(N(A437),1),N(N437)&gt;WORKDAY(N(A437),1))),"SIGUIENTE DÍA HÁBIL SIN PROGRAMAR; ","")&amp;IF(AND(OR(I437="Emergencia ahora",I437="Siguiente día hábil"),K437=""),"SIN PROVEEDOR; ","")&amp;IF(AND(I437&lt;&gt;"",N(A437)&gt;0,IFERROR(VLOOKUP(I437,'Ajustes'!$A$3:$C$5,3,0),0)&gt;0,TODAY()-N(A437)&gt;IFERROR(VLOOKUP(I437,'Ajustes'!$A$3:$C$5,3,0),0)),"ABIERTA DEMASIADO TIEMPO; ","")="","",LEFT(IF(N(A437)=0,"SIN FECHA DE LLEGADA; ","")&amp;IF(C437="","SIN UNIDAD; ","")&amp;IF(AND(C437&lt;&gt;"",COUNTIF('Unidades'!$A$2:$A$300,C437)=0),"UNIDAD NO ESTÁ EN LA LISTA; ","")&amp;IF(I437="","SIN URGENCIA; ","")&amp;IF(AND(I437&lt;&gt;"",J437=""),"FALTA QUIÉN DECIDIÓ; ","")&amp;IF(AND(I437="Emergencia ahora",NOT(OR(N(L437)&gt;0,N(M437)&gt;0))),"EMERGENCIA SIN LLAMADA DE REGRESO; ","")&amp;IF(AND(I437&lt;&gt;"",N(A437)&gt;0,IFERROR(VLOOKUP(I437,'Ajustes'!$A$3:$C$5,2,0),0)&gt;0,IF(OR(N(L437)&gt;0,N(M437)&gt;0),((IF(N(L437)=0,N(A437),N(L437))+N(M437))-(N(A437)+N(B437)))*1440&gt;IFERROR(VLOOKUP(I437,'Ajustes'!$A$3:$C$5,2,0),0),AND(NOT(N(O437)&gt;0),I437&lt;&gt;"Emergencia ahora",(NOW()-(N(A437)+N(B437)))*1440&gt;IFERROR(VLOOKUP(I437,'Ajustes'!$A$3:$C$5,2,0),0)))),"LLAMADA DESPUÉS DE LA META; ","")&amp;IF(AND(I437="Siguiente día hábil",N(A437)&gt;0,IF(N(N437)=0,TODAY()&gt;WORKDAY(N(A437),1),N(N437)&gt;WORKDAY(N(A437),1))),"SIGUIENTE DÍA HÁBIL SIN PROGRAMAR; ","")&amp;IF(AND(OR(I437="Emergencia ahora",I437="Siguiente día hábil"),K437=""),"SIN PROVEEDOR; ","")&amp;IF(AND(I437&lt;&gt;"",N(A437)&gt;0,IFERROR(VLOOKUP(I437,'Ajustes'!$A$3:$C$5,3,0),0)&gt;0,TODAY()-N(A437)&gt;IFERROR(VLOOKUP(I437,'Ajustes'!$A$3:$C$5,3,0),0)),"ABIERTA DEMASIADO TIEMPO; ",""),LEN(IF(N(A437)=0,"SIN FECHA DE LLEGADA; ","")&amp;IF(C437="","SIN UNIDAD; ","")&amp;IF(AND(C437&lt;&gt;"",COUNTIF('Unidades'!$A$2:$A$300,C437)=0),"UNIDAD NO ESTÁ EN LA LISTA; ","")&amp;IF(I437="","SIN URGENCIA; ","")&amp;IF(AND(I437&lt;&gt;"",J437=""),"FALTA QUIÉN DECIDIÓ; ","")&amp;IF(AND(I437="Emergencia ahora",NOT(OR(N(L437)&gt;0,N(M437)&gt;0))),"EMERGENCIA SIN LLAMADA DE REGRESO; ","")&amp;IF(AND(I437&lt;&gt;"",N(A437)&gt;0,IFERROR(VLOOKUP(I437,'Ajustes'!$A$3:$C$5,2,0),0)&gt;0,IF(OR(N(L437)&gt;0,N(M437)&gt;0),((IF(N(L437)=0,N(A437),N(L437))+N(M437))-(N(A437)+N(B437)))*1440&gt;IFERROR(VLOOKUP(I437,'Ajustes'!$A$3:$C$5,2,0),0),AND(NOT(N(O437)&gt;0),I437&lt;&gt;"Emergencia ahora",(NOW()-(N(A437)+N(B437)))*1440&gt;IFERROR(VLOOKUP(I437,'Ajustes'!$A$3:$C$5,2,0),0)))),"LLAMADA DESPUÉS DE LA META; ","")&amp;IF(AND(I437="Siguiente día hábil",N(A437)&gt;0,IF(N(N437)=0,TODAY()&gt;WORKDAY(N(A437),1),N(N437)&gt;WORKDAY(N(A437),1))),"SIGUIENTE DÍA HÁBIL SIN PROGRAMAR; ","")&amp;IF(AND(OR(I437="Emergencia ahora",I437="Siguiente día hábil"),K437=""),"SIN PROVEEDOR; ","")&amp;IF(AND(I437&lt;&gt;"",N(A437)&gt;0,IFERROR(VLOOKUP(I437,'Ajustes'!$A$3:$C$5,3,0),0)&gt;0,TODAY()-N(A437)&gt;IFERROR(VLOOKUP(I437,'Ajustes'!$A$3:$C$5,3,0),0)),"ABIERTA DEMASIADO TIEMPO; ",""))-2)))</f>
        <v/>
      </c>
    </row>
    <row r="438">
      <c r="A438" s="7" t="n"/>
      <c r="B438" s="8" t="n"/>
      <c r="L438" s="7" t="n"/>
      <c r="M438" s="8" t="n"/>
      <c r="N438" s="7" t="n"/>
      <c r="O438" s="7" t="n"/>
      <c r="Q438" s="10">
        <f>IF(OR(NOT(OR(A438&lt;&gt;"",C438&lt;&gt;"",D438&lt;&gt;"",G438&lt;&gt;"")),N(A438)=0,NOT(OR(N(L438)&gt;0,N(M438)&gt;0))),"",ROUND(((IF(N(L438)=0,N(A438),N(L438))+N(M438))-(N(A438)+N(B438)))*1440,0))</f>
        <v/>
      </c>
      <c r="R438" s="10">
        <f>IF(OR(NOT(OR(A438&lt;&gt;"",C438&lt;&gt;"",D438&lt;&gt;"",G438&lt;&gt;"")),N(A438)=0),"",IF(N(O438)&gt;0,N(O438),TODAY())-N(A438))</f>
        <v/>
      </c>
      <c r="S438">
        <f>IF(OR(NOT(OR(A438&lt;&gt;"",C438&lt;&gt;"",D438&lt;&gt;"",G438&lt;&gt;"")),N(O438)&gt;0),"",IF(IF(N(A438)=0,"SIN FECHA DE LLEGADA; ","")&amp;IF(C438="","SIN UNIDAD; ","")&amp;IF(AND(C438&lt;&gt;"",COUNTIF('Unidades'!$A$2:$A$300,C438)=0),"UNIDAD NO ESTÁ EN LA LISTA; ","")&amp;IF(I438="","SIN URGENCIA; ","")&amp;IF(AND(I438&lt;&gt;"",J438=""),"FALTA QUIÉN DECIDIÓ; ","")&amp;IF(AND(I438="Emergencia ahora",NOT(OR(N(L438)&gt;0,N(M438)&gt;0))),"EMERGENCIA SIN LLAMADA DE REGRESO; ","")&amp;IF(AND(I438&lt;&gt;"",N(A438)&gt;0,IFERROR(VLOOKUP(I438,'Ajustes'!$A$3:$C$5,2,0),0)&gt;0,IF(OR(N(L438)&gt;0,N(M438)&gt;0),((IF(N(L438)=0,N(A438),N(L438))+N(M438))-(N(A438)+N(B438)))*1440&gt;IFERROR(VLOOKUP(I438,'Ajustes'!$A$3:$C$5,2,0),0),AND(NOT(N(O438)&gt;0),I438&lt;&gt;"Emergencia ahora",(NOW()-(N(A438)+N(B438)))*1440&gt;IFERROR(VLOOKUP(I438,'Ajustes'!$A$3:$C$5,2,0),0)))),"LLAMADA DESPUÉS DE LA META; ","")&amp;IF(AND(I438="Siguiente día hábil",N(A438)&gt;0,IF(N(N438)=0,TODAY()&gt;WORKDAY(N(A438),1),N(N438)&gt;WORKDAY(N(A438),1))),"SIGUIENTE DÍA HÁBIL SIN PROGRAMAR; ","")&amp;IF(AND(OR(I438="Emergencia ahora",I438="Siguiente día hábil"),K438=""),"SIN PROVEEDOR; ","")&amp;IF(AND(I438&lt;&gt;"",N(A438)&gt;0,IFERROR(VLOOKUP(I438,'Ajustes'!$A$3:$C$5,3,0),0)&gt;0,TODAY()-N(A438)&gt;IFERROR(VLOOKUP(I438,'Ajustes'!$A$3:$C$5,3,0),0)),"ABIERTA DEMASIADO TIEMPO; ","")="","",LEFT(IF(N(A438)=0,"SIN FECHA DE LLEGADA; ","")&amp;IF(C438="","SIN UNIDAD; ","")&amp;IF(AND(C438&lt;&gt;"",COUNTIF('Unidades'!$A$2:$A$300,C438)=0),"UNIDAD NO ESTÁ EN LA LISTA; ","")&amp;IF(I438="","SIN URGENCIA; ","")&amp;IF(AND(I438&lt;&gt;"",J438=""),"FALTA QUIÉN DECIDIÓ; ","")&amp;IF(AND(I438="Emergencia ahora",NOT(OR(N(L438)&gt;0,N(M438)&gt;0))),"EMERGENCIA SIN LLAMADA DE REGRESO; ","")&amp;IF(AND(I438&lt;&gt;"",N(A438)&gt;0,IFERROR(VLOOKUP(I438,'Ajustes'!$A$3:$C$5,2,0),0)&gt;0,IF(OR(N(L438)&gt;0,N(M438)&gt;0),((IF(N(L438)=0,N(A438),N(L438))+N(M438))-(N(A438)+N(B438)))*1440&gt;IFERROR(VLOOKUP(I438,'Ajustes'!$A$3:$C$5,2,0),0),AND(NOT(N(O438)&gt;0),I438&lt;&gt;"Emergencia ahora",(NOW()-(N(A438)+N(B438)))*1440&gt;IFERROR(VLOOKUP(I438,'Ajustes'!$A$3:$C$5,2,0),0)))),"LLAMADA DESPUÉS DE LA META; ","")&amp;IF(AND(I438="Siguiente día hábil",N(A438)&gt;0,IF(N(N438)=0,TODAY()&gt;WORKDAY(N(A438),1),N(N438)&gt;WORKDAY(N(A438),1))),"SIGUIENTE DÍA HÁBIL SIN PROGRAMAR; ","")&amp;IF(AND(OR(I438="Emergencia ahora",I438="Siguiente día hábil"),K438=""),"SIN PROVEEDOR; ","")&amp;IF(AND(I438&lt;&gt;"",N(A438)&gt;0,IFERROR(VLOOKUP(I438,'Ajustes'!$A$3:$C$5,3,0),0)&gt;0,TODAY()-N(A438)&gt;IFERROR(VLOOKUP(I438,'Ajustes'!$A$3:$C$5,3,0),0)),"ABIERTA DEMASIADO TIEMPO; ",""),LEN(IF(N(A438)=0,"SIN FECHA DE LLEGADA; ","")&amp;IF(C438="","SIN UNIDAD; ","")&amp;IF(AND(C438&lt;&gt;"",COUNTIF('Unidades'!$A$2:$A$300,C438)=0),"UNIDAD NO ESTÁ EN LA LISTA; ","")&amp;IF(I438="","SIN URGENCIA; ","")&amp;IF(AND(I438&lt;&gt;"",J438=""),"FALTA QUIÉN DECIDIÓ; ","")&amp;IF(AND(I438="Emergencia ahora",NOT(OR(N(L438)&gt;0,N(M438)&gt;0))),"EMERGENCIA SIN LLAMADA DE REGRESO; ","")&amp;IF(AND(I438&lt;&gt;"",N(A438)&gt;0,IFERROR(VLOOKUP(I438,'Ajustes'!$A$3:$C$5,2,0),0)&gt;0,IF(OR(N(L438)&gt;0,N(M438)&gt;0),((IF(N(L438)=0,N(A438),N(L438))+N(M438))-(N(A438)+N(B438)))*1440&gt;IFERROR(VLOOKUP(I438,'Ajustes'!$A$3:$C$5,2,0),0),AND(NOT(N(O438)&gt;0),I438&lt;&gt;"Emergencia ahora",(NOW()-(N(A438)+N(B438)))*1440&gt;IFERROR(VLOOKUP(I438,'Ajustes'!$A$3:$C$5,2,0),0)))),"LLAMADA DESPUÉS DE LA META; ","")&amp;IF(AND(I438="Siguiente día hábil",N(A438)&gt;0,IF(N(N438)=0,TODAY()&gt;WORKDAY(N(A438),1),N(N438)&gt;WORKDAY(N(A438),1))),"SIGUIENTE DÍA HÁBIL SIN PROGRAMAR; ","")&amp;IF(AND(OR(I438="Emergencia ahora",I438="Siguiente día hábil"),K438=""),"SIN PROVEEDOR; ","")&amp;IF(AND(I438&lt;&gt;"",N(A438)&gt;0,IFERROR(VLOOKUP(I438,'Ajustes'!$A$3:$C$5,3,0),0)&gt;0,TODAY()-N(A438)&gt;IFERROR(VLOOKUP(I438,'Ajustes'!$A$3:$C$5,3,0),0)),"ABIERTA DEMASIADO TIEMPO; ",""))-2)))</f>
        <v/>
      </c>
    </row>
    <row r="439">
      <c r="A439" s="7" t="n"/>
      <c r="B439" s="8" t="n"/>
      <c r="L439" s="7" t="n"/>
      <c r="M439" s="8" t="n"/>
      <c r="N439" s="7" t="n"/>
      <c r="O439" s="7" t="n"/>
      <c r="Q439" s="10">
        <f>IF(OR(NOT(OR(A439&lt;&gt;"",C439&lt;&gt;"",D439&lt;&gt;"",G439&lt;&gt;"")),N(A439)=0,NOT(OR(N(L439)&gt;0,N(M439)&gt;0))),"",ROUND(((IF(N(L439)=0,N(A439),N(L439))+N(M439))-(N(A439)+N(B439)))*1440,0))</f>
        <v/>
      </c>
      <c r="R439" s="10">
        <f>IF(OR(NOT(OR(A439&lt;&gt;"",C439&lt;&gt;"",D439&lt;&gt;"",G439&lt;&gt;"")),N(A439)=0),"",IF(N(O439)&gt;0,N(O439),TODAY())-N(A439))</f>
        <v/>
      </c>
      <c r="S439">
        <f>IF(OR(NOT(OR(A439&lt;&gt;"",C439&lt;&gt;"",D439&lt;&gt;"",G439&lt;&gt;"")),N(O439)&gt;0),"",IF(IF(N(A439)=0,"SIN FECHA DE LLEGADA; ","")&amp;IF(C439="","SIN UNIDAD; ","")&amp;IF(AND(C439&lt;&gt;"",COUNTIF('Unidades'!$A$2:$A$300,C439)=0),"UNIDAD NO ESTÁ EN LA LISTA; ","")&amp;IF(I439="","SIN URGENCIA; ","")&amp;IF(AND(I439&lt;&gt;"",J439=""),"FALTA QUIÉN DECIDIÓ; ","")&amp;IF(AND(I439="Emergencia ahora",NOT(OR(N(L439)&gt;0,N(M439)&gt;0))),"EMERGENCIA SIN LLAMADA DE REGRESO; ","")&amp;IF(AND(I439&lt;&gt;"",N(A439)&gt;0,IFERROR(VLOOKUP(I439,'Ajustes'!$A$3:$C$5,2,0),0)&gt;0,IF(OR(N(L439)&gt;0,N(M439)&gt;0),((IF(N(L439)=0,N(A439),N(L439))+N(M439))-(N(A439)+N(B439)))*1440&gt;IFERROR(VLOOKUP(I439,'Ajustes'!$A$3:$C$5,2,0),0),AND(NOT(N(O439)&gt;0),I439&lt;&gt;"Emergencia ahora",(NOW()-(N(A439)+N(B439)))*1440&gt;IFERROR(VLOOKUP(I439,'Ajustes'!$A$3:$C$5,2,0),0)))),"LLAMADA DESPUÉS DE LA META; ","")&amp;IF(AND(I439="Siguiente día hábil",N(A439)&gt;0,IF(N(N439)=0,TODAY()&gt;WORKDAY(N(A439),1),N(N439)&gt;WORKDAY(N(A439),1))),"SIGUIENTE DÍA HÁBIL SIN PROGRAMAR; ","")&amp;IF(AND(OR(I439="Emergencia ahora",I439="Siguiente día hábil"),K439=""),"SIN PROVEEDOR; ","")&amp;IF(AND(I439&lt;&gt;"",N(A439)&gt;0,IFERROR(VLOOKUP(I439,'Ajustes'!$A$3:$C$5,3,0),0)&gt;0,TODAY()-N(A439)&gt;IFERROR(VLOOKUP(I439,'Ajustes'!$A$3:$C$5,3,0),0)),"ABIERTA DEMASIADO TIEMPO; ","")="","",LEFT(IF(N(A439)=0,"SIN FECHA DE LLEGADA; ","")&amp;IF(C439="","SIN UNIDAD; ","")&amp;IF(AND(C439&lt;&gt;"",COUNTIF('Unidades'!$A$2:$A$300,C439)=0),"UNIDAD NO ESTÁ EN LA LISTA; ","")&amp;IF(I439="","SIN URGENCIA; ","")&amp;IF(AND(I439&lt;&gt;"",J439=""),"FALTA QUIÉN DECIDIÓ; ","")&amp;IF(AND(I439="Emergencia ahora",NOT(OR(N(L439)&gt;0,N(M439)&gt;0))),"EMERGENCIA SIN LLAMADA DE REGRESO; ","")&amp;IF(AND(I439&lt;&gt;"",N(A439)&gt;0,IFERROR(VLOOKUP(I439,'Ajustes'!$A$3:$C$5,2,0),0)&gt;0,IF(OR(N(L439)&gt;0,N(M439)&gt;0),((IF(N(L439)=0,N(A439),N(L439))+N(M439))-(N(A439)+N(B439)))*1440&gt;IFERROR(VLOOKUP(I439,'Ajustes'!$A$3:$C$5,2,0),0),AND(NOT(N(O439)&gt;0),I439&lt;&gt;"Emergencia ahora",(NOW()-(N(A439)+N(B439)))*1440&gt;IFERROR(VLOOKUP(I439,'Ajustes'!$A$3:$C$5,2,0),0)))),"LLAMADA DESPUÉS DE LA META; ","")&amp;IF(AND(I439="Siguiente día hábil",N(A439)&gt;0,IF(N(N439)=0,TODAY()&gt;WORKDAY(N(A439),1),N(N439)&gt;WORKDAY(N(A439),1))),"SIGUIENTE DÍA HÁBIL SIN PROGRAMAR; ","")&amp;IF(AND(OR(I439="Emergencia ahora",I439="Siguiente día hábil"),K439=""),"SIN PROVEEDOR; ","")&amp;IF(AND(I439&lt;&gt;"",N(A439)&gt;0,IFERROR(VLOOKUP(I439,'Ajustes'!$A$3:$C$5,3,0),0)&gt;0,TODAY()-N(A439)&gt;IFERROR(VLOOKUP(I439,'Ajustes'!$A$3:$C$5,3,0),0)),"ABIERTA DEMASIADO TIEMPO; ",""),LEN(IF(N(A439)=0,"SIN FECHA DE LLEGADA; ","")&amp;IF(C439="","SIN UNIDAD; ","")&amp;IF(AND(C439&lt;&gt;"",COUNTIF('Unidades'!$A$2:$A$300,C439)=0),"UNIDAD NO ESTÁ EN LA LISTA; ","")&amp;IF(I439="","SIN URGENCIA; ","")&amp;IF(AND(I439&lt;&gt;"",J439=""),"FALTA QUIÉN DECIDIÓ; ","")&amp;IF(AND(I439="Emergencia ahora",NOT(OR(N(L439)&gt;0,N(M439)&gt;0))),"EMERGENCIA SIN LLAMADA DE REGRESO; ","")&amp;IF(AND(I439&lt;&gt;"",N(A439)&gt;0,IFERROR(VLOOKUP(I439,'Ajustes'!$A$3:$C$5,2,0),0)&gt;0,IF(OR(N(L439)&gt;0,N(M439)&gt;0),((IF(N(L439)=0,N(A439),N(L439))+N(M439))-(N(A439)+N(B439)))*1440&gt;IFERROR(VLOOKUP(I439,'Ajustes'!$A$3:$C$5,2,0),0),AND(NOT(N(O439)&gt;0),I439&lt;&gt;"Emergencia ahora",(NOW()-(N(A439)+N(B439)))*1440&gt;IFERROR(VLOOKUP(I439,'Ajustes'!$A$3:$C$5,2,0),0)))),"LLAMADA DESPUÉS DE LA META; ","")&amp;IF(AND(I439="Siguiente día hábil",N(A439)&gt;0,IF(N(N439)=0,TODAY()&gt;WORKDAY(N(A439),1),N(N439)&gt;WORKDAY(N(A439),1))),"SIGUIENTE DÍA HÁBIL SIN PROGRAMAR; ","")&amp;IF(AND(OR(I439="Emergencia ahora",I439="Siguiente día hábil"),K439=""),"SIN PROVEEDOR; ","")&amp;IF(AND(I439&lt;&gt;"",N(A439)&gt;0,IFERROR(VLOOKUP(I439,'Ajustes'!$A$3:$C$5,3,0),0)&gt;0,TODAY()-N(A439)&gt;IFERROR(VLOOKUP(I439,'Ajustes'!$A$3:$C$5,3,0),0)),"ABIERTA DEMASIADO TIEMPO; ",""))-2)))</f>
        <v/>
      </c>
    </row>
    <row r="440">
      <c r="A440" s="7" t="n"/>
      <c r="B440" s="8" t="n"/>
      <c r="L440" s="7" t="n"/>
      <c r="M440" s="8" t="n"/>
      <c r="N440" s="7" t="n"/>
      <c r="O440" s="7" t="n"/>
      <c r="Q440" s="10">
        <f>IF(OR(NOT(OR(A440&lt;&gt;"",C440&lt;&gt;"",D440&lt;&gt;"",G440&lt;&gt;"")),N(A440)=0,NOT(OR(N(L440)&gt;0,N(M440)&gt;0))),"",ROUND(((IF(N(L440)=0,N(A440),N(L440))+N(M440))-(N(A440)+N(B440)))*1440,0))</f>
        <v/>
      </c>
      <c r="R440" s="10">
        <f>IF(OR(NOT(OR(A440&lt;&gt;"",C440&lt;&gt;"",D440&lt;&gt;"",G440&lt;&gt;"")),N(A440)=0),"",IF(N(O440)&gt;0,N(O440),TODAY())-N(A440))</f>
        <v/>
      </c>
      <c r="S440">
        <f>IF(OR(NOT(OR(A440&lt;&gt;"",C440&lt;&gt;"",D440&lt;&gt;"",G440&lt;&gt;"")),N(O440)&gt;0),"",IF(IF(N(A440)=0,"SIN FECHA DE LLEGADA; ","")&amp;IF(C440="","SIN UNIDAD; ","")&amp;IF(AND(C440&lt;&gt;"",COUNTIF('Unidades'!$A$2:$A$300,C440)=0),"UNIDAD NO ESTÁ EN LA LISTA; ","")&amp;IF(I440="","SIN URGENCIA; ","")&amp;IF(AND(I440&lt;&gt;"",J440=""),"FALTA QUIÉN DECIDIÓ; ","")&amp;IF(AND(I440="Emergencia ahora",NOT(OR(N(L440)&gt;0,N(M440)&gt;0))),"EMERGENCIA SIN LLAMADA DE REGRESO; ","")&amp;IF(AND(I440&lt;&gt;"",N(A440)&gt;0,IFERROR(VLOOKUP(I440,'Ajustes'!$A$3:$C$5,2,0),0)&gt;0,IF(OR(N(L440)&gt;0,N(M440)&gt;0),((IF(N(L440)=0,N(A440),N(L440))+N(M440))-(N(A440)+N(B440)))*1440&gt;IFERROR(VLOOKUP(I440,'Ajustes'!$A$3:$C$5,2,0),0),AND(NOT(N(O440)&gt;0),I440&lt;&gt;"Emergencia ahora",(NOW()-(N(A440)+N(B440)))*1440&gt;IFERROR(VLOOKUP(I440,'Ajustes'!$A$3:$C$5,2,0),0)))),"LLAMADA DESPUÉS DE LA META; ","")&amp;IF(AND(I440="Siguiente día hábil",N(A440)&gt;0,IF(N(N440)=0,TODAY()&gt;WORKDAY(N(A440),1),N(N440)&gt;WORKDAY(N(A440),1))),"SIGUIENTE DÍA HÁBIL SIN PROGRAMAR; ","")&amp;IF(AND(OR(I440="Emergencia ahora",I440="Siguiente día hábil"),K440=""),"SIN PROVEEDOR; ","")&amp;IF(AND(I440&lt;&gt;"",N(A440)&gt;0,IFERROR(VLOOKUP(I440,'Ajustes'!$A$3:$C$5,3,0),0)&gt;0,TODAY()-N(A440)&gt;IFERROR(VLOOKUP(I440,'Ajustes'!$A$3:$C$5,3,0),0)),"ABIERTA DEMASIADO TIEMPO; ","")="","",LEFT(IF(N(A440)=0,"SIN FECHA DE LLEGADA; ","")&amp;IF(C440="","SIN UNIDAD; ","")&amp;IF(AND(C440&lt;&gt;"",COUNTIF('Unidades'!$A$2:$A$300,C440)=0),"UNIDAD NO ESTÁ EN LA LISTA; ","")&amp;IF(I440="","SIN URGENCIA; ","")&amp;IF(AND(I440&lt;&gt;"",J440=""),"FALTA QUIÉN DECIDIÓ; ","")&amp;IF(AND(I440="Emergencia ahora",NOT(OR(N(L440)&gt;0,N(M440)&gt;0))),"EMERGENCIA SIN LLAMADA DE REGRESO; ","")&amp;IF(AND(I440&lt;&gt;"",N(A440)&gt;0,IFERROR(VLOOKUP(I440,'Ajustes'!$A$3:$C$5,2,0),0)&gt;0,IF(OR(N(L440)&gt;0,N(M440)&gt;0),((IF(N(L440)=0,N(A440),N(L440))+N(M440))-(N(A440)+N(B440)))*1440&gt;IFERROR(VLOOKUP(I440,'Ajustes'!$A$3:$C$5,2,0),0),AND(NOT(N(O440)&gt;0),I440&lt;&gt;"Emergencia ahora",(NOW()-(N(A440)+N(B440)))*1440&gt;IFERROR(VLOOKUP(I440,'Ajustes'!$A$3:$C$5,2,0),0)))),"LLAMADA DESPUÉS DE LA META; ","")&amp;IF(AND(I440="Siguiente día hábil",N(A440)&gt;0,IF(N(N440)=0,TODAY()&gt;WORKDAY(N(A440),1),N(N440)&gt;WORKDAY(N(A440),1))),"SIGUIENTE DÍA HÁBIL SIN PROGRAMAR; ","")&amp;IF(AND(OR(I440="Emergencia ahora",I440="Siguiente día hábil"),K440=""),"SIN PROVEEDOR; ","")&amp;IF(AND(I440&lt;&gt;"",N(A440)&gt;0,IFERROR(VLOOKUP(I440,'Ajustes'!$A$3:$C$5,3,0),0)&gt;0,TODAY()-N(A440)&gt;IFERROR(VLOOKUP(I440,'Ajustes'!$A$3:$C$5,3,0),0)),"ABIERTA DEMASIADO TIEMPO; ",""),LEN(IF(N(A440)=0,"SIN FECHA DE LLEGADA; ","")&amp;IF(C440="","SIN UNIDAD; ","")&amp;IF(AND(C440&lt;&gt;"",COUNTIF('Unidades'!$A$2:$A$300,C440)=0),"UNIDAD NO ESTÁ EN LA LISTA; ","")&amp;IF(I440="","SIN URGENCIA; ","")&amp;IF(AND(I440&lt;&gt;"",J440=""),"FALTA QUIÉN DECIDIÓ; ","")&amp;IF(AND(I440="Emergencia ahora",NOT(OR(N(L440)&gt;0,N(M440)&gt;0))),"EMERGENCIA SIN LLAMADA DE REGRESO; ","")&amp;IF(AND(I440&lt;&gt;"",N(A440)&gt;0,IFERROR(VLOOKUP(I440,'Ajustes'!$A$3:$C$5,2,0),0)&gt;0,IF(OR(N(L440)&gt;0,N(M440)&gt;0),((IF(N(L440)=0,N(A440),N(L440))+N(M440))-(N(A440)+N(B440)))*1440&gt;IFERROR(VLOOKUP(I440,'Ajustes'!$A$3:$C$5,2,0),0),AND(NOT(N(O440)&gt;0),I440&lt;&gt;"Emergencia ahora",(NOW()-(N(A440)+N(B440)))*1440&gt;IFERROR(VLOOKUP(I440,'Ajustes'!$A$3:$C$5,2,0),0)))),"LLAMADA DESPUÉS DE LA META; ","")&amp;IF(AND(I440="Siguiente día hábil",N(A440)&gt;0,IF(N(N440)=0,TODAY()&gt;WORKDAY(N(A440),1),N(N440)&gt;WORKDAY(N(A440),1))),"SIGUIENTE DÍA HÁBIL SIN PROGRAMAR; ","")&amp;IF(AND(OR(I440="Emergencia ahora",I440="Siguiente día hábil"),K440=""),"SIN PROVEEDOR; ","")&amp;IF(AND(I440&lt;&gt;"",N(A440)&gt;0,IFERROR(VLOOKUP(I440,'Ajustes'!$A$3:$C$5,3,0),0)&gt;0,TODAY()-N(A440)&gt;IFERROR(VLOOKUP(I440,'Ajustes'!$A$3:$C$5,3,0),0)),"ABIERTA DEMASIADO TIEMPO; ",""))-2)))</f>
        <v/>
      </c>
    </row>
    <row r="441">
      <c r="A441" s="7" t="n"/>
      <c r="B441" s="8" t="n"/>
      <c r="L441" s="7" t="n"/>
      <c r="M441" s="8" t="n"/>
      <c r="N441" s="7" t="n"/>
      <c r="O441" s="7" t="n"/>
      <c r="Q441" s="10">
        <f>IF(OR(NOT(OR(A441&lt;&gt;"",C441&lt;&gt;"",D441&lt;&gt;"",G441&lt;&gt;"")),N(A441)=0,NOT(OR(N(L441)&gt;0,N(M441)&gt;0))),"",ROUND(((IF(N(L441)=0,N(A441),N(L441))+N(M441))-(N(A441)+N(B441)))*1440,0))</f>
        <v/>
      </c>
      <c r="R441" s="10">
        <f>IF(OR(NOT(OR(A441&lt;&gt;"",C441&lt;&gt;"",D441&lt;&gt;"",G441&lt;&gt;"")),N(A441)=0),"",IF(N(O441)&gt;0,N(O441),TODAY())-N(A441))</f>
        <v/>
      </c>
      <c r="S441">
        <f>IF(OR(NOT(OR(A441&lt;&gt;"",C441&lt;&gt;"",D441&lt;&gt;"",G441&lt;&gt;"")),N(O441)&gt;0),"",IF(IF(N(A441)=0,"SIN FECHA DE LLEGADA; ","")&amp;IF(C441="","SIN UNIDAD; ","")&amp;IF(AND(C441&lt;&gt;"",COUNTIF('Unidades'!$A$2:$A$300,C441)=0),"UNIDAD NO ESTÁ EN LA LISTA; ","")&amp;IF(I441="","SIN URGENCIA; ","")&amp;IF(AND(I441&lt;&gt;"",J441=""),"FALTA QUIÉN DECIDIÓ; ","")&amp;IF(AND(I441="Emergencia ahora",NOT(OR(N(L441)&gt;0,N(M441)&gt;0))),"EMERGENCIA SIN LLAMADA DE REGRESO; ","")&amp;IF(AND(I441&lt;&gt;"",N(A441)&gt;0,IFERROR(VLOOKUP(I441,'Ajustes'!$A$3:$C$5,2,0),0)&gt;0,IF(OR(N(L441)&gt;0,N(M441)&gt;0),((IF(N(L441)=0,N(A441),N(L441))+N(M441))-(N(A441)+N(B441)))*1440&gt;IFERROR(VLOOKUP(I441,'Ajustes'!$A$3:$C$5,2,0),0),AND(NOT(N(O441)&gt;0),I441&lt;&gt;"Emergencia ahora",(NOW()-(N(A441)+N(B441)))*1440&gt;IFERROR(VLOOKUP(I441,'Ajustes'!$A$3:$C$5,2,0),0)))),"LLAMADA DESPUÉS DE LA META; ","")&amp;IF(AND(I441="Siguiente día hábil",N(A441)&gt;0,IF(N(N441)=0,TODAY()&gt;WORKDAY(N(A441),1),N(N441)&gt;WORKDAY(N(A441),1))),"SIGUIENTE DÍA HÁBIL SIN PROGRAMAR; ","")&amp;IF(AND(OR(I441="Emergencia ahora",I441="Siguiente día hábil"),K441=""),"SIN PROVEEDOR; ","")&amp;IF(AND(I441&lt;&gt;"",N(A441)&gt;0,IFERROR(VLOOKUP(I441,'Ajustes'!$A$3:$C$5,3,0),0)&gt;0,TODAY()-N(A441)&gt;IFERROR(VLOOKUP(I441,'Ajustes'!$A$3:$C$5,3,0),0)),"ABIERTA DEMASIADO TIEMPO; ","")="","",LEFT(IF(N(A441)=0,"SIN FECHA DE LLEGADA; ","")&amp;IF(C441="","SIN UNIDAD; ","")&amp;IF(AND(C441&lt;&gt;"",COUNTIF('Unidades'!$A$2:$A$300,C441)=0),"UNIDAD NO ESTÁ EN LA LISTA; ","")&amp;IF(I441="","SIN URGENCIA; ","")&amp;IF(AND(I441&lt;&gt;"",J441=""),"FALTA QUIÉN DECIDIÓ; ","")&amp;IF(AND(I441="Emergencia ahora",NOT(OR(N(L441)&gt;0,N(M441)&gt;0))),"EMERGENCIA SIN LLAMADA DE REGRESO; ","")&amp;IF(AND(I441&lt;&gt;"",N(A441)&gt;0,IFERROR(VLOOKUP(I441,'Ajustes'!$A$3:$C$5,2,0),0)&gt;0,IF(OR(N(L441)&gt;0,N(M441)&gt;0),((IF(N(L441)=0,N(A441),N(L441))+N(M441))-(N(A441)+N(B441)))*1440&gt;IFERROR(VLOOKUP(I441,'Ajustes'!$A$3:$C$5,2,0),0),AND(NOT(N(O441)&gt;0),I441&lt;&gt;"Emergencia ahora",(NOW()-(N(A441)+N(B441)))*1440&gt;IFERROR(VLOOKUP(I441,'Ajustes'!$A$3:$C$5,2,0),0)))),"LLAMADA DESPUÉS DE LA META; ","")&amp;IF(AND(I441="Siguiente día hábil",N(A441)&gt;0,IF(N(N441)=0,TODAY()&gt;WORKDAY(N(A441),1),N(N441)&gt;WORKDAY(N(A441),1))),"SIGUIENTE DÍA HÁBIL SIN PROGRAMAR; ","")&amp;IF(AND(OR(I441="Emergencia ahora",I441="Siguiente día hábil"),K441=""),"SIN PROVEEDOR; ","")&amp;IF(AND(I441&lt;&gt;"",N(A441)&gt;0,IFERROR(VLOOKUP(I441,'Ajustes'!$A$3:$C$5,3,0),0)&gt;0,TODAY()-N(A441)&gt;IFERROR(VLOOKUP(I441,'Ajustes'!$A$3:$C$5,3,0),0)),"ABIERTA DEMASIADO TIEMPO; ",""),LEN(IF(N(A441)=0,"SIN FECHA DE LLEGADA; ","")&amp;IF(C441="","SIN UNIDAD; ","")&amp;IF(AND(C441&lt;&gt;"",COUNTIF('Unidades'!$A$2:$A$300,C441)=0),"UNIDAD NO ESTÁ EN LA LISTA; ","")&amp;IF(I441="","SIN URGENCIA; ","")&amp;IF(AND(I441&lt;&gt;"",J441=""),"FALTA QUIÉN DECIDIÓ; ","")&amp;IF(AND(I441="Emergencia ahora",NOT(OR(N(L441)&gt;0,N(M441)&gt;0))),"EMERGENCIA SIN LLAMADA DE REGRESO; ","")&amp;IF(AND(I441&lt;&gt;"",N(A441)&gt;0,IFERROR(VLOOKUP(I441,'Ajustes'!$A$3:$C$5,2,0),0)&gt;0,IF(OR(N(L441)&gt;0,N(M441)&gt;0),((IF(N(L441)=0,N(A441),N(L441))+N(M441))-(N(A441)+N(B441)))*1440&gt;IFERROR(VLOOKUP(I441,'Ajustes'!$A$3:$C$5,2,0),0),AND(NOT(N(O441)&gt;0),I441&lt;&gt;"Emergencia ahora",(NOW()-(N(A441)+N(B441)))*1440&gt;IFERROR(VLOOKUP(I441,'Ajustes'!$A$3:$C$5,2,0),0)))),"LLAMADA DESPUÉS DE LA META; ","")&amp;IF(AND(I441="Siguiente día hábil",N(A441)&gt;0,IF(N(N441)=0,TODAY()&gt;WORKDAY(N(A441),1),N(N441)&gt;WORKDAY(N(A441),1))),"SIGUIENTE DÍA HÁBIL SIN PROGRAMAR; ","")&amp;IF(AND(OR(I441="Emergencia ahora",I441="Siguiente día hábil"),K441=""),"SIN PROVEEDOR; ","")&amp;IF(AND(I441&lt;&gt;"",N(A441)&gt;0,IFERROR(VLOOKUP(I441,'Ajustes'!$A$3:$C$5,3,0),0)&gt;0,TODAY()-N(A441)&gt;IFERROR(VLOOKUP(I441,'Ajustes'!$A$3:$C$5,3,0),0)),"ABIERTA DEMASIADO TIEMPO; ",""))-2)))</f>
        <v/>
      </c>
    </row>
    <row r="442">
      <c r="A442" s="7" t="n"/>
      <c r="B442" s="8" t="n"/>
      <c r="L442" s="7" t="n"/>
      <c r="M442" s="8" t="n"/>
      <c r="N442" s="7" t="n"/>
      <c r="O442" s="7" t="n"/>
      <c r="Q442" s="10">
        <f>IF(OR(NOT(OR(A442&lt;&gt;"",C442&lt;&gt;"",D442&lt;&gt;"",G442&lt;&gt;"")),N(A442)=0,NOT(OR(N(L442)&gt;0,N(M442)&gt;0))),"",ROUND(((IF(N(L442)=0,N(A442),N(L442))+N(M442))-(N(A442)+N(B442)))*1440,0))</f>
        <v/>
      </c>
      <c r="R442" s="10">
        <f>IF(OR(NOT(OR(A442&lt;&gt;"",C442&lt;&gt;"",D442&lt;&gt;"",G442&lt;&gt;"")),N(A442)=0),"",IF(N(O442)&gt;0,N(O442),TODAY())-N(A442))</f>
        <v/>
      </c>
      <c r="S442">
        <f>IF(OR(NOT(OR(A442&lt;&gt;"",C442&lt;&gt;"",D442&lt;&gt;"",G442&lt;&gt;"")),N(O442)&gt;0),"",IF(IF(N(A442)=0,"SIN FECHA DE LLEGADA; ","")&amp;IF(C442="","SIN UNIDAD; ","")&amp;IF(AND(C442&lt;&gt;"",COUNTIF('Unidades'!$A$2:$A$300,C442)=0),"UNIDAD NO ESTÁ EN LA LISTA; ","")&amp;IF(I442="","SIN URGENCIA; ","")&amp;IF(AND(I442&lt;&gt;"",J442=""),"FALTA QUIÉN DECIDIÓ; ","")&amp;IF(AND(I442="Emergencia ahora",NOT(OR(N(L442)&gt;0,N(M442)&gt;0))),"EMERGENCIA SIN LLAMADA DE REGRESO; ","")&amp;IF(AND(I442&lt;&gt;"",N(A442)&gt;0,IFERROR(VLOOKUP(I442,'Ajustes'!$A$3:$C$5,2,0),0)&gt;0,IF(OR(N(L442)&gt;0,N(M442)&gt;0),((IF(N(L442)=0,N(A442),N(L442))+N(M442))-(N(A442)+N(B442)))*1440&gt;IFERROR(VLOOKUP(I442,'Ajustes'!$A$3:$C$5,2,0),0),AND(NOT(N(O442)&gt;0),I442&lt;&gt;"Emergencia ahora",(NOW()-(N(A442)+N(B442)))*1440&gt;IFERROR(VLOOKUP(I442,'Ajustes'!$A$3:$C$5,2,0),0)))),"LLAMADA DESPUÉS DE LA META; ","")&amp;IF(AND(I442="Siguiente día hábil",N(A442)&gt;0,IF(N(N442)=0,TODAY()&gt;WORKDAY(N(A442),1),N(N442)&gt;WORKDAY(N(A442),1))),"SIGUIENTE DÍA HÁBIL SIN PROGRAMAR; ","")&amp;IF(AND(OR(I442="Emergencia ahora",I442="Siguiente día hábil"),K442=""),"SIN PROVEEDOR; ","")&amp;IF(AND(I442&lt;&gt;"",N(A442)&gt;0,IFERROR(VLOOKUP(I442,'Ajustes'!$A$3:$C$5,3,0),0)&gt;0,TODAY()-N(A442)&gt;IFERROR(VLOOKUP(I442,'Ajustes'!$A$3:$C$5,3,0),0)),"ABIERTA DEMASIADO TIEMPO; ","")="","",LEFT(IF(N(A442)=0,"SIN FECHA DE LLEGADA; ","")&amp;IF(C442="","SIN UNIDAD; ","")&amp;IF(AND(C442&lt;&gt;"",COUNTIF('Unidades'!$A$2:$A$300,C442)=0),"UNIDAD NO ESTÁ EN LA LISTA; ","")&amp;IF(I442="","SIN URGENCIA; ","")&amp;IF(AND(I442&lt;&gt;"",J442=""),"FALTA QUIÉN DECIDIÓ; ","")&amp;IF(AND(I442="Emergencia ahora",NOT(OR(N(L442)&gt;0,N(M442)&gt;0))),"EMERGENCIA SIN LLAMADA DE REGRESO; ","")&amp;IF(AND(I442&lt;&gt;"",N(A442)&gt;0,IFERROR(VLOOKUP(I442,'Ajustes'!$A$3:$C$5,2,0),0)&gt;0,IF(OR(N(L442)&gt;0,N(M442)&gt;0),((IF(N(L442)=0,N(A442),N(L442))+N(M442))-(N(A442)+N(B442)))*1440&gt;IFERROR(VLOOKUP(I442,'Ajustes'!$A$3:$C$5,2,0),0),AND(NOT(N(O442)&gt;0),I442&lt;&gt;"Emergencia ahora",(NOW()-(N(A442)+N(B442)))*1440&gt;IFERROR(VLOOKUP(I442,'Ajustes'!$A$3:$C$5,2,0),0)))),"LLAMADA DESPUÉS DE LA META; ","")&amp;IF(AND(I442="Siguiente día hábil",N(A442)&gt;0,IF(N(N442)=0,TODAY()&gt;WORKDAY(N(A442),1),N(N442)&gt;WORKDAY(N(A442),1))),"SIGUIENTE DÍA HÁBIL SIN PROGRAMAR; ","")&amp;IF(AND(OR(I442="Emergencia ahora",I442="Siguiente día hábil"),K442=""),"SIN PROVEEDOR; ","")&amp;IF(AND(I442&lt;&gt;"",N(A442)&gt;0,IFERROR(VLOOKUP(I442,'Ajustes'!$A$3:$C$5,3,0),0)&gt;0,TODAY()-N(A442)&gt;IFERROR(VLOOKUP(I442,'Ajustes'!$A$3:$C$5,3,0),0)),"ABIERTA DEMASIADO TIEMPO; ",""),LEN(IF(N(A442)=0,"SIN FECHA DE LLEGADA; ","")&amp;IF(C442="","SIN UNIDAD; ","")&amp;IF(AND(C442&lt;&gt;"",COUNTIF('Unidades'!$A$2:$A$300,C442)=0),"UNIDAD NO ESTÁ EN LA LISTA; ","")&amp;IF(I442="","SIN URGENCIA; ","")&amp;IF(AND(I442&lt;&gt;"",J442=""),"FALTA QUIÉN DECIDIÓ; ","")&amp;IF(AND(I442="Emergencia ahora",NOT(OR(N(L442)&gt;0,N(M442)&gt;0))),"EMERGENCIA SIN LLAMADA DE REGRESO; ","")&amp;IF(AND(I442&lt;&gt;"",N(A442)&gt;0,IFERROR(VLOOKUP(I442,'Ajustes'!$A$3:$C$5,2,0),0)&gt;0,IF(OR(N(L442)&gt;0,N(M442)&gt;0),((IF(N(L442)=0,N(A442),N(L442))+N(M442))-(N(A442)+N(B442)))*1440&gt;IFERROR(VLOOKUP(I442,'Ajustes'!$A$3:$C$5,2,0),0),AND(NOT(N(O442)&gt;0),I442&lt;&gt;"Emergencia ahora",(NOW()-(N(A442)+N(B442)))*1440&gt;IFERROR(VLOOKUP(I442,'Ajustes'!$A$3:$C$5,2,0),0)))),"LLAMADA DESPUÉS DE LA META; ","")&amp;IF(AND(I442="Siguiente día hábil",N(A442)&gt;0,IF(N(N442)=0,TODAY()&gt;WORKDAY(N(A442),1),N(N442)&gt;WORKDAY(N(A442),1))),"SIGUIENTE DÍA HÁBIL SIN PROGRAMAR; ","")&amp;IF(AND(OR(I442="Emergencia ahora",I442="Siguiente día hábil"),K442=""),"SIN PROVEEDOR; ","")&amp;IF(AND(I442&lt;&gt;"",N(A442)&gt;0,IFERROR(VLOOKUP(I442,'Ajustes'!$A$3:$C$5,3,0),0)&gt;0,TODAY()-N(A442)&gt;IFERROR(VLOOKUP(I442,'Ajustes'!$A$3:$C$5,3,0),0)),"ABIERTA DEMASIADO TIEMPO; ",""))-2)))</f>
        <v/>
      </c>
    </row>
    <row r="443">
      <c r="A443" s="7" t="n"/>
      <c r="B443" s="8" t="n"/>
      <c r="L443" s="7" t="n"/>
      <c r="M443" s="8" t="n"/>
      <c r="N443" s="7" t="n"/>
      <c r="O443" s="7" t="n"/>
      <c r="Q443" s="10">
        <f>IF(OR(NOT(OR(A443&lt;&gt;"",C443&lt;&gt;"",D443&lt;&gt;"",G443&lt;&gt;"")),N(A443)=0,NOT(OR(N(L443)&gt;0,N(M443)&gt;0))),"",ROUND(((IF(N(L443)=0,N(A443),N(L443))+N(M443))-(N(A443)+N(B443)))*1440,0))</f>
        <v/>
      </c>
      <c r="R443" s="10">
        <f>IF(OR(NOT(OR(A443&lt;&gt;"",C443&lt;&gt;"",D443&lt;&gt;"",G443&lt;&gt;"")),N(A443)=0),"",IF(N(O443)&gt;0,N(O443),TODAY())-N(A443))</f>
        <v/>
      </c>
      <c r="S443">
        <f>IF(OR(NOT(OR(A443&lt;&gt;"",C443&lt;&gt;"",D443&lt;&gt;"",G443&lt;&gt;"")),N(O443)&gt;0),"",IF(IF(N(A443)=0,"SIN FECHA DE LLEGADA; ","")&amp;IF(C443="","SIN UNIDAD; ","")&amp;IF(AND(C443&lt;&gt;"",COUNTIF('Unidades'!$A$2:$A$300,C443)=0),"UNIDAD NO ESTÁ EN LA LISTA; ","")&amp;IF(I443="","SIN URGENCIA; ","")&amp;IF(AND(I443&lt;&gt;"",J443=""),"FALTA QUIÉN DECIDIÓ; ","")&amp;IF(AND(I443="Emergencia ahora",NOT(OR(N(L443)&gt;0,N(M443)&gt;0))),"EMERGENCIA SIN LLAMADA DE REGRESO; ","")&amp;IF(AND(I443&lt;&gt;"",N(A443)&gt;0,IFERROR(VLOOKUP(I443,'Ajustes'!$A$3:$C$5,2,0),0)&gt;0,IF(OR(N(L443)&gt;0,N(M443)&gt;0),((IF(N(L443)=0,N(A443),N(L443))+N(M443))-(N(A443)+N(B443)))*1440&gt;IFERROR(VLOOKUP(I443,'Ajustes'!$A$3:$C$5,2,0),0),AND(NOT(N(O443)&gt;0),I443&lt;&gt;"Emergencia ahora",(NOW()-(N(A443)+N(B443)))*1440&gt;IFERROR(VLOOKUP(I443,'Ajustes'!$A$3:$C$5,2,0),0)))),"LLAMADA DESPUÉS DE LA META; ","")&amp;IF(AND(I443="Siguiente día hábil",N(A443)&gt;0,IF(N(N443)=0,TODAY()&gt;WORKDAY(N(A443),1),N(N443)&gt;WORKDAY(N(A443),1))),"SIGUIENTE DÍA HÁBIL SIN PROGRAMAR; ","")&amp;IF(AND(OR(I443="Emergencia ahora",I443="Siguiente día hábil"),K443=""),"SIN PROVEEDOR; ","")&amp;IF(AND(I443&lt;&gt;"",N(A443)&gt;0,IFERROR(VLOOKUP(I443,'Ajustes'!$A$3:$C$5,3,0),0)&gt;0,TODAY()-N(A443)&gt;IFERROR(VLOOKUP(I443,'Ajustes'!$A$3:$C$5,3,0),0)),"ABIERTA DEMASIADO TIEMPO; ","")="","",LEFT(IF(N(A443)=0,"SIN FECHA DE LLEGADA; ","")&amp;IF(C443="","SIN UNIDAD; ","")&amp;IF(AND(C443&lt;&gt;"",COUNTIF('Unidades'!$A$2:$A$300,C443)=0),"UNIDAD NO ESTÁ EN LA LISTA; ","")&amp;IF(I443="","SIN URGENCIA; ","")&amp;IF(AND(I443&lt;&gt;"",J443=""),"FALTA QUIÉN DECIDIÓ; ","")&amp;IF(AND(I443="Emergencia ahora",NOT(OR(N(L443)&gt;0,N(M443)&gt;0))),"EMERGENCIA SIN LLAMADA DE REGRESO; ","")&amp;IF(AND(I443&lt;&gt;"",N(A443)&gt;0,IFERROR(VLOOKUP(I443,'Ajustes'!$A$3:$C$5,2,0),0)&gt;0,IF(OR(N(L443)&gt;0,N(M443)&gt;0),((IF(N(L443)=0,N(A443),N(L443))+N(M443))-(N(A443)+N(B443)))*1440&gt;IFERROR(VLOOKUP(I443,'Ajustes'!$A$3:$C$5,2,0),0),AND(NOT(N(O443)&gt;0),I443&lt;&gt;"Emergencia ahora",(NOW()-(N(A443)+N(B443)))*1440&gt;IFERROR(VLOOKUP(I443,'Ajustes'!$A$3:$C$5,2,0),0)))),"LLAMADA DESPUÉS DE LA META; ","")&amp;IF(AND(I443="Siguiente día hábil",N(A443)&gt;0,IF(N(N443)=0,TODAY()&gt;WORKDAY(N(A443),1),N(N443)&gt;WORKDAY(N(A443),1))),"SIGUIENTE DÍA HÁBIL SIN PROGRAMAR; ","")&amp;IF(AND(OR(I443="Emergencia ahora",I443="Siguiente día hábil"),K443=""),"SIN PROVEEDOR; ","")&amp;IF(AND(I443&lt;&gt;"",N(A443)&gt;0,IFERROR(VLOOKUP(I443,'Ajustes'!$A$3:$C$5,3,0),0)&gt;0,TODAY()-N(A443)&gt;IFERROR(VLOOKUP(I443,'Ajustes'!$A$3:$C$5,3,0),0)),"ABIERTA DEMASIADO TIEMPO; ",""),LEN(IF(N(A443)=0,"SIN FECHA DE LLEGADA; ","")&amp;IF(C443="","SIN UNIDAD; ","")&amp;IF(AND(C443&lt;&gt;"",COUNTIF('Unidades'!$A$2:$A$300,C443)=0),"UNIDAD NO ESTÁ EN LA LISTA; ","")&amp;IF(I443="","SIN URGENCIA; ","")&amp;IF(AND(I443&lt;&gt;"",J443=""),"FALTA QUIÉN DECIDIÓ; ","")&amp;IF(AND(I443="Emergencia ahora",NOT(OR(N(L443)&gt;0,N(M443)&gt;0))),"EMERGENCIA SIN LLAMADA DE REGRESO; ","")&amp;IF(AND(I443&lt;&gt;"",N(A443)&gt;0,IFERROR(VLOOKUP(I443,'Ajustes'!$A$3:$C$5,2,0),0)&gt;0,IF(OR(N(L443)&gt;0,N(M443)&gt;0),((IF(N(L443)=0,N(A443),N(L443))+N(M443))-(N(A443)+N(B443)))*1440&gt;IFERROR(VLOOKUP(I443,'Ajustes'!$A$3:$C$5,2,0),0),AND(NOT(N(O443)&gt;0),I443&lt;&gt;"Emergencia ahora",(NOW()-(N(A443)+N(B443)))*1440&gt;IFERROR(VLOOKUP(I443,'Ajustes'!$A$3:$C$5,2,0),0)))),"LLAMADA DESPUÉS DE LA META; ","")&amp;IF(AND(I443="Siguiente día hábil",N(A443)&gt;0,IF(N(N443)=0,TODAY()&gt;WORKDAY(N(A443),1),N(N443)&gt;WORKDAY(N(A443),1))),"SIGUIENTE DÍA HÁBIL SIN PROGRAMAR; ","")&amp;IF(AND(OR(I443="Emergencia ahora",I443="Siguiente día hábil"),K443=""),"SIN PROVEEDOR; ","")&amp;IF(AND(I443&lt;&gt;"",N(A443)&gt;0,IFERROR(VLOOKUP(I443,'Ajustes'!$A$3:$C$5,3,0),0)&gt;0,TODAY()-N(A443)&gt;IFERROR(VLOOKUP(I443,'Ajustes'!$A$3:$C$5,3,0),0)),"ABIERTA DEMASIADO TIEMPO; ",""))-2)))</f>
        <v/>
      </c>
    </row>
    <row r="444">
      <c r="A444" s="7" t="n"/>
      <c r="B444" s="8" t="n"/>
      <c r="L444" s="7" t="n"/>
      <c r="M444" s="8" t="n"/>
      <c r="N444" s="7" t="n"/>
      <c r="O444" s="7" t="n"/>
      <c r="Q444" s="10">
        <f>IF(OR(NOT(OR(A444&lt;&gt;"",C444&lt;&gt;"",D444&lt;&gt;"",G444&lt;&gt;"")),N(A444)=0,NOT(OR(N(L444)&gt;0,N(M444)&gt;0))),"",ROUND(((IF(N(L444)=0,N(A444),N(L444))+N(M444))-(N(A444)+N(B444)))*1440,0))</f>
        <v/>
      </c>
      <c r="R444" s="10">
        <f>IF(OR(NOT(OR(A444&lt;&gt;"",C444&lt;&gt;"",D444&lt;&gt;"",G444&lt;&gt;"")),N(A444)=0),"",IF(N(O444)&gt;0,N(O444),TODAY())-N(A444))</f>
        <v/>
      </c>
      <c r="S444">
        <f>IF(OR(NOT(OR(A444&lt;&gt;"",C444&lt;&gt;"",D444&lt;&gt;"",G444&lt;&gt;"")),N(O444)&gt;0),"",IF(IF(N(A444)=0,"SIN FECHA DE LLEGADA; ","")&amp;IF(C444="","SIN UNIDAD; ","")&amp;IF(AND(C444&lt;&gt;"",COUNTIF('Unidades'!$A$2:$A$300,C444)=0),"UNIDAD NO ESTÁ EN LA LISTA; ","")&amp;IF(I444="","SIN URGENCIA; ","")&amp;IF(AND(I444&lt;&gt;"",J444=""),"FALTA QUIÉN DECIDIÓ; ","")&amp;IF(AND(I444="Emergencia ahora",NOT(OR(N(L444)&gt;0,N(M444)&gt;0))),"EMERGENCIA SIN LLAMADA DE REGRESO; ","")&amp;IF(AND(I444&lt;&gt;"",N(A444)&gt;0,IFERROR(VLOOKUP(I444,'Ajustes'!$A$3:$C$5,2,0),0)&gt;0,IF(OR(N(L444)&gt;0,N(M444)&gt;0),((IF(N(L444)=0,N(A444),N(L444))+N(M444))-(N(A444)+N(B444)))*1440&gt;IFERROR(VLOOKUP(I444,'Ajustes'!$A$3:$C$5,2,0),0),AND(NOT(N(O444)&gt;0),I444&lt;&gt;"Emergencia ahora",(NOW()-(N(A444)+N(B444)))*1440&gt;IFERROR(VLOOKUP(I444,'Ajustes'!$A$3:$C$5,2,0),0)))),"LLAMADA DESPUÉS DE LA META; ","")&amp;IF(AND(I444="Siguiente día hábil",N(A444)&gt;0,IF(N(N444)=0,TODAY()&gt;WORKDAY(N(A444),1),N(N444)&gt;WORKDAY(N(A444),1))),"SIGUIENTE DÍA HÁBIL SIN PROGRAMAR; ","")&amp;IF(AND(OR(I444="Emergencia ahora",I444="Siguiente día hábil"),K444=""),"SIN PROVEEDOR; ","")&amp;IF(AND(I444&lt;&gt;"",N(A444)&gt;0,IFERROR(VLOOKUP(I444,'Ajustes'!$A$3:$C$5,3,0),0)&gt;0,TODAY()-N(A444)&gt;IFERROR(VLOOKUP(I444,'Ajustes'!$A$3:$C$5,3,0),0)),"ABIERTA DEMASIADO TIEMPO; ","")="","",LEFT(IF(N(A444)=0,"SIN FECHA DE LLEGADA; ","")&amp;IF(C444="","SIN UNIDAD; ","")&amp;IF(AND(C444&lt;&gt;"",COUNTIF('Unidades'!$A$2:$A$300,C444)=0),"UNIDAD NO ESTÁ EN LA LISTA; ","")&amp;IF(I444="","SIN URGENCIA; ","")&amp;IF(AND(I444&lt;&gt;"",J444=""),"FALTA QUIÉN DECIDIÓ; ","")&amp;IF(AND(I444="Emergencia ahora",NOT(OR(N(L444)&gt;0,N(M444)&gt;0))),"EMERGENCIA SIN LLAMADA DE REGRESO; ","")&amp;IF(AND(I444&lt;&gt;"",N(A444)&gt;0,IFERROR(VLOOKUP(I444,'Ajustes'!$A$3:$C$5,2,0),0)&gt;0,IF(OR(N(L444)&gt;0,N(M444)&gt;0),((IF(N(L444)=0,N(A444),N(L444))+N(M444))-(N(A444)+N(B444)))*1440&gt;IFERROR(VLOOKUP(I444,'Ajustes'!$A$3:$C$5,2,0),0),AND(NOT(N(O444)&gt;0),I444&lt;&gt;"Emergencia ahora",(NOW()-(N(A444)+N(B444)))*1440&gt;IFERROR(VLOOKUP(I444,'Ajustes'!$A$3:$C$5,2,0),0)))),"LLAMADA DESPUÉS DE LA META; ","")&amp;IF(AND(I444="Siguiente día hábil",N(A444)&gt;0,IF(N(N444)=0,TODAY()&gt;WORKDAY(N(A444),1),N(N444)&gt;WORKDAY(N(A444),1))),"SIGUIENTE DÍA HÁBIL SIN PROGRAMAR; ","")&amp;IF(AND(OR(I444="Emergencia ahora",I444="Siguiente día hábil"),K444=""),"SIN PROVEEDOR; ","")&amp;IF(AND(I444&lt;&gt;"",N(A444)&gt;0,IFERROR(VLOOKUP(I444,'Ajustes'!$A$3:$C$5,3,0),0)&gt;0,TODAY()-N(A444)&gt;IFERROR(VLOOKUP(I444,'Ajustes'!$A$3:$C$5,3,0),0)),"ABIERTA DEMASIADO TIEMPO; ",""),LEN(IF(N(A444)=0,"SIN FECHA DE LLEGADA; ","")&amp;IF(C444="","SIN UNIDAD; ","")&amp;IF(AND(C444&lt;&gt;"",COUNTIF('Unidades'!$A$2:$A$300,C444)=0),"UNIDAD NO ESTÁ EN LA LISTA; ","")&amp;IF(I444="","SIN URGENCIA; ","")&amp;IF(AND(I444&lt;&gt;"",J444=""),"FALTA QUIÉN DECIDIÓ; ","")&amp;IF(AND(I444="Emergencia ahora",NOT(OR(N(L444)&gt;0,N(M444)&gt;0))),"EMERGENCIA SIN LLAMADA DE REGRESO; ","")&amp;IF(AND(I444&lt;&gt;"",N(A444)&gt;0,IFERROR(VLOOKUP(I444,'Ajustes'!$A$3:$C$5,2,0),0)&gt;0,IF(OR(N(L444)&gt;0,N(M444)&gt;0),((IF(N(L444)=0,N(A444),N(L444))+N(M444))-(N(A444)+N(B444)))*1440&gt;IFERROR(VLOOKUP(I444,'Ajustes'!$A$3:$C$5,2,0),0),AND(NOT(N(O444)&gt;0),I444&lt;&gt;"Emergencia ahora",(NOW()-(N(A444)+N(B444)))*1440&gt;IFERROR(VLOOKUP(I444,'Ajustes'!$A$3:$C$5,2,0),0)))),"LLAMADA DESPUÉS DE LA META; ","")&amp;IF(AND(I444="Siguiente día hábil",N(A444)&gt;0,IF(N(N444)=0,TODAY()&gt;WORKDAY(N(A444),1),N(N444)&gt;WORKDAY(N(A444),1))),"SIGUIENTE DÍA HÁBIL SIN PROGRAMAR; ","")&amp;IF(AND(OR(I444="Emergencia ahora",I444="Siguiente día hábil"),K444=""),"SIN PROVEEDOR; ","")&amp;IF(AND(I444&lt;&gt;"",N(A444)&gt;0,IFERROR(VLOOKUP(I444,'Ajustes'!$A$3:$C$5,3,0),0)&gt;0,TODAY()-N(A444)&gt;IFERROR(VLOOKUP(I444,'Ajustes'!$A$3:$C$5,3,0),0)),"ABIERTA DEMASIADO TIEMPO; ",""))-2)))</f>
        <v/>
      </c>
    </row>
    <row r="445">
      <c r="A445" s="7" t="n"/>
      <c r="B445" s="8" t="n"/>
      <c r="L445" s="7" t="n"/>
      <c r="M445" s="8" t="n"/>
      <c r="N445" s="7" t="n"/>
      <c r="O445" s="7" t="n"/>
      <c r="Q445" s="10">
        <f>IF(OR(NOT(OR(A445&lt;&gt;"",C445&lt;&gt;"",D445&lt;&gt;"",G445&lt;&gt;"")),N(A445)=0,NOT(OR(N(L445)&gt;0,N(M445)&gt;0))),"",ROUND(((IF(N(L445)=0,N(A445),N(L445))+N(M445))-(N(A445)+N(B445)))*1440,0))</f>
        <v/>
      </c>
      <c r="R445" s="10">
        <f>IF(OR(NOT(OR(A445&lt;&gt;"",C445&lt;&gt;"",D445&lt;&gt;"",G445&lt;&gt;"")),N(A445)=0),"",IF(N(O445)&gt;0,N(O445),TODAY())-N(A445))</f>
        <v/>
      </c>
      <c r="S445">
        <f>IF(OR(NOT(OR(A445&lt;&gt;"",C445&lt;&gt;"",D445&lt;&gt;"",G445&lt;&gt;"")),N(O445)&gt;0),"",IF(IF(N(A445)=0,"SIN FECHA DE LLEGADA; ","")&amp;IF(C445="","SIN UNIDAD; ","")&amp;IF(AND(C445&lt;&gt;"",COUNTIF('Unidades'!$A$2:$A$300,C445)=0),"UNIDAD NO ESTÁ EN LA LISTA; ","")&amp;IF(I445="","SIN URGENCIA; ","")&amp;IF(AND(I445&lt;&gt;"",J445=""),"FALTA QUIÉN DECIDIÓ; ","")&amp;IF(AND(I445="Emergencia ahora",NOT(OR(N(L445)&gt;0,N(M445)&gt;0))),"EMERGENCIA SIN LLAMADA DE REGRESO; ","")&amp;IF(AND(I445&lt;&gt;"",N(A445)&gt;0,IFERROR(VLOOKUP(I445,'Ajustes'!$A$3:$C$5,2,0),0)&gt;0,IF(OR(N(L445)&gt;0,N(M445)&gt;0),((IF(N(L445)=0,N(A445),N(L445))+N(M445))-(N(A445)+N(B445)))*1440&gt;IFERROR(VLOOKUP(I445,'Ajustes'!$A$3:$C$5,2,0),0),AND(NOT(N(O445)&gt;0),I445&lt;&gt;"Emergencia ahora",(NOW()-(N(A445)+N(B445)))*1440&gt;IFERROR(VLOOKUP(I445,'Ajustes'!$A$3:$C$5,2,0),0)))),"LLAMADA DESPUÉS DE LA META; ","")&amp;IF(AND(I445="Siguiente día hábil",N(A445)&gt;0,IF(N(N445)=0,TODAY()&gt;WORKDAY(N(A445),1),N(N445)&gt;WORKDAY(N(A445),1))),"SIGUIENTE DÍA HÁBIL SIN PROGRAMAR; ","")&amp;IF(AND(OR(I445="Emergencia ahora",I445="Siguiente día hábil"),K445=""),"SIN PROVEEDOR; ","")&amp;IF(AND(I445&lt;&gt;"",N(A445)&gt;0,IFERROR(VLOOKUP(I445,'Ajustes'!$A$3:$C$5,3,0),0)&gt;0,TODAY()-N(A445)&gt;IFERROR(VLOOKUP(I445,'Ajustes'!$A$3:$C$5,3,0),0)),"ABIERTA DEMASIADO TIEMPO; ","")="","",LEFT(IF(N(A445)=0,"SIN FECHA DE LLEGADA; ","")&amp;IF(C445="","SIN UNIDAD; ","")&amp;IF(AND(C445&lt;&gt;"",COUNTIF('Unidades'!$A$2:$A$300,C445)=0),"UNIDAD NO ESTÁ EN LA LISTA; ","")&amp;IF(I445="","SIN URGENCIA; ","")&amp;IF(AND(I445&lt;&gt;"",J445=""),"FALTA QUIÉN DECIDIÓ; ","")&amp;IF(AND(I445="Emergencia ahora",NOT(OR(N(L445)&gt;0,N(M445)&gt;0))),"EMERGENCIA SIN LLAMADA DE REGRESO; ","")&amp;IF(AND(I445&lt;&gt;"",N(A445)&gt;0,IFERROR(VLOOKUP(I445,'Ajustes'!$A$3:$C$5,2,0),0)&gt;0,IF(OR(N(L445)&gt;0,N(M445)&gt;0),((IF(N(L445)=0,N(A445),N(L445))+N(M445))-(N(A445)+N(B445)))*1440&gt;IFERROR(VLOOKUP(I445,'Ajustes'!$A$3:$C$5,2,0),0),AND(NOT(N(O445)&gt;0),I445&lt;&gt;"Emergencia ahora",(NOW()-(N(A445)+N(B445)))*1440&gt;IFERROR(VLOOKUP(I445,'Ajustes'!$A$3:$C$5,2,0),0)))),"LLAMADA DESPUÉS DE LA META; ","")&amp;IF(AND(I445="Siguiente día hábil",N(A445)&gt;0,IF(N(N445)=0,TODAY()&gt;WORKDAY(N(A445),1),N(N445)&gt;WORKDAY(N(A445),1))),"SIGUIENTE DÍA HÁBIL SIN PROGRAMAR; ","")&amp;IF(AND(OR(I445="Emergencia ahora",I445="Siguiente día hábil"),K445=""),"SIN PROVEEDOR; ","")&amp;IF(AND(I445&lt;&gt;"",N(A445)&gt;0,IFERROR(VLOOKUP(I445,'Ajustes'!$A$3:$C$5,3,0),0)&gt;0,TODAY()-N(A445)&gt;IFERROR(VLOOKUP(I445,'Ajustes'!$A$3:$C$5,3,0),0)),"ABIERTA DEMASIADO TIEMPO; ",""),LEN(IF(N(A445)=0,"SIN FECHA DE LLEGADA; ","")&amp;IF(C445="","SIN UNIDAD; ","")&amp;IF(AND(C445&lt;&gt;"",COUNTIF('Unidades'!$A$2:$A$300,C445)=0),"UNIDAD NO ESTÁ EN LA LISTA; ","")&amp;IF(I445="","SIN URGENCIA; ","")&amp;IF(AND(I445&lt;&gt;"",J445=""),"FALTA QUIÉN DECIDIÓ; ","")&amp;IF(AND(I445="Emergencia ahora",NOT(OR(N(L445)&gt;0,N(M445)&gt;0))),"EMERGENCIA SIN LLAMADA DE REGRESO; ","")&amp;IF(AND(I445&lt;&gt;"",N(A445)&gt;0,IFERROR(VLOOKUP(I445,'Ajustes'!$A$3:$C$5,2,0),0)&gt;0,IF(OR(N(L445)&gt;0,N(M445)&gt;0),((IF(N(L445)=0,N(A445),N(L445))+N(M445))-(N(A445)+N(B445)))*1440&gt;IFERROR(VLOOKUP(I445,'Ajustes'!$A$3:$C$5,2,0),0),AND(NOT(N(O445)&gt;0),I445&lt;&gt;"Emergencia ahora",(NOW()-(N(A445)+N(B445)))*1440&gt;IFERROR(VLOOKUP(I445,'Ajustes'!$A$3:$C$5,2,0),0)))),"LLAMADA DESPUÉS DE LA META; ","")&amp;IF(AND(I445="Siguiente día hábil",N(A445)&gt;0,IF(N(N445)=0,TODAY()&gt;WORKDAY(N(A445),1),N(N445)&gt;WORKDAY(N(A445),1))),"SIGUIENTE DÍA HÁBIL SIN PROGRAMAR; ","")&amp;IF(AND(OR(I445="Emergencia ahora",I445="Siguiente día hábil"),K445=""),"SIN PROVEEDOR; ","")&amp;IF(AND(I445&lt;&gt;"",N(A445)&gt;0,IFERROR(VLOOKUP(I445,'Ajustes'!$A$3:$C$5,3,0),0)&gt;0,TODAY()-N(A445)&gt;IFERROR(VLOOKUP(I445,'Ajustes'!$A$3:$C$5,3,0),0)),"ABIERTA DEMASIADO TIEMPO; ",""))-2)))</f>
        <v/>
      </c>
    </row>
    <row r="446">
      <c r="A446" s="7" t="n"/>
      <c r="B446" s="8" t="n"/>
      <c r="L446" s="7" t="n"/>
      <c r="M446" s="8" t="n"/>
      <c r="N446" s="7" t="n"/>
      <c r="O446" s="7" t="n"/>
      <c r="Q446" s="10">
        <f>IF(OR(NOT(OR(A446&lt;&gt;"",C446&lt;&gt;"",D446&lt;&gt;"",G446&lt;&gt;"")),N(A446)=0,NOT(OR(N(L446)&gt;0,N(M446)&gt;0))),"",ROUND(((IF(N(L446)=0,N(A446),N(L446))+N(M446))-(N(A446)+N(B446)))*1440,0))</f>
        <v/>
      </c>
      <c r="R446" s="10">
        <f>IF(OR(NOT(OR(A446&lt;&gt;"",C446&lt;&gt;"",D446&lt;&gt;"",G446&lt;&gt;"")),N(A446)=0),"",IF(N(O446)&gt;0,N(O446),TODAY())-N(A446))</f>
        <v/>
      </c>
      <c r="S446">
        <f>IF(OR(NOT(OR(A446&lt;&gt;"",C446&lt;&gt;"",D446&lt;&gt;"",G446&lt;&gt;"")),N(O446)&gt;0),"",IF(IF(N(A446)=0,"SIN FECHA DE LLEGADA; ","")&amp;IF(C446="","SIN UNIDAD; ","")&amp;IF(AND(C446&lt;&gt;"",COUNTIF('Unidades'!$A$2:$A$300,C446)=0),"UNIDAD NO ESTÁ EN LA LISTA; ","")&amp;IF(I446="","SIN URGENCIA; ","")&amp;IF(AND(I446&lt;&gt;"",J446=""),"FALTA QUIÉN DECIDIÓ; ","")&amp;IF(AND(I446="Emergencia ahora",NOT(OR(N(L446)&gt;0,N(M446)&gt;0))),"EMERGENCIA SIN LLAMADA DE REGRESO; ","")&amp;IF(AND(I446&lt;&gt;"",N(A446)&gt;0,IFERROR(VLOOKUP(I446,'Ajustes'!$A$3:$C$5,2,0),0)&gt;0,IF(OR(N(L446)&gt;0,N(M446)&gt;0),((IF(N(L446)=0,N(A446),N(L446))+N(M446))-(N(A446)+N(B446)))*1440&gt;IFERROR(VLOOKUP(I446,'Ajustes'!$A$3:$C$5,2,0),0),AND(NOT(N(O446)&gt;0),I446&lt;&gt;"Emergencia ahora",(NOW()-(N(A446)+N(B446)))*1440&gt;IFERROR(VLOOKUP(I446,'Ajustes'!$A$3:$C$5,2,0),0)))),"LLAMADA DESPUÉS DE LA META; ","")&amp;IF(AND(I446="Siguiente día hábil",N(A446)&gt;0,IF(N(N446)=0,TODAY()&gt;WORKDAY(N(A446),1),N(N446)&gt;WORKDAY(N(A446),1))),"SIGUIENTE DÍA HÁBIL SIN PROGRAMAR; ","")&amp;IF(AND(OR(I446="Emergencia ahora",I446="Siguiente día hábil"),K446=""),"SIN PROVEEDOR; ","")&amp;IF(AND(I446&lt;&gt;"",N(A446)&gt;0,IFERROR(VLOOKUP(I446,'Ajustes'!$A$3:$C$5,3,0),0)&gt;0,TODAY()-N(A446)&gt;IFERROR(VLOOKUP(I446,'Ajustes'!$A$3:$C$5,3,0),0)),"ABIERTA DEMASIADO TIEMPO; ","")="","",LEFT(IF(N(A446)=0,"SIN FECHA DE LLEGADA; ","")&amp;IF(C446="","SIN UNIDAD; ","")&amp;IF(AND(C446&lt;&gt;"",COUNTIF('Unidades'!$A$2:$A$300,C446)=0),"UNIDAD NO ESTÁ EN LA LISTA; ","")&amp;IF(I446="","SIN URGENCIA; ","")&amp;IF(AND(I446&lt;&gt;"",J446=""),"FALTA QUIÉN DECIDIÓ; ","")&amp;IF(AND(I446="Emergencia ahora",NOT(OR(N(L446)&gt;0,N(M446)&gt;0))),"EMERGENCIA SIN LLAMADA DE REGRESO; ","")&amp;IF(AND(I446&lt;&gt;"",N(A446)&gt;0,IFERROR(VLOOKUP(I446,'Ajustes'!$A$3:$C$5,2,0),0)&gt;0,IF(OR(N(L446)&gt;0,N(M446)&gt;0),((IF(N(L446)=0,N(A446),N(L446))+N(M446))-(N(A446)+N(B446)))*1440&gt;IFERROR(VLOOKUP(I446,'Ajustes'!$A$3:$C$5,2,0),0),AND(NOT(N(O446)&gt;0),I446&lt;&gt;"Emergencia ahora",(NOW()-(N(A446)+N(B446)))*1440&gt;IFERROR(VLOOKUP(I446,'Ajustes'!$A$3:$C$5,2,0),0)))),"LLAMADA DESPUÉS DE LA META; ","")&amp;IF(AND(I446="Siguiente día hábil",N(A446)&gt;0,IF(N(N446)=0,TODAY()&gt;WORKDAY(N(A446),1),N(N446)&gt;WORKDAY(N(A446),1))),"SIGUIENTE DÍA HÁBIL SIN PROGRAMAR; ","")&amp;IF(AND(OR(I446="Emergencia ahora",I446="Siguiente día hábil"),K446=""),"SIN PROVEEDOR; ","")&amp;IF(AND(I446&lt;&gt;"",N(A446)&gt;0,IFERROR(VLOOKUP(I446,'Ajustes'!$A$3:$C$5,3,0),0)&gt;0,TODAY()-N(A446)&gt;IFERROR(VLOOKUP(I446,'Ajustes'!$A$3:$C$5,3,0),0)),"ABIERTA DEMASIADO TIEMPO; ",""),LEN(IF(N(A446)=0,"SIN FECHA DE LLEGADA; ","")&amp;IF(C446="","SIN UNIDAD; ","")&amp;IF(AND(C446&lt;&gt;"",COUNTIF('Unidades'!$A$2:$A$300,C446)=0),"UNIDAD NO ESTÁ EN LA LISTA; ","")&amp;IF(I446="","SIN URGENCIA; ","")&amp;IF(AND(I446&lt;&gt;"",J446=""),"FALTA QUIÉN DECIDIÓ; ","")&amp;IF(AND(I446="Emergencia ahora",NOT(OR(N(L446)&gt;0,N(M446)&gt;0))),"EMERGENCIA SIN LLAMADA DE REGRESO; ","")&amp;IF(AND(I446&lt;&gt;"",N(A446)&gt;0,IFERROR(VLOOKUP(I446,'Ajustes'!$A$3:$C$5,2,0),0)&gt;0,IF(OR(N(L446)&gt;0,N(M446)&gt;0),((IF(N(L446)=0,N(A446),N(L446))+N(M446))-(N(A446)+N(B446)))*1440&gt;IFERROR(VLOOKUP(I446,'Ajustes'!$A$3:$C$5,2,0),0),AND(NOT(N(O446)&gt;0),I446&lt;&gt;"Emergencia ahora",(NOW()-(N(A446)+N(B446)))*1440&gt;IFERROR(VLOOKUP(I446,'Ajustes'!$A$3:$C$5,2,0),0)))),"LLAMADA DESPUÉS DE LA META; ","")&amp;IF(AND(I446="Siguiente día hábil",N(A446)&gt;0,IF(N(N446)=0,TODAY()&gt;WORKDAY(N(A446),1),N(N446)&gt;WORKDAY(N(A446),1))),"SIGUIENTE DÍA HÁBIL SIN PROGRAMAR; ","")&amp;IF(AND(OR(I446="Emergencia ahora",I446="Siguiente día hábil"),K446=""),"SIN PROVEEDOR; ","")&amp;IF(AND(I446&lt;&gt;"",N(A446)&gt;0,IFERROR(VLOOKUP(I446,'Ajustes'!$A$3:$C$5,3,0),0)&gt;0,TODAY()-N(A446)&gt;IFERROR(VLOOKUP(I446,'Ajustes'!$A$3:$C$5,3,0),0)),"ABIERTA DEMASIADO TIEMPO; ",""))-2)))</f>
        <v/>
      </c>
    </row>
    <row r="447">
      <c r="A447" s="7" t="n"/>
      <c r="B447" s="8" t="n"/>
      <c r="L447" s="7" t="n"/>
      <c r="M447" s="8" t="n"/>
      <c r="N447" s="7" t="n"/>
      <c r="O447" s="7" t="n"/>
      <c r="Q447" s="10">
        <f>IF(OR(NOT(OR(A447&lt;&gt;"",C447&lt;&gt;"",D447&lt;&gt;"",G447&lt;&gt;"")),N(A447)=0,NOT(OR(N(L447)&gt;0,N(M447)&gt;0))),"",ROUND(((IF(N(L447)=0,N(A447),N(L447))+N(M447))-(N(A447)+N(B447)))*1440,0))</f>
        <v/>
      </c>
      <c r="R447" s="10">
        <f>IF(OR(NOT(OR(A447&lt;&gt;"",C447&lt;&gt;"",D447&lt;&gt;"",G447&lt;&gt;"")),N(A447)=0),"",IF(N(O447)&gt;0,N(O447),TODAY())-N(A447))</f>
        <v/>
      </c>
      <c r="S447">
        <f>IF(OR(NOT(OR(A447&lt;&gt;"",C447&lt;&gt;"",D447&lt;&gt;"",G447&lt;&gt;"")),N(O447)&gt;0),"",IF(IF(N(A447)=0,"SIN FECHA DE LLEGADA; ","")&amp;IF(C447="","SIN UNIDAD; ","")&amp;IF(AND(C447&lt;&gt;"",COUNTIF('Unidades'!$A$2:$A$300,C447)=0),"UNIDAD NO ESTÁ EN LA LISTA; ","")&amp;IF(I447="","SIN URGENCIA; ","")&amp;IF(AND(I447&lt;&gt;"",J447=""),"FALTA QUIÉN DECIDIÓ; ","")&amp;IF(AND(I447="Emergencia ahora",NOT(OR(N(L447)&gt;0,N(M447)&gt;0))),"EMERGENCIA SIN LLAMADA DE REGRESO; ","")&amp;IF(AND(I447&lt;&gt;"",N(A447)&gt;0,IFERROR(VLOOKUP(I447,'Ajustes'!$A$3:$C$5,2,0),0)&gt;0,IF(OR(N(L447)&gt;0,N(M447)&gt;0),((IF(N(L447)=0,N(A447),N(L447))+N(M447))-(N(A447)+N(B447)))*1440&gt;IFERROR(VLOOKUP(I447,'Ajustes'!$A$3:$C$5,2,0),0),AND(NOT(N(O447)&gt;0),I447&lt;&gt;"Emergencia ahora",(NOW()-(N(A447)+N(B447)))*1440&gt;IFERROR(VLOOKUP(I447,'Ajustes'!$A$3:$C$5,2,0),0)))),"LLAMADA DESPUÉS DE LA META; ","")&amp;IF(AND(I447="Siguiente día hábil",N(A447)&gt;0,IF(N(N447)=0,TODAY()&gt;WORKDAY(N(A447),1),N(N447)&gt;WORKDAY(N(A447),1))),"SIGUIENTE DÍA HÁBIL SIN PROGRAMAR; ","")&amp;IF(AND(OR(I447="Emergencia ahora",I447="Siguiente día hábil"),K447=""),"SIN PROVEEDOR; ","")&amp;IF(AND(I447&lt;&gt;"",N(A447)&gt;0,IFERROR(VLOOKUP(I447,'Ajustes'!$A$3:$C$5,3,0),0)&gt;0,TODAY()-N(A447)&gt;IFERROR(VLOOKUP(I447,'Ajustes'!$A$3:$C$5,3,0),0)),"ABIERTA DEMASIADO TIEMPO; ","")="","",LEFT(IF(N(A447)=0,"SIN FECHA DE LLEGADA; ","")&amp;IF(C447="","SIN UNIDAD; ","")&amp;IF(AND(C447&lt;&gt;"",COUNTIF('Unidades'!$A$2:$A$300,C447)=0),"UNIDAD NO ESTÁ EN LA LISTA; ","")&amp;IF(I447="","SIN URGENCIA; ","")&amp;IF(AND(I447&lt;&gt;"",J447=""),"FALTA QUIÉN DECIDIÓ; ","")&amp;IF(AND(I447="Emergencia ahora",NOT(OR(N(L447)&gt;0,N(M447)&gt;0))),"EMERGENCIA SIN LLAMADA DE REGRESO; ","")&amp;IF(AND(I447&lt;&gt;"",N(A447)&gt;0,IFERROR(VLOOKUP(I447,'Ajustes'!$A$3:$C$5,2,0),0)&gt;0,IF(OR(N(L447)&gt;0,N(M447)&gt;0),((IF(N(L447)=0,N(A447),N(L447))+N(M447))-(N(A447)+N(B447)))*1440&gt;IFERROR(VLOOKUP(I447,'Ajustes'!$A$3:$C$5,2,0),0),AND(NOT(N(O447)&gt;0),I447&lt;&gt;"Emergencia ahora",(NOW()-(N(A447)+N(B447)))*1440&gt;IFERROR(VLOOKUP(I447,'Ajustes'!$A$3:$C$5,2,0),0)))),"LLAMADA DESPUÉS DE LA META; ","")&amp;IF(AND(I447="Siguiente día hábil",N(A447)&gt;0,IF(N(N447)=0,TODAY()&gt;WORKDAY(N(A447),1),N(N447)&gt;WORKDAY(N(A447),1))),"SIGUIENTE DÍA HÁBIL SIN PROGRAMAR; ","")&amp;IF(AND(OR(I447="Emergencia ahora",I447="Siguiente día hábil"),K447=""),"SIN PROVEEDOR; ","")&amp;IF(AND(I447&lt;&gt;"",N(A447)&gt;0,IFERROR(VLOOKUP(I447,'Ajustes'!$A$3:$C$5,3,0),0)&gt;0,TODAY()-N(A447)&gt;IFERROR(VLOOKUP(I447,'Ajustes'!$A$3:$C$5,3,0),0)),"ABIERTA DEMASIADO TIEMPO; ",""),LEN(IF(N(A447)=0,"SIN FECHA DE LLEGADA; ","")&amp;IF(C447="","SIN UNIDAD; ","")&amp;IF(AND(C447&lt;&gt;"",COUNTIF('Unidades'!$A$2:$A$300,C447)=0),"UNIDAD NO ESTÁ EN LA LISTA; ","")&amp;IF(I447="","SIN URGENCIA; ","")&amp;IF(AND(I447&lt;&gt;"",J447=""),"FALTA QUIÉN DECIDIÓ; ","")&amp;IF(AND(I447="Emergencia ahora",NOT(OR(N(L447)&gt;0,N(M447)&gt;0))),"EMERGENCIA SIN LLAMADA DE REGRESO; ","")&amp;IF(AND(I447&lt;&gt;"",N(A447)&gt;0,IFERROR(VLOOKUP(I447,'Ajustes'!$A$3:$C$5,2,0),0)&gt;0,IF(OR(N(L447)&gt;0,N(M447)&gt;0),((IF(N(L447)=0,N(A447),N(L447))+N(M447))-(N(A447)+N(B447)))*1440&gt;IFERROR(VLOOKUP(I447,'Ajustes'!$A$3:$C$5,2,0),0),AND(NOT(N(O447)&gt;0),I447&lt;&gt;"Emergencia ahora",(NOW()-(N(A447)+N(B447)))*1440&gt;IFERROR(VLOOKUP(I447,'Ajustes'!$A$3:$C$5,2,0),0)))),"LLAMADA DESPUÉS DE LA META; ","")&amp;IF(AND(I447="Siguiente día hábil",N(A447)&gt;0,IF(N(N447)=0,TODAY()&gt;WORKDAY(N(A447),1),N(N447)&gt;WORKDAY(N(A447),1))),"SIGUIENTE DÍA HÁBIL SIN PROGRAMAR; ","")&amp;IF(AND(OR(I447="Emergencia ahora",I447="Siguiente día hábil"),K447=""),"SIN PROVEEDOR; ","")&amp;IF(AND(I447&lt;&gt;"",N(A447)&gt;0,IFERROR(VLOOKUP(I447,'Ajustes'!$A$3:$C$5,3,0),0)&gt;0,TODAY()-N(A447)&gt;IFERROR(VLOOKUP(I447,'Ajustes'!$A$3:$C$5,3,0),0)),"ABIERTA DEMASIADO TIEMPO; ",""))-2)))</f>
        <v/>
      </c>
    </row>
    <row r="448">
      <c r="A448" s="7" t="n"/>
      <c r="B448" s="8" t="n"/>
      <c r="L448" s="7" t="n"/>
      <c r="M448" s="8" t="n"/>
      <c r="N448" s="7" t="n"/>
      <c r="O448" s="7" t="n"/>
      <c r="Q448" s="10">
        <f>IF(OR(NOT(OR(A448&lt;&gt;"",C448&lt;&gt;"",D448&lt;&gt;"",G448&lt;&gt;"")),N(A448)=0,NOT(OR(N(L448)&gt;0,N(M448)&gt;0))),"",ROUND(((IF(N(L448)=0,N(A448),N(L448))+N(M448))-(N(A448)+N(B448)))*1440,0))</f>
        <v/>
      </c>
      <c r="R448" s="10">
        <f>IF(OR(NOT(OR(A448&lt;&gt;"",C448&lt;&gt;"",D448&lt;&gt;"",G448&lt;&gt;"")),N(A448)=0),"",IF(N(O448)&gt;0,N(O448),TODAY())-N(A448))</f>
        <v/>
      </c>
      <c r="S448">
        <f>IF(OR(NOT(OR(A448&lt;&gt;"",C448&lt;&gt;"",D448&lt;&gt;"",G448&lt;&gt;"")),N(O448)&gt;0),"",IF(IF(N(A448)=0,"SIN FECHA DE LLEGADA; ","")&amp;IF(C448="","SIN UNIDAD; ","")&amp;IF(AND(C448&lt;&gt;"",COUNTIF('Unidades'!$A$2:$A$300,C448)=0),"UNIDAD NO ESTÁ EN LA LISTA; ","")&amp;IF(I448="","SIN URGENCIA; ","")&amp;IF(AND(I448&lt;&gt;"",J448=""),"FALTA QUIÉN DECIDIÓ; ","")&amp;IF(AND(I448="Emergencia ahora",NOT(OR(N(L448)&gt;0,N(M448)&gt;0))),"EMERGENCIA SIN LLAMADA DE REGRESO; ","")&amp;IF(AND(I448&lt;&gt;"",N(A448)&gt;0,IFERROR(VLOOKUP(I448,'Ajustes'!$A$3:$C$5,2,0),0)&gt;0,IF(OR(N(L448)&gt;0,N(M448)&gt;0),((IF(N(L448)=0,N(A448),N(L448))+N(M448))-(N(A448)+N(B448)))*1440&gt;IFERROR(VLOOKUP(I448,'Ajustes'!$A$3:$C$5,2,0),0),AND(NOT(N(O448)&gt;0),I448&lt;&gt;"Emergencia ahora",(NOW()-(N(A448)+N(B448)))*1440&gt;IFERROR(VLOOKUP(I448,'Ajustes'!$A$3:$C$5,2,0),0)))),"LLAMADA DESPUÉS DE LA META; ","")&amp;IF(AND(I448="Siguiente día hábil",N(A448)&gt;0,IF(N(N448)=0,TODAY()&gt;WORKDAY(N(A448),1),N(N448)&gt;WORKDAY(N(A448),1))),"SIGUIENTE DÍA HÁBIL SIN PROGRAMAR; ","")&amp;IF(AND(OR(I448="Emergencia ahora",I448="Siguiente día hábil"),K448=""),"SIN PROVEEDOR; ","")&amp;IF(AND(I448&lt;&gt;"",N(A448)&gt;0,IFERROR(VLOOKUP(I448,'Ajustes'!$A$3:$C$5,3,0),0)&gt;0,TODAY()-N(A448)&gt;IFERROR(VLOOKUP(I448,'Ajustes'!$A$3:$C$5,3,0),0)),"ABIERTA DEMASIADO TIEMPO; ","")="","",LEFT(IF(N(A448)=0,"SIN FECHA DE LLEGADA; ","")&amp;IF(C448="","SIN UNIDAD; ","")&amp;IF(AND(C448&lt;&gt;"",COUNTIF('Unidades'!$A$2:$A$300,C448)=0),"UNIDAD NO ESTÁ EN LA LISTA; ","")&amp;IF(I448="","SIN URGENCIA; ","")&amp;IF(AND(I448&lt;&gt;"",J448=""),"FALTA QUIÉN DECIDIÓ; ","")&amp;IF(AND(I448="Emergencia ahora",NOT(OR(N(L448)&gt;0,N(M448)&gt;0))),"EMERGENCIA SIN LLAMADA DE REGRESO; ","")&amp;IF(AND(I448&lt;&gt;"",N(A448)&gt;0,IFERROR(VLOOKUP(I448,'Ajustes'!$A$3:$C$5,2,0),0)&gt;0,IF(OR(N(L448)&gt;0,N(M448)&gt;0),((IF(N(L448)=0,N(A448),N(L448))+N(M448))-(N(A448)+N(B448)))*1440&gt;IFERROR(VLOOKUP(I448,'Ajustes'!$A$3:$C$5,2,0),0),AND(NOT(N(O448)&gt;0),I448&lt;&gt;"Emergencia ahora",(NOW()-(N(A448)+N(B448)))*1440&gt;IFERROR(VLOOKUP(I448,'Ajustes'!$A$3:$C$5,2,0),0)))),"LLAMADA DESPUÉS DE LA META; ","")&amp;IF(AND(I448="Siguiente día hábil",N(A448)&gt;0,IF(N(N448)=0,TODAY()&gt;WORKDAY(N(A448),1),N(N448)&gt;WORKDAY(N(A448),1))),"SIGUIENTE DÍA HÁBIL SIN PROGRAMAR; ","")&amp;IF(AND(OR(I448="Emergencia ahora",I448="Siguiente día hábil"),K448=""),"SIN PROVEEDOR; ","")&amp;IF(AND(I448&lt;&gt;"",N(A448)&gt;0,IFERROR(VLOOKUP(I448,'Ajustes'!$A$3:$C$5,3,0),0)&gt;0,TODAY()-N(A448)&gt;IFERROR(VLOOKUP(I448,'Ajustes'!$A$3:$C$5,3,0),0)),"ABIERTA DEMASIADO TIEMPO; ",""),LEN(IF(N(A448)=0,"SIN FECHA DE LLEGADA; ","")&amp;IF(C448="","SIN UNIDAD; ","")&amp;IF(AND(C448&lt;&gt;"",COUNTIF('Unidades'!$A$2:$A$300,C448)=0),"UNIDAD NO ESTÁ EN LA LISTA; ","")&amp;IF(I448="","SIN URGENCIA; ","")&amp;IF(AND(I448&lt;&gt;"",J448=""),"FALTA QUIÉN DECIDIÓ; ","")&amp;IF(AND(I448="Emergencia ahora",NOT(OR(N(L448)&gt;0,N(M448)&gt;0))),"EMERGENCIA SIN LLAMADA DE REGRESO; ","")&amp;IF(AND(I448&lt;&gt;"",N(A448)&gt;0,IFERROR(VLOOKUP(I448,'Ajustes'!$A$3:$C$5,2,0),0)&gt;0,IF(OR(N(L448)&gt;0,N(M448)&gt;0),((IF(N(L448)=0,N(A448),N(L448))+N(M448))-(N(A448)+N(B448)))*1440&gt;IFERROR(VLOOKUP(I448,'Ajustes'!$A$3:$C$5,2,0),0),AND(NOT(N(O448)&gt;0),I448&lt;&gt;"Emergencia ahora",(NOW()-(N(A448)+N(B448)))*1440&gt;IFERROR(VLOOKUP(I448,'Ajustes'!$A$3:$C$5,2,0),0)))),"LLAMADA DESPUÉS DE LA META; ","")&amp;IF(AND(I448="Siguiente día hábil",N(A448)&gt;0,IF(N(N448)=0,TODAY()&gt;WORKDAY(N(A448),1),N(N448)&gt;WORKDAY(N(A448),1))),"SIGUIENTE DÍA HÁBIL SIN PROGRAMAR; ","")&amp;IF(AND(OR(I448="Emergencia ahora",I448="Siguiente día hábil"),K448=""),"SIN PROVEEDOR; ","")&amp;IF(AND(I448&lt;&gt;"",N(A448)&gt;0,IFERROR(VLOOKUP(I448,'Ajustes'!$A$3:$C$5,3,0),0)&gt;0,TODAY()-N(A448)&gt;IFERROR(VLOOKUP(I448,'Ajustes'!$A$3:$C$5,3,0),0)),"ABIERTA DEMASIADO TIEMPO; ",""))-2)))</f>
        <v/>
      </c>
    </row>
    <row r="449">
      <c r="A449" s="7" t="n"/>
      <c r="B449" s="8" t="n"/>
      <c r="L449" s="7" t="n"/>
      <c r="M449" s="8" t="n"/>
      <c r="N449" s="7" t="n"/>
      <c r="O449" s="7" t="n"/>
      <c r="Q449" s="10">
        <f>IF(OR(NOT(OR(A449&lt;&gt;"",C449&lt;&gt;"",D449&lt;&gt;"",G449&lt;&gt;"")),N(A449)=0,NOT(OR(N(L449)&gt;0,N(M449)&gt;0))),"",ROUND(((IF(N(L449)=0,N(A449),N(L449))+N(M449))-(N(A449)+N(B449)))*1440,0))</f>
        <v/>
      </c>
      <c r="R449" s="10">
        <f>IF(OR(NOT(OR(A449&lt;&gt;"",C449&lt;&gt;"",D449&lt;&gt;"",G449&lt;&gt;"")),N(A449)=0),"",IF(N(O449)&gt;0,N(O449),TODAY())-N(A449))</f>
        <v/>
      </c>
      <c r="S449">
        <f>IF(OR(NOT(OR(A449&lt;&gt;"",C449&lt;&gt;"",D449&lt;&gt;"",G449&lt;&gt;"")),N(O449)&gt;0),"",IF(IF(N(A449)=0,"SIN FECHA DE LLEGADA; ","")&amp;IF(C449="","SIN UNIDAD; ","")&amp;IF(AND(C449&lt;&gt;"",COUNTIF('Unidades'!$A$2:$A$300,C449)=0),"UNIDAD NO ESTÁ EN LA LISTA; ","")&amp;IF(I449="","SIN URGENCIA; ","")&amp;IF(AND(I449&lt;&gt;"",J449=""),"FALTA QUIÉN DECIDIÓ; ","")&amp;IF(AND(I449="Emergencia ahora",NOT(OR(N(L449)&gt;0,N(M449)&gt;0))),"EMERGENCIA SIN LLAMADA DE REGRESO; ","")&amp;IF(AND(I449&lt;&gt;"",N(A449)&gt;0,IFERROR(VLOOKUP(I449,'Ajustes'!$A$3:$C$5,2,0),0)&gt;0,IF(OR(N(L449)&gt;0,N(M449)&gt;0),((IF(N(L449)=0,N(A449),N(L449))+N(M449))-(N(A449)+N(B449)))*1440&gt;IFERROR(VLOOKUP(I449,'Ajustes'!$A$3:$C$5,2,0),0),AND(NOT(N(O449)&gt;0),I449&lt;&gt;"Emergencia ahora",(NOW()-(N(A449)+N(B449)))*1440&gt;IFERROR(VLOOKUP(I449,'Ajustes'!$A$3:$C$5,2,0),0)))),"LLAMADA DESPUÉS DE LA META; ","")&amp;IF(AND(I449="Siguiente día hábil",N(A449)&gt;0,IF(N(N449)=0,TODAY()&gt;WORKDAY(N(A449),1),N(N449)&gt;WORKDAY(N(A449),1))),"SIGUIENTE DÍA HÁBIL SIN PROGRAMAR; ","")&amp;IF(AND(OR(I449="Emergencia ahora",I449="Siguiente día hábil"),K449=""),"SIN PROVEEDOR; ","")&amp;IF(AND(I449&lt;&gt;"",N(A449)&gt;0,IFERROR(VLOOKUP(I449,'Ajustes'!$A$3:$C$5,3,0),0)&gt;0,TODAY()-N(A449)&gt;IFERROR(VLOOKUP(I449,'Ajustes'!$A$3:$C$5,3,0),0)),"ABIERTA DEMASIADO TIEMPO; ","")="","",LEFT(IF(N(A449)=0,"SIN FECHA DE LLEGADA; ","")&amp;IF(C449="","SIN UNIDAD; ","")&amp;IF(AND(C449&lt;&gt;"",COUNTIF('Unidades'!$A$2:$A$300,C449)=0),"UNIDAD NO ESTÁ EN LA LISTA; ","")&amp;IF(I449="","SIN URGENCIA; ","")&amp;IF(AND(I449&lt;&gt;"",J449=""),"FALTA QUIÉN DECIDIÓ; ","")&amp;IF(AND(I449="Emergencia ahora",NOT(OR(N(L449)&gt;0,N(M449)&gt;0))),"EMERGENCIA SIN LLAMADA DE REGRESO; ","")&amp;IF(AND(I449&lt;&gt;"",N(A449)&gt;0,IFERROR(VLOOKUP(I449,'Ajustes'!$A$3:$C$5,2,0),0)&gt;0,IF(OR(N(L449)&gt;0,N(M449)&gt;0),((IF(N(L449)=0,N(A449),N(L449))+N(M449))-(N(A449)+N(B449)))*1440&gt;IFERROR(VLOOKUP(I449,'Ajustes'!$A$3:$C$5,2,0),0),AND(NOT(N(O449)&gt;0),I449&lt;&gt;"Emergencia ahora",(NOW()-(N(A449)+N(B449)))*1440&gt;IFERROR(VLOOKUP(I449,'Ajustes'!$A$3:$C$5,2,0),0)))),"LLAMADA DESPUÉS DE LA META; ","")&amp;IF(AND(I449="Siguiente día hábil",N(A449)&gt;0,IF(N(N449)=0,TODAY()&gt;WORKDAY(N(A449),1),N(N449)&gt;WORKDAY(N(A449),1))),"SIGUIENTE DÍA HÁBIL SIN PROGRAMAR; ","")&amp;IF(AND(OR(I449="Emergencia ahora",I449="Siguiente día hábil"),K449=""),"SIN PROVEEDOR; ","")&amp;IF(AND(I449&lt;&gt;"",N(A449)&gt;0,IFERROR(VLOOKUP(I449,'Ajustes'!$A$3:$C$5,3,0),0)&gt;0,TODAY()-N(A449)&gt;IFERROR(VLOOKUP(I449,'Ajustes'!$A$3:$C$5,3,0),0)),"ABIERTA DEMASIADO TIEMPO; ",""),LEN(IF(N(A449)=0,"SIN FECHA DE LLEGADA; ","")&amp;IF(C449="","SIN UNIDAD; ","")&amp;IF(AND(C449&lt;&gt;"",COUNTIF('Unidades'!$A$2:$A$300,C449)=0),"UNIDAD NO ESTÁ EN LA LISTA; ","")&amp;IF(I449="","SIN URGENCIA; ","")&amp;IF(AND(I449&lt;&gt;"",J449=""),"FALTA QUIÉN DECIDIÓ; ","")&amp;IF(AND(I449="Emergencia ahora",NOT(OR(N(L449)&gt;0,N(M449)&gt;0))),"EMERGENCIA SIN LLAMADA DE REGRESO; ","")&amp;IF(AND(I449&lt;&gt;"",N(A449)&gt;0,IFERROR(VLOOKUP(I449,'Ajustes'!$A$3:$C$5,2,0),0)&gt;0,IF(OR(N(L449)&gt;0,N(M449)&gt;0),((IF(N(L449)=0,N(A449),N(L449))+N(M449))-(N(A449)+N(B449)))*1440&gt;IFERROR(VLOOKUP(I449,'Ajustes'!$A$3:$C$5,2,0),0),AND(NOT(N(O449)&gt;0),I449&lt;&gt;"Emergencia ahora",(NOW()-(N(A449)+N(B449)))*1440&gt;IFERROR(VLOOKUP(I449,'Ajustes'!$A$3:$C$5,2,0),0)))),"LLAMADA DESPUÉS DE LA META; ","")&amp;IF(AND(I449="Siguiente día hábil",N(A449)&gt;0,IF(N(N449)=0,TODAY()&gt;WORKDAY(N(A449),1),N(N449)&gt;WORKDAY(N(A449),1))),"SIGUIENTE DÍA HÁBIL SIN PROGRAMAR; ","")&amp;IF(AND(OR(I449="Emergencia ahora",I449="Siguiente día hábil"),K449=""),"SIN PROVEEDOR; ","")&amp;IF(AND(I449&lt;&gt;"",N(A449)&gt;0,IFERROR(VLOOKUP(I449,'Ajustes'!$A$3:$C$5,3,0),0)&gt;0,TODAY()-N(A449)&gt;IFERROR(VLOOKUP(I449,'Ajustes'!$A$3:$C$5,3,0),0)),"ABIERTA DEMASIADO TIEMPO; ",""))-2)))</f>
        <v/>
      </c>
    </row>
    <row r="450">
      <c r="A450" s="7" t="n"/>
      <c r="B450" s="8" t="n"/>
      <c r="L450" s="7" t="n"/>
      <c r="M450" s="8" t="n"/>
      <c r="N450" s="7" t="n"/>
      <c r="O450" s="7" t="n"/>
      <c r="Q450" s="10">
        <f>IF(OR(NOT(OR(A450&lt;&gt;"",C450&lt;&gt;"",D450&lt;&gt;"",G450&lt;&gt;"")),N(A450)=0,NOT(OR(N(L450)&gt;0,N(M450)&gt;0))),"",ROUND(((IF(N(L450)=0,N(A450),N(L450))+N(M450))-(N(A450)+N(B450)))*1440,0))</f>
        <v/>
      </c>
      <c r="R450" s="10">
        <f>IF(OR(NOT(OR(A450&lt;&gt;"",C450&lt;&gt;"",D450&lt;&gt;"",G450&lt;&gt;"")),N(A450)=0),"",IF(N(O450)&gt;0,N(O450),TODAY())-N(A450))</f>
        <v/>
      </c>
      <c r="S450">
        <f>IF(OR(NOT(OR(A450&lt;&gt;"",C450&lt;&gt;"",D450&lt;&gt;"",G450&lt;&gt;"")),N(O450)&gt;0),"",IF(IF(N(A450)=0,"SIN FECHA DE LLEGADA; ","")&amp;IF(C450="","SIN UNIDAD; ","")&amp;IF(AND(C450&lt;&gt;"",COUNTIF('Unidades'!$A$2:$A$300,C450)=0),"UNIDAD NO ESTÁ EN LA LISTA; ","")&amp;IF(I450="","SIN URGENCIA; ","")&amp;IF(AND(I450&lt;&gt;"",J450=""),"FALTA QUIÉN DECIDIÓ; ","")&amp;IF(AND(I450="Emergencia ahora",NOT(OR(N(L450)&gt;0,N(M450)&gt;0))),"EMERGENCIA SIN LLAMADA DE REGRESO; ","")&amp;IF(AND(I450&lt;&gt;"",N(A450)&gt;0,IFERROR(VLOOKUP(I450,'Ajustes'!$A$3:$C$5,2,0),0)&gt;0,IF(OR(N(L450)&gt;0,N(M450)&gt;0),((IF(N(L450)=0,N(A450),N(L450))+N(M450))-(N(A450)+N(B450)))*1440&gt;IFERROR(VLOOKUP(I450,'Ajustes'!$A$3:$C$5,2,0),0),AND(NOT(N(O450)&gt;0),I450&lt;&gt;"Emergencia ahora",(NOW()-(N(A450)+N(B450)))*1440&gt;IFERROR(VLOOKUP(I450,'Ajustes'!$A$3:$C$5,2,0),0)))),"LLAMADA DESPUÉS DE LA META; ","")&amp;IF(AND(I450="Siguiente día hábil",N(A450)&gt;0,IF(N(N450)=0,TODAY()&gt;WORKDAY(N(A450),1),N(N450)&gt;WORKDAY(N(A450),1))),"SIGUIENTE DÍA HÁBIL SIN PROGRAMAR; ","")&amp;IF(AND(OR(I450="Emergencia ahora",I450="Siguiente día hábil"),K450=""),"SIN PROVEEDOR; ","")&amp;IF(AND(I450&lt;&gt;"",N(A450)&gt;0,IFERROR(VLOOKUP(I450,'Ajustes'!$A$3:$C$5,3,0),0)&gt;0,TODAY()-N(A450)&gt;IFERROR(VLOOKUP(I450,'Ajustes'!$A$3:$C$5,3,0),0)),"ABIERTA DEMASIADO TIEMPO; ","")="","",LEFT(IF(N(A450)=0,"SIN FECHA DE LLEGADA; ","")&amp;IF(C450="","SIN UNIDAD; ","")&amp;IF(AND(C450&lt;&gt;"",COUNTIF('Unidades'!$A$2:$A$300,C450)=0),"UNIDAD NO ESTÁ EN LA LISTA; ","")&amp;IF(I450="","SIN URGENCIA; ","")&amp;IF(AND(I450&lt;&gt;"",J450=""),"FALTA QUIÉN DECIDIÓ; ","")&amp;IF(AND(I450="Emergencia ahora",NOT(OR(N(L450)&gt;0,N(M450)&gt;0))),"EMERGENCIA SIN LLAMADA DE REGRESO; ","")&amp;IF(AND(I450&lt;&gt;"",N(A450)&gt;0,IFERROR(VLOOKUP(I450,'Ajustes'!$A$3:$C$5,2,0),0)&gt;0,IF(OR(N(L450)&gt;0,N(M450)&gt;0),((IF(N(L450)=0,N(A450),N(L450))+N(M450))-(N(A450)+N(B450)))*1440&gt;IFERROR(VLOOKUP(I450,'Ajustes'!$A$3:$C$5,2,0),0),AND(NOT(N(O450)&gt;0),I450&lt;&gt;"Emergencia ahora",(NOW()-(N(A450)+N(B450)))*1440&gt;IFERROR(VLOOKUP(I450,'Ajustes'!$A$3:$C$5,2,0),0)))),"LLAMADA DESPUÉS DE LA META; ","")&amp;IF(AND(I450="Siguiente día hábil",N(A450)&gt;0,IF(N(N450)=0,TODAY()&gt;WORKDAY(N(A450),1),N(N450)&gt;WORKDAY(N(A450),1))),"SIGUIENTE DÍA HÁBIL SIN PROGRAMAR; ","")&amp;IF(AND(OR(I450="Emergencia ahora",I450="Siguiente día hábil"),K450=""),"SIN PROVEEDOR; ","")&amp;IF(AND(I450&lt;&gt;"",N(A450)&gt;0,IFERROR(VLOOKUP(I450,'Ajustes'!$A$3:$C$5,3,0),0)&gt;0,TODAY()-N(A450)&gt;IFERROR(VLOOKUP(I450,'Ajustes'!$A$3:$C$5,3,0),0)),"ABIERTA DEMASIADO TIEMPO; ",""),LEN(IF(N(A450)=0,"SIN FECHA DE LLEGADA; ","")&amp;IF(C450="","SIN UNIDAD; ","")&amp;IF(AND(C450&lt;&gt;"",COUNTIF('Unidades'!$A$2:$A$300,C450)=0),"UNIDAD NO ESTÁ EN LA LISTA; ","")&amp;IF(I450="","SIN URGENCIA; ","")&amp;IF(AND(I450&lt;&gt;"",J450=""),"FALTA QUIÉN DECIDIÓ; ","")&amp;IF(AND(I450="Emergencia ahora",NOT(OR(N(L450)&gt;0,N(M450)&gt;0))),"EMERGENCIA SIN LLAMADA DE REGRESO; ","")&amp;IF(AND(I450&lt;&gt;"",N(A450)&gt;0,IFERROR(VLOOKUP(I450,'Ajustes'!$A$3:$C$5,2,0),0)&gt;0,IF(OR(N(L450)&gt;0,N(M450)&gt;0),((IF(N(L450)=0,N(A450),N(L450))+N(M450))-(N(A450)+N(B450)))*1440&gt;IFERROR(VLOOKUP(I450,'Ajustes'!$A$3:$C$5,2,0),0),AND(NOT(N(O450)&gt;0),I450&lt;&gt;"Emergencia ahora",(NOW()-(N(A450)+N(B450)))*1440&gt;IFERROR(VLOOKUP(I450,'Ajustes'!$A$3:$C$5,2,0),0)))),"LLAMADA DESPUÉS DE LA META; ","")&amp;IF(AND(I450="Siguiente día hábil",N(A450)&gt;0,IF(N(N450)=0,TODAY()&gt;WORKDAY(N(A450),1),N(N450)&gt;WORKDAY(N(A450),1))),"SIGUIENTE DÍA HÁBIL SIN PROGRAMAR; ","")&amp;IF(AND(OR(I450="Emergencia ahora",I450="Siguiente día hábil"),K450=""),"SIN PROVEEDOR; ","")&amp;IF(AND(I450&lt;&gt;"",N(A450)&gt;0,IFERROR(VLOOKUP(I450,'Ajustes'!$A$3:$C$5,3,0),0)&gt;0,TODAY()-N(A450)&gt;IFERROR(VLOOKUP(I450,'Ajustes'!$A$3:$C$5,3,0),0)),"ABIERTA DEMASIADO TIEMPO; ",""))-2)))</f>
        <v/>
      </c>
    </row>
    <row r="451">
      <c r="A451" s="7" t="n"/>
      <c r="B451" s="8" t="n"/>
      <c r="L451" s="7" t="n"/>
      <c r="M451" s="8" t="n"/>
      <c r="N451" s="7" t="n"/>
      <c r="O451" s="7" t="n"/>
      <c r="Q451" s="10">
        <f>IF(OR(NOT(OR(A451&lt;&gt;"",C451&lt;&gt;"",D451&lt;&gt;"",G451&lt;&gt;"")),N(A451)=0,NOT(OR(N(L451)&gt;0,N(M451)&gt;0))),"",ROUND(((IF(N(L451)=0,N(A451),N(L451))+N(M451))-(N(A451)+N(B451)))*1440,0))</f>
        <v/>
      </c>
      <c r="R451" s="10">
        <f>IF(OR(NOT(OR(A451&lt;&gt;"",C451&lt;&gt;"",D451&lt;&gt;"",G451&lt;&gt;"")),N(A451)=0),"",IF(N(O451)&gt;0,N(O451),TODAY())-N(A451))</f>
        <v/>
      </c>
      <c r="S451">
        <f>IF(OR(NOT(OR(A451&lt;&gt;"",C451&lt;&gt;"",D451&lt;&gt;"",G451&lt;&gt;"")),N(O451)&gt;0),"",IF(IF(N(A451)=0,"SIN FECHA DE LLEGADA; ","")&amp;IF(C451="","SIN UNIDAD; ","")&amp;IF(AND(C451&lt;&gt;"",COUNTIF('Unidades'!$A$2:$A$300,C451)=0),"UNIDAD NO ESTÁ EN LA LISTA; ","")&amp;IF(I451="","SIN URGENCIA; ","")&amp;IF(AND(I451&lt;&gt;"",J451=""),"FALTA QUIÉN DECIDIÓ; ","")&amp;IF(AND(I451="Emergencia ahora",NOT(OR(N(L451)&gt;0,N(M451)&gt;0))),"EMERGENCIA SIN LLAMADA DE REGRESO; ","")&amp;IF(AND(I451&lt;&gt;"",N(A451)&gt;0,IFERROR(VLOOKUP(I451,'Ajustes'!$A$3:$C$5,2,0),0)&gt;0,IF(OR(N(L451)&gt;0,N(M451)&gt;0),((IF(N(L451)=0,N(A451),N(L451))+N(M451))-(N(A451)+N(B451)))*1440&gt;IFERROR(VLOOKUP(I451,'Ajustes'!$A$3:$C$5,2,0),0),AND(NOT(N(O451)&gt;0),I451&lt;&gt;"Emergencia ahora",(NOW()-(N(A451)+N(B451)))*1440&gt;IFERROR(VLOOKUP(I451,'Ajustes'!$A$3:$C$5,2,0),0)))),"LLAMADA DESPUÉS DE LA META; ","")&amp;IF(AND(I451="Siguiente día hábil",N(A451)&gt;0,IF(N(N451)=0,TODAY()&gt;WORKDAY(N(A451),1),N(N451)&gt;WORKDAY(N(A451),1))),"SIGUIENTE DÍA HÁBIL SIN PROGRAMAR; ","")&amp;IF(AND(OR(I451="Emergencia ahora",I451="Siguiente día hábil"),K451=""),"SIN PROVEEDOR; ","")&amp;IF(AND(I451&lt;&gt;"",N(A451)&gt;0,IFERROR(VLOOKUP(I451,'Ajustes'!$A$3:$C$5,3,0),0)&gt;0,TODAY()-N(A451)&gt;IFERROR(VLOOKUP(I451,'Ajustes'!$A$3:$C$5,3,0),0)),"ABIERTA DEMASIADO TIEMPO; ","")="","",LEFT(IF(N(A451)=0,"SIN FECHA DE LLEGADA; ","")&amp;IF(C451="","SIN UNIDAD; ","")&amp;IF(AND(C451&lt;&gt;"",COUNTIF('Unidades'!$A$2:$A$300,C451)=0),"UNIDAD NO ESTÁ EN LA LISTA; ","")&amp;IF(I451="","SIN URGENCIA; ","")&amp;IF(AND(I451&lt;&gt;"",J451=""),"FALTA QUIÉN DECIDIÓ; ","")&amp;IF(AND(I451="Emergencia ahora",NOT(OR(N(L451)&gt;0,N(M451)&gt;0))),"EMERGENCIA SIN LLAMADA DE REGRESO; ","")&amp;IF(AND(I451&lt;&gt;"",N(A451)&gt;0,IFERROR(VLOOKUP(I451,'Ajustes'!$A$3:$C$5,2,0),0)&gt;0,IF(OR(N(L451)&gt;0,N(M451)&gt;0),((IF(N(L451)=0,N(A451),N(L451))+N(M451))-(N(A451)+N(B451)))*1440&gt;IFERROR(VLOOKUP(I451,'Ajustes'!$A$3:$C$5,2,0),0),AND(NOT(N(O451)&gt;0),I451&lt;&gt;"Emergencia ahora",(NOW()-(N(A451)+N(B451)))*1440&gt;IFERROR(VLOOKUP(I451,'Ajustes'!$A$3:$C$5,2,0),0)))),"LLAMADA DESPUÉS DE LA META; ","")&amp;IF(AND(I451="Siguiente día hábil",N(A451)&gt;0,IF(N(N451)=0,TODAY()&gt;WORKDAY(N(A451),1),N(N451)&gt;WORKDAY(N(A451),1))),"SIGUIENTE DÍA HÁBIL SIN PROGRAMAR; ","")&amp;IF(AND(OR(I451="Emergencia ahora",I451="Siguiente día hábil"),K451=""),"SIN PROVEEDOR; ","")&amp;IF(AND(I451&lt;&gt;"",N(A451)&gt;0,IFERROR(VLOOKUP(I451,'Ajustes'!$A$3:$C$5,3,0),0)&gt;0,TODAY()-N(A451)&gt;IFERROR(VLOOKUP(I451,'Ajustes'!$A$3:$C$5,3,0),0)),"ABIERTA DEMASIADO TIEMPO; ",""),LEN(IF(N(A451)=0,"SIN FECHA DE LLEGADA; ","")&amp;IF(C451="","SIN UNIDAD; ","")&amp;IF(AND(C451&lt;&gt;"",COUNTIF('Unidades'!$A$2:$A$300,C451)=0),"UNIDAD NO ESTÁ EN LA LISTA; ","")&amp;IF(I451="","SIN URGENCIA; ","")&amp;IF(AND(I451&lt;&gt;"",J451=""),"FALTA QUIÉN DECIDIÓ; ","")&amp;IF(AND(I451="Emergencia ahora",NOT(OR(N(L451)&gt;0,N(M451)&gt;0))),"EMERGENCIA SIN LLAMADA DE REGRESO; ","")&amp;IF(AND(I451&lt;&gt;"",N(A451)&gt;0,IFERROR(VLOOKUP(I451,'Ajustes'!$A$3:$C$5,2,0),0)&gt;0,IF(OR(N(L451)&gt;0,N(M451)&gt;0),((IF(N(L451)=0,N(A451),N(L451))+N(M451))-(N(A451)+N(B451)))*1440&gt;IFERROR(VLOOKUP(I451,'Ajustes'!$A$3:$C$5,2,0),0),AND(NOT(N(O451)&gt;0),I451&lt;&gt;"Emergencia ahora",(NOW()-(N(A451)+N(B451)))*1440&gt;IFERROR(VLOOKUP(I451,'Ajustes'!$A$3:$C$5,2,0),0)))),"LLAMADA DESPUÉS DE LA META; ","")&amp;IF(AND(I451="Siguiente día hábil",N(A451)&gt;0,IF(N(N451)=0,TODAY()&gt;WORKDAY(N(A451),1),N(N451)&gt;WORKDAY(N(A451),1))),"SIGUIENTE DÍA HÁBIL SIN PROGRAMAR; ","")&amp;IF(AND(OR(I451="Emergencia ahora",I451="Siguiente día hábil"),K451=""),"SIN PROVEEDOR; ","")&amp;IF(AND(I451&lt;&gt;"",N(A451)&gt;0,IFERROR(VLOOKUP(I451,'Ajustes'!$A$3:$C$5,3,0),0)&gt;0,TODAY()-N(A451)&gt;IFERROR(VLOOKUP(I451,'Ajustes'!$A$3:$C$5,3,0),0)),"ABIERTA DEMASIADO TIEMPO; ",""))-2)))</f>
        <v/>
      </c>
    </row>
    <row r="452">
      <c r="A452" s="7" t="n"/>
      <c r="B452" s="8" t="n"/>
      <c r="L452" s="7" t="n"/>
      <c r="M452" s="8" t="n"/>
      <c r="N452" s="7" t="n"/>
      <c r="O452" s="7" t="n"/>
      <c r="Q452" s="10">
        <f>IF(OR(NOT(OR(A452&lt;&gt;"",C452&lt;&gt;"",D452&lt;&gt;"",G452&lt;&gt;"")),N(A452)=0,NOT(OR(N(L452)&gt;0,N(M452)&gt;0))),"",ROUND(((IF(N(L452)=0,N(A452),N(L452))+N(M452))-(N(A452)+N(B452)))*1440,0))</f>
        <v/>
      </c>
      <c r="R452" s="10">
        <f>IF(OR(NOT(OR(A452&lt;&gt;"",C452&lt;&gt;"",D452&lt;&gt;"",G452&lt;&gt;"")),N(A452)=0),"",IF(N(O452)&gt;0,N(O452),TODAY())-N(A452))</f>
        <v/>
      </c>
      <c r="S452">
        <f>IF(OR(NOT(OR(A452&lt;&gt;"",C452&lt;&gt;"",D452&lt;&gt;"",G452&lt;&gt;"")),N(O452)&gt;0),"",IF(IF(N(A452)=0,"SIN FECHA DE LLEGADA; ","")&amp;IF(C452="","SIN UNIDAD; ","")&amp;IF(AND(C452&lt;&gt;"",COUNTIF('Unidades'!$A$2:$A$300,C452)=0),"UNIDAD NO ESTÁ EN LA LISTA; ","")&amp;IF(I452="","SIN URGENCIA; ","")&amp;IF(AND(I452&lt;&gt;"",J452=""),"FALTA QUIÉN DECIDIÓ; ","")&amp;IF(AND(I452="Emergencia ahora",NOT(OR(N(L452)&gt;0,N(M452)&gt;0))),"EMERGENCIA SIN LLAMADA DE REGRESO; ","")&amp;IF(AND(I452&lt;&gt;"",N(A452)&gt;0,IFERROR(VLOOKUP(I452,'Ajustes'!$A$3:$C$5,2,0),0)&gt;0,IF(OR(N(L452)&gt;0,N(M452)&gt;0),((IF(N(L452)=0,N(A452),N(L452))+N(M452))-(N(A452)+N(B452)))*1440&gt;IFERROR(VLOOKUP(I452,'Ajustes'!$A$3:$C$5,2,0),0),AND(NOT(N(O452)&gt;0),I452&lt;&gt;"Emergencia ahora",(NOW()-(N(A452)+N(B452)))*1440&gt;IFERROR(VLOOKUP(I452,'Ajustes'!$A$3:$C$5,2,0),0)))),"LLAMADA DESPUÉS DE LA META; ","")&amp;IF(AND(I452="Siguiente día hábil",N(A452)&gt;0,IF(N(N452)=0,TODAY()&gt;WORKDAY(N(A452),1),N(N452)&gt;WORKDAY(N(A452),1))),"SIGUIENTE DÍA HÁBIL SIN PROGRAMAR; ","")&amp;IF(AND(OR(I452="Emergencia ahora",I452="Siguiente día hábil"),K452=""),"SIN PROVEEDOR; ","")&amp;IF(AND(I452&lt;&gt;"",N(A452)&gt;0,IFERROR(VLOOKUP(I452,'Ajustes'!$A$3:$C$5,3,0),0)&gt;0,TODAY()-N(A452)&gt;IFERROR(VLOOKUP(I452,'Ajustes'!$A$3:$C$5,3,0),0)),"ABIERTA DEMASIADO TIEMPO; ","")="","",LEFT(IF(N(A452)=0,"SIN FECHA DE LLEGADA; ","")&amp;IF(C452="","SIN UNIDAD; ","")&amp;IF(AND(C452&lt;&gt;"",COUNTIF('Unidades'!$A$2:$A$300,C452)=0),"UNIDAD NO ESTÁ EN LA LISTA; ","")&amp;IF(I452="","SIN URGENCIA; ","")&amp;IF(AND(I452&lt;&gt;"",J452=""),"FALTA QUIÉN DECIDIÓ; ","")&amp;IF(AND(I452="Emergencia ahora",NOT(OR(N(L452)&gt;0,N(M452)&gt;0))),"EMERGENCIA SIN LLAMADA DE REGRESO; ","")&amp;IF(AND(I452&lt;&gt;"",N(A452)&gt;0,IFERROR(VLOOKUP(I452,'Ajustes'!$A$3:$C$5,2,0),0)&gt;0,IF(OR(N(L452)&gt;0,N(M452)&gt;0),((IF(N(L452)=0,N(A452),N(L452))+N(M452))-(N(A452)+N(B452)))*1440&gt;IFERROR(VLOOKUP(I452,'Ajustes'!$A$3:$C$5,2,0),0),AND(NOT(N(O452)&gt;0),I452&lt;&gt;"Emergencia ahora",(NOW()-(N(A452)+N(B452)))*1440&gt;IFERROR(VLOOKUP(I452,'Ajustes'!$A$3:$C$5,2,0),0)))),"LLAMADA DESPUÉS DE LA META; ","")&amp;IF(AND(I452="Siguiente día hábil",N(A452)&gt;0,IF(N(N452)=0,TODAY()&gt;WORKDAY(N(A452),1),N(N452)&gt;WORKDAY(N(A452),1))),"SIGUIENTE DÍA HÁBIL SIN PROGRAMAR; ","")&amp;IF(AND(OR(I452="Emergencia ahora",I452="Siguiente día hábil"),K452=""),"SIN PROVEEDOR; ","")&amp;IF(AND(I452&lt;&gt;"",N(A452)&gt;0,IFERROR(VLOOKUP(I452,'Ajustes'!$A$3:$C$5,3,0),0)&gt;0,TODAY()-N(A452)&gt;IFERROR(VLOOKUP(I452,'Ajustes'!$A$3:$C$5,3,0),0)),"ABIERTA DEMASIADO TIEMPO; ",""),LEN(IF(N(A452)=0,"SIN FECHA DE LLEGADA; ","")&amp;IF(C452="","SIN UNIDAD; ","")&amp;IF(AND(C452&lt;&gt;"",COUNTIF('Unidades'!$A$2:$A$300,C452)=0),"UNIDAD NO ESTÁ EN LA LISTA; ","")&amp;IF(I452="","SIN URGENCIA; ","")&amp;IF(AND(I452&lt;&gt;"",J452=""),"FALTA QUIÉN DECIDIÓ; ","")&amp;IF(AND(I452="Emergencia ahora",NOT(OR(N(L452)&gt;0,N(M452)&gt;0))),"EMERGENCIA SIN LLAMADA DE REGRESO; ","")&amp;IF(AND(I452&lt;&gt;"",N(A452)&gt;0,IFERROR(VLOOKUP(I452,'Ajustes'!$A$3:$C$5,2,0),0)&gt;0,IF(OR(N(L452)&gt;0,N(M452)&gt;0),((IF(N(L452)=0,N(A452),N(L452))+N(M452))-(N(A452)+N(B452)))*1440&gt;IFERROR(VLOOKUP(I452,'Ajustes'!$A$3:$C$5,2,0),0),AND(NOT(N(O452)&gt;0),I452&lt;&gt;"Emergencia ahora",(NOW()-(N(A452)+N(B452)))*1440&gt;IFERROR(VLOOKUP(I452,'Ajustes'!$A$3:$C$5,2,0),0)))),"LLAMADA DESPUÉS DE LA META; ","")&amp;IF(AND(I452="Siguiente día hábil",N(A452)&gt;0,IF(N(N452)=0,TODAY()&gt;WORKDAY(N(A452),1),N(N452)&gt;WORKDAY(N(A452),1))),"SIGUIENTE DÍA HÁBIL SIN PROGRAMAR; ","")&amp;IF(AND(OR(I452="Emergencia ahora",I452="Siguiente día hábil"),K452=""),"SIN PROVEEDOR; ","")&amp;IF(AND(I452&lt;&gt;"",N(A452)&gt;0,IFERROR(VLOOKUP(I452,'Ajustes'!$A$3:$C$5,3,0),0)&gt;0,TODAY()-N(A452)&gt;IFERROR(VLOOKUP(I452,'Ajustes'!$A$3:$C$5,3,0),0)),"ABIERTA DEMASIADO TIEMPO; ",""))-2)))</f>
        <v/>
      </c>
    </row>
    <row r="453">
      <c r="A453" s="7" t="n"/>
      <c r="B453" s="8" t="n"/>
      <c r="L453" s="7" t="n"/>
      <c r="M453" s="8" t="n"/>
      <c r="N453" s="7" t="n"/>
      <c r="O453" s="7" t="n"/>
      <c r="Q453" s="10">
        <f>IF(OR(NOT(OR(A453&lt;&gt;"",C453&lt;&gt;"",D453&lt;&gt;"",G453&lt;&gt;"")),N(A453)=0,NOT(OR(N(L453)&gt;0,N(M453)&gt;0))),"",ROUND(((IF(N(L453)=0,N(A453),N(L453))+N(M453))-(N(A453)+N(B453)))*1440,0))</f>
        <v/>
      </c>
      <c r="R453" s="10">
        <f>IF(OR(NOT(OR(A453&lt;&gt;"",C453&lt;&gt;"",D453&lt;&gt;"",G453&lt;&gt;"")),N(A453)=0),"",IF(N(O453)&gt;0,N(O453),TODAY())-N(A453))</f>
        <v/>
      </c>
      <c r="S453">
        <f>IF(OR(NOT(OR(A453&lt;&gt;"",C453&lt;&gt;"",D453&lt;&gt;"",G453&lt;&gt;"")),N(O453)&gt;0),"",IF(IF(N(A453)=0,"SIN FECHA DE LLEGADA; ","")&amp;IF(C453="","SIN UNIDAD; ","")&amp;IF(AND(C453&lt;&gt;"",COUNTIF('Unidades'!$A$2:$A$300,C453)=0),"UNIDAD NO ESTÁ EN LA LISTA; ","")&amp;IF(I453="","SIN URGENCIA; ","")&amp;IF(AND(I453&lt;&gt;"",J453=""),"FALTA QUIÉN DECIDIÓ; ","")&amp;IF(AND(I453="Emergencia ahora",NOT(OR(N(L453)&gt;0,N(M453)&gt;0))),"EMERGENCIA SIN LLAMADA DE REGRESO; ","")&amp;IF(AND(I453&lt;&gt;"",N(A453)&gt;0,IFERROR(VLOOKUP(I453,'Ajustes'!$A$3:$C$5,2,0),0)&gt;0,IF(OR(N(L453)&gt;0,N(M453)&gt;0),((IF(N(L453)=0,N(A453),N(L453))+N(M453))-(N(A453)+N(B453)))*1440&gt;IFERROR(VLOOKUP(I453,'Ajustes'!$A$3:$C$5,2,0),0),AND(NOT(N(O453)&gt;0),I453&lt;&gt;"Emergencia ahora",(NOW()-(N(A453)+N(B453)))*1440&gt;IFERROR(VLOOKUP(I453,'Ajustes'!$A$3:$C$5,2,0),0)))),"LLAMADA DESPUÉS DE LA META; ","")&amp;IF(AND(I453="Siguiente día hábil",N(A453)&gt;0,IF(N(N453)=0,TODAY()&gt;WORKDAY(N(A453),1),N(N453)&gt;WORKDAY(N(A453),1))),"SIGUIENTE DÍA HÁBIL SIN PROGRAMAR; ","")&amp;IF(AND(OR(I453="Emergencia ahora",I453="Siguiente día hábil"),K453=""),"SIN PROVEEDOR; ","")&amp;IF(AND(I453&lt;&gt;"",N(A453)&gt;0,IFERROR(VLOOKUP(I453,'Ajustes'!$A$3:$C$5,3,0),0)&gt;0,TODAY()-N(A453)&gt;IFERROR(VLOOKUP(I453,'Ajustes'!$A$3:$C$5,3,0),0)),"ABIERTA DEMASIADO TIEMPO; ","")="","",LEFT(IF(N(A453)=0,"SIN FECHA DE LLEGADA; ","")&amp;IF(C453="","SIN UNIDAD; ","")&amp;IF(AND(C453&lt;&gt;"",COUNTIF('Unidades'!$A$2:$A$300,C453)=0),"UNIDAD NO ESTÁ EN LA LISTA; ","")&amp;IF(I453="","SIN URGENCIA; ","")&amp;IF(AND(I453&lt;&gt;"",J453=""),"FALTA QUIÉN DECIDIÓ; ","")&amp;IF(AND(I453="Emergencia ahora",NOT(OR(N(L453)&gt;0,N(M453)&gt;0))),"EMERGENCIA SIN LLAMADA DE REGRESO; ","")&amp;IF(AND(I453&lt;&gt;"",N(A453)&gt;0,IFERROR(VLOOKUP(I453,'Ajustes'!$A$3:$C$5,2,0),0)&gt;0,IF(OR(N(L453)&gt;0,N(M453)&gt;0),((IF(N(L453)=0,N(A453),N(L453))+N(M453))-(N(A453)+N(B453)))*1440&gt;IFERROR(VLOOKUP(I453,'Ajustes'!$A$3:$C$5,2,0),0),AND(NOT(N(O453)&gt;0),I453&lt;&gt;"Emergencia ahora",(NOW()-(N(A453)+N(B453)))*1440&gt;IFERROR(VLOOKUP(I453,'Ajustes'!$A$3:$C$5,2,0),0)))),"LLAMADA DESPUÉS DE LA META; ","")&amp;IF(AND(I453="Siguiente día hábil",N(A453)&gt;0,IF(N(N453)=0,TODAY()&gt;WORKDAY(N(A453),1),N(N453)&gt;WORKDAY(N(A453),1))),"SIGUIENTE DÍA HÁBIL SIN PROGRAMAR; ","")&amp;IF(AND(OR(I453="Emergencia ahora",I453="Siguiente día hábil"),K453=""),"SIN PROVEEDOR; ","")&amp;IF(AND(I453&lt;&gt;"",N(A453)&gt;0,IFERROR(VLOOKUP(I453,'Ajustes'!$A$3:$C$5,3,0),0)&gt;0,TODAY()-N(A453)&gt;IFERROR(VLOOKUP(I453,'Ajustes'!$A$3:$C$5,3,0),0)),"ABIERTA DEMASIADO TIEMPO; ",""),LEN(IF(N(A453)=0,"SIN FECHA DE LLEGADA; ","")&amp;IF(C453="","SIN UNIDAD; ","")&amp;IF(AND(C453&lt;&gt;"",COUNTIF('Unidades'!$A$2:$A$300,C453)=0),"UNIDAD NO ESTÁ EN LA LISTA; ","")&amp;IF(I453="","SIN URGENCIA; ","")&amp;IF(AND(I453&lt;&gt;"",J453=""),"FALTA QUIÉN DECIDIÓ; ","")&amp;IF(AND(I453="Emergencia ahora",NOT(OR(N(L453)&gt;0,N(M453)&gt;0))),"EMERGENCIA SIN LLAMADA DE REGRESO; ","")&amp;IF(AND(I453&lt;&gt;"",N(A453)&gt;0,IFERROR(VLOOKUP(I453,'Ajustes'!$A$3:$C$5,2,0),0)&gt;0,IF(OR(N(L453)&gt;0,N(M453)&gt;0),((IF(N(L453)=0,N(A453),N(L453))+N(M453))-(N(A453)+N(B453)))*1440&gt;IFERROR(VLOOKUP(I453,'Ajustes'!$A$3:$C$5,2,0),0),AND(NOT(N(O453)&gt;0),I453&lt;&gt;"Emergencia ahora",(NOW()-(N(A453)+N(B453)))*1440&gt;IFERROR(VLOOKUP(I453,'Ajustes'!$A$3:$C$5,2,0),0)))),"LLAMADA DESPUÉS DE LA META; ","")&amp;IF(AND(I453="Siguiente día hábil",N(A453)&gt;0,IF(N(N453)=0,TODAY()&gt;WORKDAY(N(A453),1),N(N453)&gt;WORKDAY(N(A453),1))),"SIGUIENTE DÍA HÁBIL SIN PROGRAMAR; ","")&amp;IF(AND(OR(I453="Emergencia ahora",I453="Siguiente día hábil"),K453=""),"SIN PROVEEDOR; ","")&amp;IF(AND(I453&lt;&gt;"",N(A453)&gt;0,IFERROR(VLOOKUP(I453,'Ajustes'!$A$3:$C$5,3,0),0)&gt;0,TODAY()-N(A453)&gt;IFERROR(VLOOKUP(I453,'Ajustes'!$A$3:$C$5,3,0),0)),"ABIERTA DEMASIADO TIEMPO; ",""))-2)))</f>
        <v/>
      </c>
    </row>
    <row r="454">
      <c r="A454" s="7" t="n"/>
      <c r="B454" s="8" t="n"/>
      <c r="L454" s="7" t="n"/>
      <c r="M454" s="8" t="n"/>
      <c r="N454" s="7" t="n"/>
      <c r="O454" s="7" t="n"/>
      <c r="Q454" s="10">
        <f>IF(OR(NOT(OR(A454&lt;&gt;"",C454&lt;&gt;"",D454&lt;&gt;"",G454&lt;&gt;"")),N(A454)=0,NOT(OR(N(L454)&gt;0,N(M454)&gt;0))),"",ROUND(((IF(N(L454)=0,N(A454),N(L454))+N(M454))-(N(A454)+N(B454)))*1440,0))</f>
        <v/>
      </c>
      <c r="R454" s="10">
        <f>IF(OR(NOT(OR(A454&lt;&gt;"",C454&lt;&gt;"",D454&lt;&gt;"",G454&lt;&gt;"")),N(A454)=0),"",IF(N(O454)&gt;0,N(O454),TODAY())-N(A454))</f>
        <v/>
      </c>
      <c r="S454">
        <f>IF(OR(NOT(OR(A454&lt;&gt;"",C454&lt;&gt;"",D454&lt;&gt;"",G454&lt;&gt;"")),N(O454)&gt;0),"",IF(IF(N(A454)=0,"SIN FECHA DE LLEGADA; ","")&amp;IF(C454="","SIN UNIDAD; ","")&amp;IF(AND(C454&lt;&gt;"",COUNTIF('Unidades'!$A$2:$A$300,C454)=0),"UNIDAD NO ESTÁ EN LA LISTA; ","")&amp;IF(I454="","SIN URGENCIA; ","")&amp;IF(AND(I454&lt;&gt;"",J454=""),"FALTA QUIÉN DECIDIÓ; ","")&amp;IF(AND(I454="Emergencia ahora",NOT(OR(N(L454)&gt;0,N(M454)&gt;0))),"EMERGENCIA SIN LLAMADA DE REGRESO; ","")&amp;IF(AND(I454&lt;&gt;"",N(A454)&gt;0,IFERROR(VLOOKUP(I454,'Ajustes'!$A$3:$C$5,2,0),0)&gt;0,IF(OR(N(L454)&gt;0,N(M454)&gt;0),((IF(N(L454)=0,N(A454),N(L454))+N(M454))-(N(A454)+N(B454)))*1440&gt;IFERROR(VLOOKUP(I454,'Ajustes'!$A$3:$C$5,2,0),0),AND(NOT(N(O454)&gt;0),I454&lt;&gt;"Emergencia ahora",(NOW()-(N(A454)+N(B454)))*1440&gt;IFERROR(VLOOKUP(I454,'Ajustes'!$A$3:$C$5,2,0),0)))),"LLAMADA DESPUÉS DE LA META; ","")&amp;IF(AND(I454="Siguiente día hábil",N(A454)&gt;0,IF(N(N454)=0,TODAY()&gt;WORKDAY(N(A454),1),N(N454)&gt;WORKDAY(N(A454),1))),"SIGUIENTE DÍA HÁBIL SIN PROGRAMAR; ","")&amp;IF(AND(OR(I454="Emergencia ahora",I454="Siguiente día hábil"),K454=""),"SIN PROVEEDOR; ","")&amp;IF(AND(I454&lt;&gt;"",N(A454)&gt;0,IFERROR(VLOOKUP(I454,'Ajustes'!$A$3:$C$5,3,0),0)&gt;0,TODAY()-N(A454)&gt;IFERROR(VLOOKUP(I454,'Ajustes'!$A$3:$C$5,3,0),0)),"ABIERTA DEMASIADO TIEMPO; ","")="","",LEFT(IF(N(A454)=0,"SIN FECHA DE LLEGADA; ","")&amp;IF(C454="","SIN UNIDAD; ","")&amp;IF(AND(C454&lt;&gt;"",COUNTIF('Unidades'!$A$2:$A$300,C454)=0),"UNIDAD NO ESTÁ EN LA LISTA; ","")&amp;IF(I454="","SIN URGENCIA; ","")&amp;IF(AND(I454&lt;&gt;"",J454=""),"FALTA QUIÉN DECIDIÓ; ","")&amp;IF(AND(I454="Emergencia ahora",NOT(OR(N(L454)&gt;0,N(M454)&gt;0))),"EMERGENCIA SIN LLAMADA DE REGRESO; ","")&amp;IF(AND(I454&lt;&gt;"",N(A454)&gt;0,IFERROR(VLOOKUP(I454,'Ajustes'!$A$3:$C$5,2,0),0)&gt;0,IF(OR(N(L454)&gt;0,N(M454)&gt;0),((IF(N(L454)=0,N(A454),N(L454))+N(M454))-(N(A454)+N(B454)))*1440&gt;IFERROR(VLOOKUP(I454,'Ajustes'!$A$3:$C$5,2,0),0),AND(NOT(N(O454)&gt;0),I454&lt;&gt;"Emergencia ahora",(NOW()-(N(A454)+N(B454)))*1440&gt;IFERROR(VLOOKUP(I454,'Ajustes'!$A$3:$C$5,2,0),0)))),"LLAMADA DESPUÉS DE LA META; ","")&amp;IF(AND(I454="Siguiente día hábil",N(A454)&gt;0,IF(N(N454)=0,TODAY()&gt;WORKDAY(N(A454),1),N(N454)&gt;WORKDAY(N(A454),1))),"SIGUIENTE DÍA HÁBIL SIN PROGRAMAR; ","")&amp;IF(AND(OR(I454="Emergencia ahora",I454="Siguiente día hábil"),K454=""),"SIN PROVEEDOR; ","")&amp;IF(AND(I454&lt;&gt;"",N(A454)&gt;0,IFERROR(VLOOKUP(I454,'Ajustes'!$A$3:$C$5,3,0),0)&gt;0,TODAY()-N(A454)&gt;IFERROR(VLOOKUP(I454,'Ajustes'!$A$3:$C$5,3,0),0)),"ABIERTA DEMASIADO TIEMPO; ",""),LEN(IF(N(A454)=0,"SIN FECHA DE LLEGADA; ","")&amp;IF(C454="","SIN UNIDAD; ","")&amp;IF(AND(C454&lt;&gt;"",COUNTIF('Unidades'!$A$2:$A$300,C454)=0),"UNIDAD NO ESTÁ EN LA LISTA; ","")&amp;IF(I454="","SIN URGENCIA; ","")&amp;IF(AND(I454&lt;&gt;"",J454=""),"FALTA QUIÉN DECIDIÓ; ","")&amp;IF(AND(I454="Emergencia ahora",NOT(OR(N(L454)&gt;0,N(M454)&gt;0))),"EMERGENCIA SIN LLAMADA DE REGRESO; ","")&amp;IF(AND(I454&lt;&gt;"",N(A454)&gt;0,IFERROR(VLOOKUP(I454,'Ajustes'!$A$3:$C$5,2,0),0)&gt;0,IF(OR(N(L454)&gt;0,N(M454)&gt;0),((IF(N(L454)=0,N(A454),N(L454))+N(M454))-(N(A454)+N(B454)))*1440&gt;IFERROR(VLOOKUP(I454,'Ajustes'!$A$3:$C$5,2,0),0),AND(NOT(N(O454)&gt;0),I454&lt;&gt;"Emergencia ahora",(NOW()-(N(A454)+N(B454)))*1440&gt;IFERROR(VLOOKUP(I454,'Ajustes'!$A$3:$C$5,2,0),0)))),"LLAMADA DESPUÉS DE LA META; ","")&amp;IF(AND(I454="Siguiente día hábil",N(A454)&gt;0,IF(N(N454)=0,TODAY()&gt;WORKDAY(N(A454),1),N(N454)&gt;WORKDAY(N(A454),1))),"SIGUIENTE DÍA HÁBIL SIN PROGRAMAR; ","")&amp;IF(AND(OR(I454="Emergencia ahora",I454="Siguiente día hábil"),K454=""),"SIN PROVEEDOR; ","")&amp;IF(AND(I454&lt;&gt;"",N(A454)&gt;0,IFERROR(VLOOKUP(I454,'Ajustes'!$A$3:$C$5,3,0),0)&gt;0,TODAY()-N(A454)&gt;IFERROR(VLOOKUP(I454,'Ajustes'!$A$3:$C$5,3,0),0)),"ABIERTA DEMASIADO TIEMPO; ",""))-2)))</f>
        <v/>
      </c>
    </row>
    <row r="455">
      <c r="A455" s="7" t="n"/>
      <c r="B455" s="8" t="n"/>
      <c r="L455" s="7" t="n"/>
      <c r="M455" s="8" t="n"/>
      <c r="N455" s="7" t="n"/>
      <c r="O455" s="7" t="n"/>
      <c r="Q455" s="10">
        <f>IF(OR(NOT(OR(A455&lt;&gt;"",C455&lt;&gt;"",D455&lt;&gt;"",G455&lt;&gt;"")),N(A455)=0,NOT(OR(N(L455)&gt;0,N(M455)&gt;0))),"",ROUND(((IF(N(L455)=0,N(A455),N(L455))+N(M455))-(N(A455)+N(B455)))*1440,0))</f>
        <v/>
      </c>
      <c r="R455" s="10">
        <f>IF(OR(NOT(OR(A455&lt;&gt;"",C455&lt;&gt;"",D455&lt;&gt;"",G455&lt;&gt;"")),N(A455)=0),"",IF(N(O455)&gt;0,N(O455),TODAY())-N(A455))</f>
        <v/>
      </c>
      <c r="S455">
        <f>IF(OR(NOT(OR(A455&lt;&gt;"",C455&lt;&gt;"",D455&lt;&gt;"",G455&lt;&gt;"")),N(O455)&gt;0),"",IF(IF(N(A455)=0,"SIN FECHA DE LLEGADA; ","")&amp;IF(C455="","SIN UNIDAD; ","")&amp;IF(AND(C455&lt;&gt;"",COUNTIF('Unidades'!$A$2:$A$300,C455)=0),"UNIDAD NO ESTÁ EN LA LISTA; ","")&amp;IF(I455="","SIN URGENCIA; ","")&amp;IF(AND(I455&lt;&gt;"",J455=""),"FALTA QUIÉN DECIDIÓ; ","")&amp;IF(AND(I455="Emergencia ahora",NOT(OR(N(L455)&gt;0,N(M455)&gt;0))),"EMERGENCIA SIN LLAMADA DE REGRESO; ","")&amp;IF(AND(I455&lt;&gt;"",N(A455)&gt;0,IFERROR(VLOOKUP(I455,'Ajustes'!$A$3:$C$5,2,0),0)&gt;0,IF(OR(N(L455)&gt;0,N(M455)&gt;0),((IF(N(L455)=0,N(A455),N(L455))+N(M455))-(N(A455)+N(B455)))*1440&gt;IFERROR(VLOOKUP(I455,'Ajustes'!$A$3:$C$5,2,0),0),AND(NOT(N(O455)&gt;0),I455&lt;&gt;"Emergencia ahora",(NOW()-(N(A455)+N(B455)))*1440&gt;IFERROR(VLOOKUP(I455,'Ajustes'!$A$3:$C$5,2,0),0)))),"LLAMADA DESPUÉS DE LA META; ","")&amp;IF(AND(I455="Siguiente día hábil",N(A455)&gt;0,IF(N(N455)=0,TODAY()&gt;WORKDAY(N(A455),1),N(N455)&gt;WORKDAY(N(A455),1))),"SIGUIENTE DÍA HÁBIL SIN PROGRAMAR; ","")&amp;IF(AND(OR(I455="Emergencia ahora",I455="Siguiente día hábil"),K455=""),"SIN PROVEEDOR; ","")&amp;IF(AND(I455&lt;&gt;"",N(A455)&gt;0,IFERROR(VLOOKUP(I455,'Ajustes'!$A$3:$C$5,3,0),0)&gt;0,TODAY()-N(A455)&gt;IFERROR(VLOOKUP(I455,'Ajustes'!$A$3:$C$5,3,0),0)),"ABIERTA DEMASIADO TIEMPO; ","")="","",LEFT(IF(N(A455)=0,"SIN FECHA DE LLEGADA; ","")&amp;IF(C455="","SIN UNIDAD; ","")&amp;IF(AND(C455&lt;&gt;"",COUNTIF('Unidades'!$A$2:$A$300,C455)=0),"UNIDAD NO ESTÁ EN LA LISTA; ","")&amp;IF(I455="","SIN URGENCIA; ","")&amp;IF(AND(I455&lt;&gt;"",J455=""),"FALTA QUIÉN DECIDIÓ; ","")&amp;IF(AND(I455="Emergencia ahora",NOT(OR(N(L455)&gt;0,N(M455)&gt;0))),"EMERGENCIA SIN LLAMADA DE REGRESO; ","")&amp;IF(AND(I455&lt;&gt;"",N(A455)&gt;0,IFERROR(VLOOKUP(I455,'Ajustes'!$A$3:$C$5,2,0),0)&gt;0,IF(OR(N(L455)&gt;0,N(M455)&gt;0),((IF(N(L455)=0,N(A455),N(L455))+N(M455))-(N(A455)+N(B455)))*1440&gt;IFERROR(VLOOKUP(I455,'Ajustes'!$A$3:$C$5,2,0),0),AND(NOT(N(O455)&gt;0),I455&lt;&gt;"Emergencia ahora",(NOW()-(N(A455)+N(B455)))*1440&gt;IFERROR(VLOOKUP(I455,'Ajustes'!$A$3:$C$5,2,0),0)))),"LLAMADA DESPUÉS DE LA META; ","")&amp;IF(AND(I455="Siguiente día hábil",N(A455)&gt;0,IF(N(N455)=0,TODAY()&gt;WORKDAY(N(A455),1),N(N455)&gt;WORKDAY(N(A455),1))),"SIGUIENTE DÍA HÁBIL SIN PROGRAMAR; ","")&amp;IF(AND(OR(I455="Emergencia ahora",I455="Siguiente día hábil"),K455=""),"SIN PROVEEDOR; ","")&amp;IF(AND(I455&lt;&gt;"",N(A455)&gt;0,IFERROR(VLOOKUP(I455,'Ajustes'!$A$3:$C$5,3,0),0)&gt;0,TODAY()-N(A455)&gt;IFERROR(VLOOKUP(I455,'Ajustes'!$A$3:$C$5,3,0),0)),"ABIERTA DEMASIADO TIEMPO; ",""),LEN(IF(N(A455)=0,"SIN FECHA DE LLEGADA; ","")&amp;IF(C455="","SIN UNIDAD; ","")&amp;IF(AND(C455&lt;&gt;"",COUNTIF('Unidades'!$A$2:$A$300,C455)=0),"UNIDAD NO ESTÁ EN LA LISTA; ","")&amp;IF(I455="","SIN URGENCIA; ","")&amp;IF(AND(I455&lt;&gt;"",J455=""),"FALTA QUIÉN DECIDIÓ; ","")&amp;IF(AND(I455="Emergencia ahora",NOT(OR(N(L455)&gt;0,N(M455)&gt;0))),"EMERGENCIA SIN LLAMADA DE REGRESO; ","")&amp;IF(AND(I455&lt;&gt;"",N(A455)&gt;0,IFERROR(VLOOKUP(I455,'Ajustes'!$A$3:$C$5,2,0),0)&gt;0,IF(OR(N(L455)&gt;0,N(M455)&gt;0),((IF(N(L455)=0,N(A455),N(L455))+N(M455))-(N(A455)+N(B455)))*1440&gt;IFERROR(VLOOKUP(I455,'Ajustes'!$A$3:$C$5,2,0),0),AND(NOT(N(O455)&gt;0),I455&lt;&gt;"Emergencia ahora",(NOW()-(N(A455)+N(B455)))*1440&gt;IFERROR(VLOOKUP(I455,'Ajustes'!$A$3:$C$5,2,0),0)))),"LLAMADA DESPUÉS DE LA META; ","")&amp;IF(AND(I455="Siguiente día hábil",N(A455)&gt;0,IF(N(N455)=0,TODAY()&gt;WORKDAY(N(A455),1),N(N455)&gt;WORKDAY(N(A455),1))),"SIGUIENTE DÍA HÁBIL SIN PROGRAMAR; ","")&amp;IF(AND(OR(I455="Emergencia ahora",I455="Siguiente día hábil"),K455=""),"SIN PROVEEDOR; ","")&amp;IF(AND(I455&lt;&gt;"",N(A455)&gt;0,IFERROR(VLOOKUP(I455,'Ajustes'!$A$3:$C$5,3,0),0)&gt;0,TODAY()-N(A455)&gt;IFERROR(VLOOKUP(I455,'Ajustes'!$A$3:$C$5,3,0),0)),"ABIERTA DEMASIADO TIEMPO; ",""))-2)))</f>
        <v/>
      </c>
    </row>
    <row r="456">
      <c r="A456" s="7" t="n"/>
      <c r="B456" s="8" t="n"/>
      <c r="L456" s="7" t="n"/>
      <c r="M456" s="8" t="n"/>
      <c r="N456" s="7" t="n"/>
      <c r="O456" s="7" t="n"/>
      <c r="Q456" s="10">
        <f>IF(OR(NOT(OR(A456&lt;&gt;"",C456&lt;&gt;"",D456&lt;&gt;"",G456&lt;&gt;"")),N(A456)=0,NOT(OR(N(L456)&gt;0,N(M456)&gt;0))),"",ROUND(((IF(N(L456)=0,N(A456),N(L456))+N(M456))-(N(A456)+N(B456)))*1440,0))</f>
        <v/>
      </c>
      <c r="R456" s="10">
        <f>IF(OR(NOT(OR(A456&lt;&gt;"",C456&lt;&gt;"",D456&lt;&gt;"",G456&lt;&gt;"")),N(A456)=0),"",IF(N(O456)&gt;0,N(O456),TODAY())-N(A456))</f>
        <v/>
      </c>
      <c r="S456">
        <f>IF(OR(NOT(OR(A456&lt;&gt;"",C456&lt;&gt;"",D456&lt;&gt;"",G456&lt;&gt;"")),N(O456)&gt;0),"",IF(IF(N(A456)=0,"SIN FECHA DE LLEGADA; ","")&amp;IF(C456="","SIN UNIDAD; ","")&amp;IF(AND(C456&lt;&gt;"",COUNTIF('Unidades'!$A$2:$A$300,C456)=0),"UNIDAD NO ESTÁ EN LA LISTA; ","")&amp;IF(I456="","SIN URGENCIA; ","")&amp;IF(AND(I456&lt;&gt;"",J456=""),"FALTA QUIÉN DECIDIÓ; ","")&amp;IF(AND(I456="Emergencia ahora",NOT(OR(N(L456)&gt;0,N(M456)&gt;0))),"EMERGENCIA SIN LLAMADA DE REGRESO; ","")&amp;IF(AND(I456&lt;&gt;"",N(A456)&gt;0,IFERROR(VLOOKUP(I456,'Ajustes'!$A$3:$C$5,2,0),0)&gt;0,IF(OR(N(L456)&gt;0,N(M456)&gt;0),((IF(N(L456)=0,N(A456),N(L456))+N(M456))-(N(A456)+N(B456)))*1440&gt;IFERROR(VLOOKUP(I456,'Ajustes'!$A$3:$C$5,2,0),0),AND(NOT(N(O456)&gt;0),I456&lt;&gt;"Emergencia ahora",(NOW()-(N(A456)+N(B456)))*1440&gt;IFERROR(VLOOKUP(I456,'Ajustes'!$A$3:$C$5,2,0),0)))),"LLAMADA DESPUÉS DE LA META; ","")&amp;IF(AND(I456="Siguiente día hábil",N(A456)&gt;0,IF(N(N456)=0,TODAY()&gt;WORKDAY(N(A456),1),N(N456)&gt;WORKDAY(N(A456),1))),"SIGUIENTE DÍA HÁBIL SIN PROGRAMAR; ","")&amp;IF(AND(OR(I456="Emergencia ahora",I456="Siguiente día hábil"),K456=""),"SIN PROVEEDOR; ","")&amp;IF(AND(I456&lt;&gt;"",N(A456)&gt;0,IFERROR(VLOOKUP(I456,'Ajustes'!$A$3:$C$5,3,0),0)&gt;0,TODAY()-N(A456)&gt;IFERROR(VLOOKUP(I456,'Ajustes'!$A$3:$C$5,3,0),0)),"ABIERTA DEMASIADO TIEMPO; ","")="","",LEFT(IF(N(A456)=0,"SIN FECHA DE LLEGADA; ","")&amp;IF(C456="","SIN UNIDAD; ","")&amp;IF(AND(C456&lt;&gt;"",COUNTIF('Unidades'!$A$2:$A$300,C456)=0),"UNIDAD NO ESTÁ EN LA LISTA; ","")&amp;IF(I456="","SIN URGENCIA; ","")&amp;IF(AND(I456&lt;&gt;"",J456=""),"FALTA QUIÉN DECIDIÓ; ","")&amp;IF(AND(I456="Emergencia ahora",NOT(OR(N(L456)&gt;0,N(M456)&gt;0))),"EMERGENCIA SIN LLAMADA DE REGRESO; ","")&amp;IF(AND(I456&lt;&gt;"",N(A456)&gt;0,IFERROR(VLOOKUP(I456,'Ajustes'!$A$3:$C$5,2,0),0)&gt;0,IF(OR(N(L456)&gt;0,N(M456)&gt;0),((IF(N(L456)=0,N(A456),N(L456))+N(M456))-(N(A456)+N(B456)))*1440&gt;IFERROR(VLOOKUP(I456,'Ajustes'!$A$3:$C$5,2,0),0),AND(NOT(N(O456)&gt;0),I456&lt;&gt;"Emergencia ahora",(NOW()-(N(A456)+N(B456)))*1440&gt;IFERROR(VLOOKUP(I456,'Ajustes'!$A$3:$C$5,2,0),0)))),"LLAMADA DESPUÉS DE LA META; ","")&amp;IF(AND(I456="Siguiente día hábil",N(A456)&gt;0,IF(N(N456)=0,TODAY()&gt;WORKDAY(N(A456),1),N(N456)&gt;WORKDAY(N(A456),1))),"SIGUIENTE DÍA HÁBIL SIN PROGRAMAR; ","")&amp;IF(AND(OR(I456="Emergencia ahora",I456="Siguiente día hábil"),K456=""),"SIN PROVEEDOR; ","")&amp;IF(AND(I456&lt;&gt;"",N(A456)&gt;0,IFERROR(VLOOKUP(I456,'Ajustes'!$A$3:$C$5,3,0),0)&gt;0,TODAY()-N(A456)&gt;IFERROR(VLOOKUP(I456,'Ajustes'!$A$3:$C$5,3,0),0)),"ABIERTA DEMASIADO TIEMPO; ",""),LEN(IF(N(A456)=0,"SIN FECHA DE LLEGADA; ","")&amp;IF(C456="","SIN UNIDAD; ","")&amp;IF(AND(C456&lt;&gt;"",COUNTIF('Unidades'!$A$2:$A$300,C456)=0),"UNIDAD NO ESTÁ EN LA LISTA; ","")&amp;IF(I456="","SIN URGENCIA; ","")&amp;IF(AND(I456&lt;&gt;"",J456=""),"FALTA QUIÉN DECIDIÓ; ","")&amp;IF(AND(I456="Emergencia ahora",NOT(OR(N(L456)&gt;0,N(M456)&gt;0))),"EMERGENCIA SIN LLAMADA DE REGRESO; ","")&amp;IF(AND(I456&lt;&gt;"",N(A456)&gt;0,IFERROR(VLOOKUP(I456,'Ajustes'!$A$3:$C$5,2,0),0)&gt;0,IF(OR(N(L456)&gt;0,N(M456)&gt;0),((IF(N(L456)=0,N(A456),N(L456))+N(M456))-(N(A456)+N(B456)))*1440&gt;IFERROR(VLOOKUP(I456,'Ajustes'!$A$3:$C$5,2,0),0),AND(NOT(N(O456)&gt;0),I456&lt;&gt;"Emergencia ahora",(NOW()-(N(A456)+N(B456)))*1440&gt;IFERROR(VLOOKUP(I456,'Ajustes'!$A$3:$C$5,2,0),0)))),"LLAMADA DESPUÉS DE LA META; ","")&amp;IF(AND(I456="Siguiente día hábil",N(A456)&gt;0,IF(N(N456)=0,TODAY()&gt;WORKDAY(N(A456),1),N(N456)&gt;WORKDAY(N(A456),1))),"SIGUIENTE DÍA HÁBIL SIN PROGRAMAR; ","")&amp;IF(AND(OR(I456="Emergencia ahora",I456="Siguiente día hábil"),K456=""),"SIN PROVEEDOR; ","")&amp;IF(AND(I456&lt;&gt;"",N(A456)&gt;0,IFERROR(VLOOKUP(I456,'Ajustes'!$A$3:$C$5,3,0),0)&gt;0,TODAY()-N(A456)&gt;IFERROR(VLOOKUP(I456,'Ajustes'!$A$3:$C$5,3,0),0)),"ABIERTA DEMASIADO TIEMPO; ",""))-2)))</f>
        <v/>
      </c>
    </row>
    <row r="457">
      <c r="A457" s="7" t="n"/>
      <c r="B457" s="8" t="n"/>
      <c r="L457" s="7" t="n"/>
      <c r="M457" s="8" t="n"/>
      <c r="N457" s="7" t="n"/>
      <c r="O457" s="7" t="n"/>
      <c r="Q457" s="10">
        <f>IF(OR(NOT(OR(A457&lt;&gt;"",C457&lt;&gt;"",D457&lt;&gt;"",G457&lt;&gt;"")),N(A457)=0,NOT(OR(N(L457)&gt;0,N(M457)&gt;0))),"",ROUND(((IF(N(L457)=0,N(A457),N(L457))+N(M457))-(N(A457)+N(B457)))*1440,0))</f>
        <v/>
      </c>
      <c r="R457" s="10">
        <f>IF(OR(NOT(OR(A457&lt;&gt;"",C457&lt;&gt;"",D457&lt;&gt;"",G457&lt;&gt;"")),N(A457)=0),"",IF(N(O457)&gt;0,N(O457),TODAY())-N(A457))</f>
        <v/>
      </c>
      <c r="S457">
        <f>IF(OR(NOT(OR(A457&lt;&gt;"",C457&lt;&gt;"",D457&lt;&gt;"",G457&lt;&gt;"")),N(O457)&gt;0),"",IF(IF(N(A457)=0,"SIN FECHA DE LLEGADA; ","")&amp;IF(C457="","SIN UNIDAD; ","")&amp;IF(AND(C457&lt;&gt;"",COUNTIF('Unidades'!$A$2:$A$300,C457)=0),"UNIDAD NO ESTÁ EN LA LISTA; ","")&amp;IF(I457="","SIN URGENCIA; ","")&amp;IF(AND(I457&lt;&gt;"",J457=""),"FALTA QUIÉN DECIDIÓ; ","")&amp;IF(AND(I457="Emergencia ahora",NOT(OR(N(L457)&gt;0,N(M457)&gt;0))),"EMERGENCIA SIN LLAMADA DE REGRESO; ","")&amp;IF(AND(I457&lt;&gt;"",N(A457)&gt;0,IFERROR(VLOOKUP(I457,'Ajustes'!$A$3:$C$5,2,0),0)&gt;0,IF(OR(N(L457)&gt;0,N(M457)&gt;0),((IF(N(L457)=0,N(A457),N(L457))+N(M457))-(N(A457)+N(B457)))*1440&gt;IFERROR(VLOOKUP(I457,'Ajustes'!$A$3:$C$5,2,0),0),AND(NOT(N(O457)&gt;0),I457&lt;&gt;"Emergencia ahora",(NOW()-(N(A457)+N(B457)))*1440&gt;IFERROR(VLOOKUP(I457,'Ajustes'!$A$3:$C$5,2,0),0)))),"LLAMADA DESPUÉS DE LA META; ","")&amp;IF(AND(I457="Siguiente día hábil",N(A457)&gt;0,IF(N(N457)=0,TODAY()&gt;WORKDAY(N(A457),1),N(N457)&gt;WORKDAY(N(A457),1))),"SIGUIENTE DÍA HÁBIL SIN PROGRAMAR; ","")&amp;IF(AND(OR(I457="Emergencia ahora",I457="Siguiente día hábil"),K457=""),"SIN PROVEEDOR; ","")&amp;IF(AND(I457&lt;&gt;"",N(A457)&gt;0,IFERROR(VLOOKUP(I457,'Ajustes'!$A$3:$C$5,3,0),0)&gt;0,TODAY()-N(A457)&gt;IFERROR(VLOOKUP(I457,'Ajustes'!$A$3:$C$5,3,0),0)),"ABIERTA DEMASIADO TIEMPO; ","")="","",LEFT(IF(N(A457)=0,"SIN FECHA DE LLEGADA; ","")&amp;IF(C457="","SIN UNIDAD; ","")&amp;IF(AND(C457&lt;&gt;"",COUNTIF('Unidades'!$A$2:$A$300,C457)=0),"UNIDAD NO ESTÁ EN LA LISTA; ","")&amp;IF(I457="","SIN URGENCIA; ","")&amp;IF(AND(I457&lt;&gt;"",J457=""),"FALTA QUIÉN DECIDIÓ; ","")&amp;IF(AND(I457="Emergencia ahora",NOT(OR(N(L457)&gt;0,N(M457)&gt;0))),"EMERGENCIA SIN LLAMADA DE REGRESO; ","")&amp;IF(AND(I457&lt;&gt;"",N(A457)&gt;0,IFERROR(VLOOKUP(I457,'Ajustes'!$A$3:$C$5,2,0),0)&gt;0,IF(OR(N(L457)&gt;0,N(M457)&gt;0),((IF(N(L457)=0,N(A457),N(L457))+N(M457))-(N(A457)+N(B457)))*1440&gt;IFERROR(VLOOKUP(I457,'Ajustes'!$A$3:$C$5,2,0),0),AND(NOT(N(O457)&gt;0),I457&lt;&gt;"Emergencia ahora",(NOW()-(N(A457)+N(B457)))*1440&gt;IFERROR(VLOOKUP(I457,'Ajustes'!$A$3:$C$5,2,0),0)))),"LLAMADA DESPUÉS DE LA META; ","")&amp;IF(AND(I457="Siguiente día hábil",N(A457)&gt;0,IF(N(N457)=0,TODAY()&gt;WORKDAY(N(A457),1),N(N457)&gt;WORKDAY(N(A457),1))),"SIGUIENTE DÍA HÁBIL SIN PROGRAMAR; ","")&amp;IF(AND(OR(I457="Emergencia ahora",I457="Siguiente día hábil"),K457=""),"SIN PROVEEDOR; ","")&amp;IF(AND(I457&lt;&gt;"",N(A457)&gt;0,IFERROR(VLOOKUP(I457,'Ajustes'!$A$3:$C$5,3,0),0)&gt;0,TODAY()-N(A457)&gt;IFERROR(VLOOKUP(I457,'Ajustes'!$A$3:$C$5,3,0),0)),"ABIERTA DEMASIADO TIEMPO; ",""),LEN(IF(N(A457)=0,"SIN FECHA DE LLEGADA; ","")&amp;IF(C457="","SIN UNIDAD; ","")&amp;IF(AND(C457&lt;&gt;"",COUNTIF('Unidades'!$A$2:$A$300,C457)=0),"UNIDAD NO ESTÁ EN LA LISTA; ","")&amp;IF(I457="","SIN URGENCIA; ","")&amp;IF(AND(I457&lt;&gt;"",J457=""),"FALTA QUIÉN DECIDIÓ; ","")&amp;IF(AND(I457="Emergencia ahora",NOT(OR(N(L457)&gt;0,N(M457)&gt;0))),"EMERGENCIA SIN LLAMADA DE REGRESO; ","")&amp;IF(AND(I457&lt;&gt;"",N(A457)&gt;0,IFERROR(VLOOKUP(I457,'Ajustes'!$A$3:$C$5,2,0),0)&gt;0,IF(OR(N(L457)&gt;0,N(M457)&gt;0),((IF(N(L457)=0,N(A457),N(L457))+N(M457))-(N(A457)+N(B457)))*1440&gt;IFERROR(VLOOKUP(I457,'Ajustes'!$A$3:$C$5,2,0),0),AND(NOT(N(O457)&gt;0),I457&lt;&gt;"Emergencia ahora",(NOW()-(N(A457)+N(B457)))*1440&gt;IFERROR(VLOOKUP(I457,'Ajustes'!$A$3:$C$5,2,0),0)))),"LLAMADA DESPUÉS DE LA META; ","")&amp;IF(AND(I457="Siguiente día hábil",N(A457)&gt;0,IF(N(N457)=0,TODAY()&gt;WORKDAY(N(A457),1),N(N457)&gt;WORKDAY(N(A457),1))),"SIGUIENTE DÍA HÁBIL SIN PROGRAMAR; ","")&amp;IF(AND(OR(I457="Emergencia ahora",I457="Siguiente día hábil"),K457=""),"SIN PROVEEDOR; ","")&amp;IF(AND(I457&lt;&gt;"",N(A457)&gt;0,IFERROR(VLOOKUP(I457,'Ajustes'!$A$3:$C$5,3,0),0)&gt;0,TODAY()-N(A457)&gt;IFERROR(VLOOKUP(I457,'Ajustes'!$A$3:$C$5,3,0),0)),"ABIERTA DEMASIADO TIEMPO; ",""))-2)))</f>
        <v/>
      </c>
    </row>
    <row r="458">
      <c r="A458" s="7" t="n"/>
      <c r="B458" s="8" t="n"/>
      <c r="L458" s="7" t="n"/>
      <c r="M458" s="8" t="n"/>
      <c r="N458" s="7" t="n"/>
      <c r="O458" s="7" t="n"/>
      <c r="Q458" s="10">
        <f>IF(OR(NOT(OR(A458&lt;&gt;"",C458&lt;&gt;"",D458&lt;&gt;"",G458&lt;&gt;"")),N(A458)=0,NOT(OR(N(L458)&gt;0,N(M458)&gt;0))),"",ROUND(((IF(N(L458)=0,N(A458),N(L458))+N(M458))-(N(A458)+N(B458)))*1440,0))</f>
        <v/>
      </c>
      <c r="R458" s="10">
        <f>IF(OR(NOT(OR(A458&lt;&gt;"",C458&lt;&gt;"",D458&lt;&gt;"",G458&lt;&gt;"")),N(A458)=0),"",IF(N(O458)&gt;0,N(O458),TODAY())-N(A458))</f>
        <v/>
      </c>
      <c r="S458">
        <f>IF(OR(NOT(OR(A458&lt;&gt;"",C458&lt;&gt;"",D458&lt;&gt;"",G458&lt;&gt;"")),N(O458)&gt;0),"",IF(IF(N(A458)=0,"SIN FECHA DE LLEGADA; ","")&amp;IF(C458="","SIN UNIDAD; ","")&amp;IF(AND(C458&lt;&gt;"",COUNTIF('Unidades'!$A$2:$A$300,C458)=0),"UNIDAD NO ESTÁ EN LA LISTA; ","")&amp;IF(I458="","SIN URGENCIA; ","")&amp;IF(AND(I458&lt;&gt;"",J458=""),"FALTA QUIÉN DECIDIÓ; ","")&amp;IF(AND(I458="Emergencia ahora",NOT(OR(N(L458)&gt;0,N(M458)&gt;0))),"EMERGENCIA SIN LLAMADA DE REGRESO; ","")&amp;IF(AND(I458&lt;&gt;"",N(A458)&gt;0,IFERROR(VLOOKUP(I458,'Ajustes'!$A$3:$C$5,2,0),0)&gt;0,IF(OR(N(L458)&gt;0,N(M458)&gt;0),((IF(N(L458)=0,N(A458),N(L458))+N(M458))-(N(A458)+N(B458)))*1440&gt;IFERROR(VLOOKUP(I458,'Ajustes'!$A$3:$C$5,2,0),0),AND(NOT(N(O458)&gt;0),I458&lt;&gt;"Emergencia ahora",(NOW()-(N(A458)+N(B458)))*1440&gt;IFERROR(VLOOKUP(I458,'Ajustes'!$A$3:$C$5,2,0),0)))),"LLAMADA DESPUÉS DE LA META; ","")&amp;IF(AND(I458="Siguiente día hábil",N(A458)&gt;0,IF(N(N458)=0,TODAY()&gt;WORKDAY(N(A458),1),N(N458)&gt;WORKDAY(N(A458),1))),"SIGUIENTE DÍA HÁBIL SIN PROGRAMAR; ","")&amp;IF(AND(OR(I458="Emergencia ahora",I458="Siguiente día hábil"),K458=""),"SIN PROVEEDOR; ","")&amp;IF(AND(I458&lt;&gt;"",N(A458)&gt;0,IFERROR(VLOOKUP(I458,'Ajustes'!$A$3:$C$5,3,0),0)&gt;0,TODAY()-N(A458)&gt;IFERROR(VLOOKUP(I458,'Ajustes'!$A$3:$C$5,3,0),0)),"ABIERTA DEMASIADO TIEMPO; ","")="","",LEFT(IF(N(A458)=0,"SIN FECHA DE LLEGADA; ","")&amp;IF(C458="","SIN UNIDAD; ","")&amp;IF(AND(C458&lt;&gt;"",COUNTIF('Unidades'!$A$2:$A$300,C458)=0),"UNIDAD NO ESTÁ EN LA LISTA; ","")&amp;IF(I458="","SIN URGENCIA; ","")&amp;IF(AND(I458&lt;&gt;"",J458=""),"FALTA QUIÉN DECIDIÓ; ","")&amp;IF(AND(I458="Emergencia ahora",NOT(OR(N(L458)&gt;0,N(M458)&gt;0))),"EMERGENCIA SIN LLAMADA DE REGRESO; ","")&amp;IF(AND(I458&lt;&gt;"",N(A458)&gt;0,IFERROR(VLOOKUP(I458,'Ajustes'!$A$3:$C$5,2,0),0)&gt;0,IF(OR(N(L458)&gt;0,N(M458)&gt;0),((IF(N(L458)=0,N(A458),N(L458))+N(M458))-(N(A458)+N(B458)))*1440&gt;IFERROR(VLOOKUP(I458,'Ajustes'!$A$3:$C$5,2,0),0),AND(NOT(N(O458)&gt;0),I458&lt;&gt;"Emergencia ahora",(NOW()-(N(A458)+N(B458)))*1440&gt;IFERROR(VLOOKUP(I458,'Ajustes'!$A$3:$C$5,2,0),0)))),"LLAMADA DESPUÉS DE LA META; ","")&amp;IF(AND(I458="Siguiente día hábil",N(A458)&gt;0,IF(N(N458)=0,TODAY()&gt;WORKDAY(N(A458),1),N(N458)&gt;WORKDAY(N(A458),1))),"SIGUIENTE DÍA HÁBIL SIN PROGRAMAR; ","")&amp;IF(AND(OR(I458="Emergencia ahora",I458="Siguiente día hábil"),K458=""),"SIN PROVEEDOR; ","")&amp;IF(AND(I458&lt;&gt;"",N(A458)&gt;0,IFERROR(VLOOKUP(I458,'Ajustes'!$A$3:$C$5,3,0),0)&gt;0,TODAY()-N(A458)&gt;IFERROR(VLOOKUP(I458,'Ajustes'!$A$3:$C$5,3,0),0)),"ABIERTA DEMASIADO TIEMPO; ",""),LEN(IF(N(A458)=0,"SIN FECHA DE LLEGADA; ","")&amp;IF(C458="","SIN UNIDAD; ","")&amp;IF(AND(C458&lt;&gt;"",COUNTIF('Unidades'!$A$2:$A$300,C458)=0),"UNIDAD NO ESTÁ EN LA LISTA; ","")&amp;IF(I458="","SIN URGENCIA; ","")&amp;IF(AND(I458&lt;&gt;"",J458=""),"FALTA QUIÉN DECIDIÓ; ","")&amp;IF(AND(I458="Emergencia ahora",NOT(OR(N(L458)&gt;0,N(M458)&gt;0))),"EMERGENCIA SIN LLAMADA DE REGRESO; ","")&amp;IF(AND(I458&lt;&gt;"",N(A458)&gt;0,IFERROR(VLOOKUP(I458,'Ajustes'!$A$3:$C$5,2,0),0)&gt;0,IF(OR(N(L458)&gt;0,N(M458)&gt;0),((IF(N(L458)=0,N(A458),N(L458))+N(M458))-(N(A458)+N(B458)))*1440&gt;IFERROR(VLOOKUP(I458,'Ajustes'!$A$3:$C$5,2,0),0),AND(NOT(N(O458)&gt;0),I458&lt;&gt;"Emergencia ahora",(NOW()-(N(A458)+N(B458)))*1440&gt;IFERROR(VLOOKUP(I458,'Ajustes'!$A$3:$C$5,2,0),0)))),"LLAMADA DESPUÉS DE LA META; ","")&amp;IF(AND(I458="Siguiente día hábil",N(A458)&gt;0,IF(N(N458)=0,TODAY()&gt;WORKDAY(N(A458),1),N(N458)&gt;WORKDAY(N(A458),1))),"SIGUIENTE DÍA HÁBIL SIN PROGRAMAR; ","")&amp;IF(AND(OR(I458="Emergencia ahora",I458="Siguiente día hábil"),K458=""),"SIN PROVEEDOR; ","")&amp;IF(AND(I458&lt;&gt;"",N(A458)&gt;0,IFERROR(VLOOKUP(I458,'Ajustes'!$A$3:$C$5,3,0),0)&gt;0,TODAY()-N(A458)&gt;IFERROR(VLOOKUP(I458,'Ajustes'!$A$3:$C$5,3,0),0)),"ABIERTA DEMASIADO TIEMPO; ",""))-2)))</f>
        <v/>
      </c>
    </row>
    <row r="459">
      <c r="A459" s="7" t="n"/>
      <c r="B459" s="8" t="n"/>
      <c r="L459" s="7" t="n"/>
      <c r="M459" s="8" t="n"/>
      <c r="N459" s="7" t="n"/>
      <c r="O459" s="7" t="n"/>
      <c r="Q459" s="10">
        <f>IF(OR(NOT(OR(A459&lt;&gt;"",C459&lt;&gt;"",D459&lt;&gt;"",G459&lt;&gt;"")),N(A459)=0,NOT(OR(N(L459)&gt;0,N(M459)&gt;0))),"",ROUND(((IF(N(L459)=0,N(A459),N(L459))+N(M459))-(N(A459)+N(B459)))*1440,0))</f>
        <v/>
      </c>
      <c r="R459" s="10">
        <f>IF(OR(NOT(OR(A459&lt;&gt;"",C459&lt;&gt;"",D459&lt;&gt;"",G459&lt;&gt;"")),N(A459)=0),"",IF(N(O459)&gt;0,N(O459),TODAY())-N(A459))</f>
        <v/>
      </c>
      <c r="S459">
        <f>IF(OR(NOT(OR(A459&lt;&gt;"",C459&lt;&gt;"",D459&lt;&gt;"",G459&lt;&gt;"")),N(O459)&gt;0),"",IF(IF(N(A459)=0,"SIN FECHA DE LLEGADA; ","")&amp;IF(C459="","SIN UNIDAD; ","")&amp;IF(AND(C459&lt;&gt;"",COUNTIF('Unidades'!$A$2:$A$300,C459)=0),"UNIDAD NO ESTÁ EN LA LISTA; ","")&amp;IF(I459="","SIN URGENCIA; ","")&amp;IF(AND(I459&lt;&gt;"",J459=""),"FALTA QUIÉN DECIDIÓ; ","")&amp;IF(AND(I459="Emergencia ahora",NOT(OR(N(L459)&gt;0,N(M459)&gt;0))),"EMERGENCIA SIN LLAMADA DE REGRESO; ","")&amp;IF(AND(I459&lt;&gt;"",N(A459)&gt;0,IFERROR(VLOOKUP(I459,'Ajustes'!$A$3:$C$5,2,0),0)&gt;0,IF(OR(N(L459)&gt;0,N(M459)&gt;0),((IF(N(L459)=0,N(A459),N(L459))+N(M459))-(N(A459)+N(B459)))*1440&gt;IFERROR(VLOOKUP(I459,'Ajustes'!$A$3:$C$5,2,0),0),AND(NOT(N(O459)&gt;0),I459&lt;&gt;"Emergencia ahora",(NOW()-(N(A459)+N(B459)))*1440&gt;IFERROR(VLOOKUP(I459,'Ajustes'!$A$3:$C$5,2,0),0)))),"LLAMADA DESPUÉS DE LA META; ","")&amp;IF(AND(I459="Siguiente día hábil",N(A459)&gt;0,IF(N(N459)=0,TODAY()&gt;WORKDAY(N(A459),1),N(N459)&gt;WORKDAY(N(A459),1))),"SIGUIENTE DÍA HÁBIL SIN PROGRAMAR; ","")&amp;IF(AND(OR(I459="Emergencia ahora",I459="Siguiente día hábil"),K459=""),"SIN PROVEEDOR; ","")&amp;IF(AND(I459&lt;&gt;"",N(A459)&gt;0,IFERROR(VLOOKUP(I459,'Ajustes'!$A$3:$C$5,3,0),0)&gt;0,TODAY()-N(A459)&gt;IFERROR(VLOOKUP(I459,'Ajustes'!$A$3:$C$5,3,0),0)),"ABIERTA DEMASIADO TIEMPO; ","")="","",LEFT(IF(N(A459)=0,"SIN FECHA DE LLEGADA; ","")&amp;IF(C459="","SIN UNIDAD; ","")&amp;IF(AND(C459&lt;&gt;"",COUNTIF('Unidades'!$A$2:$A$300,C459)=0),"UNIDAD NO ESTÁ EN LA LISTA; ","")&amp;IF(I459="","SIN URGENCIA; ","")&amp;IF(AND(I459&lt;&gt;"",J459=""),"FALTA QUIÉN DECIDIÓ; ","")&amp;IF(AND(I459="Emergencia ahora",NOT(OR(N(L459)&gt;0,N(M459)&gt;0))),"EMERGENCIA SIN LLAMADA DE REGRESO; ","")&amp;IF(AND(I459&lt;&gt;"",N(A459)&gt;0,IFERROR(VLOOKUP(I459,'Ajustes'!$A$3:$C$5,2,0),0)&gt;0,IF(OR(N(L459)&gt;0,N(M459)&gt;0),((IF(N(L459)=0,N(A459),N(L459))+N(M459))-(N(A459)+N(B459)))*1440&gt;IFERROR(VLOOKUP(I459,'Ajustes'!$A$3:$C$5,2,0),0),AND(NOT(N(O459)&gt;0),I459&lt;&gt;"Emergencia ahora",(NOW()-(N(A459)+N(B459)))*1440&gt;IFERROR(VLOOKUP(I459,'Ajustes'!$A$3:$C$5,2,0),0)))),"LLAMADA DESPUÉS DE LA META; ","")&amp;IF(AND(I459="Siguiente día hábil",N(A459)&gt;0,IF(N(N459)=0,TODAY()&gt;WORKDAY(N(A459),1),N(N459)&gt;WORKDAY(N(A459),1))),"SIGUIENTE DÍA HÁBIL SIN PROGRAMAR; ","")&amp;IF(AND(OR(I459="Emergencia ahora",I459="Siguiente día hábil"),K459=""),"SIN PROVEEDOR; ","")&amp;IF(AND(I459&lt;&gt;"",N(A459)&gt;0,IFERROR(VLOOKUP(I459,'Ajustes'!$A$3:$C$5,3,0),0)&gt;0,TODAY()-N(A459)&gt;IFERROR(VLOOKUP(I459,'Ajustes'!$A$3:$C$5,3,0),0)),"ABIERTA DEMASIADO TIEMPO; ",""),LEN(IF(N(A459)=0,"SIN FECHA DE LLEGADA; ","")&amp;IF(C459="","SIN UNIDAD; ","")&amp;IF(AND(C459&lt;&gt;"",COUNTIF('Unidades'!$A$2:$A$300,C459)=0),"UNIDAD NO ESTÁ EN LA LISTA; ","")&amp;IF(I459="","SIN URGENCIA; ","")&amp;IF(AND(I459&lt;&gt;"",J459=""),"FALTA QUIÉN DECIDIÓ; ","")&amp;IF(AND(I459="Emergencia ahora",NOT(OR(N(L459)&gt;0,N(M459)&gt;0))),"EMERGENCIA SIN LLAMADA DE REGRESO; ","")&amp;IF(AND(I459&lt;&gt;"",N(A459)&gt;0,IFERROR(VLOOKUP(I459,'Ajustes'!$A$3:$C$5,2,0),0)&gt;0,IF(OR(N(L459)&gt;0,N(M459)&gt;0),((IF(N(L459)=0,N(A459),N(L459))+N(M459))-(N(A459)+N(B459)))*1440&gt;IFERROR(VLOOKUP(I459,'Ajustes'!$A$3:$C$5,2,0),0),AND(NOT(N(O459)&gt;0),I459&lt;&gt;"Emergencia ahora",(NOW()-(N(A459)+N(B459)))*1440&gt;IFERROR(VLOOKUP(I459,'Ajustes'!$A$3:$C$5,2,0),0)))),"LLAMADA DESPUÉS DE LA META; ","")&amp;IF(AND(I459="Siguiente día hábil",N(A459)&gt;0,IF(N(N459)=0,TODAY()&gt;WORKDAY(N(A459),1),N(N459)&gt;WORKDAY(N(A459),1))),"SIGUIENTE DÍA HÁBIL SIN PROGRAMAR; ","")&amp;IF(AND(OR(I459="Emergencia ahora",I459="Siguiente día hábil"),K459=""),"SIN PROVEEDOR; ","")&amp;IF(AND(I459&lt;&gt;"",N(A459)&gt;0,IFERROR(VLOOKUP(I459,'Ajustes'!$A$3:$C$5,3,0),0)&gt;0,TODAY()-N(A459)&gt;IFERROR(VLOOKUP(I459,'Ajustes'!$A$3:$C$5,3,0),0)),"ABIERTA DEMASIADO TIEMPO; ",""))-2)))</f>
        <v/>
      </c>
    </row>
    <row r="460">
      <c r="A460" s="7" t="n"/>
      <c r="B460" s="8" t="n"/>
      <c r="L460" s="7" t="n"/>
      <c r="M460" s="8" t="n"/>
      <c r="N460" s="7" t="n"/>
      <c r="O460" s="7" t="n"/>
      <c r="Q460" s="10">
        <f>IF(OR(NOT(OR(A460&lt;&gt;"",C460&lt;&gt;"",D460&lt;&gt;"",G460&lt;&gt;"")),N(A460)=0,NOT(OR(N(L460)&gt;0,N(M460)&gt;0))),"",ROUND(((IF(N(L460)=0,N(A460),N(L460))+N(M460))-(N(A460)+N(B460)))*1440,0))</f>
        <v/>
      </c>
      <c r="R460" s="10">
        <f>IF(OR(NOT(OR(A460&lt;&gt;"",C460&lt;&gt;"",D460&lt;&gt;"",G460&lt;&gt;"")),N(A460)=0),"",IF(N(O460)&gt;0,N(O460),TODAY())-N(A460))</f>
        <v/>
      </c>
      <c r="S460">
        <f>IF(OR(NOT(OR(A460&lt;&gt;"",C460&lt;&gt;"",D460&lt;&gt;"",G460&lt;&gt;"")),N(O460)&gt;0),"",IF(IF(N(A460)=0,"SIN FECHA DE LLEGADA; ","")&amp;IF(C460="","SIN UNIDAD; ","")&amp;IF(AND(C460&lt;&gt;"",COUNTIF('Unidades'!$A$2:$A$300,C460)=0),"UNIDAD NO ESTÁ EN LA LISTA; ","")&amp;IF(I460="","SIN URGENCIA; ","")&amp;IF(AND(I460&lt;&gt;"",J460=""),"FALTA QUIÉN DECIDIÓ; ","")&amp;IF(AND(I460="Emergencia ahora",NOT(OR(N(L460)&gt;0,N(M460)&gt;0))),"EMERGENCIA SIN LLAMADA DE REGRESO; ","")&amp;IF(AND(I460&lt;&gt;"",N(A460)&gt;0,IFERROR(VLOOKUP(I460,'Ajustes'!$A$3:$C$5,2,0),0)&gt;0,IF(OR(N(L460)&gt;0,N(M460)&gt;0),((IF(N(L460)=0,N(A460),N(L460))+N(M460))-(N(A460)+N(B460)))*1440&gt;IFERROR(VLOOKUP(I460,'Ajustes'!$A$3:$C$5,2,0),0),AND(NOT(N(O460)&gt;0),I460&lt;&gt;"Emergencia ahora",(NOW()-(N(A460)+N(B460)))*1440&gt;IFERROR(VLOOKUP(I460,'Ajustes'!$A$3:$C$5,2,0),0)))),"LLAMADA DESPUÉS DE LA META; ","")&amp;IF(AND(I460="Siguiente día hábil",N(A460)&gt;0,IF(N(N460)=0,TODAY()&gt;WORKDAY(N(A460),1),N(N460)&gt;WORKDAY(N(A460),1))),"SIGUIENTE DÍA HÁBIL SIN PROGRAMAR; ","")&amp;IF(AND(OR(I460="Emergencia ahora",I460="Siguiente día hábil"),K460=""),"SIN PROVEEDOR; ","")&amp;IF(AND(I460&lt;&gt;"",N(A460)&gt;0,IFERROR(VLOOKUP(I460,'Ajustes'!$A$3:$C$5,3,0),0)&gt;0,TODAY()-N(A460)&gt;IFERROR(VLOOKUP(I460,'Ajustes'!$A$3:$C$5,3,0),0)),"ABIERTA DEMASIADO TIEMPO; ","")="","",LEFT(IF(N(A460)=0,"SIN FECHA DE LLEGADA; ","")&amp;IF(C460="","SIN UNIDAD; ","")&amp;IF(AND(C460&lt;&gt;"",COUNTIF('Unidades'!$A$2:$A$300,C460)=0),"UNIDAD NO ESTÁ EN LA LISTA; ","")&amp;IF(I460="","SIN URGENCIA; ","")&amp;IF(AND(I460&lt;&gt;"",J460=""),"FALTA QUIÉN DECIDIÓ; ","")&amp;IF(AND(I460="Emergencia ahora",NOT(OR(N(L460)&gt;0,N(M460)&gt;0))),"EMERGENCIA SIN LLAMADA DE REGRESO; ","")&amp;IF(AND(I460&lt;&gt;"",N(A460)&gt;0,IFERROR(VLOOKUP(I460,'Ajustes'!$A$3:$C$5,2,0),0)&gt;0,IF(OR(N(L460)&gt;0,N(M460)&gt;0),((IF(N(L460)=0,N(A460),N(L460))+N(M460))-(N(A460)+N(B460)))*1440&gt;IFERROR(VLOOKUP(I460,'Ajustes'!$A$3:$C$5,2,0),0),AND(NOT(N(O460)&gt;0),I460&lt;&gt;"Emergencia ahora",(NOW()-(N(A460)+N(B460)))*1440&gt;IFERROR(VLOOKUP(I460,'Ajustes'!$A$3:$C$5,2,0),0)))),"LLAMADA DESPUÉS DE LA META; ","")&amp;IF(AND(I460="Siguiente día hábil",N(A460)&gt;0,IF(N(N460)=0,TODAY()&gt;WORKDAY(N(A460),1),N(N460)&gt;WORKDAY(N(A460),1))),"SIGUIENTE DÍA HÁBIL SIN PROGRAMAR; ","")&amp;IF(AND(OR(I460="Emergencia ahora",I460="Siguiente día hábil"),K460=""),"SIN PROVEEDOR; ","")&amp;IF(AND(I460&lt;&gt;"",N(A460)&gt;0,IFERROR(VLOOKUP(I460,'Ajustes'!$A$3:$C$5,3,0),0)&gt;0,TODAY()-N(A460)&gt;IFERROR(VLOOKUP(I460,'Ajustes'!$A$3:$C$5,3,0),0)),"ABIERTA DEMASIADO TIEMPO; ",""),LEN(IF(N(A460)=0,"SIN FECHA DE LLEGADA; ","")&amp;IF(C460="","SIN UNIDAD; ","")&amp;IF(AND(C460&lt;&gt;"",COUNTIF('Unidades'!$A$2:$A$300,C460)=0),"UNIDAD NO ESTÁ EN LA LISTA; ","")&amp;IF(I460="","SIN URGENCIA; ","")&amp;IF(AND(I460&lt;&gt;"",J460=""),"FALTA QUIÉN DECIDIÓ; ","")&amp;IF(AND(I460="Emergencia ahora",NOT(OR(N(L460)&gt;0,N(M460)&gt;0))),"EMERGENCIA SIN LLAMADA DE REGRESO; ","")&amp;IF(AND(I460&lt;&gt;"",N(A460)&gt;0,IFERROR(VLOOKUP(I460,'Ajustes'!$A$3:$C$5,2,0),0)&gt;0,IF(OR(N(L460)&gt;0,N(M460)&gt;0),((IF(N(L460)=0,N(A460),N(L460))+N(M460))-(N(A460)+N(B460)))*1440&gt;IFERROR(VLOOKUP(I460,'Ajustes'!$A$3:$C$5,2,0),0),AND(NOT(N(O460)&gt;0),I460&lt;&gt;"Emergencia ahora",(NOW()-(N(A460)+N(B460)))*1440&gt;IFERROR(VLOOKUP(I460,'Ajustes'!$A$3:$C$5,2,0),0)))),"LLAMADA DESPUÉS DE LA META; ","")&amp;IF(AND(I460="Siguiente día hábil",N(A460)&gt;0,IF(N(N460)=0,TODAY()&gt;WORKDAY(N(A460),1),N(N460)&gt;WORKDAY(N(A460),1))),"SIGUIENTE DÍA HÁBIL SIN PROGRAMAR; ","")&amp;IF(AND(OR(I460="Emergencia ahora",I460="Siguiente día hábil"),K460=""),"SIN PROVEEDOR; ","")&amp;IF(AND(I460&lt;&gt;"",N(A460)&gt;0,IFERROR(VLOOKUP(I460,'Ajustes'!$A$3:$C$5,3,0),0)&gt;0,TODAY()-N(A460)&gt;IFERROR(VLOOKUP(I460,'Ajustes'!$A$3:$C$5,3,0),0)),"ABIERTA DEMASIADO TIEMPO; ",""))-2)))</f>
        <v/>
      </c>
    </row>
    <row r="461">
      <c r="A461" s="7" t="n"/>
      <c r="B461" s="8" t="n"/>
      <c r="L461" s="7" t="n"/>
      <c r="M461" s="8" t="n"/>
      <c r="N461" s="7" t="n"/>
      <c r="O461" s="7" t="n"/>
      <c r="Q461" s="10">
        <f>IF(OR(NOT(OR(A461&lt;&gt;"",C461&lt;&gt;"",D461&lt;&gt;"",G461&lt;&gt;"")),N(A461)=0,NOT(OR(N(L461)&gt;0,N(M461)&gt;0))),"",ROUND(((IF(N(L461)=0,N(A461),N(L461))+N(M461))-(N(A461)+N(B461)))*1440,0))</f>
        <v/>
      </c>
      <c r="R461" s="10">
        <f>IF(OR(NOT(OR(A461&lt;&gt;"",C461&lt;&gt;"",D461&lt;&gt;"",G461&lt;&gt;"")),N(A461)=0),"",IF(N(O461)&gt;0,N(O461),TODAY())-N(A461))</f>
        <v/>
      </c>
      <c r="S461">
        <f>IF(OR(NOT(OR(A461&lt;&gt;"",C461&lt;&gt;"",D461&lt;&gt;"",G461&lt;&gt;"")),N(O461)&gt;0),"",IF(IF(N(A461)=0,"SIN FECHA DE LLEGADA; ","")&amp;IF(C461="","SIN UNIDAD; ","")&amp;IF(AND(C461&lt;&gt;"",COUNTIF('Unidades'!$A$2:$A$300,C461)=0),"UNIDAD NO ESTÁ EN LA LISTA; ","")&amp;IF(I461="","SIN URGENCIA; ","")&amp;IF(AND(I461&lt;&gt;"",J461=""),"FALTA QUIÉN DECIDIÓ; ","")&amp;IF(AND(I461="Emergencia ahora",NOT(OR(N(L461)&gt;0,N(M461)&gt;0))),"EMERGENCIA SIN LLAMADA DE REGRESO; ","")&amp;IF(AND(I461&lt;&gt;"",N(A461)&gt;0,IFERROR(VLOOKUP(I461,'Ajustes'!$A$3:$C$5,2,0),0)&gt;0,IF(OR(N(L461)&gt;0,N(M461)&gt;0),((IF(N(L461)=0,N(A461),N(L461))+N(M461))-(N(A461)+N(B461)))*1440&gt;IFERROR(VLOOKUP(I461,'Ajustes'!$A$3:$C$5,2,0),0),AND(NOT(N(O461)&gt;0),I461&lt;&gt;"Emergencia ahora",(NOW()-(N(A461)+N(B461)))*1440&gt;IFERROR(VLOOKUP(I461,'Ajustes'!$A$3:$C$5,2,0),0)))),"LLAMADA DESPUÉS DE LA META; ","")&amp;IF(AND(I461="Siguiente día hábil",N(A461)&gt;0,IF(N(N461)=0,TODAY()&gt;WORKDAY(N(A461),1),N(N461)&gt;WORKDAY(N(A461),1))),"SIGUIENTE DÍA HÁBIL SIN PROGRAMAR; ","")&amp;IF(AND(OR(I461="Emergencia ahora",I461="Siguiente día hábil"),K461=""),"SIN PROVEEDOR; ","")&amp;IF(AND(I461&lt;&gt;"",N(A461)&gt;0,IFERROR(VLOOKUP(I461,'Ajustes'!$A$3:$C$5,3,0),0)&gt;0,TODAY()-N(A461)&gt;IFERROR(VLOOKUP(I461,'Ajustes'!$A$3:$C$5,3,0),0)),"ABIERTA DEMASIADO TIEMPO; ","")="","",LEFT(IF(N(A461)=0,"SIN FECHA DE LLEGADA; ","")&amp;IF(C461="","SIN UNIDAD; ","")&amp;IF(AND(C461&lt;&gt;"",COUNTIF('Unidades'!$A$2:$A$300,C461)=0),"UNIDAD NO ESTÁ EN LA LISTA; ","")&amp;IF(I461="","SIN URGENCIA; ","")&amp;IF(AND(I461&lt;&gt;"",J461=""),"FALTA QUIÉN DECIDIÓ; ","")&amp;IF(AND(I461="Emergencia ahora",NOT(OR(N(L461)&gt;0,N(M461)&gt;0))),"EMERGENCIA SIN LLAMADA DE REGRESO; ","")&amp;IF(AND(I461&lt;&gt;"",N(A461)&gt;0,IFERROR(VLOOKUP(I461,'Ajustes'!$A$3:$C$5,2,0),0)&gt;0,IF(OR(N(L461)&gt;0,N(M461)&gt;0),((IF(N(L461)=0,N(A461),N(L461))+N(M461))-(N(A461)+N(B461)))*1440&gt;IFERROR(VLOOKUP(I461,'Ajustes'!$A$3:$C$5,2,0),0),AND(NOT(N(O461)&gt;0),I461&lt;&gt;"Emergencia ahora",(NOW()-(N(A461)+N(B461)))*1440&gt;IFERROR(VLOOKUP(I461,'Ajustes'!$A$3:$C$5,2,0),0)))),"LLAMADA DESPUÉS DE LA META; ","")&amp;IF(AND(I461="Siguiente día hábil",N(A461)&gt;0,IF(N(N461)=0,TODAY()&gt;WORKDAY(N(A461),1),N(N461)&gt;WORKDAY(N(A461),1))),"SIGUIENTE DÍA HÁBIL SIN PROGRAMAR; ","")&amp;IF(AND(OR(I461="Emergencia ahora",I461="Siguiente día hábil"),K461=""),"SIN PROVEEDOR; ","")&amp;IF(AND(I461&lt;&gt;"",N(A461)&gt;0,IFERROR(VLOOKUP(I461,'Ajustes'!$A$3:$C$5,3,0),0)&gt;0,TODAY()-N(A461)&gt;IFERROR(VLOOKUP(I461,'Ajustes'!$A$3:$C$5,3,0),0)),"ABIERTA DEMASIADO TIEMPO; ",""),LEN(IF(N(A461)=0,"SIN FECHA DE LLEGADA; ","")&amp;IF(C461="","SIN UNIDAD; ","")&amp;IF(AND(C461&lt;&gt;"",COUNTIF('Unidades'!$A$2:$A$300,C461)=0),"UNIDAD NO ESTÁ EN LA LISTA; ","")&amp;IF(I461="","SIN URGENCIA; ","")&amp;IF(AND(I461&lt;&gt;"",J461=""),"FALTA QUIÉN DECIDIÓ; ","")&amp;IF(AND(I461="Emergencia ahora",NOT(OR(N(L461)&gt;0,N(M461)&gt;0))),"EMERGENCIA SIN LLAMADA DE REGRESO; ","")&amp;IF(AND(I461&lt;&gt;"",N(A461)&gt;0,IFERROR(VLOOKUP(I461,'Ajustes'!$A$3:$C$5,2,0),0)&gt;0,IF(OR(N(L461)&gt;0,N(M461)&gt;0),((IF(N(L461)=0,N(A461),N(L461))+N(M461))-(N(A461)+N(B461)))*1440&gt;IFERROR(VLOOKUP(I461,'Ajustes'!$A$3:$C$5,2,0),0),AND(NOT(N(O461)&gt;0),I461&lt;&gt;"Emergencia ahora",(NOW()-(N(A461)+N(B461)))*1440&gt;IFERROR(VLOOKUP(I461,'Ajustes'!$A$3:$C$5,2,0),0)))),"LLAMADA DESPUÉS DE LA META; ","")&amp;IF(AND(I461="Siguiente día hábil",N(A461)&gt;0,IF(N(N461)=0,TODAY()&gt;WORKDAY(N(A461),1),N(N461)&gt;WORKDAY(N(A461),1))),"SIGUIENTE DÍA HÁBIL SIN PROGRAMAR; ","")&amp;IF(AND(OR(I461="Emergencia ahora",I461="Siguiente día hábil"),K461=""),"SIN PROVEEDOR; ","")&amp;IF(AND(I461&lt;&gt;"",N(A461)&gt;0,IFERROR(VLOOKUP(I461,'Ajustes'!$A$3:$C$5,3,0),0)&gt;0,TODAY()-N(A461)&gt;IFERROR(VLOOKUP(I461,'Ajustes'!$A$3:$C$5,3,0),0)),"ABIERTA DEMASIADO TIEMPO; ",""))-2)))</f>
        <v/>
      </c>
    </row>
    <row r="462">
      <c r="A462" s="7" t="n"/>
      <c r="B462" s="8" t="n"/>
      <c r="L462" s="7" t="n"/>
      <c r="M462" s="8" t="n"/>
      <c r="N462" s="7" t="n"/>
      <c r="O462" s="7" t="n"/>
      <c r="Q462" s="10">
        <f>IF(OR(NOT(OR(A462&lt;&gt;"",C462&lt;&gt;"",D462&lt;&gt;"",G462&lt;&gt;"")),N(A462)=0,NOT(OR(N(L462)&gt;0,N(M462)&gt;0))),"",ROUND(((IF(N(L462)=0,N(A462),N(L462))+N(M462))-(N(A462)+N(B462)))*1440,0))</f>
        <v/>
      </c>
      <c r="R462" s="10">
        <f>IF(OR(NOT(OR(A462&lt;&gt;"",C462&lt;&gt;"",D462&lt;&gt;"",G462&lt;&gt;"")),N(A462)=0),"",IF(N(O462)&gt;0,N(O462),TODAY())-N(A462))</f>
        <v/>
      </c>
      <c r="S462">
        <f>IF(OR(NOT(OR(A462&lt;&gt;"",C462&lt;&gt;"",D462&lt;&gt;"",G462&lt;&gt;"")),N(O462)&gt;0),"",IF(IF(N(A462)=0,"SIN FECHA DE LLEGADA; ","")&amp;IF(C462="","SIN UNIDAD; ","")&amp;IF(AND(C462&lt;&gt;"",COUNTIF('Unidades'!$A$2:$A$300,C462)=0),"UNIDAD NO ESTÁ EN LA LISTA; ","")&amp;IF(I462="","SIN URGENCIA; ","")&amp;IF(AND(I462&lt;&gt;"",J462=""),"FALTA QUIÉN DECIDIÓ; ","")&amp;IF(AND(I462="Emergencia ahora",NOT(OR(N(L462)&gt;0,N(M462)&gt;0))),"EMERGENCIA SIN LLAMADA DE REGRESO; ","")&amp;IF(AND(I462&lt;&gt;"",N(A462)&gt;0,IFERROR(VLOOKUP(I462,'Ajustes'!$A$3:$C$5,2,0),0)&gt;0,IF(OR(N(L462)&gt;0,N(M462)&gt;0),((IF(N(L462)=0,N(A462),N(L462))+N(M462))-(N(A462)+N(B462)))*1440&gt;IFERROR(VLOOKUP(I462,'Ajustes'!$A$3:$C$5,2,0),0),AND(NOT(N(O462)&gt;0),I462&lt;&gt;"Emergencia ahora",(NOW()-(N(A462)+N(B462)))*1440&gt;IFERROR(VLOOKUP(I462,'Ajustes'!$A$3:$C$5,2,0),0)))),"LLAMADA DESPUÉS DE LA META; ","")&amp;IF(AND(I462="Siguiente día hábil",N(A462)&gt;0,IF(N(N462)=0,TODAY()&gt;WORKDAY(N(A462),1),N(N462)&gt;WORKDAY(N(A462),1))),"SIGUIENTE DÍA HÁBIL SIN PROGRAMAR; ","")&amp;IF(AND(OR(I462="Emergencia ahora",I462="Siguiente día hábil"),K462=""),"SIN PROVEEDOR; ","")&amp;IF(AND(I462&lt;&gt;"",N(A462)&gt;0,IFERROR(VLOOKUP(I462,'Ajustes'!$A$3:$C$5,3,0),0)&gt;0,TODAY()-N(A462)&gt;IFERROR(VLOOKUP(I462,'Ajustes'!$A$3:$C$5,3,0),0)),"ABIERTA DEMASIADO TIEMPO; ","")="","",LEFT(IF(N(A462)=0,"SIN FECHA DE LLEGADA; ","")&amp;IF(C462="","SIN UNIDAD; ","")&amp;IF(AND(C462&lt;&gt;"",COUNTIF('Unidades'!$A$2:$A$300,C462)=0),"UNIDAD NO ESTÁ EN LA LISTA; ","")&amp;IF(I462="","SIN URGENCIA; ","")&amp;IF(AND(I462&lt;&gt;"",J462=""),"FALTA QUIÉN DECIDIÓ; ","")&amp;IF(AND(I462="Emergencia ahora",NOT(OR(N(L462)&gt;0,N(M462)&gt;0))),"EMERGENCIA SIN LLAMADA DE REGRESO; ","")&amp;IF(AND(I462&lt;&gt;"",N(A462)&gt;0,IFERROR(VLOOKUP(I462,'Ajustes'!$A$3:$C$5,2,0),0)&gt;0,IF(OR(N(L462)&gt;0,N(M462)&gt;0),((IF(N(L462)=0,N(A462),N(L462))+N(M462))-(N(A462)+N(B462)))*1440&gt;IFERROR(VLOOKUP(I462,'Ajustes'!$A$3:$C$5,2,0),0),AND(NOT(N(O462)&gt;0),I462&lt;&gt;"Emergencia ahora",(NOW()-(N(A462)+N(B462)))*1440&gt;IFERROR(VLOOKUP(I462,'Ajustes'!$A$3:$C$5,2,0),0)))),"LLAMADA DESPUÉS DE LA META; ","")&amp;IF(AND(I462="Siguiente día hábil",N(A462)&gt;0,IF(N(N462)=0,TODAY()&gt;WORKDAY(N(A462),1),N(N462)&gt;WORKDAY(N(A462),1))),"SIGUIENTE DÍA HÁBIL SIN PROGRAMAR; ","")&amp;IF(AND(OR(I462="Emergencia ahora",I462="Siguiente día hábil"),K462=""),"SIN PROVEEDOR; ","")&amp;IF(AND(I462&lt;&gt;"",N(A462)&gt;0,IFERROR(VLOOKUP(I462,'Ajustes'!$A$3:$C$5,3,0),0)&gt;0,TODAY()-N(A462)&gt;IFERROR(VLOOKUP(I462,'Ajustes'!$A$3:$C$5,3,0),0)),"ABIERTA DEMASIADO TIEMPO; ",""),LEN(IF(N(A462)=0,"SIN FECHA DE LLEGADA; ","")&amp;IF(C462="","SIN UNIDAD; ","")&amp;IF(AND(C462&lt;&gt;"",COUNTIF('Unidades'!$A$2:$A$300,C462)=0),"UNIDAD NO ESTÁ EN LA LISTA; ","")&amp;IF(I462="","SIN URGENCIA; ","")&amp;IF(AND(I462&lt;&gt;"",J462=""),"FALTA QUIÉN DECIDIÓ; ","")&amp;IF(AND(I462="Emergencia ahora",NOT(OR(N(L462)&gt;0,N(M462)&gt;0))),"EMERGENCIA SIN LLAMADA DE REGRESO; ","")&amp;IF(AND(I462&lt;&gt;"",N(A462)&gt;0,IFERROR(VLOOKUP(I462,'Ajustes'!$A$3:$C$5,2,0),0)&gt;0,IF(OR(N(L462)&gt;0,N(M462)&gt;0),((IF(N(L462)=0,N(A462),N(L462))+N(M462))-(N(A462)+N(B462)))*1440&gt;IFERROR(VLOOKUP(I462,'Ajustes'!$A$3:$C$5,2,0),0),AND(NOT(N(O462)&gt;0),I462&lt;&gt;"Emergencia ahora",(NOW()-(N(A462)+N(B462)))*1440&gt;IFERROR(VLOOKUP(I462,'Ajustes'!$A$3:$C$5,2,0),0)))),"LLAMADA DESPUÉS DE LA META; ","")&amp;IF(AND(I462="Siguiente día hábil",N(A462)&gt;0,IF(N(N462)=0,TODAY()&gt;WORKDAY(N(A462),1),N(N462)&gt;WORKDAY(N(A462),1))),"SIGUIENTE DÍA HÁBIL SIN PROGRAMAR; ","")&amp;IF(AND(OR(I462="Emergencia ahora",I462="Siguiente día hábil"),K462=""),"SIN PROVEEDOR; ","")&amp;IF(AND(I462&lt;&gt;"",N(A462)&gt;0,IFERROR(VLOOKUP(I462,'Ajustes'!$A$3:$C$5,3,0),0)&gt;0,TODAY()-N(A462)&gt;IFERROR(VLOOKUP(I462,'Ajustes'!$A$3:$C$5,3,0),0)),"ABIERTA DEMASIADO TIEMPO; ",""))-2)))</f>
        <v/>
      </c>
    </row>
    <row r="463">
      <c r="A463" s="7" t="n"/>
      <c r="B463" s="8" t="n"/>
      <c r="L463" s="7" t="n"/>
      <c r="M463" s="8" t="n"/>
      <c r="N463" s="7" t="n"/>
      <c r="O463" s="7" t="n"/>
      <c r="Q463" s="10">
        <f>IF(OR(NOT(OR(A463&lt;&gt;"",C463&lt;&gt;"",D463&lt;&gt;"",G463&lt;&gt;"")),N(A463)=0,NOT(OR(N(L463)&gt;0,N(M463)&gt;0))),"",ROUND(((IF(N(L463)=0,N(A463),N(L463))+N(M463))-(N(A463)+N(B463)))*1440,0))</f>
        <v/>
      </c>
      <c r="R463" s="10">
        <f>IF(OR(NOT(OR(A463&lt;&gt;"",C463&lt;&gt;"",D463&lt;&gt;"",G463&lt;&gt;"")),N(A463)=0),"",IF(N(O463)&gt;0,N(O463),TODAY())-N(A463))</f>
        <v/>
      </c>
      <c r="S463">
        <f>IF(OR(NOT(OR(A463&lt;&gt;"",C463&lt;&gt;"",D463&lt;&gt;"",G463&lt;&gt;"")),N(O463)&gt;0),"",IF(IF(N(A463)=0,"SIN FECHA DE LLEGADA; ","")&amp;IF(C463="","SIN UNIDAD; ","")&amp;IF(AND(C463&lt;&gt;"",COUNTIF('Unidades'!$A$2:$A$300,C463)=0),"UNIDAD NO ESTÁ EN LA LISTA; ","")&amp;IF(I463="","SIN URGENCIA; ","")&amp;IF(AND(I463&lt;&gt;"",J463=""),"FALTA QUIÉN DECIDIÓ; ","")&amp;IF(AND(I463="Emergencia ahora",NOT(OR(N(L463)&gt;0,N(M463)&gt;0))),"EMERGENCIA SIN LLAMADA DE REGRESO; ","")&amp;IF(AND(I463&lt;&gt;"",N(A463)&gt;0,IFERROR(VLOOKUP(I463,'Ajustes'!$A$3:$C$5,2,0),0)&gt;0,IF(OR(N(L463)&gt;0,N(M463)&gt;0),((IF(N(L463)=0,N(A463),N(L463))+N(M463))-(N(A463)+N(B463)))*1440&gt;IFERROR(VLOOKUP(I463,'Ajustes'!$A$3:$C$5,2,0),0),AND(NOT(N(O463)&gt;0),I463&lt;&gt;"Emergencia ahora",(NOW()-(N(A463)+N(B463)))*1440&gt;IFERROR(VLOOKUP(I463,'Ajustes'!$A$3:$C$5,2,0),0)))),"LLAMADA DESPUÉS DE LA META; ","")&amp;IF(AND(I463="Siguiente día hábil",N(A463)&gt;0,IF(N(N463)=0,TODAY()&gt;WORKDAY(N(A463),1),N(N463)&gt;WORKDAY(N(A463),1))),"SIGUIENTE DÍA HÁBIL SIN PROGRAMAR; ","")&amp;IF(AND(OR(I463="Emergencia ahora",I463="Siguiente día hábil"),K463=""),"SIN PROVEEDOR; ","")&amp;IF(AND(I463&lt;&gt;"",N(A463)&gt;0,IFERROR(VLOOKUP(I463,'Ajustes'!$A$3:$C$5,3,0),0)&gt;0,TODAY()-N(A463)&gt;IFERROR(VLOOKUP(I463,'Ajustes'!$A$3:$C$5,3,0),0)),"ABIERTA DEMASIADO TIEMPO; ","")="","",LEFT(IF(N(A463)=0,"SIN FECHA DE LLEGADA; ","")&amp;IF(C463="","SIN UNIDAD; ","")&amp;IF(AND(C463&lt;&gt;"",COUNTIF('Unidades'!$A$2:$A$300,C463)=0),"UNIDAD NO ESTÁ EN LA LISTA; ","")&amp;IF(I463="","SIN URGENCIA; ","")&amp;IF(AND(I463&lt;&gt;"",J463=""),"FALTA QUIÉN DECIDIÓ; ","")&amp;IF(AND(I463="Emergencia ahora",NOT(OR(N(L463)&gt;0,N(M463)&gt;0))),"EMERGENCIA SIN LLAMADA DE REGRESO; ","")&amp;IF(AND(I463&lt;&gt;"",N(A463)&gt;0,IFERROR(VLOOKUP(I463,'Ajustes'!$A$3:$C$5,2,0),0)&gt;0,IF(OR(N(L463)&gt;0,N(M463)&gt;0),((IF(N(L463)=0,N(A463),N(L463))+N(M463))-(N(A463)+N(B463)))*1440&gt;IFERROR(VLOOKUP(I463,'Ajustes'!$A$3:$C$5,2,0),0),AND(NOT(N(O463)&gt;0),I463&lt;&gt;"Emergencia ahora",(NOW()-(N(A463)+N(B463)))*1440&gt;IFERROR(VLOOKUP(I463,'Ajustes'!$A$3:$C$5,2,0),0)))),"LLAMADA DESPUÉS DE LA META; ","")&amp;IF(AND(I463="Siguiente día hábil",N(A463)&gt;0,IF(N(N463)=0,TODAY()&gt;WORKDAY(N(A463),1),N(N463)&gt;WORKDAY(N(A463),1))),"SIGUIENTE DÍA HÁBIL SIN PROGRAMAR; ","")&amp;IF(AND(OR(I463="Emergencia ahora",I463="Siguiente día hábil"),K463=""),"SIN PROVEEDOR; ","")&amp;IF(AND(I463&lt;&gt;"",N(A463)&gt;0,IFERROR(VLOOKUP(I463,'Ajustes'!$A$3:$C$5,3,0),0)&gt;0,TODAY()-N(A463)&gt;IFERROR(VLOOKUP(I463,'Ajustes'!$A$3:$C$5,3,0),0)),"ABIERTA DEMASIADO TIEMPO; ",""),LEN(IF(N(A463)=0,"SIN FECHA DE LLEGADA; ","")&amp;IF(C463="","SIN UNIDAD; ","")&amp;IF(AND(C463&lt;&gt;"",COUNTIF('Unidades'!$A$2:$A$300,C463)=0),"UNIDAD NO ESTÁ EN LA LISTA; ","")&amp;IF(I463="","SIN URGENCIA; ","")&amp;IF(AND(I463&lt;&gt;"",J463=""),"FALTA QUIÉN DECIDIÓ; ","")&amp;IF(AND(I463="Emergencia ahora",NOT(OR(N(L463)&gt;0,N(M463)&gt;0))),"EMERGENCIA SIN LLAMADA DE REGRESO; ","")&amp;IF(AND(I463&lt;&gt;"",N(A463)&gt;0,IFERROR(VLOOKUP(I463,'Ajustes'!$A$3:$C$5,2,0),0)&gt;0,IF(OR(N(L463)&gt;0,N(M463)&gt;0),((IF(N(L463)=0,N(A463),N(L463))+N(M463))-(N(A463)+N(B463)))*1440&gt;IFERROR(VLOOKUP(I463,'Ajustes'!$A$3:$C$5,2,0),0),AND(NOT(N(O463)&gt;0),I463&lt;&gt;"Emergencia ahora",(NOW()-(N(A463)+N(B463)))*1440&gt;IFERROR(VLOOKUP(I463,'Ajustes'!$A$3:$C$5,2,0),0)))),"LLAMADA DESPUÉS DE LA META; ","")&amp;IF(AND(I463="Siguiente día hábil",N(A463)&gt;0,IF(N(N463)=0,TODAY()&gt;WORKDAY(N(A463),1),N(N463)&gt;WORKDAY(N(A463),1))),"SIGUIENTE DÍA HÁBIL SIN PROGRAMAR; ","")&amp;IF(AND(OR(I463="Emergencia ahora",I463="Siguiente día hábil"),K463=""),"SIN PROVEEDOR; ","")&amp;IF(AND(I463&lt;&gt;"",N(A463)&gt;0,IFERROR(VLOOKUP(I463,'Ajustes'!$A$3:$C$5,3,0),0)&gt;0,TODAY()-N(A463)&gt;IFERROR(VLOOKUP(I463,'Ajustes'!$A$3:$C$5,3,0),0)),"ABIERTA DEMASIADO TIEMPO; ",""))-2)))</f>
        <v/>
      </c>
    </row>
    <row r="464">
      <c r="A464" s="7" t="n"/>
      <c r="B464" s="8" t="n"/>
      <c r="L464" s="7" t="n"/>
      <c r="M464" s="8" t="n"/>
      <c r="N464" s="7" t="n"/>
      <c r="O464" s="7" t="n"/>
      <c r="Q464" s="10">
        <f>IF(OR(NOT(OR(A464&lt;&gt;"",C464&lt;&gt;"",D464&lt;&gt;"",G464&lt;&gt;"")),N(A464)=0,NOT(OR(N(L464)&gt;0,N(M464)&gt;0))),"",ROUND(((IF(N(L464)=0,N(A464),N(L464))+N(M464))-(N(A464)+N(B464)))*1440,0))</f>
        <v/>
      </c>
      <c r="R464" s="10">
        <f>IF(OR(NOT(OR(A464&lt;&gt;"",C464&lt;&gt;"",D464&lt;&gt;"",G464&lt;&gt;"")),N(A464)=0),"",IF(N(O464)&gt;0,N(O464),TODAY())-N(A464))</f>
        <v/>
      </c>
      <c r="S464">
        <f>IF(OR(NOT(OR(A464&lt;&gt;"",C464&lt;&gt;"",D464&lt;&gt;"",G464&lt;&gt;"")),N(O464)&gt;0),"",IF(IF(N(A464)=0,"SIN FECHA DE LLEGADA; ","")&amp;IF(C464="","SIN UNIDAD; ","")&amp;IF(AND(C464&lt;&gt;"",COUNTIF('Unidades'!$A$2:$A$300,C464)=0),"UNIDAD NO ESTÁ EN LA LISTA; ","")&amp;IF(I464="","SIN URGENCIA; ","")&amp;IF(AND(I464&lt;&gt;"",J464=""),"FALTA QUIÉN DECIDIÓ; ","")&amp;IF(AND(I464="Emergencia ahora",NOT(OR(N(L464)&gt;0,N(M464)&gt;0))),"EMERGENCIA SIN LLAMADA DE REGRESO; ","")&amp;IF(AND(I464&lt;&gt;"",N(A464)&gt;0,IFERROR(VLOOKUP(I464,'Ajustes'!$A$3:$C$5,2,0),0)&gt;0,IF(OR(N(L464)&gt;0,N(M464)&gt;0),((IF(N(L464)=0,N(A464),N(L464))+N(M464))-(N(A464)+N(B464)))*1440&gt;IFERROR(VLOOKUP(I464,'Ajustes'!$A$3:$C$5,2,0),0),AND(NOT(N(O464)&gt;0),I464&lt;&gt;"Emergencia ahora",(NOW()-(N(A464)+N(B464)))*1440&gt;IFERROR(VLOOKUP(I464,'Ajustes'!$A$3:$C$5,2,0),0)))),"LLAMADA DESPUÉS DE LA META; ","")&amp;IF(AND(I464="Siguiente día hábil",N(A464)&gt;0,IF(N(N464)=0,TODAY()&gt;WORKDAY(N(A464),1),N(N464)&gt;WORKDAY(N(A464),1))),"SIGUIENTE DÍA HÁBIL SIN PROGRAMAR; ","")&amp;IF(AND(OR(I464="Emergencia ahora",I464="Siguiente día hábil"),K464=""),"SIN PROVEEDOR; ","")&amp;IF(AND(I464&lt;&gt;"",N(A464)&gt;0,IFERROR(VLOOKUP(I464,'Ajustes'!$A$3:$C$5,3,0),0)&gt;0,TODAY()-N(A464)&gt;IFERROR(VLOOKUP(I464,'Ajustes'!$A$3:$C$5,3,0),0)),"ABIERTA DEMASIADO TIEMPO; ","")="","",LEFT(IF(N(A464)=0,"SIN FECHA DE LLEGADA; ","")&amp;IF(C464="","SIN UNIDAD; ","")&amp;IF(AND(C464&lt;&gt;"",COUNTIF('Unidades'!$A$2:$A$300,C464)=0),"UNIDAD NO ESTÁ EN LA LISTA; ","")&amp;IF(I464="","SIN URGENCIA; ","")&amp;IF(AND(I464&lt;&gt;"",J464=""),"FALTA QUIÉN DECIDIÓ; ","")&amp;IF(AND(I464="Emergencia ahora",NOT(OR(N(L464)&gt;0,N(M464)&gt;0))),"EMERGENCIA SIN LLAMADA DE REGRESO; ","")&amp;IF(AND(I464&lt;&gt;"",N(A464)&gt;0,IFERROR(VLOOKUP(I464,'Ajustes'!$A$3:$C$5,2,0),0)&gt;0,IF(OR(N(L464)&gt;0,N(M464)&gt;0),((IF(N(L464)=0,N(A464),N(L464))+N(M464))-(N(A464)+N(B464)))*1440&gt;IFERROR(VLOOKUP(I464,'Ajustes'!$A$3:$C$5,2,0),0),AND(NOT(N(O464)&gt;0),I464&lt;&gt;"Emergencia ahora",(NOW()-(N(A464)+N(B464)))*1440&gt;IFERROR(VLOOKUP(I464,'Ajustes'!$A$3:$C$5,2,0),0)))),"LLAMADA DESPUÉS DE LA META; ","")&amp;IF(AND(I464="Siguiente día hábil",N(A464)&gt;0,IF(N(N464)=0,TODAY()&gt;WORKDAY(N(A464),1),N(N464)&gt;WORKDAY(N(A464),1))),"SIGUIENTE DÍA HÁBIL SIN PROGRAMAR; ","")&amp;IF(AND(OR(I464="Emergencia ahora",I464="Siguiente día hábil"),K464=""),"SIN PROVEEDOR; ","")&amp;IF(AND(I464&lt;&gt;"",N(A464)&gt;0,IFERROR(VLOOKUP(I464,'Ajustes'!$A$3:$C$5,3,0),0)&gt;0,TODAY()-N(A464)&gt;IFERROR(VLOOKUP(I464,'Ajustes'!$A$3:$C$5,3,0),0)),"ABIERTA DEMASIADO TIEMPO; ",""),LEN(IF(N(A464)=0,"SIN FECHA DE LLEGADA; ","")&amp;IF(C464="","SIN UNIDAD; ","")&amp;IF(AND(C464&lt;&gt;"",COUNTIF('Unidades'!$A$2:$A$300,C464)=0),"UNIDAD NO ESTÁ EN LA LISTA; ","")&amp;IF(I464="","SIN URGENCIA; ","")&amp;IF(AND(I464&lt;&gt;"",J464=""),"FALTA QUIÉN DECIDIÓ; ","")&amp;IF(AND(I464="Emergencia ahora",NOT(OR(N(L464)&gt;0,N(M464)&gt;0))),"EMERGENCIA SIN LLAMADA DE REGRESO; ","")&amp;IF(AND(I464&lt;&gt;"",N(A464)&gt;0,IFERROR(VLOOKUP(I464,'Ajustes'!$A$3:$C$5,2,0),0)&gt;0,IF(OR(N(L464)&gt;0,N(M464)&gt;0),((IF(N(L464)=0,N(A464),N(L464))+N(M464))-(N(A464)+N(B464)))*1440&gt;IFERROR(VLOOKUP(I464,'Ajustes'!$A$3:$C$5,2,0),0),AND(NOT(N(O464)&gt;0),I464&lt;&gt;"Emergencia ahora",(NOW()-(N(A464)+N(B464)))*1440&gt;IFERROR(VLOOKUP(I464,'Ajustes'!$A$3:$C$5,2,0),0)))),"LLAMADA DESPUÉS DE LA META; ","")&amp;IF(AND(I464="Siguiente día hábil",N(A464)&gt;0,IF(N(N464)=0,TODAY()&gt;WORKDAY(N(A464),1),N(N464)&gt;WORKDAY(N(A464),1))),"SIGUIENTE DÍA HÁBIL SIN PROGRAMAR; ","")&amp;IF(AND(OR(I464="Emergencia ahora",I464="Siguiente día hábil"),K464=""),"SIN PROVEEDOR; ","")&amp;IF(AND(I464&lt;&gt;"",N(A464)&gt;0,IFERROR(VLOOKUP(I464,'Ajustes'!$A$3:$C$5,3,0),0)&gt;0,TODAY()-N(A464)&gt;IFERROR(VLOOKUP(I464,'Ajustes'!$A$3:$C$5,3,0),0)),"ABIERTA DEMASIADO TIEMPO; ",""))-2)))</f>
        <v/>
      </c>
    </row>
    <row r="465">
      <c r="A465" s="7" t="n"/>
      <c r="B465" s="8" t="n"/>
      <c r="L465" s="7" t="n"/>
      <c r="M465" s="8" t="n"/>
      <c r="N465" s="7" t="n"/>
      <c r="O465" s="7" t="n"/>
      <c r="Q465" s="10">
        <f>IF(OR(NOT(OR(A465&lt;&gt;"",C465&lt;&gt;"",D465&lt;&gt;"",G465&lt;&gt;"")),N(A465)=0,NOT(OR(N(L465)&gt;0,N(M465)&gt;0))),"",ROUND(((IF(N(L465)=0,N(A465),N(L465))+N(M465))-(N(A465)+N(B465)))*1440,0))</f>
        <v/>
      </c>
      <c r="R465" s="10">
        <f>IF(OR(NOT(OR(A465&lt;&gt;"",C465&lt;&gt;"",D465&lt;&gt;"",G465&lt;&gt;"")),N(A465)=0),"",IF(N(O465)&gt;0,N(O465),TODAY())-N(A465))</f>
        <v/>
      </c>
      <c r="S465">
        <f>IF(OR(NOT(OR(A465&lt;&gt;"",C465&lt;&gt;"",D465&lt;&gt;"",G465&lt;&gt;"")),N(O465)&gt;0),"",IF(IF(N(A465)=0,"SIN FECHA DE LLEGADA; ","")&amp;IF(C465="","SIN UNIDAD; ","")&amp;IF(AND(C465&lt;&gt;"",COUNTIF('Unidades'!$A$2:$A$300,C465)=0),"UNIDAD NO ESTÁ EN LA LISTA; ","")&amp;IF(I465="","SIN URGENCIA; ","")&amp;IF(AND(I465&lt;&gt;"",J465=""),"FALTA QUIÉN DECIDIÓ; ","")&amp;IF(AND(I465="Emergencia ahora",NOT(OR(N(L465)&gt;0,N(M465)&gt;0))),"EMERGENCIA SIN LLAMADA DE REGRESO; ","")&amp;IF(AND(I465&lt;&gt;"",N(A465)&gt;0,IFERROR(VLOOKUP(I465,'Ajustes'!$A$3:$C$5,2,0),0)&gt;0,IF(OR(N(L465)&gt;0,N(M465)&gt;0),((IF(N(L465)=0,N(A465),N(L465))+N(M465))-(N(A465)+N(B465)))*1440&gt;IFERROR(VLOOKUP(I465,'Ajustes'!$A$3:$C$5,2,0),0),AND(NOT(N(O465)&gt;0),I465&lt;&gt;"Emergencia ahora",(NOW()-(N(A465)+N(B465)))*1440&gt;IFERROR(VLOOKUP(I465,'Ajustes'!$A$3:$C$5,2,0),0)))),"LLAMADA DESPUÉS DE LA META; ","")&amp;IF(AND(I465="Siguiente día hábil",N(A465)&gt;0,IF(N(N465)=0,TODAY()&gt;WORKDAY(N(A465),1),N(N465)&gt;WORKDAY(N(A465),1))),"SIGUIENTE DÍA HÁBIL SIN PROGRAMAR; ","")&amp;IF(AND(OR(I465="Emergencia ahora",I465="Siguiente día hábil"),K465=""),"SIN PROVEEDOR; ","")&amp;IF(AND(I465&lt;&gt;"",N(A465)&gt;0,IFERROR(VLOOKUP(I465,'Ajustes'!$A$3:$C$5,3,0),0)&gt;0,TODAY()-N(A465)&gt;IFERROR(VLOOKUP(I465,'Ajustes'!$A$3:$C$5,3,0),0)),"ABIERTA DEMASIADO TIEMPO; ","")="","",LEFT(IF(N(A465)=0,"SIN FECHA DE LLEGADA; ","")&amp;IF(C465="","SIN UNIDAD; ","")&amp;IF(AND(C465&lt;&gt;"",COUNTIF('Unidades'!$A$2:$A$300,C465)=0),"UNIDAD NO ESTÁ EN LA LISTA; ","")&amp;IF(I465="","SIN URGENCIA; ","")&amp;IF(AND(I465&lt;&gt;"",J465=""),"FALTA QUIÉN DECIDIÓ; ","")&amp;IF(AND(I465="Emergencia ahora",NOT(OR(N(L465)&gt;0,N(M465)&gt;0))),"EMERGENCIA SIN LLAMADA DE REGRESO; ","")&amp;IF(AND(I465&lt;&gt;"",N(A465)&gt;0,IFERROR(VLOOKUP(I465,'Ajustes'!$A$3:$C$5,2,0),0)&gt;0,IF(OR(N(L465)&gt;0,N(M465)&gt;0),((IF(N(L465)=0,N(A465),N(L465))+N(M465))-(N(A465)+N(B465)))*1440&gt;IFERROR(VLOOKUP(I465,'Ajustes'!$A$3:$C$5,2,0),0),AND(NOT(N(O465)&gt;0),I465&lt;&gt;"Emergencia ahora",(NOW()-(N(A465)+N(B465)))*1440&gt;IFERROR(VLOOKUP(I465,'Ajustes'!$A$3:$C$5,2,0),0)))),"LLAMADA DESPUÉS DE LA META; ","")&amp;IF(AND(I465="Siguiente día hábil",N(A465)&gt;0,IF(N(N465)=0,TODAY()&gt;WORKDAY(N(A465),1),N(N465)&gt;WORKDAY(N(A465),1))),"SIGUIENTE DÍA HÁBIL SIN PROGRAMAR; ","")&amp;IF(AND(OR(I465="Emergencia ahora",I465="Siguiente día hábil"),K465=""),"SIN PROVEEDOR; ","")&amp;IF(AND(I465&lt;&gt;"",N(A465)&gt;0,IFERROR(VLOOKUP(I465,'Ajustes'!$A$3:$C$5,3,0),0)&gt;0,TODAY()-N(A465)&gt;IFERROR(VLOOKUP(I465,'Ajustes'!$A$3:$C$5,3,0),0)),"ABIERTA DEMASIADO TIEMPO; ",""),LEN(IF(N(A465)=0,"SIN FECHA DE LLEGADA; ","")&amp;IF(C465="","SIN UNIDAD; ","")&amp;IF(AND(C465&lt;&gt;"",COUNTIF('Unidades'!$A$2:$A$300,C465)=0),"UNIDAD NO ESTÁ EN LA LISTA; ","")&amp;IF(I465="","SIN URGENCIA; ","")&amp;IF(AND(I465&lt;&gt;"",J465=""),"FALTA QUIÉN DECIDIÓ; ","")&amp;IF(AND(I465="Emergencia ahora",NOT(OR(N(L465)&gt;0,N(M465)&gt;0))),"EMERGENCIA SIN LLAMADA DE REGRESO; ","")&amp;IF(AND(I465&lt;&gt;"",N(A465)&gt;0,IFERROR(VLOOKUP(I465,'Ajustes'!$A$3:$C$5,2,0),0)&gt;0,IF(OR(N(L465)&gt;0,N(M465)&gt;0),((IF(N(L465)=0,N(A465),N(L465))+N(M465))-(N(A465)+N(B465)))*1440&gt;IFERROR(VLOOKUP(I465,'Ajustes'!$A$3:$C$5,2,0),0),AND(NOT(N(O465)&gt;0),I465&lt;&gt;"Emergencia ahora",(NOW()-(N(A465)+N(B465)))*1440&gt;IFERROR(VLOOKUP(I465,'Ajustes'!$A$3:$C$5,2,0),0)))),"LLAMADA DESPUÉS DE LA META; ","")&amp;IF(AND(I465="Siguiente día hábil",N(A465)&gt;0,IF(N(N465)=0,TODAY()&gt;WORKDAY(N(A465),1),N(N465)&gt;WORKDAY(N(A465),1))),"SIGUIENTE DÍA HÁBIL SIN PROGRAMAR; ","")&amp;IF(AND(OR(I465="Emergencia ahora",I465="Siguiente día hábil"),K465=""),"SIN PROVEEDOR; ","")&amp;IF(AND(I465&lt;&gt;"",N(A465)&gt;0,IFERROR(VLOOKUP(I465,'Ajustes'!$A$3:$C$5,3,0),0)&gt;0,TODAY()-N(A465)&gt;IFERROR(VLOOKUP(I465,'Ajustes'!$A$3:$C$5,3,0),0)),"ABIERTA DEMASIADO TIEMPO; ",""))-2)))</f>
        <v/>
      </c>
    </row>
    <row r="466">
      <c r="A466" s="7" t="n"/>
      <c r="B466" s="8" t="n"/>
      <c r="L466" s="7" t="n"/>
      <c r="M466" s="8" t="n"/>
      <c r="N466" s="7" t="n"/>
      <c r="O466" s="7" t="n"/>
      <c r="Q466" s="10">
        <f>IF(OR(NOT(OR(A466&lt;&gt;"",C466&lt;&gt;"",D466&lt;&gt;"",G466&lt;&gt;"")),N(A466)=0,NOT(OR(N(L466)&gt;0,N(M466)&gt;0))),"",ROUND(((IF(N(L466)=0,N(A466),N(L466))+N(M466))-(N(A466)+N(B466)))*1440,0))</f>
        <v/>
      </c>
      <c r="R466" s="10">
        <f>IF(OR(NOT(OR(A466&lt;&gt;"",C466&lt;&gt;"",D466&lt;&gt;"",G466&lt;&gt;"")),N(A466)=0),"",IF(N(O466)&gt;0,N(O466),TODAY())-N(A466))</f>
        <v/>
      </c>
      <c r="S466">
        <f>IF(OR(NOT(OR(A466&lt;&gt;"",C466&lt;&gt;"",D466&lt;&gt;"",G466&lt;&gt;"")),N(O466)&gt;0),"",IF(IF(N(A466)=0,"SIN FECHA DE LLEGADA; ","")&amp;IF(C466="","SIN UNIDAD; ","")&amp;IF(AND(C466&lt;&gt;"",COUNTIF('Unidades'!$A$2:$A$300,C466)=0),"UNIDAD NO ESTÁ EN LA LISTA; ","")&amp;IF(I466="","SIN URGENCIA; ","")&amp;IF(AND(I466&lt;&gt;"",J466=""),"FALTA QUIÉN DECIDIÓ; ","")&amp;IF(AND(I466="Emergencia ahora",NOT(OR(N(L466)&gt;0,N(M466)&gt;0))),"EMERGENCIA SIN LLAMADA DE REGRESO; ","")&amp;IF(AND(I466&lt;&gt;"",N(A466)&gt;0,IFERROR(VLOOKUP(I466,'Ajustes'!$A$3:$C$5,2,0),0)&gt;0,IF(OR(N(L466)&gt;0,N(M466)&gt;0),((IF(N(L466)=0,N(A466),N(L466))+N(M466))-(N(A466)+N(B466)))*1440&gt;IFERROR(VLOOKUP(I466,'Ajustes'!$A$3:$C$5,2,0),0),AND(NOT(N(O466)&gt;0),I466&lt;&gt;"Emergencia ahora",(NOW()-(N(A466)+N(B466)))*1440&gt;IFERROR(VLOOKUP(I466,'Ajustes'!$A$3:$C$5,2,0),0)))),"LLAMADA DESPUÉS DE LA META; ","")&amp;IF(AND(I466="Siguiente día hábil",N(A466)&gt;0,IF(N(N466)=0,TODAY()&gt;WORKDAY(N(A466),1),N(N466)&gt;WORKDAY(N(A466),1))),"SIGUIENTE DÍA HÁBIL SIN PROGRAMAR; ","")&amp;IF(AND(OR(I466="Emergencia ahora",I466="Siguiente día hábil"),K466=""),"SIN PROVEEDOR; ","")&amp;IF(AND(I466&lt;&gt;"",N(A466)&gt;0,IFERROR(VLOOKUP(I466,'Ajustes'!$A$3:$C$5,3,0),0)&gt;0,TODAY()-N(A466)&gt;IFERROR(VLOOKUP(I466,'Ajustes'!$A$3:$C$5,3,0),0)),"ABIERTA DEMASIADO TIEMPO; ","")="","",LEFT(IF(N(A466)=0,"SIN FECHA DE LLEGADA; ","")&amp;IF(C466="","SIN UNIDAD; ","")&amp;IF(AND(C466&lt;&gt;"",COUNTIF('Unidades'!$A$2:$A$300,C466)=0),"UNIDAD NO ESTÁ EN LA LISTA; ","")&amp;IF(I466="","SIN URGENCIA; ","")&amp;IF(AND(I466&lt;&gt;"",J466=""),"FALTA QUIÉN DECIDIÓ; ","")&amp;IF(AND(I466="Emergencia ahora",NOT(OR(N(L466)&gt;0,N(M466)&gt;0))),"EMERGENCIA SIN LLAMADA DE REGRESO; ","")&amp;IF(AND(I466&lt;&gt;"",N(A466)&gt;0,IFERROR(VLOOKUP(I466,'Ajustes'!$A$3:$C$5,2,0),0)&gt;0,IF(OR(N(L466)&gt;0,N(M466)&gt;0),((IF(N(L466)=0,N(A466),N(L466))+N(M466))-(N(A466)+N(B466)))*1440&gt;IFERROR(VLOOKUP(I466,'Ajustes'!$A$3:$C$5,2,0),0),AND(NOT(N(O466)&gt;0),I466&lt;&gt;"Emergencia ahora",(NOW()-(N(A466)+N(B466)))*1440&gt;IFERROR(VLOOKUP(I466,'Ajustes'!$A$3:$C$5,2,0),0)))),"LLAMADA DESPUÉS DE LA META; ","")&amp;IF(AND(I466="Siguiente día hábil",N(A466)&gt;0,IF(N(N466)=0,TODAY()&gt;WORKDAY(N(A466),1),N(N466)&gt;WORKDAY(N(A466),1))),"SIGUIENTE DÍA HÁBIL SIN PROGRAMAR; ","")&amp;IF(AND(OR(I466="Emergencia ahora",I466="Siguiente día hábil"),K466=""),"SIN PROVEEDOR; ","")&amp;IF(AND(I466&lt;&gt;"",N(A466)&gt;0,IFERROR(VLOOKUP(I466,'Ajustes'!$A$3:$C$5,3,0),0)&gt;0,TODAY()-N(A466)&gt;IFERROR(VLOOKUP(I466,'Ajustes'!$A$3:$C$5,3,0),0)),"ABIERTA DEMASIADO TIEMPO; ",""),LEN(IF(N(A466)=0,"SIN FECHA DE LLEGADA; ","")&amp;IF(C466="","SIN UNIDAD; ","")&amp;IF(AND(C466&lt;&gt;"",COUNTIF('Unidades'!$A$2:$A$300,C466)=0),"UNIDAD NO ESTÁ EN LA LISTA; ","")&amp;IF(I466="","SIN URGENCIA; ","")&amp;IF(AND(I466&lt;&gt;"",J466=""),"FALTA QUIÉN DECIDIÓ; ","")&amp;IF(AND(I466="Emergencia ahora",NOT(OR(N(L466)&gt;0,N(M466)&gt;0))),"EMERGENCIA SIN LLAMADA DE REGRESO; ","")&amp;IF(AND(I466&lt;&gt;"",N(A466)&gt;0,IFERROR(VLOOKUP(I466,'Ajustes'!$A$3:$C$5,2,0),0)&gt;0,IF(OR(N(L466)&gt;0,N(M466)&gt;0),((IF(N(L466)=0,N(A466),N(L466))+N(M466))-(N(A466)+N(B466)))*1440&gt;IFERROR(VLOOKUP(I466,'Ajustes'!$A$3:$C$5,2,0),0),AND(NOT(N(O466)&gt;0),I466&lt;&gt;"Emergencia ahora",(NOW()-(N(A466)+N(B466)))*1440&gt;IFERROR(VLOOKUP(I466,'Ajustes'!$A$3:$C$5,2,0),0)))),"LLAMADA DESPUÉS DE LA META; ","")&amp;IF(AND(I466="Siguiente día hábil",N(A466)&gt;0,IF(N(N466)=0,TODAY()&gt;WORKDAY(N(A466),1),N(N466)&gt;WORKDAY(N(A466),1))),"SIGUIENTE DÍA HÁBIL SIN PROGRAMAR; ","")&amp;IF(AND(OR(I466="Emergencia ahora",I466="Siguiente día hábil"),K466=""),"SIN PROVEEDOR; ","")&amp;IF(AND(I466&lt;&gt;"",N(A466)&gt;0,IFERROR(VLOOKUP(I466,'Ajustes'!$A$3:$C$5,3,0),0)&gt;0,TODAY()-N(A466)&gt;IFERROR(VLOOKUP(I466,'Ajustes'!$A$3:$C$5,3,0),0)),"ABIERTA DEMASIADO TIEMPO; ",""))-2)))</f>
        <v/>
      </c>
    </row>
    <row r="467">
      <c r="A467" s="7" t="n"/>
      <c r="B467" s="8" t="n"/>
      <c r="L467" s="7" t="n"/>
      <c r="M467" s="8" t="n"/>
      <c r="N467" s="7" t="n"/>
      <c r="O467" s="7" t="n"/>
      <c r="Q467" s="10">
        <f>IF(OR(NOT(OR(A467&lt;&gt;"",C467&lt;&gt;"",D467&lt;&gt;"",G467&lt;&gt;"")),N(A467)=0,NOT(OR(N(L467)&gt;0,N(M467)&gt;0))),"",ROUND(((IF(N(L467)=0,N(A467),N(L467))+N(M467))-(N(A467)+N(B467)))*1440,0))</f>
        <v/>
      </c>
      <c r="R467" s="10">
        <f>IF(OR(NOT(OR(A467&lt;&gt;"",C467&lt;&gt;"",D467&lt;&gt;"",G467&lt;&gt;"")),N(A467)=0),"",IF(N(O467)&gt;0,N(O467),TODAY())-N(A467))</f>
        <v/>
      </c>
      <c r="S467">
        <f>IF(OR(NOT(OR(A467&lt;&gt;"",C467&lt;&gt;"",D467&lt;&gt;"",G467&lt;&gt;"")),N(O467)&gt;0),"",IF(IF(N(A467)=0,"SIN FECHA DE LLEGADA; ","")&amp;IF(C467="","SIN UNIDAD; ","")&amp;IF(AND(C467&lt;&gt;"",COUNTIF('Unidades'!$A$2:$A$300,C467)=0),"UNIDAD NO ESTÁ EN LA LISTA; ","")&amp;IF(I467="","SIN URGENCIA; ","")&amp;IF(AND(I467&lt;&gt;"",J467=""),"FALTA QUIÉN DECIDIÓ; ","")&amp;IF(AND(I467="Emergencia ahora",NOT(OR(N(L467)&gt;0,N(M467)&gt;0))),"EMERGENCIA SIN LLAMADA DE REGRESO; ","")&amp;IF(AND(I467&lt;&gt;"",N(A467)&gt;0,IFERROR(VLOOKUP(I467,'Ajustes'!$A$3:$C$5,2,0),0)&gt;0,IF(OR(N(L467)&gt;0,N(M467)&gt;0),((IF(N(L467)=0,N(A467),N(L467))+N(M467))-(N(A467)+N(B467)))*1440&gt;IFERROR(VLOOKUP(I467,'Ajustes'!$A$3:$C$5,2,0),0),AND(NOT(N(O467)&gt;0),I467&lt;&gt;"Emergencia ahora",(NOW()-(N(A467)+N(B467)))*1440&gt;IFERROR(VLOOKUP(I467,'Ajustes'!$A$3:$C$5,2,0),0)))),"LLAMADA DESPUÉS DE LA META; ","")&amp;IF(AND(I467="Siguiente día hábil",N(A467)&gt;0,IF(N(N467)=0,TODAY()&gt;WORKDAY(N(A467),1),N(N467)&gt;WORKDAY(N(A467),1))),"SIGUIENTE DÍA HÁBIL SIN PROGRAMAR; ","")&amp;IF(AND(OR(I467="Emergencia ahora",I467="Siguiente día hábil"),K467=""),"SIN PROVEEDOR; ","")&amp;IF(AND(I467&lt;&gt;"",N(A467)&gt;0,IFERROR(VLOOKUP(I467,'Ajustes'!$A$3:$C$5,3,0),0)&gt;0,TODAY()-N(A467)&gt;IFERROR(VLOOKUP(I467,'Ajustes'!$A$3:$C$5,3,0),0)),"ABIERTA DEMASIADO TIEMPO; ","")="","",LEFT(IF(N(A467)=0,"SIN FECHA DE LLEGADA; ","")&amp;IF(C467="","SIN UNIDAD; ","")&amp;IF(AND(C467&lt;&gt;"",COUNTIF('Unidades'!$A$2:$A$300,C467)=0),"UNIDAD NO ESTÁ EN LA LISTA; ","")&amp;IF(I467="","SIN URGENCIA; ","")&amp;IF(AND(I467&lt;&gt;"",J467=""),"FALTA QUIÉN DECIDIÓ; ","")&amp;IF(AND(I467="Emergencia ahora",NOT(OR(N(L467)&gt;0,N(M467)&gt;0))),"EMERGENCIA SIN LLAMADA DE REGRESO; ","")&amp;IF(AND(I467&lt;&gt;"",N(A467)&gt;0,IFERROR(VLOOKUP(I467,'Ajustes'!$A$3:$C$5,2,0),0)&gt;0,IF(OR(N(L467)&gt;0,N(M467)&gt;0),((IF(N(L467)=0,N(A467),N(L467))+N(M467))-(N(A467)+N(B467)))*1440&gt;IFERROR(VLOOKUP(I467,'Ajustes'!$A$3:$C$5,2,0),0),AND(NOT(N(O467)&gt;0),I467&lt;&gt;"Emergencia ahora",(NOW()-(N(A467)+N(B467)))*1440&gt;IFERROR(VLOOKUP(I467,'Ajustes'!$A$3:$C$5,2,0),0)))),"LLAMADA DESPUÉS DE LA META; ","")&amp;IF(AND(I467="Siguiente día hábil",N(A467)&gt;0,IF(N(N467)=0,TODAY()&gt;WORKDAY(N(A467),1),N(N467)&gt;WORKDAY(N(A467),1))),"SIGUIENTE DÍA HÁBIL SIN PROGRAMAR; ","")&amp;IF(AND(OR(I467="Emergencia ahora",I467="Siguiente día hábil"),K467=""),"SIN PROVEEDOR; ","")&amp;IF(AND(I467&lt;&gt;"",N(A467)&gt;0,IFERROR(VLOOKUP(I467,'Ajustes'!$A$3:$C$5,3,0),0)&gt;0,TODAY()-N(A467)&gt;IFERROR(VLOOKUP(I467,'Ajustes'!$A$3:$C$5,3,0),0)),"ABIERTA DEMASIADO TIEMPO; ",""),LEN(IF(N(A467)=0,"SIN FECHA DE LLEGADA; ","")&amp;IF(C467="","SIN UNIDAD; ","")&amp;IF(AND(C467&lt;&gt;"",COUNTIF('Unidades'!$A$2:$A$300,C467)=0),"UNIDAD NO ESTÁ EN LA LISTA; ","")&amp;IF(I467="","SIN URGENCIA; ","")&amp;IF(AND(I467&lt;&gt;"",J467=""),"FALTA QUIÉN DECIDIÓ; ","")&amp;IF(AND(I467="Emergencia ahora",NOT(OR(N(L467)&gt;0,N(M467)&gt;0))),"EMERGENCIA SIN LLAMADA DE REGRESO; ","")&amp;IF(AND(I467&lt;&gt;"",N(A467)&gt;0,IFERROR(VLOOKUP(I467,'Ajustes'!$A$3:$C$5,2,0),0)&gt;0,IF(OR(N(L467)&gt;0,N(M467)&gt;0),((IF(N(L467)=0,N(A467),N(L467))+N(M467))-(N(A467)+N(B467)))*1440&gt;IFERROR(VLOOKUP(I467,'Ajustes'!$A$3:$C$5,2,0),0),AND(NOT(N(O467)&gt;0),I467&lt;&gt;"Emergencia ahora",(NOW()-(N(A467)+N(B467)))*1440&gt;IFERROR(VLOOKUP(I467,'Ajustes'!$A$3:$C$5,2,0),0)))),"LLAMADA DESPUÉS DE LA META; ","")&amp;IF(AND(I467="Siguiente día hábil",N(A467)&gt;0,IF(N(N467)=0,TODAY()&gt;WORKDAY(N(A467),1),N(N467)&gt;WORKDAY(N(A467),1))),"SIGUIENTE DÍA HÁBIL SIN PROGRAMAR; ","")&amp;IF(AND(OR(I467="Emergencia ahora",I467="Siguiente día hábil"),K467=""),"SIN PROVEEDOR; ","")&amp;IF(AND(I467&lt;&gt;"",N(A467)&gt;0,IFERROR(VLOOKUP(I467,'Ajustes'!$A$3:$C$5,3,0),0)&gt;0,TODAY()-N(A467)&gt;IFERROR(VLOOKUP(I467,'Ajustes'!$A$3:$C$5,3,0),0)),"ABIERTA DEMASIADO TIEMPO; ",""))-2)))</f>
        <v/>
      </c>
    </row>
    <row r="468">
      <c r="A468" s="7" t="n"/>
      <c r="B468" s="8" t="n"/>
      <c r="L468" s="7" t="n"/>
      <c r="M468" s="8" t="n"/>
      <c r="N468" s="7" t="n"/>
      <c r="O468" s="7" t="n"/>
      <c r="Q468" s="10">
        <f>IF(OR(NOT(OR(A468&lt;&gt;"",C468&lt;&gt;"",D468&lt;&gt;"",G468&lt;&gt;"")),N(A468)=0,NOT(OR(N(L468)&gt;0,N(M468)&gt;0))),"",ROUND(((IF(N(L468)=0,N(A468),N(L468))+N(M468))-(N(A468)+N(B468)))*1440,0))</f>
        <v/>
      </c>
      <c r="R468" s="10">
        <f>IF(OR(NOT(OR(A468&lt;&gt;"",C468&lt;&gt;"",D468&lt;&gt;"",G468&lt;&gt;"")),N(A468)=0),"",IF(N(O468)&gt;0,N(O468),TODAY())-N(A468))</f>
        <v/>
      </c>
      <c r="S468">
        <f>IF(OR(NOT(OR(A468&lt;&gt;"",C468&lt;&gt;"",D468&lt;&gt;"",G468&lt;&gt;"")),N(O468)&gt;0),"",IF(IF(N(A468)=0,"SIN FECHA DE LLEGADA; ","")&amp;IF(C468="","SIN UNIDAD; ","")&amp;IF(AND(C468&lt;&gt;"",COUNTIF('Unidades'!$A$2:$A$300,C468)=0),"UNIDAD NO ESTÁ EN LA LISTA; ","")&amp;IF(I468="","SIN URGENCIA; ","")&amp;IF(AND(I468&lt;&gt;"",J468=""),"FALTA QUIÉN DECIDIÓ; ","")&amp;IF(AND(I468="Emergencia ahora",NOT(OR(N(L468)&gt;0,N(M468)&gt;0))),"EMERGENCIA SIN LLAMADA DE REGRESO; ","")&amp;IF(AND(I468&lt;&gt;"",N(A468)&gt;0,IFERROR(VLOOKUP(I468,'Ajustes'!$A$3:$C$5,2,0),0)&gt;0,IF(OR(N(L468)&gt;0,N(M468)&gt;0),((IF(N(L468)=0,N(A468),N(L468))+N(M468))-(N(A468)+N(B468)))*1440&gt;IFERROR(VLOOKUP(I468,'Ajustes'!$A$3:$C$5,2,0),0),AND(NOT(N(O468)&gt;0),I468&lt;&gt;"Emergencia ahora",(NOW()-(N(A468)+N(B468)))*1440&gt;IFERROR(VLOOKUP(I468,'Ajustes'!$A$3:$C$5,2,0),0)))),"LLAMADA DESPUÉS DE LA META; ","")&amp;IF(AND(I468="Siguiente día hábil",N(A468)&gt;0,IF(N(N468)=0,TODAY()&gt;WORKDAY(N(A468),1),N(N468)&gt;WORKDAY(N(A468),1))),"SIGUIENTE DÍA HÁBIL SIN PROGRAMAR; ","")&amp;IF(AND(OR(I468="Emergencia ahora",I468="Siguiente día hábil"),K468=""),"SIN PROVEEDOR; ","")&amp;IF(AND(I468&lt;&gt;"",N(A468)&gt;0,IFERROR(VLOOKUP(I468,'Ajustes'!$A$3:$C$5,3,0),0)&gt;0,TODAY()-N(A468)&gt;IFERROR(VLOOKUP(I468,'Ajustes'!$A$3:$C$5,3,0),0)),"ABIERTA DEMASIADO TIEMPO; ","")="","",LEFT(IF(N(A468)=0,"SIN FECHA DE LLEGADA; ","")&amp;IF(C468="","SIN UNIDAD; ","")&amp;IF(AND(C468&lt;&gt;"",COUNTIF('Unidades'!$A$2:$A$300,C468)=0),"UNIDAD NO ESTÁ EN LA LISTA; ","")&amp;IF(I468="","SIN URGENCIA; ","")&amp;IF(AND(I468&lt;&gt;"",J468=""),"FALTA QUIÉN DECIDIÓ; ","")&amp;IF(AND(I468="Emergencia ahora",NOT(OR(N(L468)&gt;0,N(M468)&gt;0))),"EMERGENCIA SIN LLAMADA DE REGRESO; ","")&amp;IF(AND(I468&lt;&gt;"",N(A468)&gt;0,IFERROR(VLOOKUP(I468,'Ajustes'!$A$3:$C$5,2,0),0)&gt;0,IF(OR(N(L468)&gt;0,N(M468)&gt;0),((IF(N(L468)=0,N(A468),N(L468))+N(M468))-(N(A468)+N(B468)))*1440&gt;IFERROR(VLOOKUP(I468,'Ajustes'!$A$3:$C$5,2,0),0),AND(NOT(N(O468)&gt;0),I468&lt;&gt;"Emergencia ahora",(NOW()-(N(A468)+N(B468)))*1440&gt;IFERROR(VLOOKUP(I468,'Ajustes'!$A$3:$C$5,2,0),0)))),"LLAMADA DESPUÉS DE LA META; ","")&amp;IF(AND(I468="Siguiente día hábil",N(A468)&gt;0,IF(N(N468)=0,TODAY()&gt;WORKDAY(N(A468),1),N(N468)&gt;WORKDAY(N(A468),1))),"SIGUIENTE DÍA HÁBIL SIN PROGRAMAR; ","")&amp;IF(AND(OR(I468="Emergencia ahora",I468="Siguiente día hábil"),K468=""),"SIN PROVEEDOR; ","")&amp;IF(AND(I468&lt;&gt;"",N(A468)&gt;0,IFERROR(VLOOKUP(I468,'Ajustes'!$A$3:$C$5,3,0),0)&gt;0,TODAY()-N(A468)&gt;IFERROR(VLOOKUP(I468,'Ajustes'!$A$3:$C$5,3,0),0)),"ABIERTA DEMASIADO TIEMPO; ",""),LEN(IF(N(A468)=0,"SIN FECHA DE LLEGADA; ","")&amp;IF(C468="","SIN UNIDAD; ","")&amp;IF(AND(C468&lt;&gt;"",COUNTIF('Unidades'!$A$2:$A$300,C468)=0),"UNIDAD NO ESTÁ EN LA LISTA; ","")&amp;IF(I468="","SIN URGENCIA; ","")&amp;IF(AND(I468&lt;&gt;"",J468=""),"FALTA QUIÉN DECIDIÓ; ","")&amp;IF(AND(I468="Emergencia ahora",NOT(OR(N(L468)&gt;0,N(M468)&gt;0))),"EMERGENCIA SIN LLAMADA DE REGRESO; ","")&amp;IF(AND(I468&lt;&gt;"",N(A468)&gt;0,IFERROR(VLOOKUP(I468,'Ajustes'!$A$3:$C$5,2,0),0)&gt;0,IF(OR(N(L468)&gt;0,N(M468)&gt;0),((IF(N(L468)=0,N(A468),N(L468))+N(M468))-(N(A468)+N(B468)))*1440&gt;IFERROR(VLOOKUP(I468,'Ajustes'!$A$3:$C$5,2,0),0),AND(NOT(N(O468)&gt;0),I468&lt;&gt;"Emergencia ahora",(NOW()-(N(A468)+N(B468)))*1440&gt;IFERROR(VLOOKUP(I468,'Ajustes'!$A$3:$C$5,2,0),0)))),"LLAMADA DESPUÉS DE LA META; ","")&amp;IF(AND(I468="Siguiente día hábil",N(A468)&gt;0,IF(N(N468)=0,TODAY()&gt;WORKDAY(N(A468),1),N(N468)&gt;WORKDAY(N(A468),1))),"SIGUIENTE DÍA HÁBIL SIN PROGRAMAR; ","")&amp;IF(AND(OR(I468="Emergencia ahora",I468="Siguiente día hábil"),K468=""),"SIN PROVEEDOR; ","")&amp;IF(AND(I468&lt;&gt;"",N(A468)&gt;0,IFERROR(VLOOKUP(I468,'Ajustes'!$A$3:$C$5,3,0),0)&gt;0,TODAY()-N(A468)&gt;IFERROR(VLOOKUP(I468,'Ajustes'!$A$3:$C$5,3,0),0)),"ABIERTA DEMASIADO TIEMPO; ",""))-2)))</f>
        <v/>
      </c>
    </row>
    <row r="469">
      <c r="A469" s="7" t="n"/>
      <c r="B469" s="8" t="n"/>
      <c r="L469" s="7" t="n"/>
      <c r="M469" s="8" t="n"/>
      <c r="N469" s="7" t="n"/>
      <c r="O469" s="7" t="n"/>
      <c r="Q469" s="10">
        <f>IF(OR(NOT(OR(A469&lt;&gt;"",C469&lt;&gt;"",D469&lt;&gt;"",G469&lt;&gt;"")),N(A469)=0,NOT(OR(N(L469)&gt;0,N(M469)&gt;0))),"",ROUND(((IF(N(L469)=0,N(A469),N(L469))+N(M469))-(N(A469)+N(B469)))*1440,0))</f>
        <v/>
      </c>
      <c r="R469" s="10">
        <f>IF(OR(NOT(OR(A469&lt;&gt;"",C469&lt;&gt;"",D469&lt;&gt;"",G469&lt;&gt;"")),N(A469)=0),"",IF(N(O469)&gt;0,N(O469),TODAY())-N(A469))</f>
        <v/>
      </c>
      <c r="S469">
        <f>IF(OR(NOT(OR(A469&lt;&gt;"",C469&lt;&gt;"",D469&lt;&gt;"",G469&lt;&gt;"")),N(O469)&gt;0),"",IF(IF(N(A469)=0,"SIN FECHA DE LLEGADA; ","")&amp;IF(C469="","SIN UNIDAD; ","")&amp;IF(AND(C469&lt;&gt;"",COUNTIF('Unidades'!$A$2:$A$300,C469)=0),"UNIDAD NO ESTÁ EN LA LISTA; ","")&amp;IF(I469="","SIN URGENCIA; ","")&amp;IF(AND(I469&lt;&gt;"",J469=""),"FALTA QUIÉN DECIDIÓ; ","")&amp;IF(AND(I469="Emergencia ahora",NOT(OR(N(L469)&gt;0,N(M469)&gt;0))),"EMERGENCIA SIN LLAMADA DE REGRESO; ","")&amp;IF(AND(I469&lt;&gt;"",N(A469)&gt;0,IFERROR(VLOOKUP(I469,'Ajustes'!$A$3:$C$5,2,0),0)&gt;0,IF(OR(N(L469)&gt;0,N(M469)&gt;0),((IF(N(L469)=0,N(A469),N(L469))+N(M469))-(N(A469)+N(B469)))*1440&gt;IFERROR(VLOOKUP(I469,'Ajustes'!$A$3:$C$5,2,0),0),AND(NOT(N(O469)&gt;0),I469&lt;&gt;"Emergencia ahora",(NOW()-(N(A469)+N(B469)))*1440&gt;IFERROR(VLOOKUP(I469,'Ajustes'!$A$3:$C$5,2,0),0)))),"LLAMADA DESPUÉS DE LA META; ","")&amp;IF(AND(I469="Siguiente día hábil",N(A469)&gt;0,IF(N(N469)=0,TODAY()&gt;WORKDAY(N(A469),1),N(N469)&gt;WORKDAY(N(A469),1))),"SIGUIENTE DÍA HÁBIL SIN PROGRAMAR; ","")&amp;IF(AND(OR(I469="Emergencia ahora",I469="Siguiente día hábil"),K469=""),"SIN PROVEEDOR; ","")&amp;IF(AND(I469&lt;&gt;"",N(A469)&gt;0,IFERROR(VLOOKUP(I469,'Ajustes'!$A$3:$C$5,3,0),0)&gt;0,TODAY()-N(A469)&gt;IFERROR(VLOOKUP(I469,'Ajustes'!$A$3:$C$5,3,0),0)),"ABIERTA DEMASIADO TIEMPO; ","")="","",LEFT(IF(N(A469)=0,"SIN FECHA DE LLEGADA; ","")&amp;IF(C469="","SIN UNIDAD; ","")&amp;IF(AND(C469&lt;&gt;"",COUNTIF('Unidades'!$A$2:$A$300,C469)=0),"UNIDAD NO ESTÁ EN LA LISTA; ","")&amp;IF(I469="","SIN URGENCIA; ","")&amp;IF(AND(I469&lt;&gt;"",J469=""),"FALTA QUIÉN DECIDIÓ; ","")&amp;IF(AND(I469="Emergencia ahora",NOT(OR(N(L469)&gt;0,N(M469)&gt;0))),"EMERGENCIA SIN LLAMADA DE REGRESO; ","")&amp;IF(AND(I469&lt;&gt;"",N(A469)&gt;0,IFERROR(VLOOKUP(I469,'Ajustes'!$A$3:$C$5,2,0),0)&gt;0,IF(OR(N(L469)&gt;0,N(M469)&gt;0),((IF(N(L469)=0,N(A469),N(L469))+N(M469))-(N(A469)+N(B469)))*1440&gt;IFERROR(VLOOKUP(I469,'Ajustes'!$A$3:$C$5,2,0),0),AND(NOT(N(O469)&gt;0),I469&lt;&gt;"Emergencia ahora",(NOW()-(N(A469)+N(B469)))*1440&gt;IFERROR(VLOOKUP(I469,'Ajustes'!$A$3:$C$5,2,0),0)))),"LLAMADA DESPUÉS DE LA META; ","")&amp;IF(AND(I469="Siguiente día hábil",N(A469)&gt;0,IF(N(N469)=0,TODAY()&gt;WORKDAY(N(A469),1),N(N469)&gt;WORKDAY(N(A469),1))),"SIGUIENTE DÍA HÁBIL SIN PROGRAMAR; ","")&amp;IF(AND(OR(I469="Emergencia ahora",I469="Siguiente día hábil"),K469=""),"SIN PROVEEDOR; ","")&amp;IF(AND(I469&lt;&gt;"",N(A469)&gt;0,IFERROR(VLOOKUP(I469,'Ajustes'!$A$3:$C$5,3,0),0)&gt;0,TODAY()-N(A469)&gt;IFERROR(VLOOKUP(I469,'Ajustes'!$A$3:$C$5,3,0),0)),"ABIERTA DEMASIADO TIEMPO; ",""),LEN(IF(N(A469)=0,"SIN FECHA DE LLEGADA; ","")&amp;IF(C469="","SIN UNIDAD; ","")&amp;IF(AND(C469&lt;&gt;"",COUNTIF('Unidades'!$A$2:$A$300,C469)=0),"UNIDAD NO ESTÁ EN LA LISTA; ","")&amp;IF(I469="","SIN URGENCIA; ","")&amp;IF(AND(I469&lt;&gt;"",J469=""),"FALTA QUIÉN DECIDIÓ; ","")&amp;IF(AND(I469="Emergencia ahora",NOT(OR(N(L469)&gt;0,N(M469)&gt;0))),"EMERGENCIA SIN LLAMADA DE REGRESO; ","")&amp;IF(AND(I469&lt;&gt;"",N(A469)&gt;0,IFERROR(VLOOKUP(I469,'Ajustes'!$A$3:$C$5,2,0),0)&gt;0,IF(OR(N(L469)&gt;0,N(M469)&gt;0),((IF(N(L469)=0,N(A469),N(L469))+N(M469))-(N(A469)+N(B469)))*1440&gt;IFERROR(VLOOKUP(I469,'Ajustes'!$A$3:$C$5,2,0),0),AND(NOT(N(O469)&gt;0),I469&lt;&gt;"Emergencia ahora",(NOW()-(N(A469)+N(B469)))*1440&gt;IFERROR(VLOOKUP(I469,'Ajustes'!$A$3:$C$5,2,0),0)))),"LLAMADA DESPUÉS DE LA META; ","")&amp;IF(AND(I469="Siguiente día hábil",N(A469)&gt;0,IF(N(N469)=0,TODAY()&gt;WORKDAY(N(A469),1),N(N469)&gt;WORKDAY(N(A469),1))),"SIGUIENTE DÍA HÁBIL SIN PROGRAMAR; ","")&amp;IF(AND(OR(I469="Emergencia ahora",I469="Siguiente día hábil"),K469=""),"SIN PROVEEDOR; ","")&amp;IF(AND(I469&lt;&gt;"",N(A469)&gt;0,IFERROR(VLOOKUP(I469,'Ajustes'!$A$3:$C$5,3,0),0)&gt;0,TODAY()-N(A469)&gt;IFERROR(VLOOKUP(I469,'Ajustes'!$A$3:$C$5,3,0),0)),"ABIERTA DEMASIADO TIEMPO; ",""))-2)))</f>
        <v/>
      </c>
    </row>
    <row r="470">
      <c r="A470" s="7" t="n"/>
      <c r="B470" s="8" t="n"/>
      <c r="L470" s="7" t="n"/>
      <c r="M470" s="8" t="n"/>
      <c r="N470" s="7" t="n"/>
      <c r="O470" s="7" t="n"/>
      <c r="Q470" s="10">
        <f>IF(OR(NOT(OR(A470&lt;&gt;"",C470&lt;&gt;"",D470&lt;&gt;"",G470&lt;&gt;"")),N(A470)=0,NOT(OR(N(L470)&gt;0,N(M470)&gt;0))),"",ROUND(((IF(N(L470)=0,N(A470),N(L470))+N(M470))-(N(A470)+N(B470)))*1440,0))</f>
        <v/>
      </c>
      <c r="R470" s="10">
        <f>IF(OR(NOT(OR(A470&lt;&gt;"",C470&lt;&gt;"",D470&lt;&gt;"",G470&lt;&gt;"")),N(A470)=0),"",IF(N(O470)&gt;0,N(O470),TODAY())-N(A470))</f>
        <v/>
      </c>
      <c r="S470">
        <f>IF(OR(NOT(OR(A470&lt;&gt;"",C470&lt;&gt;"",D470&lt;&gt;"",G470&lt;&gt;"")),N(O470)&gt;0),"",IF(IF(N(A470)=0,"SIN FECHA DE LLEGADA; ","")&amp;IF(C470="","SIN UNIDAD; ","")&amp;IF(AND(C470&lt;&gt;"",COUNTIF('Unidades'!$A$2:$A$300,C470)=0),"UNIDAD NO ESTÁ EN LA LISTA; ","")&amp;IF(I470="","SIN URGENCIA; ","")&amp;IF(AND(I470&lt;&gt;"",J470=""),"FALTA QUIÉN DECIDIÓ; ","")&amp;IF(AND(I470="Emergencia ahora",NOT(OR(N(L470)&gt;0,N(M470)&gt;0))),"EMERGENCIA SIN LLAMADA DE REGRESO; ","")&amp;IF(AND(I470&lt;&gt;"",N(A470)&gt;0,IFERROR(VLOOKUP(I470,'Ajustes'!$A$3:$C$5,2,0),0)&gt;0,IF(OR(N(L470)&gt;0,N(M470)&gt;0),((IF(N(L470)=0,N(A470),N(L470))+N(M470))-(N(A470)+N(B470)))*1440&gt;IFERROR(VLOOKUP(I470,'Ajustes'!$A$3:$C$5,2,0),0),AND(NOT(N(O470)&gt;0),I470&lt;&gt;"Emergencia ahora",(NOW()-(N(A470)+N(B470)))*1440&gt;IFERROR(VLOOKUP(I470,'Ajustes'!$A$3:$C$5,2,0),0)))),"LLAMADA DESPUÉS DE LA META; ","")&amp;IF(AND(I470="Siguiente día hábil",N(A470)&gt;0,IF(N(N470)=0,TODAY()&gt;WORKDAY(N(A470),1),N(N470)&gt;WORKDAY(N(A470),1))),"SIGUIENTE DÍA HÁBIL SIN PROGRAMAR; ","")&amp;IF(AND(OR(I470="Emergencia ahora",I470="Siguiente día hábil"),K470=""),"SIN PROVEEDOR; ","")&amp;IF(AND(I470&lt;&gt;"",N(A470)&gt;0,IFERROR(VLOOKUP(I470,'Ajustes'!$A$3:$C$5,3,0),0)&gt;0,TODAY()-N(A470)&gt;IFERROR(VLOOKUP(I470,'Ajustes'!$A$3:$C$5,3,0),0)),"ABIERTA DEMASIADO TIEMPO; ","")="","",LEFT(IF(N(A470)=0,"SIN FECHA DE LLEGADA; ","")&amp;IF(C470="","SIN UNIDAD; ","")&amp;IF(AND(C470&lt;&gt;"",COUNTIF('Unidades'!$A$2:$A$300,C470)=0),"UNIDAD NO ESTÁ EN LA LISTA; ","")&amp;IF(I470="","SIN URGENCIA; ","")&amp;IF(AND(I470&lt;&gt;"",J470=""),"FALTA QUIÉN DECIDIÓ; ","")&amp;IF(AND(I470="Emergencia ahora",NOT(OR(N(L470)&gt;0,N(M470)&gt;0))),"EMERGENCIA SIN LLAMADA DE REGRESO; ","")&amp;IF(AND(I470&lt;&gt;"",N(A470)&gt;0,IFERROR(VLOOKUP(I470,'Ajustes'!$A$3:$C$5,2,0),0)&gt;0,IF(OR(N(L470)&gt;0,N(M470)&gt;0),((IF(N(L470)=0,N(A470),N(L470))+N(M470))-(N(A470)+N(B470)))*1440&gt;IFERROR(VLOOKUP(I470,'Ajustes'!$A$3:$C$5,2,0),0),AND(NOT(N(O470)&gt;0),I470&lt;&gt;"Emergencia ahora",(NOW()-(N(A470)+N(B470)))*1440&gt;IFERROR(VLOOKUP(I470,'Ajustes'!$A$3:$C$5,2,0),0)))),"LLAMADA DESPUÉS DE LA META; ","")&amp;IF(AND(I470="Siguiente día hábil",N(A470)&gt;0,IF(N(N470)=0,TODAY()&gt;WORKDAY(N(A470),1),N(N470)&gt;WORKDAY(N(A470),1))),"SIGUIENTE DÍA HÁBIL SIN PROGRAMAR; ","")&amp;IF(AND(OR(I470="Emergencia ahora",I470="Siguiente día hábil"),K470=""),"SIN PROVEEDOR; ","")&amp;IF(AND(I470&lt;&gt;"",N(A470)&gt;0,IFERROR(VLOOKUP(I470,'Ajustes'!$A$3:$C$5,3,0),0)&gt;0,TODAY()-N(A470)&gt;IFERROR(VLOOKUP(I470,'Ajustes'!$A$3:$C$5,3,0),0)),"ABIERTA DEMASIADO TIEMPO; ",""),LEN(IF(N(A470)=0,"SIN FECHA DE LLEGADA; ","")&amp;IF(C470="","SIN UNIDAD; ","")&amp;IF(AND(C470&lt;&gt;"",COUNTIF('Unidades'!$A$2:$A$300,C470)=0),"UNIDAD NO ESTÁ EN LA LISTA; ","")&amp;IF(I470="","SIN URGENCIA; ","")&amp;IF(AND(I470&lt;&gt;"",J470=""),"FALTA QUIÉN DECIDIÓ; ","")&amp;IF(AND(I470="Emergencia ahora",NOT(OR(N(L470)&gt;0,N(M470)&gt;0))),"EMERGENCIA SIN LLAMADA DE REGRESO; ","")&amp;IF(AND(I470&lt;&gt;"",N(A470)&gt;0,IFERROR(VLOOKUP(I470,'Ajustes'!$A$3:$C$5,2,0),0)&gt;0,IF(OR(N(L470)&gt;0,N(M470)&gt;0),((IF(N(L470)=0,N(A470),N(L470))+N(M470))-(N(A470)+N(B470)))*1440&gt;IFERROR(VLOOKUP(I470,'Ajustes'!$A$3:$C$5,2,0),0),AND(NOT(N(O470)&gt;0),I470&lt;&gt;"Emergencia ahora",(NOW()-(N(A470)+N(B470)))*1440&gt;IFERROR(VLOOKUP(I470,'Ajustes'!$A$3:$C$5,2,0),0)))),"LLAMADA DESPUÉS DE LA META; ","")&amp;IF(AND(I470="Siguiente día hábil",N(A470)&gt;0,IF(N(N470)=0,TODAY()&gt;WORKDAY(N(A470),1),N(N470)&gt;WORKDAY(N(A470),1))),"SIGUIENTE DÍA HÁBIL SIN PROGRAMAR; ","")&amp;IF(AND(OR(I470="Emergencia ahora",I470="Siguiente día hábil"),K470=""),"SIN PROVEEDOR; ","")&amp;IF(AND(I470&lt;&gt;"",N(A470)&gt;0,IFERROR(VLOOKUP(I470,'Ajustes'!$A$3:$C$5,3,0),0)&gt;0,TODAY()-N(A470)&gt;IFERROR(VLOOKUP(I470,'Ajustes'!$A$3:$C$5,3,0),0)),"ABIERTA DEMASIADO TIEMPO; ",""))-2)))</f>
        <v/>
      </c>
    </row>
    <row r="471">
      <c r="A471" s="7" t="n"/>
      <c r="B471" s="8" t="n"/>
      <c r="L471" s="7" t="n"/>
      <c r="M471" s="8" t="n"/>
      <c r="N471" s="7" t="n"/>
      <c r="O471" s="7" t="n"/>
      <c r="Q471" s="10">
        <f>IF(OR(NOT(OR(A471&lt;&gt;"",C471&lt;&gt;"",D471&lt;&gt;"",G471&lt;&gt;"")),N(A471)=0,NOT(OR(N(L471)&gt;0,N(M471)&gt;0))),"",ROUND(((IF(N(L471)=0,N(A471),N(L471))+N(M471))-(N(A471)+N(B471)))*1440,0))</f>
        <v/>
      </c>
      <c r="R471" s="10">
        <f>IF(OR(NOT(OR(A471&lt;&gt;"",C471&lt;&gt;"",D471&lt;&gt;"",G471&lt;&gt;"")),N(A471)=0),"",IF(N(O471)&gt;0,N(O471),TODAY())-N(A471))</f>
        <v/>
      </c>
      <c r="S471">
        <f>IF(OR(NOT(OR(A471&lt;&gt;"",C471&lt;&gt;"",D471&lt;&gt;"",G471&lt;&gt;"")),N(O471)&gt;0),"",IF(IF(N(A471)=0,"SIN FECHA DE LLEGADA; ","")&amp;IF(C471="","SIN UNIDAD; ","")&amp;IF(AND(C471&lt;&gt;"",COUNTIF('Unidades'!$A$2:$A$300,C471)=0),"UNIDAD NO ESTÁ EN LA LISTA; ","")&amp;IF(I471="","SIN URGENCIA; ","")&amp;IF(AND(I471&lt;&gt;"",J471=""),"FALTA QUIÉN DECIDIÓ; ","")&amp;IF(AND(I471="Emergencia ahora",NOT(OR(N(L471)&gt;0,N(M471)&gt;0))),"EMERGENCIA SIN LLAMADA DE REGRESO; ","")&amp;IF(AND(I471&lt;&gt;"",N(A471)&gt;0,IFERROR(VLOOKUP(I471,'Ajustes'!$A$3:$C$5,2,0),0)&gt;0,IF(OR(N(L471)&gt;0,N(M471)&gt;0),((IF(N(L471)=0,N(A471),N(L471))+N(M471))-(N(A471)+N(B471)))*1440&gt;IFERROR(VLOOKUP(I471,'Ajustes'!$A$3:$C$5,2,0),0),AND(NOT(N(O471)&gt;0),I471&lt;&gt;"Emergencia ahora",(NOW()-(N(A471)+N(B471)))*1440&gt;IFERROR(VLOOKUP(I471,'Ajustes'!$A$3:$C$5,2,0),0)))),"LLAMADA DESPUÉS DE LA META; ","")&amp;IF(AND(I471="Siguiente día hábil",N(A471)&gt;0,IF(N(N471)=0,TODAY()&gt;WORKDAY(N(A471),1),N(N471)&gt;WORKDAY(N(A471),1))),"SIGUIENTE DÍA HÁBIL SIN PROGRAMAR; ","")&amp;IF(AND(OR(I471="Emergencia ahora",I471="Siguiente día hábil"),K471=""),"SIN PROVEEDOR; ","")&amp;IF(AND(I471&lt;&gt;"",N(A471)&gt;0,IFERROR(VLOOKUP(I471,'Ajustes'!$A$3:$C$5,3,0),0)&gt;0,TODAY()-N(A471)&gt;IFERROR(VLOOKUP(I471,'Ajustes'!$A$3:$C$5,3,0),0)),"ABIERTA DEMASIADO TIEMPO; ","")="","",LEFT(IF(N(A471)=0,"SIN FECHA DE LLEGADA; ","")&amp;IF(C471="","SIN UNIDAD; ","")&amp;IF(AND(C471&lt;&gt;"",COUNTIF('Unidades'!$A$2:$A$300,C471)=0),"UNIDAD NO ESTÁ EN LA LISTA; ","")&amp;IF(I471="","SIN URGENCIA; ","")&amp;IF(AND(I471&lt;&gt;"",J471=""),"FALTA QUIÉN DECIDIÓ; ","")&amp;IF(AND(I471="Emergencia ahora",NOT(OR(N(L471)&gt;0,N(M471)&gt;0))),"EMERGENCIA SIN LLAMADA DE REGRESO; ","")&amp;IF(AND(I471&lt;&gt;"",N(A471)&gt;0,IFERROR(VLOOKUP(I471,'Ajustes'!$A$3:$C$5,2,0),0)&gt;0,IF(OR(N(L471)&gt;0,N(M471)&gt;0),((IF(N(L471)=0,N(A471),N(L471))+N(M471))-(N(A471)+N(B471)))*1440&gt;IFERROR(VLOOKUP(I471,'Ajustes'!$A$3:$C$5,2,0),0),AND(NOT(N(O471)&gt;0),I471&lt;&gt;"Emergencia ahora",(NOW()-(N(A471)+N(B471)))*1440&gt;IFERROR(VLOOKUP(I471,'Ajustes'!$A$3:$C$5,2,0),0)))),"LLAMADA DESPUÉS DE LA META; ","")&amp;IF(AND(I471="Siguiente día hábil",N(A471)&gt;0,IF(N(N471)=0,TODAY()&gt;WORKDAY(N(A471),1),N(N471)&gt;WORKDAY(N(A471),1))),"SIGUIENTE DÍA HÁBIL SIN PROGRAMAR; ","")&amp;IF(AND(OR(I471="Emergencia ahora",I471="Siguiente día hábil"),K471=""),"SIN PROVEEDOR; ","")&amp;IF(AND(I471&lt;&gt;"",N(A471)&gt;0,IFERROR(VLOOKUP(I471,'Ajustes'!$A$3:$C$5,3,0),0)&gt;0,TODAY()-N(A471)&gt;IFERROR(VLOOKUP(I471,'Ajustes'!$A$3:$C$5,3,0),0)),"ABIERTA DEMASIADO TIEMPO; ",""),LEN(IF(N(A471)=0,"SIN FECHA DE LLEGADA; ","")&amp;IF(C471="","SIN UNIDAD; ","")&amp;IF(AND(C471&lt;&gt;"",COUNTIF('Unidades'!$A$2:$A$300,C471)=0),"UNIDAD NO ESTÁ EN LA LISTA; ","")&amp;IF(I471="","SIN URGENCIA; ","")&amp;IF(AND(I471&lt;&gt;"",J471=""),"FALTA QUIÉN DECIDIÓ; ","")&amp;IF(AND(I471="Emergencia ahora",NOT(OR(N(L471)&gt;0,N(M471)&gt;0))),"EMERGENCIA SIN LLAMADA DE REGRESO; ","")&amp;IF(AND(I471&lt;&gt;"",N(A471)&gt;0,IFERROR(VLOOKUP(I471,'Ajustes'!$A$3:$C$5,2,0),0)&gt;0,IF(OR(N(L471)&gt;0,N(M471)&gt;0),((IF(N(L471)=0,N(A471),N(L471))+N(M471))-(N(A471)+N(B471)))*1440&gt;IFERROR(VLOOKUP(I471,'Ajustes'!$A$3:$C$5,2,0),0),AND(NOT(N(O471)&gt;0),I471&lt;&gt;"Emergencia ahora",(NOW()-(N(A471)+N(B471)))*1440&gt;IFERROR(VLOOKUP(I471,'Ajustes'!$A$3:$C$5,2,0),0)))),"LLAMADA DESPUÉS DE LA META; ","")&amp;IF(AND(I471="Siguiente día hábil",N(A471)&gt;0,IF(N(N471)=0,TODAY()&gt;WORKDAY(N(A471),1),N(N471)&gt;WORKDAY(N(A471),1))),"SIGUIENTE DÍA HÁBIL SIN PROGRAMAR; ","")&amp;IF(AND(OR(I471="Emergencia ahora",I471="Siguiente día hábil"),K471=""),"SIN PROVEEDOR; ","")&amp;IF(AND(I471&lt;&gt;"",N(A471)&gt;0,IFERROR(VLOOKUP(I471,'Ajustes'!$A$3:$C$5,3,0),0)&gt;0,TODAY()-N(A471)&gt;IFERROR(VLOOKUP(I471,'Ajustes'!$A$3:$C$5,3,0),0)),"ABIERTA DEMASIADO TIEMPO; ",""))-2)))</f>
        <v/>
      </c>
    </row>
    <row r="472">
      <c r="A472" s="7" t="n"/>
      <c r="B472" s="8" t="n"/>
      <c r="L472" s="7" t="n"/>
      <c r="M472" s="8" t="n"/>
      <c r="N472" s="7" t="n"/>
      <c r="O472" s="7" t="n"/>
      <c r="Q472" s="10">
        <f>IF(OR(NOT(OR(A472&lt;&gt;"",C472&lt;&gt;"",D472&lt;&gt;"",G472&lt;&gt;"")),N(A472)=0,NOT(OR(N(L472)&gt;0,N(M472)&gt;0))),"",ROUND(((IF(N(L472)=0,N(A472),N(L472))+N(M472))-(N(A472)+N(B472)))*1440,0))</f>
        <v/>
      </c>
      <c r="R472" s="10">
        <f>IF(OR(NOT(OR(A472&lt;&gt;"",C472&lt;&gt;"",D472&lt;&gt;"",G472&lt;&gt;"")),N(A472)=0),"",IF(N(O472)&gt;0,N(O472),TODAY())-N(A472))</f>
        <v/>
      </c>
      <c r="S472">
        <f>IF(OR(NOT(OR(A472&lt;&gt;"",C472&lt;&gt;"",D472&lt;&gt;"",G472&lt;&gt;"")),N(O472)&gt;0),"",IF(IF(N(A472)=0,"SIN FECHA DE LLEGADA; ","")&amp;IF(C472="","SIN UNIDAD; ","")&amp;IF(AND(C472&lt;&gt;"",COUNTIF('Unidades'!$A$2:$A$300,C472)=0),"UNIDAD NO ESTÁ EN LA LISTA; ","")&amp;IF(I472="","SIN URGENCIA; ","")&amp;IF(AND(I472&lt;&gt;"",J472=""),"FALTA QUIÉN DECIDIÓ; ","")&amp;IF(AND(I472="Emergencia ahora",NOT(OR(N(L472)&gt;0,N(M472)&gt;0))),"EMERGENCIA SIN LLAMADA DE REGRESO; ","")&amp;IF(AND(I472&lt;&gt;"",N(A472)&gt;0,IFERROR(VLOOKUP(I472,'Ajustes'!$A$3:$C$5,2,0),0)&gt;0,IF(OR(N(L472)&gt;0,N(M472)&gt;0),((IF(N(L472)=0,N(A472),N(L472))+N(M472))-(N(A472)+N(B472)))*1440&gt;IFERROR(VLOOKUP(I472,'Ajustes'!$A$3:$C$5,2,0),0),AND(NOT(N(O472)&gt;0),I472&lt;&gt;"Emergencia ahora",(NOW()-(N(A472)+N(B472)))*1440&gt;IFERROR(VLOOKUP(I472,'Ajustes'!$A$3:$C$5,2,0),0)))),"LLAMADA DESPUÉS DE LA META; ","")&amp;IF(AND(I472="Siguiente día hábil",N(A472)&gt;0,IF(N(N472)=0,TODAY()&gt;WORKDAY(N(A472),1),N(N472)&gt;WORKDAY(N(A472),1))),"SIGUIENTE DÍA HÁBIL SIN PROGRAMAR; ","")&amp;IF(AND(OR(I472="Emergencia ahora",I472="Siguiente día hábil"),K472=""),"SIN PROVEEDOR; ","")&amp;IF(AND(I472&lt;&gt;"",N(A472)&gt;0,IFERROR(VLOOKUP(I472,'Ajustes'!$A$3:$C$5,3,0),0)&gt;0,TODAY()-N(A472)&gt;IFERROR(VLOOKUP(I472,'Ajustes'!$A$3:$C$5,3,0),0)),"ABIERTA DEMASIADO TIEMPO; ","")="","",LEFT(IF(N(A472)=0,"SIN FECHA DE LLEGADA; ","")&amp;IF(C472="","SIN UNIDAD; ","")&amp;IF(AND(C472&lt;&gt;"",COUNTIF('Unidades'!$A$2:$A$300,C472)=0),"UNIDAD NO ESTÁ EN LA LISTA; ","")&amp;IF(I472="","SIN URGENCIA; ","")&amp;IF(AND(I472&lt;&gt;"",J472=""),"FALTA QUIÉN DECIDIÓ; ","")&amp;IF(AND(I472="Emergencia ahora",NOT(OR(N(L472)&gt;0,N(M472)&gt;0))),"EMERGENCIA SIN LLAMADA DE REGRESO; ","")&amp;IF(AND(I472&lt;&gt;"",N(A472)&gt;0,IFERROR(VLOOKUP(I472,'Ajustes'!$A$3:$C$5,2,0),0)&gt;0,IF(OR(N(L472)&gt;0,N(M472)&gt;0),((IF(N(L472)=0,N(A472),N(L472))+N(M472))-(N(A472)+N(B472)))*1440&gt;IFERROR(VLOOKUP(I472,'Ajustes'!$A$3:$C$5,2,0),0),AND(NOT(N(O472)&gt;0),I472&lt;&gt;"Emergencia ahora",(NOW()-(N(A472)+N(B472)))*1440&gt;IFERROR(VLOOKUP(I472,'Ajustes'!$A$3:$C$5,2,0),0)))),"LLAMADA DESPUÉS DE LA META; ","")&amp;IF(AND(I472="Siguiente día hábil",N(A472)&gt;0,IF(N(N472)=0,TODAY()&gt;WORKDAY(N(A472),1),N(N472)&gt;WORKDAY(N(A472),1))),"SIGUIENTE DÍA HÁBIL SIN PROGRAMAR; ","")&amp;IF(AND(OR(I472="Emergencia ahora",I472="Siguiente día hábil"),K472=""),"SIN PROVEEDOR; ","")&amp;IF(AND(I472&lt;&gt;"",N(A472)&gt;0,IFERROR(VLOOKUP(I472,'Ajustes'!$A$3:$C$5,3,0),0)&gt;0,TODAY()-N(A472)&gt;IFERROR(VLOOKUP(I472,'Ajustes'!$A$3:$C$5,3,0),0)),"ABIERTA DEMASIADO TIEMPO; ",""),LEN(IF(N(A472)=0,"SIN FECHA DE LLEGADA; ","")&amp;IF(C472="","SIN UNIDAD; ","")&amp;IF(AND(C472&lt;&gt;"",COUNTIF('Unidades'!$A$2:$A$300,C472)=0),"UNIDAD NO ESTÁ EN LA LISTA; ","")&amp;IF(I472="","SIN URGENCIA; ","")&amp;IF(AND(I472&lt;&gt;"",J472=""),"FALTA QUIÉN DECIDIÓ; ","")&amp;IF(AND(I472="Emergencia ahora",NOT(OR(N(L472)&gt;0,N(M472)&gt;0))),"EMERGENCIA SIN LLAMADA DE REGRESO; ","")&amp;IF(AND(I472&lt;&gt;"",N(A472)&gt;0,IFERROR(VLOOKUP(I472,'Ajustes'!$A$3:$C$5,2,0),0)&gt;0,IF(OR(N(L472)&gt;0,N(M472)&gt;0),((IF(N(L472)=0,N(A472),N(L472))+N(M472))-(N(A472)+N(B472)))*1440&gt;IFERROR(VLOOKUP(I472,'Ajustes'!$A$3:$C$5,2,0),0),AND(NOT(N(O472)&gt;0),I472&lt;&gt;"Emergencia ahora",(NOW()-(N(A472)+N(B472)))*1440&gt;IFERROR(VLOOKUP(I472,'Ajustes'!$A$3:$C$5,2,0),0)))),"LLAMADA DESPUÉS DE LA META; ","")&amp;IF(AND(I472="Siguiente día hábil",N(A472)&gt;0,IF(N(N472)=0,TODAY()&gt;WORKDAY(N(A472),1),N(N472)&gt;WORKDAY(N(A472),1))),"SIGUIENTE DÍA HÁBIL SIN PROGRAMAR; ","")&amp;IF(AND(OR(I472="Emergencia ahora",I472="Siguiente día hábil"),K472=""),"SIN PROVEEDOR; ","")&amp;IF(AND(I472&lt;&gt;"",N(A472)&gt;0,IFERROR(VLOOKUP(I472,'Ajustes'!$A$3:$C$5,3,0),0)&gt;0,TODAY()-N(A472)&gt;IFERROR(VLOOKUP(I472,'Ajustes'!$A$3:$C$5,3,0),0)),"ABIERTA DEMASIADO TIEMPO; ",""))-2)))</f>
        <v/>
      </c>
    </row>
    <row r="473">
      <c r="A473" s="7" t="n"/>
      <c r="B473" s="8" t="n"/>
      <c r="L473" s="7" t="n"/>
      <c r="M473" s="8" t="n"/>
      <c r="N473" s="7" t="n"/>
      <c r="O473" s="7" t="n"/>
      <c r="Q473" s="10">
        <f>IF(OR(NOT(OR(A473&lt;&gt;"",C473&lt;&gt;"",D473&lt;&gt;"",G473&lt;&gt;"")),N(A473)=0,NOT(OR(N(L473)&gt;0,N(M473)&gt;0))),"",ROUND(((IF(N(L473)=0,N(A473),N(L473))+N(M473))-(N(A473)+N(B473)))*1440,0))</f>
        <v/>
      </c>
      <c r="R473" s="10">
        <f>IF(OR(NOT(OR(A473&lt;&gt;"",C473&lt;&gt;"",D473&lt;&gt;"",G473&lt;&gt;"")),N(A473)=0),"",IF(N(O473)&gt;0,N(O473),TODAY())-N(A473))</f>
        <v/>
      </c>
      <c r="S473">
        <f>IF(OR(NOT(OR(A473&lt;&gt;"",C473&lt;&gt;"",D473&lt;&gt;"",G473&lt;&gt;"")),N(O473)&gt;0),"",IF(IF(N(A473)=0,"SIN FECHA DE LLEGADA; ","")&amp;IF(C473="","SIN UNIDAD; ","")&amp;IF(AND(C473&lt;&gt;"",COUNTIF('Unidades'!$A$2:$A$300,C473)=0),"UNIDAD NO ESTÁ EN LA LISTA; ","")&amp;IF(I473="","SIN URGENCIA; ","")&amp;IF(AND(I473&lt;&gt;"",J473=""),"FALTA QUIÉN DECIDIÓ; ","")&amp;IF(AND(I473="Emergencia ahora",NOT(OR(N(L473)&gt;0,N(M473)&gt;0))),"EMERGENCIA SIN LLAMADA DE REGRESO; ","")&amp;IF(AND(I473&lt;&gt;"",N(A473)&gt;0,IFERROR(VLOOKUP(I473,'Ajustes'!$A$3:$C$5,2,0),0)&gt;0,IF(OR(N(L473)&gt;0,N(M473)&gt;0),((IF(N(L473)=0,N(A473),N(L473))+N(M473))-(N(A473)+N(B473)))*1440&gt;IFERROR(VLOOKUP(I473,'Ajustes'!$A$3:$C$5,2,0),0),AND(NOT(N(O473)&gt;0),I473&lt;&gt;"Emergencia ahora",(NOW()-(N(A473)+N(B473)))*1440&gt;IFERROR(VLOOKUP(I473,'Ajustes'!$A$3:$C$5,2,0),0)))),"LLAMADA DESPUÉS DE LA META; ","")&amp;IF(AND(I473="Siguiente día hábil",N(A473)&gt;0,IF(N(N473)=0,TODAY()&gt;WORKDAY(N(A473),1),N(N473)&gt;WORKDAY(N(A473),1))),"SIGUIENTE DÍA HÁBIL SIN PROGRAMAR; ","")&amp;IF(AND(OR(I473="Emergencia ahora",I473="Siguiente día hábil"),K473=""),"SIN PROVEEDOR; ","")&amp;IF(AND(I473&lt;&gt;"",N(A473)&gt;0,IFERROR(VLOOKUP(I473,'Ajustes'!$A$3:$C$5,3,0),0)&gt;0,TODAY()-N(A473)&gt;IFERROR(VLOOKUP(I473,'Ajustes'!$A$3:$C$5,3,0),0)),"ABIERTA DEMASIADO TIEMPO; ","")="","",LEFT(IF(N(A473)=0,"SIN FECHA DE LLEGADA; ","")&amp;IF(C473="","SIN UNIDAD; ","")&amp;IF(AND(C473&lt;&gt;"",COUNTIF('Unidades'!$A$2:$A$300,C473)=0),"UNIDAD NO ESTÁ EN LA LISTA; ","")&amp;IF(I473="","SIN URGENCIA; ","")&amp;IF(AND(I473&lt;&gt;"",J473=""),"FALTA QUIÉN DECIDIÓ; ","")&amp;IF(AND(I473="Emergencia ahora",NOT(OR(N(L473)&gt;0,N(M473)&gt;0))),"EMERGENCIA SIN LLAMADA DE REGRESO; ","")&amp;IF(AND(I473&lt;&gt;"",N(A473)&gt;0,IFERROR(VLOOKUP(I473,'Ajustes'!$A$3:$C$5,2,0),0)&gt;0,IF(OR(N(L473)&gt;0,N(M473)&gt;0),((IF(N(L473)=0,N(A473),N(L473))+N(M473))-(N(A473)+N(B473)))*1440&gt;IFERROR(VLOOKUP(I473,'Ajustes'!$A$3:$C$5,2,0),0),AND(NOT(N(O473)&gt;0),I473&lt;&gt;"Emergencia ahora",(NOW()-(N(A473)+N(B473)))*1440&gt;IFERROR(VLOOKUP(I473,'Ajustes'!$A$3:$C$5,2,0),0)))),"LLAMADA DESPUÉS DE LA META; ","")&amp;IF(AND(I473="Siguiente día hábil",N(A473)&gt;0,IF(N(N473)=0,TODAY()&gt;WORKDAY(N(A473),1),N(N473)&gt;WORKDAY(N(A473),1))),"SIGUIENTE DÍA HÁBIL SIN PROGRAMAR; ","")&amp;IF(AND(OR(I473="Emergencia ahora",I473="Siguiente día hábil"),K473=""),"SIN PROVEEDOR; ","")&amp;IF(AND(I473&lt;&gt;"",N(A473)&gt;0,IFERROR(VLOOKUP(I473,'Ajustes'!$A$3:$C$5,3,0),0)&gt;0,TODAY()-N(A473)&gt;IFERROR(VLOOKUP(I473,'Ajustes'!$A$3:$C$5,3,0),0)),"ABIERTA DEMASIADO TIEMPO; ",""),LEN(IF(N(A473)=0,"SIN FECHA DE LLEGADA; ","")&amp;IF(C473="","SIN UNIDAD; ","")&amp;IF(AND(C473&lt;&gt;"",COUNTIF('Unidades'!$A$2:$A$300,C473)=0),"UNIDAD NO ESTÁ EN LA LISTA; ","")&amp;IF(I473="","SIN URGENCIA; ","")&amp;IF(AND(I473&lt;&gt;"",J473=""),"FALTA QUIÉN DECIDIÓ; ","")&amp;IF(AND(I473="Emergencia ahora",NOT(OR(N(L473)&gt;0,N(M473)&gt;0))),"EMERGENCIA SIN LLAMADA DE REGRESO; ","")&amp;IF(AND(I473&lt;&gt;"",N(A473)&gt;0,IFERROR(VLOOKUP(I473,'Ajustes'!$A$3:$C$5,2,0),0)&gt;0,IF(OR(N(L473)&gt;0,N(M473)&gt;0),((IF(N(L473)=0,N(A473),N(L473))+N(M473))-(N(A473)+N(B473)))*1440&gt;IFERROR(VLOOKUP(I473,'Ajustes'!$A$3:$C$5,2,0),0),AND(NOT(N(O473)&gt;0),I473&lt;&gt;"Emergencia ahora",(NOW()-(N(A473)+N(B473)))*1440&gt;IFERROR(VLOOKUP(I473,'Ajustes'!$A$3:$C$5,2,0),0)))),"LLAMADA DESPUÉS DE LA META; ","")&amp;IF(AND(I473="Siguiente día hábil",N(A473)&gt;0,IF(N(N473)=0,TODAY()&gt;WORKDAY(N(A473),1),N(N473)&gt;WORKDAY(N(A473),1))),"SIGUIENTE DÍA HÁBIL SIN PROGRAMAR; ","")&amp;IF(AND(OR(I473="Emergencia ahora",I473="Siguiente día hábil"),K473=""),"SIN PROVEEDOR; ","")&amp;IF(AND(I473&lt;&gt;"",N(A473)&gt;0,IFERROR(VLOOKUP(I473,'Ajustes'!$A$3:$C$5,3,0),0)&gt;0,TODAY()-N(A473)&gt;IFERROR(VLOOKUP(I473,'Ajustes'!$A$3:$C$5,3,0),0)),"ABIERTA DEMASIADO TIEMPO; ",""))-2)))</f>
        <v/>
      </c>
    </row>
    <row r="474">
      <c r="A474" s="7" t="n"/>
      <c r="B474" s="8" t="n"/>
      <c r="L474" s="7" t="n"/>
      <c r="M474" s="8" t="n"/>
      <c r="N474" s="7" t="n"/>
      <c r="O474" s="7" t="n"/>
      <c r="Q474" s="10">
        <f>IF(OR(NOT(OR(A474&lt;&gt;"",C474&lt;&gt;"",D474&lt;&gt;"",G474&lt;&gt;"")),N(A474)=0,NOT(OR(N(L474)&gt;0,N(M474)&gt;0))),"",ROUND(((IF(N(L474)=0,N(A474),N(L474))+N(M474))-(N(A474)+N(B474)))*1440,0))</f>
        <v/>
      </c>
      <c r="R474" s="10">
        <f>IF(OR(NOT(OR(A474&lt;&gt;"",C474&lt;&gt;"",D474&lt;&gt;"",G474&lt;&gt;"")),N(A474)=0),"",IF(N(O474)&gt;0,N(O474),TODAY())-N(A474))</f>
        <v/>
      </c>
      <c r="S474">
        <f>IF(OR(NOT(OR(A474&lt;&gt;"",C474&lt;&gt;"",D474&lt;&gt;"",G474&lt;&gt;"")),N(O474)&gt;0),"",IF(IF(N(A474)=0,"SIN FECHA DE LLEGADA; ","")&amp;IF(C474="","SIN UNIDAD; ","")&amp;IF(AND(C474&lt;&gt;"",COUNTIF('Unidades'!$A$2:$A$300,C474)=0),"UNIDAD NO ESTÁ EN LA LISTA; ","")&amp;IF(I474="","SIN URGENCIA; ","")&amp;IF(AND(I474&lt;&gt;"",J474=""),"FALTA QUIÉN DECIDIÓ; ","")&amp;IF(AND(I474="Emergencia ahora",NOT(OR(N(L474)&gt;0,N(M474)&gt;0))),"EMERGENCIA SIN LLAMADA DE REGRESO; ","")&amp;IF(AND(I474&lt;&gt;"",N(A474)&gt;0,IFERROR(VLOOKUP(I474,'Ajustes'!$A$3:$C$5,2,0),0)&gt;0,IF(OR(N(L474)&gt;0,N(M474)&gt;0),((IF(N(L474)=0,N(A474),N(L474))+N(M474))-(N(A474)+N(B474)))*1440&gt;IFERROR(VLOOKUP(I474,'Ajustes'!$A$3:$C$5,2,0),0),AND(NOT(N(O474)&gt;0),I474&lt;&gt;"Emergencia ahora",(NOW()-(N(A474)+N(B474)))*1440&gt;IFERROR(VLOOKUP(I474,'Ajustes'!$A$3:$C$5,2,0),0)))),"LLAMADA DESPUÉS DE LA META; ","")&amp;IF(AND(I474="Siguiente día hábil",N(A474)&gt;0,IF(N(N474)=0,TODAY()&gt;WORKDAY(N(A474),1),N(N474)&gt;WORKDAY(N(A474),1))),"SIGUIENTE DÍA HÁBIL SIN PROGRAMAR; ","")&amp;IF(AND(OR(I474="Emergencia ahora",I474="Siguiente día hábil"),K474=""),"SIN PROVEEDOR; ","")&amp;IF(AND(I474&lt;&gt;"",N(A474)&gt;0,IFERROR(VLOOKUP(I474,'Ajustes'!$A$3:$C$5,3,0),0)&gt;0,TODAY()-N(A474)&gt;IFERROR(VLOOKUP(I474,'Ajustes'!$A$3:$C$5,3,0),0)),"ABIERTA DEMASIADO TIEMPO; ","")="","",LEFT(IF(N(A474)=0,"SIN FECHA DE LLEGADA; ","")&amp;IF(C474="","SIN UNIDAD; ","")&amp;IF(AND(C474&lt;&gt;"",COUNTIF('Unidades'!$A$2:$A$300,C474)=0),"UNIDAD NO ESTÁ EN LA LISTA; ","")&amp;IF(I474="","SIN URGENCIA; ","")&amp;IF(AND(I474&lt;&gt;"",J474=""),"FALTA QUIÉN DECIDIÓ; ","")&amp;IF(AND(I474="Emergencia ahora",NOT(OR(N(L474)&gt;0,N(M474)&gt;0))),"EMERGENCIA SIN LLAMADA DE REGRESO; ","")&amp;IF(AND(I474&lt;&gt;"",N(A474)&gt;0,IFERROR(VLOOKUP(I474,'Ajustes'!$A$3:$C$5,2,0),0)&gt;0,IF(OR(N(L474)&gt;0,N(M474)&gt;0),((IF(N(L474)=0,N(A474),N(L474))+N(M474))-(N(A474)+N(B474)))*1440&gt;IFERROR(VLOOKUP(I474,'Ajustes'!$A$3:$C$5,2,0),0),AND(NOT(N(O474)&gt;0),I474&lt;&gt;"Emergencia ahora",(NOW()-(N(A474)+N(B474)))*1440&gt;IFERROR(VLOOKUP(I474,'Ajustes'!$A$3:$C$5,2,0),0)))),"LLAMADA DESPUÉS DE LA META; ","")&amp;IF(AND(I474="Siguiente día hábil",N(A474)&gt;0,IF(N(N474)=0,TODAY()&gt;WORKDAY(N(A474),1),N(N474)&gt;WORKDAY(N(A474),1))),"SIGUIENTE DÍA HÁBIL SIN PROGRAMAR; ","")&amp;IF(AND(OR(I474="Emergencia ahora",I474="Siguiente día hábil"),K474=""),"SIN PROVEEDOR; ","")&amp;IF(AND(I474&lt;&gt;"",N(A474)&gt;0,IFERROR(VLOOKUP(I474,'Ajustes'!$A$3:$C$5,3,0),0)&gt;0,TODAY()-N(A474)&gt;IFERROR(VLOOKUP(I474,'Ajustes'!$A$3:$C$5,3,0),0)),"ABIERTA DEMASIADO TIEMPO; ",""),LEN(IF(N(A474)=0,"SIN FECHA DE LLEGADA; ","")&amp;IF(C474="","SIN UNIDAD; ","")&amp;IF(AND(C474&lt;&gt;"",COUNTIF('Unidades'!$A$2:$A$300,C474)=0),"UNIDAD NO ESTÁ EN LA LISTA; ","")&amp;IF(I474="","SIN URGENCIA; ","")&amp;IF(AND(I474&lt;&gt;"",J474=""),"FALTA QUIÉN DECIDIÓ; ","")&amp;IF(AND(I474="Emergencia ahora",NOT(OR(N(L474)&gt;0,N(M474)&gt;0))),"EMERGENCIA SIN LLAMADA DE REGRESO; ","")&amp;IF(AND(I474&lt;&gt;"",N(A474)&gt;0,IFERROR(VLOOKUP(I474,'Ajustes'!$A$3:$C$5,2,0),0)&gt;0,IF(OR(N(L474)&gt;0,N(M474)&gt;0),((IF(N(L474)=0,N(A474),N(L474))+N(M474))-(N(A474)+N(B474)))*1440&gt;IFERROR(VLOOKUP(I474,'Ajustes'!$A$3:$C$5,2,0),0),AND(NOT(N(O474)&gt;0),I474&lt;&gt;"Emergencia ahora",(NOW()-(N(A474)+N(B474)))*1440&gt;IFERROR(VLOOKUP(I474,'Ajustes'!$A$3:$C$5,2,0),0)))),"LLAMADA DESPUÉS DE LA META; ","")&amp;IF(AND(I474="Siguiente día hábil",N(A474)&gt;0,IF(N(N474)=0,TODAY()&gt;WORKDAY(N(A474),1),N(N474)&gt;WORKDAY(N(A474),1))),"SIGUIENTE DÍA HÁBIL SIN PROGRAMAR; ","")&amp;IF(AND(OR(I474="Emergencia ahora",I474="Siguiente día hábil"),K474=""),"SIN PROVEEDOR; ","")&amp;IF(AND(I474&lt;&gt;"",N(A474)&gt;0,IFERROR(VLOOKUP(I474,'Ajustes'!$A$3:$C$5,3,0),0)&gt;0,TODAY()-N(A474)&gt;IFERROR(VLOOKUP(I474,'Ajustes'!$A$3:$C$5,3,0),0)),"ABIERTA DEMASIADO TIEMPO; ",""))-2)))</f>
        <v/>
      </c>
    </row>
    <row r="475">
      <c r="A475" s="7" t="n"/>
      <c r="B475" s="8" t="n"/>
      <c r="L475" s="7" t="n"/>
      <c r="M475" s="8" t="n"/>
      <c r="N475" s="7" t="n"/>
      <c r="O475" s="7" t="n"/>
      <c r="Q475" s="10">
        <f>IF(OR(NOT(OR(A475&lt;&gt;"",C475&lt;&gt;"",D475&lt;&gt;"",G475&lt;&gt;"")),N(A475)=0,NOT(OR(N(L475)&gt;0,N(M475)&gt;0))),"",ROUND(((IF(N(L475)=0,N(A475),N(L475))+N(M475))-(N(A475)+N(B475)))*1440,0))</f>
        <v/>
      </c>
      <c r="R475" s="10">
        <f>IF(OR(NOT(OR(A475&lt;&gt;"",C475&lt;&gt;"",D475&lt;&gt;"",G475&lt;&gt;"")),N(A475)=0),"",IF(N(O475)&gt;0,N(O475),TODAY())-N(A475))</f>
        <v/>
      </c>
      <c r="S475">
        <f>IF(OR(NOT(OR(A475&lt;&gt;"",C475&lt;&gt;"",D475&lt;&gt;"",G475&lt;&gt;"")),N(O475)&gt;0),"",IF(IF(N(A475)=0,"SIN FECHA DE LLEGADA; ","")&amp;IF(C475="","SIN UNIDAD; ","")&amp;IF(AND(C475&lt;&gt;"",COUNTIF('Unidades'!$A$2:$A$300,C475)=0),"UNIDAD NO ESTÁ EN LA LISTA; ","")&amp;IF(I475="","SIN URGENCIA; ","")&amp;IF(AND(I475&lt;&gt;"",J475=""),"FALTA QUIÉN DECIDIÓ; ","")&amp;IF(AND(I475="Emergencia ahora",NOT(OR(N(L475)&gt;0,N(M475)&gt;0))),"EMERGENCIA SIN LLAMADA DE REGRESO; ","")&amp;IF(AND(I475&lt;&gt;"",N(A475)&gt;0,IFERROR(VLOOKUP(I475,'Ajustes'!$A$3:$C$5,2,0),0)&gt;0,IF(OR(N(L475)&gt;0,N(M475)&gt;0),((IF(N(L475)=0,N(A475),N(L475))+N(M475))-(N(A475)+N(B475)))*1440&gt;IFERROR(VLOOKUP(I475,'Ajustes'!$A$3:$C$5,2,0),0),AND(NOT(N(O475)&gt;0),I475&lt;&gt;"Emergencia ahora",(NOW()-(N(A475)+N(B475)))*1440&gt;IFERROR(VLOOKUP(I475,'Ajustes'!$A$3:$C$5,2,0),0)))),"LLAMADA DESPUÉS DE LA META; ","")&amp;IF(AND(I475="Siguiente día hábil",N(A475)&gt;0,IF(N(N475)=0,TODAY()&gt;WORKDAY(N(A475),1),N(N475)&gt;WORKDAY(N(A475),1))),"SIGUIENTE DÍA HÁBIL SIN PROGRAMAR; ","")&amp;IF(AND(OR(I475="Emergencia ahora",I475="Siguiente día hábil"),K475=""),"SIN PROVEEDOR; ","")&amp;IF(AND(I475&lt;&gt;"",N(A475)&gt;0,IFERROR(VLOOKUP(I475,'Ajustes'!$A$3:$C$5,3,0),0)&gt;0,TODAY()-N(A475)&gt;IFERROR(VLOOKUP(I475,'Ajustes'!$A$3:$C$5,3,0),0)),"ABIERTA DEMASIADO TIEMPO; ","")="","",LEFT(IF(N(A475)=0,"SIN FECHA DE LLEGADA; ","")&amp;IF(C475="","SIN UNIDAD; ","")&amp;IF(AND(C475&lt;&gt;"",COUNTIF('Unidades'!$A$2:$A$300,C475)=0),"UNIDAD NO ESTÁ EN LA LISTA; ","")&amp;IF(I475="","SIN URGENCIA; ","")&amp;IF(AND(I475&lt;&gt;"",J475=""),"FALTA QUIÉN DECIDIÓ; ","")&amp;IF(AND(I475="Emergencia ahora",NOT(OR(N(L475)&gt;0,N(M475)&gt;0))),"EMERGENCIA SIN LLAMADA DE REGRESO; ","")&amp;IF(AND(I475&lt;&gt;"",N(A475)&gt;0,IFERROR(VLOOKUP(I475,'Ajustes'!$A$3:$C$5,2,0),0)&gt;0,IF(OR(N(L475)&gt;0,N(M475)&gt;0),((IF(N(L475)=0,N(A475),N(L475))+N(M475))-(N(A475)+N(B475)))*1440&gt;IFERROR(VLOOKUP(I475,'Ajustes'!$A$3:$C$5,2,0),0),AND(NOT(N(O475)&gt;0),I475&lt;&gt;"Emergencia ahora",(NOW()-(N(A475)+N(B475)))*1440&gt;IFERROR(VLOOKUP(I475,'Ajustes'!$A$3:$C$5,2,0),0)))),"LLAMADA DESPUÉS DE LA META; ","")&amp;IF(AND(I475="Siguiente día hábil",N(A475)&gt;0,IF(N(N475)=0,TODAY()&gt;WORKDAY(N(A475),1),N(N475)&gt;WORKDAY(N(A475),1))),"SIGUIENTE DÍA HÁBIL SIN PROGRAMAR; ","")&amp;IF(AND(OR(I475="Emergencia ahora",I475="Siguiente día hábil"),K475=""),"SIN PROVEEDOR; ","")&amp;IF(AND(I475&lt;&gt;"",N(A475)&gt;0,IFERROR(VLOOKUP(I475,'Ajustes'!$A$3:$C$5,3,0),0)&gt;0,TODAY()-N(A475)&gt;IFERROR(VLOOKUP(I475,'Ajustes'!$A$3:$C$5,3,0),0)),"ABIERTA DEMASIADO TIEMPO; ",""),LEN(IF(N(A475)=0,"SIN FECHA DE LLEGADA; ","")&amp;IF(C475="","SIN UNIDAD; ","")&amp;IF(AND(C475&lt;&gt;"",COUNTIF('Unidades'!$A$2:$A$300,C475)=0),"UNIDAD NO ESTÁ EN LA LISTA; ","")&amp;IF(I475="","SIN URGENCIA; ","")&amp;IF(AND(I475&lt;&gt;"",J475=""),"FALTA QUIÉN DECIDIÓ; ","")&amp;IF(AND(I475="Emergencia ahora",NOT(OR(N(L475)&gt;0,N(M475)&gt;0))),"EMERGENCIA SIN LLAMADA DE REGRESO; ","")&amp;IF(AND(I475&lt;&gt;"",N(A475)&gt;0,IFERROR(VLOOKUP(I475,'Ajustes'!$A$3:$C$5,2,0),0)&gt;0,IF(OR(N(L475)&gt;0,N(M475)&gt;0),((IF(N(L475)=0,N(A475),N(L475))+N(M475))-(N(A475)+N(B475)))*1440&gt;IFERROR(VLOOKUP(I475,'Ajustes'!$A$3:$C$5,2,0),0),AND(NOT(N(O475)&gt;0),I475&lt;&gt;"Emergencia ahora",(NOW()-(N(A475)+N(B475)))*1440&gt;IFERROR(VLOOKUP(I475,'Ajustes'!$A$3:$C$5,2,0),0)))),"LLAMADA DESPUÉS DE LA META; ","")&amp;IF(AND(I475="Siguiente día hábil",N(A475)&gt;0,IF(N(N475)=0,TODAY()&gt;WORKDAY(N(A475),1),N(N475)&gt;WORKDAY(N(A475),1))),"SIGUIENTE DÍA HÁBIL SIN PROGRAMAR; ","")&amp;IF(AND(OR(I475="Emergencia ahora",I475="Siguiente día hábil"),K475=""),"SIN PROVEEDOR; ","")&amp;IF(AND(I475&lt;&gt;"",N(A475)&gt;0,IFERROR(VLOOKUP(I475,'Ajustes'!$A$3:$C$5,3,0),0)&gt;0,TODAY()-N(A475)&gt;IFERROR(VLOOKUP(I475,'Ajustes'!$A$3:$C$5,3,0),0)),"ABIERTA DEMASIADO TIEMPO; ",""))-2)))</f>
        <v/>
      </c>
    </row>
    <row r="476">
      <c r="A476" s="7" t="n"/>
      <c r="B476" s="8" t="n"/>
      <c r="L476" s="7" t="n"/>
      <c r="M476" s="8" t="n"/>
      <c r="N476" s="7" t="n"/>
      <c r="O476" s="7" t="n"/>
      <c r="Q476" s="10">
        <f>IF(OR(NOT(OR(A476&lt;&gt;"",C476&lt;&gt;"",D476&lt;&gt;"",G476&lt;&gt;"")),N(A476)=0,NOT(OR(N(L476)&gt;0,N(M476)&gt;0))),"",ROUND(((IF(N(L476)=0,N(A476),N(L476))+N(M476))-(N(A476)+N(B476)))*1440,0))</f>
        <v/>
      </c>
      <c r="R476" s="10">
        <f>IF(OR(NOT(OR(A476&lt;&gt;"",C476&lt;&gt;"",D476&lt;&gt;"",G476&lt;&gt;"")),N(A476)=0),"",IF(N(O476)&gt;0,N(O476),TODAY())-N(A476))</f>
        <v/>
      </c>
      <c r="S476">
        <f>IF(OR(NOT(OR(A476&lt;&gt;"",C476&lt;&gt;"",D476&lt;&gt;"",G476&lt;&gt;"")),N(O476)&gt;0),"",IF(IF(N(A476)=0,"SIN FECHA DE LLEGADA; ","")&amp;IF(C476="","SIN UNIDAD; ","")&amp;IF(AND(C476&lt;&gt;"",COUNTIF('Unidades'!$A$2:$A$300,C476)=0),"UNIDAD NO ESTÁ EN LA LISTA; ","")&amp;IF(I476="","SIN URGENCIA; ","")&amp;IF(AND(I476&lt;&gt;"",J476=""),"FALTA QUIÉN DECIDIÓ; ","")&amp;IF(AND(I476="Emergencia ahora",NOT(OR(N(L476)&gt;0,N(M476)&gt;0))),"EMERGENCIA SIN LLAMADA DE REGRESO; ","")&amp;IF(AND(I476&lt;&gt;"",N(A476)&gt;0,IFERROR(VLOOKUP(I476,'Ajustes'!$A$3:$C$5,2,0),0)&gt;0,IF(OR(N(L476)&gt;0,N(M476)&gt;0),((IF(N(L476)=0,N(A476),N(L476))+N(M476))-(N(A476)+N(B476)))*1440&gt;IFERROR(VLOOKUP(I476,'Ajustes'!$A$3:$C$5,2,0),0),AND(NOT(N(O476)&gt;0),I476&lt;&gt;"Emergencia ahora",(NOW()-(N(A476)+N(B476)))*1440&gt;IFERROR(VLOOKUP(I476,'Ajustes'!$A$3:$C$5,2,0),0)))),"LLAMADA DESPUÉS DE LA META; ","")&amp;IF(AND(I476="Siguiente día hábil",N(A476)&gt;0,IF(N(N476)=0,TODAY()&gt;WORKDAY(N(A476),1),N(N476)&gt;WORKDAY(N(A476),1))),"SIGUIENTE DÍA HÁBIL SIN PROGRAMAR; ","")&amp;IF(AND(OR(I476="Emergencia ahora",I476="Siguiente día hábil"),K476=""),"SIN PROVEEDOR; ","")&amp;IF(AND(I476&lt;&gt;"",N(A476)&gt;0,IFERROR(VLOOKUP(I476,'Ajustes'!$A$3:$C$5,3,0),0)&gt;0,TODAY()-N(A476)&gt;IFERROR(VLOOKUP(I476,'Ajustes'!$A$3:$C$5,3,0),0)),"ABIERTA DEMASIADO TIEMPO; ","")="","",LEFT(IF(N(A476)=0,"SIN FECHA DE LLEGADA; ","")&amp;IF(C476="","SIN UNIDAD; ","")&amp;IF(AND(C476&lt;&gt;"",COUNTIF('Unidades'!$A$2:$A$300,C476)=0),"UNIDAD NO ESTÁ EN LA LISTA; ","")&amp;IF(I476="","SIN URGENCIA; ","")&amp;IF(AND(I476&lt;&gt;"",J476=""),"FALTA QUIÉN DECIDIÓ; ","")&amp;IF(AND(I476="Emergencia ahora",NOT(OR(N(L476)&gt;0,N(M476)&gt;0))),"EMERGENCIA SIN LLAMADA DE REGRESO; ","")&amp;IF(AND(I476&lt;&gt;"",N(A476)&gt;0,IFERROR(VLOOKUP(I476,'Ajustes'!$A$3:$C$5,2,0),0)&gt;0,IF(OR(N(L476)&gt;0,N(M476)&gt;0),((IF(N(L476)=0,N(A476),N(L476))+N(M476))-(N(A476)+N(B476)))*1440&gt;IFERROR(VLOOKUP(I476,'Ajustes'!$A$3:$C$5,2,0),0),AND(NOT(N(O476)&gt;0),I476&lt;&gt;"Emergencia ahora",(NOW()-(N(A476)+N(B476)))*1440&gt;IFERROR(VLOOKUP(I476,'Ajustes'!$A$3:$C$5,2,0),0)))),"LLAMADA DESPUÉS DE LA META; ","")&amp;IF(AND(I476="Siguiente día hábil",N(A476)&gt;0,IF(N(N476)=0,TODAY()&gt;WORKDAY(N(A476),1),N(N476)&gt;WORKDAY(N(A476),1))),"SIGUIENTE DÍA HÁBIL SIN PROGRAMAR; ","")&amp;IF(AND(OR(I476="Emergencia ahora",I476="Siguiente día hábil"),K476=""),"SIN PROVEEDOR; ","")&amp;IF(AND(I476&lt;&gt;"",N(A476)&gt;0,IFERROR(VLOOKUP(I476,'Ajustes'!$A$3:$C$5,3,0),0)&gt;0,TODAY()-N(A476)&gt;IFERROR(VLOOKUP(I476,'Ajustes'!$A$3:$C$5,3,0),0)),"ABIERTA DEMASIADO TIEMPO; ",""),LEN(IF(N(A476)=0,"SIN FECHA DE LLEGADA; ","")&amp;IF(C476="","SIN UNIDAD; ","")&amp;IF(AND(C476&lt;&gt;"",COUNTIF('Unidades'!$A$2:$A$300,C476)=0),"UNIDAD NO ESTÁ EN LA LISTA; ","")&amp;IF(I476="","SIN URGENCIA; ","")&amp;IF(AND(I476&lt;&gt;"",J476=""),"FALTA QUIÉN DECIDIÓ; ","")&amp;IF(AND(I476="Emergencia ahora",NOT(OR(N(L476)&gt;0,N(M476)&gt;0))),"EMERGENCIA SIN LLAMADA DE REGRESO; ","")&amp;IF(AND(I476&lt;&gt;"",N(A476)&gt;0,IFERROR(VLOOKUP(I476,'Ajustes'!$A$3:$C$5,2,0),0)&gt;0,IF(OR(N(L476)&gt;0,N(M476)&gt;0),((IF(N(L476)=0,N(A476),N(L476))+N(M476))-(N(A476)+N(B476)))*1440&gt;IFERROR(VLOOKUP(I476,'Ajustes'!$A$3:$C$5,2,0),0),AND(NOT(N(O476)&gt;0),I476&lt;&gt;"Emergencia ahora",(NOW()-(N(A476)+N(B476)))*1440&gt;IFERROR(VLOOKUP(I476,'Ajustes'!$A$3:$C$5,2,0),0)))),"LLAMADA DESPUÉS DE LA META; ","")&amp;IF(AND(I476="Siguiente día hábil",N(A476)&gt;0,IF(N(N476)=0,TODAY()&gt;WORKDAY(N(A476),1),N(N476)&gt;WORKDAY(N(A476),1))),"SIGUIENTE DÍA HÁBIL SIN PROGRAMAR; ","")&amp;IF(AND(OR(I476="Emergencia ahora",I476="Siguiente día hábil"),K476=""),"SIN PROVEEDOR; ","")&amp;IF(AND(I476&lt;&gt;"",N(A476)&gt;0,IFERROR(VLOOKUP(I476,'Ajustes'!$A$3:$C$5,3,0),0)&gt;0,TODAY()-N(A476)&gt;IFERROR(VLOOKUP(I476,'Ajustes'!$A$3:$C$5,3,0),0)),"ABIERTA DEMASIADO TIEMPO; ",""))-2)))</f>
        <v/>
      </c>
    </row>
    <row r="477">
      <c r="A477" s="7" t="n"/>
      <c r="B477" s="8" t="n"/>
      <c r="L477" s="7" t="n"/>
      <c r="M477" s="8" t="n"/>
      <c r="N477" s="7" t="n"/>
      <c r="O477" s="7" t="n"/>
      <c r="Q477" s="10">
        <f>IF(OR(NOT(OR(A477&lt;&gt;"",C477&lt;&gt;"",D477&lt;&gt;"",G477&lt;&gt;"")),N(A477)=0,NOT(OR(N(L477)&gt;0,N(M477)&gt;0))),"",ROUND(((IF(N(L477)=0,N(A477),N(L477))+N(M477))-(N(A477)+N(B477)))*1440,0))</f>
        <v/>
      </c>
      <c r="R477" s="10">
        <f>IF(OR(NOT(OR(A477&lt;&gt;"",C477&lt;&gt;"",D477&lt;&gt;"",G477&lt;&gt;"")),N(A477)=0),"",IF(N(O477)&gt;0,N(O477),TODAY())-N(A477))</f>
        <v/>
      </c>
      <c r="S477">
        <f>IF(OR(NOT(OR(A477&lt;&gt;"",C477&lt;&gt;"",D477&lt;&gt;"",G477&lt;&gt;"")),N(O477)&gt;0),"",IF(IF(N(A477)=0,"SIN FECHA DE LLEGADA; ","")&amp;IF(C477="","SIN UNIDAD; ","")&amp;IF(AND(C477&lt;&gt;"",COUNTIF('Unidades'!$A$2:$A$300,C477)=0),"UNIDAD NO ESTÁ EN LA LISTA; ","")&amp;IF(I477="","SIN URGENCIA; ","")&amp;IF(AND(I477&lt;&gt;"",J477=""),"FALTA QUIÉN DECIDIÓ; ","")&amp;IF(AND(I477="Emergencia ahora",NOT(OR(N(L477)&gt;0,N(M477)&gt;0))),"EMERGENCIA SIN LLAMADA DE REGRESO; ","")&amp;IF(AND(I477&lt;&gt;"",N(A477)&gt;0,IFERROR(VLOOKUP(I477,'Ajustes'!$A$3:$C$5,2,0),0)&gt;0,IF(OR(N(L477)&gt;0,N(M477)&gt;0),((IF(N(L477)=0,N(A477),N(L477))+N(M477))-(N(A477)+N(B477)))*1440&gt;IFERROR(VLOOKUP(I477,'Ajustes'!$A$3:$C$5,2,0),0),AND(NOT(N(O477)&gt;0),I477&lt;&gt;"Emergencia ahora",(NOW()-(N(A477)+N(B477)))*1440&gt;IFERROR(VLOOKUP(I477,'Ajustes'!$A$3:$C$5,2,0),0)))),"LLAMADA DESPUÉS DE LA META; ","")&amp;IF(AND(I477="Siguiente día hábil",N(A477)&gt;0,IF(N(N477)=0,TODAY()&gt;WORKDAY(N(A477),1),N(N477)&gt;WORKDAY(N(A477),1))),"SIGUIENTE DÍA HÁBIL SIN PROGRAMAR; ","")&amp;IF(AND(OR(I477="Emergencia ahora",I477="Siguiente día hábil"),K477=""),"SIN PROVEEDOR; ","")&amp;IF(AND(I477&lt;&gt;"",N(A477)&gt;0,IFERROR(VLOOKUP(I477,'Ajustes'!$A$3:$C$5,3,0),0)&gt;0,TODAY()-N(A477)&gt;IFERROR(VLOOKUP(I477,'Ajustes'!$A$3:$C$5,3,0),0)),"ABIERTA DEMASIADO TIEMPO; ","")="","",LEFT(IF(N(A477)=0,"SIN FECHA DE LLEGADA; ","")&amp;IF(C477="","SIN UNIDAD; ","")&amp;IF(AND(C477&lt;&gt;"",COUNTIF('Unidades'!$A$2:$A$300,C477)=0),"UNIDAD NO ESTÁ EN LA LISTA; ","")&amp;IF(I477="","SIN URGENCIA; ","")&amp;IF(AND(I477&lt;&gt;"",J477=""),"FALTA QUIÉN DECIDIÓ; ","")&amp;IF(AND(I477="Emergencia ahora",NOT(OR(N(L477)&gt;0,N(M477)&gt;0))),"EMERGENCIA SIN LLAMADA DE REGRESO; ","")&amp;IF(AND(I477&lt;&gt;"",N(A477)&gt;0,IFERROR(VLOOKUP(I477,'Ajustes'!$A$3:$C$5,2,0),0)&gt;0,IF(OR(N(L477)&gt;0,N(M477)&gt;0),((IF(N(L477)=0,N(A477),N(L477))+N(M477))-(N(A477)+N(B477)))*1440&gt;IFERROR(VLOOKUP(I477,'Ajustes'!$A$3:$C$5,2,0),0),AND(NOT(N(O477)&gt;0),I477&lt;&gt;"Emergencia ahora",(NOW()-(N(A477)+N(B477)))*1440&gt;IFERROR(VLOOKUP(I477,'Ajustes'!$A$3:$C$5,2,0),0)))),"LLAMADA DESPUÉS DE LA META; ","")&amp;IF(AND(I477="Siguiente día hábil",N(A477)&gt;0,IF(N(N477)=0,TODAY()&gt;WORKDAY(N(A477),1),N(N477)&gt;WORKDAY(N(A477),1))),"SIGUIENTE DÍA HÁBIL SIN PROGRAMAR; ","")&amp;IF(AND(OR(I477="Emergencia ahora",I477="Siguiente día hábil"),K477=""),"SIN PROVEEDOR; ","")&amp;IF(AND(I477&lt;&gt;"",N(A477)&gt;0,IFERROR(VLOOKUP(I477,'Ajustes'!$A$3:$C$5,3,0),0)&gt;0,TODAY()-N(A477)&gt;IFERROR(VLOOKUP(I477,'Ajustes'!$A$3:$C$5,3,0),0)),"ABIERTA DEMASIADO TIEMPO; ",""),LEN(IF(N(A477)=0,"SIN FECHA DE LLEGADA; ","")&amp;IF(C477="","SIN UNIDAD; ","")&amp;IF(AND(C477&lt;&gt;"",COUNTIF('Unidades'!$A$2:$A$300,C477)=0),"UNIDAD NO ESTÁ EN LA LISTA; ","")&amp;IF(I477="","SIN URGENCIA; ","")&amp;IF(AND(I477&lt;&gt;"",J477=""),"FALTA QUIÉN DECIDIÓ; ","")&amp;IF(AND(I477="Emergencia ahora",NOT(OR(N(L477)&gt;0,N(M477)&gt;0))),"EMERGENCIA SIN LLAMADA DE REGRESO; ","")&amp;IF(AND(I477&lt;&gt;"",N(A477)&gt;0,IFERROR(VLOOKUP(I477,'Ajustes'!$A$3:$C$5,2,0),0)&gt;0,IF(OR(N(L477)&gt;0,N(M477)&gt;0),((IF(N(L477)=0,N(A477),N(L477))+N(M477))-(N(A477)+N(B477)))*1440&gt;IFERROR(VLOOKUP(I477,'Ajustes'!$A$3:$C$5,2,0),0),AND(NOT(N(O477)&gt;0),I477&lt;&gt;"Emergencia ahora",(NOW()-(N(A477)+N(B477)))*1440&gt;IFERROR(VLOOKUP(I477,'Ajustes'!$A$3:$C$5,2,0),0)))),"LLAMADA DESPUÉS DE LA META; ","")&amp;IF(AND(I477="Siguiente día hábil",N(A477)&gt;0,IF(N(N477)=0,TODAY()&gt;WORKDAY(N(A477),1),N(N477)&gt;WORKDAY(N(A477),1))),"SIGUIENTE DÍA HÁBIL SIN PROGRAMAR; ","")&amp;IF(AND(OR(I477="Emergencia ahora",I477="Siguiente día hábil"),K477=""),"SIN PROVEEDOR; ","")&amp;IF(AND(I477&lt;&gt;"",N(A477)&gt;0,IFERROR(VLOOKUP(I477,'Ajustes'!$A$3:$C$5,3,0),0)&gt;0,TODAY()-N(A477)&gt;IFERROR(VLOOKUP(I477,'Ajustes'!$A$3:$C$5,3,0),0)),"ABIERTA DEMASIADO TIEMPO; ",""))-2)))</f>
        <v/>
      </c>
    </row>
    <row r="478">
      <c r="A478" s="7" t="n"/>
      <c r="B478" s="8" t="n"/>
      <c r="L478" s="7" t="n"/>
      <c r="M478" s="8" t="n"/>
      <c r="N478" s="7" t="n"/>
      <c r="O478" s="7" t="n"/>
      <c r="Q478" s="10">
        <f>IF(OR(NOT(OR(A478&lt;&gt;"",C478&lt;&gt;"",D478&lt;&gt;"",G478&lt;&gt;"")),N(A478)=0,NOT(OR(N(L478)&gt;0,N(M478)&gt;0))),"",ROUND(((IF(N(L478)=0,N(A478),N(L478))+N(M478))-(N(A478)+N(B478)))*1440,0))</f>
        <v/>
      </c>
      <c r="R478" s="10">
        <f>IF(OR(NOT(OR(A478&lt;&gt;"",C478&lt;&gt;"",D478&lt;&gt;"",G478&lt;&gt;"")),N(A478)=0),"",IF(N(O478)&gt;0,N(O478),TODAY())-N(A478))</f>
        <v/>
      </c>
      <c r="S478">
        <f>IF(OR(NOT(OR(A478&lt;&gt;"",C478&lt;&gt;"",D478&lt;&gt;"",G478&lt;&gt;"")),N(O478)&gt;0),"",IF(IF(N(A478)=0,"SIN FECHA DE LLEGADA; ","")&amp;IF(C478="","SIN UNIDAD; ","")&amp;IF(AND(C478&lt;&gt;"",COUNTIF('Unidades'!$A$2:$A$300,C478)=0),"UNIDAD NO ESTÁ EN LA LISTA; ","")&amp;IF(I478="","SIN URGENCIA; ","")&amp;IF(AND(I478&lt;&gt;"",J478=""),"FALTA QUIÉN DECIDIÓ; ","")&amp;IF(AND(I478="Emergencia ahora",NOT(OR(N(L478)&gt;0,N(M478)&gt;0))),"EMERGENCIA SIN LLAMADA DE REGRESO; ","")&amp;IF(AND(I478&lt;&gt;"",N(A478)&gt;0,IFERROR(VLOOKUP(I478,'Ajustes'!$A$3:$C$5,2,0),0)&gt;0,IF(OR(N(L478)&gt;0,N(M478)&gt;0),((IF(N(L478)=0,N(A478),N(L478))+N(M478))-(N(A478)+N(B478)))*1440&gt;IFERROR(VLOOKUP(I478,'Ajustes'!$A$3:$C$5,2,0),0),AND(NOT(N(O478)&gt;0),I478&lt;&gt;"Emergencia ahora",(NOW()-(N(A478)+N(B478)))*1440&gt;IFERROR(VLOOKUP(I478,'Ajustes'!$A$3:$C$5,2,0),0)))),"LLAMADA DESPUÉS DE LA META; ","")&amp;IF(AND(I478="Siguiente día hábil",N(A478)&gt;0,IF(N(N478)=0,TODAY()&gt;WORKDAY(N(A478),1),N(N478)&gt;WORKDAY(N(A478),1))),"SIGUIENTE DÍA HÁBIL SIN PROGRAMAR; ","")&amp;IF(AND(OR(I478="Emergencia ahora",I478="Siguiente día hábil"),K478=""),"SIN PROVEEDOR; ","")&amp;IF(AND(I478&lt;&gt;"",N(A478)&gt;0,IFERROR(VLOOKUP(I478,'Ajustes'!$A$3:$C$5,3,0),0)&gt;0,TODAY()-N(A478)&gt;IFERROR(VLOOKUP(I478,'Ajustes'!$A$3:$C$5,3,0),0)),"ABIERTA DEMASIADO TIEMPO; ","")="","",LEFT(IF(N(A478)=0,"SIN FECHA DE LLEGADA; ","")&amp;IF(C478="","SIN UNIDAD; ","")&amp;IF(AND(C478&lt;&gt;"",COUNTIF('Unidades'!$A$2:$A$300,C478)=0),"UNIDAD NO ESTÁ EN LA LISTA; ","")&amp;IF(I478="","SIN URGENCIA; ","")&amp;IF(AND(I478&lt;&gt;"",J478=""),"FALTA QUIÉN DECIDIÓ; ","")&amp;IF(AND(I478="Emergencia ahora",NOT(OR(N(L478)&gt;0,N(M478)&gt;0))),"EMERGENCIA SIN LLAMADA DE REGRESO; ","")&amp;IF(AND(I478&lt;&gt;"",N(A478)&gt;0,IFERROR(VLOOKUP(I478,'Ajustes'!$A$3:$C$5,2,0),0)&gt;0,IF(OR(N(L478)&gt;0,N(M478)&gt;0),((IF(N(L478)=0,N(A478),N(L478))+N(M478))-(N(A478)+N(B478)))*1440&gt;IFERROR(VLOOKUP(I478,'Ajustes'!$A$3:$C$5,2,0),0),AND(NOT(N(O478)&gt;0),I478&lt;&gt;"Emergencia ahora",(NOW()-(N(A478)+N(B478)))*1440&gt;IFERROR(VLOOKUP(I478,'Ajustes'!$A$3:$C$5,2,0),0)))),"LLAMADA DESPUÉS DE LA META; ","")&amp;IF(AND(I478="Siguiente día hábil",N(A478)&gt;0,IF(N(N478)=0,TODAY()&gt;WORKDAY(N(A478),1),N(N478)&gt;WORKDAY(N(A478),1))),"SIGUIENTE DÍA HÁBIL SIN PROGRAMAR; ","")&amp;IF(AND(OR(I478="Emergencia ahora",I478="Siguiente día hábil"),K478=""),"SIN PROVEEDOR; ","")&amp;IF(AND(I478&lt;&gt;"",N(A478)&gt;0,IFERROR(VLOOKUP(I478,'Ajustes'!$A$3:$C$5,3,0),0)&gt;0,TODAY()-N(A478)&gt;IFERROR(VLOOKUP(I478,'Ajustes'!$A$3:$C$5,3,0),0)),"ABIERTA DEMASIADO TIEMPO; ",""),LEN(IF(N(A478)=0,"SIN FECHA DE LLEGADA; ","")&amp;IF(C478="","SIN UNIDAD; ","")&amp;IF(AND(C478&lt;&gt;"",COUNTIF('Unidades'!$A$2:$A$300,C478)=0),"UNIDAD NO ESTÁ EN LA LISTA; ","")&amp;IF(I478="","SIN URGENCIA; ","")&amp;IF(AND(I478&lt;&gt;"",J478=""),"FALTA QUIÉN DECIDIÓ; ","")&amp;IF(AND(I478="Emergencia ahora",NOT(OR(N(L478)&gt;0,N(M478)&gt;0))),"EMERGENCIA SIN LLAMADA DE REGRESO; ","")&amp;IF(AND(I478&lt;&gt;"",N(A478)&gt;0,IFERROR(VLOOKUP(I478,'Ajustes'!$A$3:$C$5,2,0),0)&gt;0,IF(OR(N(L478)&gt;0,N(M478)&gt;0),((IF(N(L478)=0,N(A478),N(L478))+N(M478))-(N(A478)+N(B478)))*1440&gt;IFERROR(VLOOKUP(I478,'Ajustes'!$A$3:$C$5,2,0),0),AND(NOT(N(O478)&gt;0),I478&lt;&gt;"Emergencia ahora",(NOW()-(N(A478)+N(B478)))*1440&gt;IFERROR(VLOOKUP(I478,'Ajustes'!$A$3:$C$5,2,0),0)))),"LLAMADA DESPUÉS DE LA META; ","")&amp;IF(AND(I478="Siguiente día hábil",N(A478)&gt;0,IF(N(N478)=0,TODAY()&gt;WORKDAY(N(A478),1),N(N478)&gt;WORKDAY(N(A478),1))),"SIGUIENTE DÍA HÁBIL SIN PROGRAMAR; ","")&amp;IF(AND(OR(I478="Emergencia ahora",I478="Siguiente día hábil"),K478=""),"SIN PROVEEDOR; ","")&amp;IF(AND(I478&lt;&gt;"",N(A478)&gt;0,IFERROR(VLOOKUP(I478,'Ajustes'!$A$3:$C$5,3,0),0)&gt;0,TODAY()-N(A478)&gt;IFERROR(VLOOKUP(I478,'Ajustes'!$A$3:$C$5,3,0),0)),"ABIERTA DEMASIADO TIEMPO; ",""))-2)))</f>
        <v/>
      </c>
    </row>
    <row r="479">
      <c r="A479" s="7" t="n"/>
      <c r="B479" s="8" t="n"/>
      <c r="L479" s="7" t="n"/>
      <c r="M479" s="8" t="n"/>
      <c r="N479" s="7" t="n"/>
      <c r="O479" s="7" t="n"/>
      <c r="Q479" s="10">
        <f>IF(OR(NOT(OR(A479&lt;&gt;"",C479&lt;&gt;"",D479&lt;&gt;"",G479&lt;&gt;"")),N(A479)=0,NOT(OR(N(L479)&gt;0,N(M479)&gt;0))),"",ROUND(((IF(N(L479)=0,N(A479),N(L479))+N(M479))-(N(A479)+N(B479)))*1440,0))</f>
        <v/>
      </c>
      <c r="R479" s="10">
        <f>IF(OR(NOT(OR(A479&lt;&gt;"",C479&lt;&gt;"",D479&lt;&gt;"",G479&lt;&gt;"")),N(A479)=0),"",IF(N(O479)&gt;0,N(O479),TODAY())-N(A479))</f>
        <v/>
      </c>
      <c r="S479">
        <f>IF(OR(NOT(OR(A479&lt;&gt;"",C479&lt;&gt;"",D479&lt;&gt;"",G479&lt;&gt;"")),N(O479)&gt;0),"",IF(IF(N(A479)=0,"SIN FECHA DE LLEGADA; ","")&amp;IF(C479="","SIN UNIDAD; ","")&amp;IF(AND(C479&lt;&gt;"",COUNTIF('Unidades'!$A$2:$A$300,C479)=0),"UNIDAD NO ESTÁ EN LA LISTA; ","")&amp;IF(I479="","SIN URGENCIA; ","")&amp;IF(AND(I479&lt;&gt;"",J479=""),"FALTA QUIÉN DECIDIÓ; ","")&amp;IF(AND(I479="Emergencia ahora",NOT(OR(N(L479)&gt;0,N(M479)&gt;0))),"EMERGENCIA SIN LLAMADA DE REGRESO; ","")&amp;IF(AND(I479&lt;&gt;"",N(A479)&gt;0,IFERROR(VLOOKUP(I479,'Ajustes'!$A$3:$C$5,2,0),0)&gt;0,IF(OR(N(L479)&gt;0,N(M479)&gt;0),((IF(N(L479)=0,N(A479),N(L479))+N(M479))-(N(A479)+N(B479)))*1440&gt;IFERROR(VLOOKUP(I479,'Ajustes'!$A$3:$C$5,2,0),0),AND(NOT(N(O479)&gt;0),I479&lt;&gt;"Emergencia ahora",(NOW()-(N(A479)+N(B479)))*1440&gt;IFERROR(VLOOKUP(I479,'Ajustes'!$A$3:$C$5,2,0),0)))),"LLAMADA DESPUÉS DE LA META; ","")&amp;IF(AND(I479="Siguiente día hábil",N(A479)&gt;0,IF(N(N479)=0,TODAY()&gt;WORKDAY(N(A479),1),N(N479)&gt;WORKDAY(N(A479),1))),"SIGUIENTE DÍA HÁBIL SIN PROGRAMAR; ","")&amp;IF(AND(OR(I479="Emergencia ahora",I479="Siguiente día hábil"),K479=""),"SIN PROVEEDOR; ","")&amp;IF(AND(I479&lt;&gt;"",N(A479)&gt;0,IFERROR(VLOOKUP(I479,'Ajustes'!$A$3:$C$5,3,0),0)&gt;0,TODAY()-N(A479)&gt;IFERROR(VLOOKUP(I479,'Ajustes'!$A$3:$C$5,3,0),0)),"ABIERTA DEMASIADO TIEMPO; ","")="","",LEFT(IF(N(A479)=0,"SIN FECHA DE LLEGADA; ","")&amp;IF(C479="","SIN UNIDAD; ","")&amp;IF(AND(C479&lt;&gt;"",COUNTIF('Unidades'!$A$2:$A$300,C479)=0),"UNIDAD NO ESTÁ EN LA LISTA; ","")&amp;IF(I479="","SIN URGENCIA; ","")&amp;IF(AND(I479&lt;&gt;"",J479=""),"FALTA QUIÉN DECIDIÓ; ","")&amp;IF(AND(I479="Emergencia ahora",NOT(OR(N(L479)&gt;0,N(M479)&gt;0))),"EMERGENCIA SIN LLAMADA DE REGRESO; ","")&amp;IF(AND(I479&lt;&gt;"",N(A479)&gt;0,IFERROR(VLOOKUP(I479,'Ajustes'!$A$3:$C$5,2,0),0)&gt;0,IF(OR(N(L479)&gt;0,N(M479)&gt;0),((IF(N(L479)=0,N(A479),N(L479))+N(M479))-(N(A479)+N(B479)))*1440&gt;IFERROR(VLOOKUP(I479,'Ajustes'!$A$3:$C$5,2,0),0),AND(NOT(N(O479)&gt;0),I479&lt;&gt;"Emergencia ahora",(NOW()-(N(A479)+N(B479)))*1440&gt;IFERROR(VLOOKUP(I479,'Ajustes'!$A$3:$C$5,2,0),0)))),"LLAMADA DESPUÉS DE LA META; ","")&amp;IF(AND(I479="Siguiente día hábil",N(A479)&gt;0,IF(N(N479)=0,TODAY()&gt;WORKDAY(N(A479),1),N(N479)&gt;WORKDAY(N(A479),1))),"SIGUIENTE DÍA HÁBIL SIN PROGRAMAR; ","")&amp;IF(AND(OR(I479="Emergencia ahora",I479="Siguiente día hábil"),K479=""),"SIN PROVEEDOR; ","")&amp;IF(AND(I479&lt;&gt;"",N(A479)&gt;0,IFERROR(VLOOKUP(I479,'Ajustes'!$A$3:$C$5,3,0),0)&gt;0,TODAY()-N(A479)&gt;IFERROR(VLOOKUP(I479,'Ajustes'!$A$3:$C$5,3,0),0)),"ABIERTA DEMASIADO TIEMPO; ",""),LEN(IF(N(A479)=0,"SIN FECHA DE LLEGADA; ","")&amp;IF(C479="","SIN UNIDAD; ","")&amp;IF(AND(C479&lt;&gt;"",COUNTIF('Unidades'!$A$2:$A$300,C479)=0),"UNIDAD NO ESTÁ EN LA LISTA; ","")&amp;IF(I479="","SIN URGENCIA; ","")&amp;IF(AND(I479&lt;&gt;"",J479=""),"FALTA QUIÉN DECIDIÓ; ","")&amp;IF(AND(I479="Emergencia ahora",NOT(OR(N(L479)&gt;0,N(M479)&gt;0))),"EMERGENCIA SIN LLAMADA DE REGRESO; ","")&amp;IF(AND(I479&lt;&gt;"",N(A479)&gt;0,IFERROR(VLOOKUP(I479,'Ajustes'!$A$3:$C$5,2,0),0)&gt;0,IF(OR(N(L479)&gt;0,N(M479)&gt;0),((IF(N(L479)=0,N(A479),N(L479))+N(M479))-(N(A479)+N(B479)))*1440&gt;IFERROR(VLOOKUP(I479,'Ajustes'!$A$3:$C$5,2,0),0),AND(NOT(N(O479)&gt;0),I479&lt;&gt;"Emergencia ahora",(NOW()-(N(A479)+N(B479)))*1440&gt;IFERROR(VLOOKUP(I479,'Ajustes'!$A$3:$C$5,2,0),0)))),"LLAMADA DESPUÉS DE LA META; ","")&amp;IF(AND(I479="Siguiente día hábil",N(A479)&gt;0,IF(N(N479)=0,TODAY()&gt;WORKDAY(N(A479),1),N(N479)&gt;WORKDAY(N(A479),1))),"SIGUIENTE DÍA HÁBIL SIN PROGRAMAR; ","")&amp;IF(AND(OR(I479="Emergencia ahora",I479="Siguiente día hábil"),K479=""),"SIN PROVEEDOR; ","")&amp;IF(AND(I479&lt;&gt;"",N(A479)&gt;0,IFERROR(VLOOKUP(I479,'Ajustes'!$A$3:$C$5,3,0),0)&gt;0,TODAY()-N(A479)&gt;IFERROR(VLOOKUP(I479,'Ajustes'!$A$3:$C$5,3,0),0)),"ABIERTA DEMASIADO TIEMPO; ",""))-2)))</f>
        <v/>
      </c>
    </row>
    <row r="480">
      <c r="A480" s="7" t="n"/>
      <c r="B480" s="8" t="n"/>
      <c r="L480" s="7" t="n"/>
      <c r="M480" s="8" t="n"/>
      <c r="N480" s="7" t="n"/>
      <c r="O480" s="7" t="n"/>
      <c r="Q480" s="10">
        <f>IF(OR(NOT(OR(A480&lt;&gt;"",C480&lt;&gt;"",D480&lt;&gt;"",G480&lt;&gt;"")),N(A480)=0,NOT(OR(N(L480)&gt;0,N(M480)&gt;0))),"",ROUND(((IF(N(L480)=0,N(A480),N(L480))+N(M480))-(N(A480)+N(B480)))*1440,0))</f>
        <v/>
      </c>
      <c r="R480" s="10">
        <f>IF(OR(NOT(OR(A480&lt;&gt;"",C480&lt;&gt;"",D480&lt;&gt;"",G480&lt;&gt;"")),N(A480)=0),"",IF(N(O480)&gt;0,N(O480),TODAY())-N(A480))</f>
        <v/>
      </c>
      <c r="S480">
        <f>IF(OR(NOT(OR(A480&lt;&gt;"",C480&lt;&gt;"",D480&lt;&gt;"",G480&lt;&gt;"")),N(O480)&gt;0),"",IF(IF(N(A480)=0,"SIN FECHA DE LLEGADA; ","")&amp;IF(C480="","SIN UNIDAD; ","")&amp;IF(AND(C480&lt;&gt;"",COUNTIF('Unidades'!$A$2:$A$300,C480)=0),"UNIDAD NO ESTÁ EN LA LISTA; ","")&amp;IF(I480="","SIN URGENCIA; ","")&amp;IF(AND(I480&lt;&gt;"",J480=""),"FALTA QUIÉN DECIDIÓ; ","")&amp;IF(AND(I480="Emergencia ahora",NOT(OR(N(L480)&gt;0,N(M480)&gt;0))),"EMERGENCIA SIN LLAMADA DE REGRESO; ","")&amp;IF(AND(I480&lt;&gt;"",N(A480)&gt;0,IFERROR(VLOOKUP(I480,'Ajustes'!$A$3:$C$5,2,0),0)&gt;0,IF(OR(N(L480)&gt;0,N(M480)&gt;0),((IF(N(L480)=0,N(A480),N(L480))+N(M480))-(N(A480)+N(B480)))*1440&gt;IFERROR(VLOOKUP(I480,'Ajustes'!$A$3:$C$5,2,0),0),AND(NOT(N(O480)&gt;0),I480&lt;&gt;"Emergencia ahora",(NOW()-(N(A480)+N(B480)))*1440&gt;IFERROR(VLOOKUP(I480,'Ajustes'!$A$3:$C$5,2,0),0)))),"LLAMADA DESPUÉS DE LA META; ","")&amp;IF(AND(I480="Siguiente día hábil",N(A480)&gt;0,IF(N(N480)=0,TODAY()&gt;WORKDAY(N(A480),1),N(N480)&gt;WORKDAY(N(A480),1))),"SIGUIENTE DÍA HÁBIL SIN PROGRAMAR; ","")&amp;IF(AND(OR(I480="Emergencia ahora",I480="Siguiente día hábil"),K480=""),"SIN PROVEEDOR; ","")&amp;IF(AND(I480&lt;&gt;"",N(A480)&gt;0,IFERROR(VLOOKUP(I480,'Ajustes'!$A$3:$C$5,3,0),0)&gt;0,TODAY()-N(A480)&gt;IFERROR(VLOOKUP(I480,'Ajustes'!$A$3:$C$5,3,0),0)),"ABIERTA DEMASIADO TIEMPO; ","")="","",LEFT(IF(N(A480)=0,"SIN FECHA DE LLEGADA; ","")&amp;IF(C480="","SIN UNIDAD; ","")&amp;IF(AND(C480&lt;&gt;"",COUNTIF('Unidades'!$A$2:$A$300,C480)=0),"UNIDAD NO ESTÁ EN LA LISTA; ","")&amp;IF(I480="","SIN URGENCIA; ","")&amp;IF(AND(I480&lt;&gt;"",J480=""),"FALTA QUIÉN DECIDIÓ; ","")&amp;IF(AND(I480="Emergencia ahora",NOT(OR(N(L480)&gt;0,N(M480)&gt;0))),"EMERGENCIA SIN LLAMADA DE REGRESO; ","")&amp;IF(AND(I480&lt;&gt;"",N(A480)&gt;0,IFERROR(VLOOKUP(I480,'Ajustes'!$A$3:$C$5,2,0),0)&gt;0,IF(OR(N(L480)&gt;0,N(M480)&gt;0),((IF(N(L480)=0,N(A480),N(L480))+N(M480))-(N(A480)+N(B480)))*1440&gt;IFERROR(VLOOKUP(I480,'Ajustes'!$A$3:$C$5,2,0),0),AND(NOT(N(O480)&gt;0),I480&lt;&gt;"Emergencia ahora",(NOW()-(N(A480)+N(B480)))*1440&gt;IFERROR(VLOOKUP(I480,'Ajustes'!$A$3:$C$5,2,0),0)))),"LLAMADA DESPUÉS DE LA META; ","")&amp;IF(AND(I480="Siguiente día hábil",N(A480)&gt;0,IF(N(N480)=0,TODAY()&gt;WORKDAY(N(A480),1),N(N480)&gt;WORKDAY(N(A480),1))),"SIGUIENTE DÍA HÁBIL SIN PROGRAMAR; ","")&amp;IF(AND(OR(I480="Emergencia ahora",I480="Siguiente día hábil"),K480=""),"SIN PROVEEDOR; ","")&amp;IF(AND(I480&lt;&gt;"",N(A480)&gt;0,IFERROR(VLOOKUP(I480,'Ajustes'!$A$3:$C$5,3,0),0)&gt;0,TODAY()-N(A480)&gt;IFERROR(VLOOKUP(I480,'Ajustes'!$A$3:$C$5,3,0),0)),"ABIERTA DEMASIADO TIEMPO; ",""),LEN(IF(N(A480)=0,"SIN FECHA DE LLEGADA; ","")&amp;IF(C480="","SIN UNIDAD; ","")&amp;IF(AND(C480&lt;&gt;"",COUNTIF('Unidades'!$A$2:$A$300,C480)=0),"UNIDAD NO ESTÁ EN LA LISTA; ","")&amp;IF(I480="","SIN URGENCIA; ","")&amp;IF(AND(I480&lt;&gt;"",J480=""),"FALTA QUIÉN DECIDIÓ; ","")&amp;IF(AND(I480="Emergencia ahora",NOT(OR(N(L480)&gt;0,N(M480)&gt;0))),"EMERGENCIA SIN LLAMADA DE REGRESO; ","")&amp;IF(AND(I480&lt;&gt;"",N(A480)&gt;0,IFERROR(VLOOKUP(I480,'Ajustes'!$A$3:$C$5,2,0),0)&gt;0,IF(OR(N(L480)&gt;0,N(M480)&gt;0),((IF(N(L480)=0,N(A480),N(L480))+N(M480))-(N(A480)+N(B480)))*1440&gt;IFERROR(VLOOKUP(I480,'Ajustes'!$A$3:$C$5,2,0),0),AND(NOT(N(O480)&gt;0),I480&lt;&gt;"Emergencia ahora",(NOW()-(N(A480)+N(B480)))*1440&gt;IFERROR(VLOOKUP(I480,'Ajustes'!$A$3:$C$5,2,0),0)))),"LLAMADA DESPUÉS DE LA META; ","")&amp;IF(AND(I480="Siguiente día hábil",N(A480)&gt;0,IF(N(N480)=0,TODAY()&gt;WORKDAY(N(A480),1),N(N480)&gt;WORKDAY(N(A480),1))),"SIGUIENTE DÍA HÁBIL SIN PROGRAMAR; ","")&amp;IF(AND(OR(I480="Emergencia ahora",I480="Siguiente día hábil"),K480=""),"SIN PROVEEDOR; ","")&amp;IF(AND(I480&lt;&gt;"",N(A480)&gt;0,IFERROR(VLOOKUP(I480,'Ajustes'!$A$3:$C$5,3,0),0)&gt;0,TODAY()-N(A480)&gt;IFERROR(VLOOKUP(I480,'Ajustes'!$A$3:$C$5,3,0),0)),"ABIERTA DEMASIADO TIEMPO; ",""))-2)))</f>
        <v/>
      </c>
    </row>
    <row r="481">
      <c r="A481" s="7" t="n"/>
      <c r="B481" s="8" t="n"/>
      <c r="L481" s="7" t="n"/>
      <c r="M481" s="8" t="n"/>
      <c r="N481" s="7" t="n"/>
      <c r="O481" s="7" t="n"/>
      <c r="Q481" s="10">
        <f>IF(OR(NOT(OR(A481&lt;&gt;"",C481&lt;&gt;"",D481&lt;&gt;"",G481&lt;&gt;"")),N(A481)=0,NOT(OR(N(L481)&gt;0,N(M481)&gt;0))),"",ROUND(((IF(N(L481)=0,N(A481),N(L481))+N(M481))-(N(A481)+N(B481)))*1440,0))</f>
        <v/>
      </c>
      <c r="R481" s="10">
        <f>IF(OR(NOT(OR(A481&lt;&gt;"",C481&lt;&gt;"",D481&lt;&gt;"",G481&lt;&gt;"")),N(A481)=0),"",IF(N(O481)&gt;0,N(O481),TODAY())-N(A481))</f>
        <v/>
      </c>
      <c r="S481">
        <f>IF(OR(NOT(OR(A481&lt;&gt;"",C481&lt;&gt;"",D481&lt;&gt;"",G481&lt;&gt;"")),N(O481)&gt;0),"",IF(IF(N(A481)=0,"SIN FECHA DE LLEGADA; ","")&amp;IF(C481="","SIN UNIDAD; ","")&amp;IF(AND(C481&lt;&gt;"",COUNTIF('Unidades'!$A$2:$A$300,C481)=0),"UNIDAD NO ESTÁ EN LA LISTA; ","")&amp;IF(I481="","SIN URGENCIA; ","")&amp;IF(AND(I481&lt;&gt;"",J481=""),"FALTA QUIÉN DECIDIÓ; ","")&amp;IF(AND(I481="Emergencia ahora",NOT(OR(N(L481)&gt;0,N(M481)&gt;0))),"EMERGENCIA SIN LLAMADA DE REGRESO; ","")&amp;IF(AND(I481&lt;&gt;"",N(A481)&gt;0,IFERROR(VLOOKUP(I481,'Ajustes'!$A$3:$C$5,2,0),0)&gt;0,IF(OR(N(L481)&gt;0,N(M481)&gt;0),((IF(N(L481)=0,N(A481),N(L481))+N(M481))-(N(A481)+N(B481)))*1440&gt;IFERROR(VLOOKUP(I481,'Ajustes'!$A$3:$C$5,2,0),0),AND(NOT(N(O481)&gt;0),I481&lt;&gt;"Emergencia ahora",(NOW()-(N(A481)+N(B481)))*1440&gt;IFERROR(VLOOKUP(I481,'Ajustes'!$A$3:$C$5,2,0),0)))),"LLAMADA DESPUÉS DE LA META; ","")&amp;IF(AND(I481="Siguiente día hábil",N(A481)&gt;0,IF(N(N481)=0,TODAY()&gt;WORKDAY(N(A481),1),N(N481)&gt;WORKDAY(N(A481),1))),"SIGUIENTE DÍA HÁBIL SIN PROGRAMAR; ","")&amp;IF(AND(OR(I481="Emergencia ahora",I481="Siguiente día hábil"),K481=""),"SIN PROVEEDOR; ","")&amp;IF(AND(I481&lt;&gt;"",N(A481)&gt;0,IFERROR(VLOOKUP(I481,'Ajustes'!$A$3:$C$5,3,0),0)&gt;0,TODAY()-N(A481)&gt;IFERROR(VLOOKUP(I481,'Ajustes'!$A$3:$C$5,3,0),0)),"ABIERTA DEMASIADO TIEMPO; ","")="","",LEFT(IF(N(A481)=0,"SIN FECHA DE LLEGADA; ","")&amp;IF(C481="","SIN UNIDAD; ","")&amp;IF(AND(C481&lt;&gt;"",COUNTIF('Unidades'!$A$2:$A$300,C481)=0),"UNIDAD NO ESTÁ EN LA LISTA; ","")&amp;IF(I481="","SIN URGENCIA; ","")&amp;IF(AND(I481&lt;&gt;"",J481=""),"FALTA QUIÉN DECIDIÓ; ","")&amp;IF(AND(I481="Emergencia ahora",NOT(OR(N(L481)&gt;0,N(M481)&gt;0))),"EMERGENCIA SIN LLAMADA DE REGRESO; ","")&amp;IF(AND(I481&lt;&gt;"",N(A481)&gt;0,IFERROR(VLOOKUP(I481,'Ajustes'!$A$3:$C$5,2,0),0)&gt;0,IF(OR(N(L481)&gt;0,N(M481)&gt;0),((IF(N(L481)=0,N(A481),N(L481))+N(M481))-(N(A481)+N(B481)))*1440&gt;IFERROR(VLOOKUP(I481,'Ajustes'!$A$3:$C$5,2,0),0),AND(NOT(N(O481)&gt;0),I481&lt;&gt;"Emergencia ahora",(NOW()-(N(A481)+N(B481)))*1440&gt;IFERROR(VLOOKUP(I481,'Ajustes'!$A$3:$C$5,2,0),0)))),"LLAMADA DESPUÉS DE LA META; ","")&amp;IF(AND(I481="Siguiente día hábil",N(A481)&gt;0,IF(N(N481)=0,TODAY()&gt;WORKDAY(N(A481),1),N(N481)&gt;WORKDAY(N(A481),1))),"SIGUIENTE DÍA HÁBIL SIN PROGRAMAR; ","")&amp;IF(AND(OR(I481="Emergencia ahora",I481="Siguiente día hábil"),K481=""),"SIN PROVEEDOR; ","")&amp;IF(AND(I481&lt;&gt;"",N(A481)&gt;0,IFERROR(VLOOKUP(I481,'Ajustes'!$A$3:$C$5,3,0),0)&gt;0,TODAY()-N(A481)&gt;IFERROR(VLOOKUP(I481,'Ajustes'!$A$3:$C$5,3,0),0)),"ABIERTA DEMASIADO TIEMPO; ",""),LEN(IF(N(A481)=0,"SIN FECHA DE LLEGADA; ","")&amp;IF(C481="","SIN UNIDAD; ","")&amp;IF(AND(C481&lt;&gt;"",COUNTIF('Unidades'!$A$2:$A$300,C481)=0),"UNIDAD NO ESTÁ EN LA LISTA; ","")&amp;IF(I481="","SIN URGENCIA; ","")&amp;IF(AND(I481&lt;&gt;"",J481=""),"FALTA QUIÉN DECIDIÓ; ","")&amp;IF(AND(I481="Emergencia ahora",NOT(OR(N(L481)&gt;0,N(M481)&gt;0))),"EMERGENCIA SIN LLAMADA DE REGRESO; ","")&amp;IF(AND(I481&lt;&gt;"",N(A481)&gt;0,IFERROR(VLOOKUP(I481,'Ajustes'!$A$3:$C$5,2,0),0)&gt;0,IF(OR(N(L481)&gt;0,N(M481)&gt;0),((IF(N(L481)=0,N(A481),N(L481))+N(M481))-(N(A481)+N(B481)))*1440&gt;IFERROR(VLOOKUP(I481,'Ajustes'!$A$3:$C$5,2,0),0),AND(NOT(N(O481)&gt;0),I481&lt;&gt;"Emergencia ahora",(NOW()-(N(A481)+N(B481)))*1440&gt;IFERROR(VLOOKUP(I481,'Ajustes'!$A$3:$C$5,2,0),0)))),"LLAMADA DESPUÉS DE LA META; ","")&amp;IF(AND(I481="Siguiente día hábil",N(A481)&gt;0,IF(N(N481)=0,TODAY()&gt;WORKDAY(N(A481),1),N(N481)&gt;WORKDAY(N(A481),1))),"SIGUIENTE DÍA HÁBIL SIN PROGRAMAR; ","")&amp;IF(AND(OR(I481="Emergencia ahora",I481="Siguiente día hábil"),K481=""),"SIN PROVEEDOR; ","")&amp;IF(AND(I481&lt;&gt;"",N(A481)&gt;0,IFERROR(VLOOKUP(I481,'Ajustes'!$A$3:$C$5,3,0),0)&gt;0,TODAY()-N(A481)&gt;IFERROR(VLOOKUP(I481,'Ajustes'!$A$3:$C$5,3,0),0)),"ABIERTA DEMASIADO TIEMPO; ",""))-2)))</f>
        <v/>
      </c>
    </row>
    <row r="482">
      <c r="A482" s="7" t="n"/>
      <c r="B482" s="8" t="n"/>
      <c r="L482" s="7" t="n"/>
      <c r="M482" s="8" t="n"/>
      <c r="N482" s="7" t="n"/>
      <c r="O482" s="7" t="n"/>
      <c r="Q482" s="10">
        <f>IF(OR(NOT(OR(A482&lt;&gt;"",C482&lt;&gt;"",D482&lt;&gt;"",G482&lt;&gt;"")),N(A482)=0,NOT(OR(N(L482)&gt;0,N(M482)&gt;0))),"",ROUND(((IF(N(L482)=0,N(A482),N(L482))+N(M482))-(N(A482)+N(B482)))*1440,0))</f>
        <v/>
      </c>
      <c r="R482" s="10">
        <f>IF(OR(NOT(OR(A482&lt;&gt;"",C482&lt;&gt;"",D482&lt;&gt;"",G482&lt;&gt;"")),N(A482)=0),"",IF(N(O482)&gt;0,N(O482),TODAY())-N(A482))</f>
        <v/>
      </c>
      <c r="S482">
        <f>IF(OR(NOT(OR(A482&lt;&gt;"",C482&lt;&gt;"",D482&lt;&gt;"",G482&lt;&gt;"")),N(O482)&gt;0),"",IF(IF(N(A482)=0,"SIN FECHA DE LLEGADA; ","")&amp;IF(C482="","SIN UNIDAD; ","")&amp;IF(AND(C482&lt;&gt;"",COUNTIF('Unidades'!$A$2:$A$300,C482)=0),"UNIDAD NO ESTÁ EN LA LISTA; ","")&amp;IF(I482="","SIN URGENCIA; ","")&amp;IF(AND(I482&lt;&gt;"",J482=""),"FALTA QUIÉN DECIDIÓ; ","")&amp;IF(AND(I482="Emergencia ahora",NOT(OR(N(L482)&gt;0,N(M482)&gt;0))),"EMERGENCIA SIN LLAMADA DE REGRESO; ","")&amp;IF(AND(I482&lt;&gt;"",N(A482)&gt;0,IFERROR(VLOOKUP(I482,'Ajustes'!$A$3:$C$5,2,0),0)&gt;0,IF(OR(N(L482)&gt;0,N(M482)&gt;0),((IF(N(L482)=0,N(A482),N(L482))+N(M482))-(N(A482)+N(B482)))*1440&gt;IFERROR(VLOOKUP(I482,'Ajustes'!$A$3:$C$5,2,0),0),AND(NOT(N(O482)&gt;0),I482&lt;&gt;"Emergencia ahora",(NOW()-(N(A482)+N(B482)))*1440&gt;IFERROR(VLOOKUP(I482,'Ajustes'!$A$3:$C$5,2,0),0)))),"LLAMADA DESPUÉS DE LA META; ","")&amp;IF(AND(I482="Siguiente día hábil",N(A482)&gt;0,IF(N(N482)=0,TODAY()&gt;WORKDAY(N(A482),1),N(N482)&gt;WORKDAY(N(A482),1))),"SIGUIENTE DÍA HÁBIL SIN PROGRAMAR; ","")&amp;IF(AND(OR(I482="Emergencia ahora",I482="Siguiente día hábil"),K482=""),"SIN PROVEEDOR; ","")&amp;IF(AND(I482&lt;&gt;"",N(A482)&gt;0,IFERROR(VLOOKUP(I482,'Ajustes'!$A$3:$C$5,3,0),0)&gt;0,TODAY()-N(A482)&gt;IFERROR(VLOOKUP(I482,'Ajustes'!$A$3:$C$5,3,0),0)),"ABIERTA DEMASIADO TIEMPO; ","")="","",LEFT(IF(N(A482)=0,"SIN FECHA DE LLEGADA; ","")&amp;IF(C482="","SIN UNIDAD; ","")&amp;IF(AND(C482&lt;&gt;"",COUNTIF('Unidades'!$A$2:$A$300,C482)=0),"UNIDAD NO ESTÁ EN LA LISTA; ","")&amp;IF(I482="","SIN URGENCIA; ","")&amp;IF(AND(I482&lt;&gt;"",J482=""),"FALTA QUIÉN DECIDIÓ; ","")&amp;IF(AND(I482="Emergencia ahora",NOT(OR(N(L482)&gt;0,N(M482)&gt;0))),"EMERGENCIA SIN LLAMADA DE REGRESO; ","")&amp;IF(AND(I482&lt;&gt;"",N(A482)&gt;0,IFERROR(VLOOKUP(I482,'Ajustes'!$A$3:$C$5,2,0),0)&gt;0,IF(OR(N(L482)&gt;0,N(M482)&gt;0),((IF(N(L482)=0,N(A482),N(L482))+N(M482))-(N(A482)+N(B482)))*1440&gt;IFERROR(VLOOKUP(I482,'Ajustes'!$A$3:$C$5,2,0),0),AND(NOT(N(O482)&gt;0),I482&lt;&gt;"Emergencia ahora",(NOW()-(N(A482)+N(B482)))*1440&gt;IFERROR(VLOOKUP(I482,'Ajustes'!$A$3:$C$5,2,0),0)))),"LLAMADA DESPUÉS DE LA META; ","")&amp;IF(AND(I482="Siguiente día hábil",N(A482)&gt;0,IF(N(N482)=0,TODAY()&gt;WORKDAY(N(A482),1),N(N482)&gt;WORKDAY(N(A482),1))),"SIGUIENTE DÍA HÁBIL SIN PROGRAMAR; ","")&amp;IF(AND(OR(I482="Emergencia ahora",I482="Siguiente día hábil"),K482=""),"SIN PROVEEDOR; ","")&amp;IF(AND(I482&lt;&gt;"",N(A482)&gt;0,IFERROR(VLOOKUP(I482,'Ajustes'!$A$3:$C$5,3,0),0)&gt;0,TODAY()-N(A482)&gt;IFERROR(VLOOKUP(I482,'Ajustes'!$A$3:$C$5,3,0),0)),"ABIERTA DEMASIADO TIEMPO; ",""),LEN(IF(N(A482)=0,"SIN FECHA DE LLEGADA; ","")&amp;IF(C482="","SIN UNIDAD; ","")&amp;IF(AND(C482&lt;&gt;"",COUNTIF('Unidades'!$A$2:$A$300,C482)=0),"UNIDAD NO ESTÁ EN LA LISTA; ","")&amp;IF(I482="","SIN URGENCIA; ","")&amp;IF(AND(I482&lt;&gt;"",J482=""),"FALTA QUIÉN DECIDIÓ; ","")&amp;IF(AND(I482="Emergencia ahora",NOT(OR(N(L482)&gt;0,N(M482)&gt;0))),"EMERGENCIA SIN LLAMADA DE REGRESO; ","")&amp;IF(AND(I482&lt;&gt;"",N(A482)&gt;0,IFERROR(VLOOKUP(I482,'Ajustes'!$A$3:$C$5,2,0),0)&gt;0,IF(OR(N(L482)&gt;0,N(M482)&gt;0),((IF(N(L482)=0,N(A482),N(L482))+N(M482))-(N(A482)+N(B482)))*1440&gt;IFERROR(VLOOKUP(I482,'Ajustes'!$A$3:$C$5,2,0),0),AND(NOT(N(O482)&gt;0),I482&lt;&gt;"Emergencia ahora",(NOW()-(N(A482)+N(B482)))*1440&gt;IFERROR(VLOOKUP(I482,'Ajustes'!$A$3:$C$5,2,0),0)))),"LLAMADA DESPUÉS DE LA META; ","")&amp;IF(AND(I482="Siguiente día hábil",N(A482)&gt;0,IF(N(N482)=0,TODAY()&gt;WORKDAY(N(A482),1),N(N482)&gt;WORKDAY(N(A482),1))),"SIGUIENTE DÍA HÁBIL SIN PROGRAMAR; ","")&amp;IF(AND(OR(I482="Emergencia ahora",I482="Siguiente día hábil"),K482=""),"SIN PROVEEDOR; ","")&amp;IF(AND(I482&lt;&gt;"",N(A482)&gt;0,IFERROR(VLOOKUP(I482,'Ajustes'!$A$3:$C$5,3,0),0)&gt;0,TODAY()-N(A482)&gt;IFERROR(VLOOKUP(I482,'Ajustes'!$A$3:$C$5,3,0),0)),"ABIERTA DEMASIADO TIEMPO; ",""))-2)))</f>
        <v/>
      </c>
    </row>
    <row r="483">
      <c r="A483" s="7" t="n"/>
      <c r="B483" s="8" t="n"/>
      <c r="L483" s="7" t="n"/>
      <c r="M483" s="8" t="n"/>
      <c r="N483" s="7" t="n"/>
      <c r="O483" s="7" t="n"/>
      <c r="Q483" s="10">
        <f>IF(OR(NOT(OR(A483&lt;&gt;"",C483&lt;&gt;"",D483&lt;&gt;"",G483&lt;&gt;"")),N(A483)=0,NOT(OR(N(L483)&gt;0,N(M483)&gt;0))),"",ROUND(((IF(N(L483)=0,N(A483),N(L483))+N(M483))-(N(A483)+N(B483)))*1440,0))</f>
        <v/>
      </c>
      <c r="R483" s="10">
        <f>IF(OR(NOT(OR(A483&lt;&gt;"",C483&lt;&gt;"",D483&lt;&gt;"",G483&lt;&gt;"")),N(A483)=0),"",IF(N(O483)&gt;0,N(O483),TODAY())-N(A483))</f>
        <v/>
      </c>
      <c r="S483">
        <f>IF(OR(NOT(OR(A483&lt;&gt;"",C483&lt;&gt;"",D483&lt;&gt;"",G483&lt;&gt;"")),N(O483)&gt;0),"",IF(IF(N(A483)=0,"SIN FECHA DE LLEGADA; ","")&amp;IF(C483="","SIN UNIDAD; ","")&amp;IF(AND(C483&lt;&gt;"",COUNTIF('Unidades'!$A$2:$A$300,C483)=0),"UNIDAD NO ESTÁ EN LA LISTA; ","")&amp;IF(I483="","SIN URGENCIA; ","")&amp;IF(AND(I483&lt;&gt;"",J483=""),"FALTA QUIÉN DECIDIÓ; ","")&amp;IF(AND(I483="Emergencia ahora",NOT(OR(N(L483)&gt;0,N(M483)&gt;0))),"EMERGENCIA SIN LLAMADA DE REGRESO; ","")&amp;IF(AND(I483&lt;&gt;"",N(A483)&gt;0,IFERROR(VLOOKUP(I483,'Ajustes'!$A$3:$C$5,2,0),0)&gt;0,IF(OR(N(L483)&gt;0,N(M483)&gt;0),((IF(N(L483)=0,N(A483),N(L483))+N(M483))-(N(A483)+N(B483)))*1440&gt;IFERROR(VLOOKUP(I483,'Ajustes'!$A$3:$C$5,2,0),0),AND(NOT(N(O483)&gt;0),I483&lt;&gt;"Emergencia ahora",(NOW()-(N(A483)+N(B483)))*1440&gt;IFERROR(VLOOKUP(I483,'Ajustes'!$A$3:$C$5,2,0),0)))),"LLAMADA DESPUÉS DE LA META; ","")&amp;IF(AND(I483="Siguiente día hábil",N(A483)&gt;0,IF(N(N483)=0,TODAY()&gt;WORKDAY(N(A483),1),N(N483)&gt;WORKDAY(N(A483),1))),"SIGUIENTE DÍA HÁBIL SIN PROGRAMAR; ","")&amp;IF(AND(OR(I483="Emergencia ahora",I483="Siguiente día hábil"),K483=""),"SIN PROVEEDOR; ","")&amp;IF(AND(I483&lt;&gt;"",N(A483)&gt;0,IFERROR(VLOOKUP(I483,'Ajustes'!$A$3:$C$5,3,0),0)&gt;0,TODAY()-N(A483)&gt;IFERROR(VLOOKUP(I483,'Ajustes'!$A$3:$C$5,3,0),0)),"ABIERTA DEMASIADO TIEMPO; ","")="","",LEFT(IF(N(A483)=0,"SIN FECHA DE LLEGADA; ","")&amp;IF(C483="","SIN UNIDAD; ","")&amp;IF(AND(C483&lt;&gt;"",COUNTIF('Unidades'!$A$2:$A$300,C483)=0),"UNIDAD NO ESTÁ EN LA LISTA; ","")&amp;IF(I483="","SIN URGENCIA; ","")&amp;IF(AND(I483&lt;&gt;"",J483=""),"FALTA QUIÉN DECIDIÓ; ","")&amp;IF(AND(I483="Emergencia ahora",NOT(OR(N(L483)&gt;0,N(M483)&gt;0))),"EMERGENCIA SIN LLAMADA DE REGRESO; ","")&amp;IF(AND(I483&lt;&gt;"",N(A483)&gt;0,IFERROR(VLOOKUP(I483,'Ajustes'!$A$3:$C$5,2,0),0)&gt;0,IF(OR(N(L483)&gt;0,N(M483)&gt;0),((IF(N(L483)=0,N(A483),N(L483))+N(M483))-(N(A483)+N(B483)))*1440&gt;IFERROR(VLOOKUP(I483,'Ajustes'!$A$3:$C$5,2,0),0),AND(NOT(N(O483)&gt;0),I483&lt;&gt;"Emergencia ahora",(NOW()-(N(A483)+N(B483)))*1440&gt;IFERROR(VLOOKUP(I483,'Ajustes'!$A$3:$C$5,2,0),0)))),"LLAMADA DESPUÉS DE LA META; ","")&amp;IF(AND(I483="Siguiente día hábil",N(A483)&gt;0,IF(N(N483)=0,TODAY()&gt;WORKDAY(N(A483),1),N(N483)&gt;WORKDAY(N(A483),1))),"SIGUIENTE DÍA HÁBIL SIN PROGRAMAR; ","")&amp;IF(AND(OR(I483="Emergencia ahora",I483="Siguiente día hábil"),K483=""),"SIN PROVEEDOR; ","")&amp;IF(AND(I483&lt;&gt;"",N(A483)&gt;0,IFERROR(VLOOKUP(I483,'Ajustes'!$A$3:$C$5,3,0),0)&gt;0,TODAY()-N(A483)&gt;IFERROR(VLOOKUP(I483,'Ajustes'!$A$3:$C$5,3,0),0)),"ABIERTA DEMASIADO TIEMPO; ",""),LEN(IF(N(A483)=0,"SIN FECHA DE LLEGADA; ","")&amp;IF(C483="","SIN UNIDAD; ","")&amp;IF(AND(C483&lt;&gt;"",COUNTIF('Unidades'!$A$2:$A$300,C483)=0),"UNIDAD NO ESTÁ EN LA LISTA; ","")&amp;IF(I483="","SIN URGENCIA; ","")&amp;IF(AND(I483&lt;&gt;"",J483=""),"FALTA QUIÉN DECIDIÓ; ","")&amp;IF(AND(I483="Emergencia ahora",NOT(OR(N(L483)&gt;0,N(M483)&gt;0))),"EMERGENCIA SIN LLAMADA DE REGRESO; ","")&amp;IF(AND(I483&lt;&gt;"",N(A483)&gt;0,IFERROR(VLOOKUP(I483,'Ajustes'!$A$3:$C$5,2,0),0)&gt;0,IF(OR(N(L483)&gt;0,N(M483)&gt;0),((IF(N(L483)=0,N(A483),N(L483))+N(M483))-(N(A483)+N(B483)))*1440&gt;IFERROR(VLOOKUP(I483,'Ajustes'!$A$3:$C$5,2,0),0),AND(NOT(N(O483)&gt;0),I483&lt;&gt;"Emergencia ahora",(NOW()-(N(A483)+N(B483)))*1440&gt;IFERROR(VLOOKUP(I483,'Ajustes'!$A$3:$C$5,2,0),0)))),"LLAMADA DESPUÉS DE LA META; ","")&amp;IF(AND(I483="Siguiente día hábil",N(A483)&gt;0,IF(N(N483)=0,TODAY()&gt;WORKDAY(N(A483),1),N(N483)&gt;WORKDAY(N(A483),1))),"SIGUIENTE DÍA HÁBIL SIN PROGRAMAR; ","")&amp;IF(AND(OR(I483="Emergencia ahora",I483="Siguiente día hábil"),K483=""),"SIN PROVEEDOR; ","")&amp;IF(AND(I483&lt;&gt;"",N(A483)&gt;0,IFERROR(VLOOKUP(I483,'Ajustes'!$A$3:$C$5,3,0),0)&gt;0,TODAY()-N(A483)&gt;IFERROR(VLOOKUP(I483,'Ajustes'!$A$3:$C$5,3,0),0)),"ABIERTA DEMASIADO TIEMPO; ",""))-2)))</f>
        <v/>
      </c>
    </row>
    <row r="484">
      <c r="A484" s="7" t="n"/>
      <c r="B484" s="8" t="n"/>
      <c r="L484" s="7" t="n"/>
      <c r="M484" s="8" t="n"/>
      <c r="N484" s="7" t="n"/>
      <c r="O484" s="7" t="n"/>
      <c r="Q484" s="10">
        <f>IF(OR(NOT(OR(A484&lt;&gt;"",C484&lt;&gt;"",D484&lt;&gt;"",G484&lt;&gt;"")),N(A484)=0,NOT(OR(N(L484)&gt;0,N(M484)&gt;0))),"",ROUND(((IF(N(L484)=0,N(A484),N(L484))+N(M484))-(N(A484)+N(B484)))*1440,0))</f>
        <v/>
      </c>
      <c r="R484" s="10">
        <f>IF(OR(NOT(OR(A484&lt;&gt;"",C484&lt;&gt;"",D484&lt;&gt;"",G484&lt;&gt;"")),N(A484)=0),"",IF(N(O484)&gt;0,N(O484),TODAY())-N(A484))</f>
        <v/>
      </c>
      <c r="S484">
        <f>IF(OR(NOT(OR(A484&lt;&gt;"",C484&lt;&gt;"",D484&lt;&gt;"",G484&lt;&gt;"")),N(O484)&gt;0),"",IF(IF(N(A484)=0,"SIN FECHA DE LLEGADA; ","")&amp;IF(C484="","SIN UNIDAD; ","")&amp;IF(AND(C484&lt;&gt;"",COUNTIF('Unidades'!$A$2:$A$300,C484)=0),"UNIDAD NO ESTÁ EN LA LISTA; ","")&amp;IF(I484="","SIN URGENCIA; ","")&amp;IF(AND(I484&lt;&gt;"",J484=""),"FALTA QUIÉN DECIDIÓ; ","")&amp;IF(AND(I484="Emergencia ahora",NOT(OR(N(L484)&gt;0,N(M484)&gt;0))),"EMERGENCIA SIN LLAMADA DE REGRESO; ","")&amp;IF(AND(I484&lt;&gt;"",N(A484)&gt;0,IFERROR(VLOOKUP(I484,'Ajustes'!$A$3:$C$5,2,0),0)&gt;0,IF(OR(N(L484)&gt;0,N(M484)&gt;0),((IF(N(L484)=0,N(A484),N(L484))+N(M484))-(N(A484)+N(B484)))*1440&gt;IFERROR(VLOOKUP(I484,'Ajustes'!$A$3:$C$5,2,0),0),AND(NOT(N(O484)&gt;0),I484&lt;&gt;"Emergencia ahora",(NOW()-(N(A484)+N(B484)))*1440&gt;IFERROR(VLOOKUP(I484,'Ajustes'!$A$3:$C$5,2,0),0)))),"LLAMADA DESPUÉS DE LA META; ","")&amp;IF(AND(I484="Siguiente día hábil",N(A484)&gt;0,IF(N(N484)=0,TODAY()&gt;WORKDAY(N(A484),1),N(N484)&gt;WORKDAY(N(A484),1))),"SIGUIENTE DÍA HÁBIL SIN PROGRAMAR; ","")&amp;IF(AND(OR(I484="Emergencia ahora",I484="Siguiente día hábil"),K484=""),"SIN PROVEEDOR; ","")&amp;IF(AND(I484&lt;&gt;"",N(A484)&gt;0,IFERROR(VLOOKUP(I484,'Ajustes'!$A$3:$C$5,3,0),0)&gt;0,TODAY()-N(A484)&gt;IFERROR(VLOOKUP(I484,'Ajustes'!$A$3:$C$5,3,0),0)),"ABIERTA DEMASIADO TIEMPO; ","")="","",LEFT(IF(N(A484)=0,"SIN FECHA DE LLEGADA; ","")&amp;IF(C484="","SIN UNIDAD; ","")&amp;IF(AND(C484&lt;&gt;"",COUNTIF('Unidades'!$A$2:$A$300,C484)=0),"UNIDAD NO ESTÁ EN LA LISTA; ","")&amp;IF(I484="","SIN URGENCIA; ","")&amp;IF(AND(I484&lt;&gt;"",J484=""),"FALTA QUIÉN DECIDIÓ; ","")&amp;IF(AND(I484="Emergencia ahora",NOT(OR(N(L484)&gt;0,N(M484)&gt;0))),"EMERGENCIA SIN LLAMADA DE REGRESO; ","")&amp;IF(AND(I484&lt;&gt;"",N(A484)&gt;0,IFERROR(VLOOKUP(I484,'Ajustes'!$A$3:$C$5,2,0),0)&gt;0,IF(OR(N(L484)&gt;0,N(M484)&gt;0),((IF(N(L484)=0,N(A484),N(L484))+N(M484))-(N(A484)+N(B484)))*1440&gt;IFERROR(VLOOKUP(I484,'Ajustes'!$A$3:$C$5,2,0),0),AND(NOT(N(O484)&gt;0),I484&lt;&gt;"Emergencia ahora",(NOW()-(N(A484)+N(B484)))*1440&gt;IFERROR(VLOOKUP(I484,'Ajustes'!$A$3:$C$5,2,0),0)))),"LLAMADA DESPUÉS DE LA META; ","")&amp;IF(AND(I484="Siguiente día hábil",N(A484)&gt;0,IF(N(N484)=0,TODAY()&gt;WORKDAY(N(A484),1),N(N484)&gt;WORKDAY(N(A484),1))),"SIGUIENTE DÍA HÁBIL SIN PROGRAMAR; ","")&amp;IF(AND(OR(I484="Emergencia ahora",I484="Siguiente día hábil"),K484=""),"SIN PROVEEDOR; ","")&amp;IF(AND(I484&lt;&gt;"",N(A484)&gt;0,IFERROR(VLOOKUP(I484,'Ajustes'!$A$3:$C$5,3,0),0)&gt;0,TODAY()-N(A484)&gt;IFERROR(VLOOKUP(I484,'Ajustes'!$A$3:$C$5,3,0),0)),"ABIERTA DEMASIADO TIEMPO; ",""),LEN(IF(N(A484)=0,"SIN FECHA DE LLEGADA; ","")&amp;IF(C484="","SIN UNIDAD; ","")&amp;IF(AND(C484&lt;&gt;"",COUNTIF('Unidades'!$A$2:$A$300,C484)=0),"UNIDAD NO ESTÁ EN LA LISTA; ","")&amp;IF(I484="","SIN URGENCIA; ","")&amp;IF(AND(I484&lt;&gt;"",J484=""),"FALTA QUIÉN DECIDIÓ; ","")&amp;IF(AND(I484="Emergencia ahora",NOT(OR(N(L484)&gt;0,N(M484)&gt;0))),"EMERGENCIA SIN LLAMADA DE REGRESO; ","")&amp;IF(AND(I484&lt;&gt;"",N(A484)&gt;0,IFERROR(VLOOKUP(I484,'Ajustes'!$A$3:$C$5,2,0),0)&gt;0,IF(OR(N(L484)&gt;0,N(M484)&gt;0),((IF(N(L484)=0,N(A484),N(L484))+N(M484))-(N(A484)+N(B484)))*1440&gt;IFERROR(VLOOKUP(I484,'Ajustes'!$A$3:$C$5,2,0),0),AND(NOT(N(O484)&gt;0),I484&lt;&gt;"Emergencia ahora",(NOW()-(N(A484)+N(B484)))*1440&gt;IFERROR(VLOOKUP(I484,'Ajustes'!$A$3:$C$5,2,0),0)))),"LLAMADA DESPUÉS DE LA META; ","")&amp;IF(AND(I484="Siguiente día hábil",N(A484)&gt;0,IF(N(N484)=0,TODAY()&gt;WORKDAY(N(A484),1),N(N484)&gt;WORKDAY(N(A484),1))),"SIGUIENTE DÍA HÁBIL SIN PROGRAMAR; ","")&amp;IF(AND(OR(I484="Emergencia ahora",I484="Siguiente día hábil"),K484=""),"SIN PROVEEDOR; ","")&amp;IF(AND(I484&lt;&gt;"",N(A484)&gt;0,IFERROR(VLOOKUP(I484,'Ajustes'!$A$3:$C$5,3,0),0)&gt;0,TODAY()-N(A484)&gt;IFERROR(VLOOKUP(I484,'Ajustes'!$A$3:$C$5,3,0),0)),"ABIERTA DEMASIADO TIEMPO; ",""))-2)))</f>
        <v/>
      </c>
    </row>
    <row r="485">
      <c r="A485" s="7" t="n"/>
      <c r="B485" s="8" t="n"/>
      <c r="L485" s="7" t="n"/>
      <c r="M485" s="8" t="n"/>
      <c r="N485" s="7" t="n"/>
      <c r="O485" s="7" t="n"/>
      <c r="Q485" s="10">
        <f>IF(OR(NOT(OR(A485&lt;&gt;"",C485&lt;&gt;"",D485&lt;&gt;"",G485&lt;&gt;"")),N(A485)=0,NOT(OR(N(L485)&gt;0,N(M485)&gt;0))),"",ROUND(((IF(N(L485)=0,N(A485),N(L485))+N(M485))-(N(A485)+N(B485)))*1440,0))</f>
        <v/>
      </c>
      <c r="R485" s="10">
        <f>IF(OR(NOT(OR(A485&lt;&gt;"",C485&lt;&gt;"",D485&lt;&gt;"",G485&lt;&gt;"")),N(A485)=0),"",IF(N(O485)&gt;0,N(O485),TODAY())-N(A485))</f>
        <v/>
      </c>
      <c r="S485">
        <f>IF(OR(NOT(OR(A485&lt;&gt;"",C485&lt;&gt;"",D485&lt;&gt;"",G485&lt;&gt;"")),N(O485)&gt;0),"",IF(IF(N(A485)=0,"SIN FECHA DE LLEGADA; ","")&amp;IF(C485="","SIN UNIDAD; ","")&amp;IF(AND(C485&lt;&gt;"",COUNTIF('Unidades'!$A$2:$A$300,C485)=0),"UNIDAD NO ESTÁ EN LA LISTA; ","")&amp;IF(I485="","SIN URGENCIA; ","")&amp;IF(AND(I485&lt;&gt;"",J485=""),"FALTA QUIÉN DECIDIÓ; ","")&amp;IF(AND(I485="Emergencia ahora",NOT(OR(N(L485)&gt;0,N(M485)&gt;0))),"EMERGENCIA SIN LLAMADA DE REGRESO; ","")&amp;IF(AND(I485&lt;&gt;"",N(A485)&gt;0,IFERROR(VLOOKUP(I485,'Ajustes'!$A$3:$C$5,2,0),0)&gt;0,IF(OR(N(L485)&gt;0,N(M485)&gt;0),((IF(N(L485)=0,N(A485),N(L485))+N(M485))-(N(A485)+N(B485)))*1440&gt;IFERROR(VLOOKUP(I485,'Ajustes'!$A$3:$C$5,2,0),0),AND(NOT(N(O485)&gt;0),I485&lt;&gt;"Emergencia ahora",(NOW()-(N(A485)+N(B485)))*1440&gt;IFERROR(VLOOKUP(I485,'Ajustes'!$A$3:$C$5,2,0),0)))),"LLAMADA DESPUÉS DE LA META; ","")&amp;IF(AND(I485="Siguiente día hábil",N(A485)&gt;0,IF(N(N485)=0,TODAY()&gt;WORKDAY(N(A485),1),N(N485)&gt;WORKDAY(N(A485),1))),"SIGUIENTE DÍA HÁBIL SIN PROGRAMAR; ","")&amp;IF(AND(OR(I485="Emergencia ahora",I485="Siguiente día hábil"),K485=""),"SIN PROVEEDOR; ","")&amp;IF(AND(I485&lt;&gt;"",N(A485)&gt;0,IFERROR(VLOOKUP(I485,'Ajustes'!$A$3:$C$5,3,0),0)&gt;0,TODAY()-N(A485)&gt;IFERROR(VLOOKUP(I485,'Ajustes'!$A$3:$C$5,3,0),0)),"ABIERTA DEMASIADO TIEMPO; ","")="","",LEFT(IF(N(A485)=0,"SIN FECHA DE LLEGADA; ","")&amp;IF(C485="","SIN UNIDAD; ","")&amp;IF(AND(C485&lt;&gt;"",COUNTIF('Unidades'!$A$2:$A$300,C485)=0),"UNIDAD NO ESTÁ EN LA LISTA; ","")&amp;IF(I485="","SIN URGENCIA; ","")&amp;IF(AND(I485&lt;&gt;"",J485=""),"FALTA QUIÉN DECIDIÓ; ","")&amp;IF(AND(I485="Emergencia ahora",NOT(OR(N(L485)&gt;0,N(M485)&gt;0))),"EMERGENCIA SIN LLAMADA DE REGRESO; ","")&amp;IF(AND(I485&lt;&gt;"",N(A485)&gt;0,IFERROR(VLOOKUP(I485,'Ajustes'!$A$3:$C$5,2,0),0)&gt;0,IF(OR(N(L485)&gt;0,N(M485)&gt;0),((IF(N(L485)=0,N(A485),N(L485))+N(M485))-(N(A485)+N(B485)))*1440&gt;IFERROR(VLOOKUP(I485,'Ajustes'!$A$3:$C$5,2,0),0),AND(NOT(N(O485)&gt;0),I485&lt;&gt;"Emergencia ahora",(NOW()-(N(A485)+N(B485)))*1440&gt;IFERROR(VLOOKUP(I485,'Ajustes'!$A$3:$C$5,2,0),0)))),"LLAMADA DESPUÉS DE LA META; ","")&amp;IF(AND(I485="Siguiente día hábil",N(A485)&gt;0,IF(N(N485)=0,TODAY()&gt;WORKDAY(N(A485),1),N(N485)&gt;WORKDAY(N(A485),1))),"SIGUIENTE DÍA HÁBIL SIN PROGRAMAR; ","")&amp;IF(AND(OR(I485="Emergencia ahora",I485="Siguiente día hábil"),K485=""),"SIN PROVEEDOR; ","")&amp;IF(AND(I485&lt;&gt;"",N(A485)&gt;0,IFERROR(VLOOKUP(I485,'Ajustes'!$A$3:$C$5,3,0),0)&gt;0,TODAY()-N(A485)&gt;IFERROR(VLOOKUP(I485,'Ajustes'!$A$3:$C$5,3,0),0)),"ABIERTA DEMASIADO TIEMPO; ",""),LEN(IF(N(A485)=0,"SIN FECHA DE LLEGADA; ","")&amp;IF(C485="","SIN UNIDAD; ","")&amp;IF(AND(C485&lt;&gt;"",COUNTIF('Unidades'!$A$2:$A$300,C485)=0),"UNIDAD NO ESTÁ EN LA LISTA; ","")&amp;IF(I485="","SIN URGENCIA; ","")&amp;IF(AND(I485&lt;&gt;"",J485=""),"FALTA QUIÉN DECIDIÓ; ","")&amp;IF(AND(I485="Emergencia ahora",NOT(OR(N(L485)&gt;0,N(M485)&gt;0))),"EMERGENCIA SIN LLAMADA DE REGRESO; ","")&amp;IF(AND(I485&lt;&gt;"",N(A485)&gt;0,IFERROR(VLOOKUP(I485,'Ajustes'!$A$3:$C$5,2,0),0)&gt;0,IF(OR(N(L485)&gt;0,N(M485)&gt;0),((IF(N(L485)=0,N(A485),N(L485))+N(M485))-(N(A485)+N(B485)))*1440&gt;IFERROR(VLOOKUP(I485,'Ajustes'!$A$3:$C$5,2,0),0),AND(NOT(N(O485)&gt;0),I485&lt;&gt;"Emergencia ahora",(NOW()-(N(A485)+N(B485)))*1440&gt;IFERROR(VLOOKUP(I485,'Ajustes'!$A$3:$C$5,2,0),0)))),"LLAMADA DESPUÉS DE LA META; ","")&amp;IF(AND(I485="Siguiente día hábil",N(A485)&gt;0,IF(N(N485)=0,TODAY()&gt;WORKDAY(N(A485),1),N(N485)&gt;WORKDAY(N(A485),1))),"SIGUIENTE DÍA HÁBIL SIN PROGRAMAR; ","")&amp;IF(AND(OR(I485="Emergencia ahora",I485="Siguiente día hábil"),K485=""),"SIN PROVEEDOR; ","")&amp;IF(AND(I485&lt;&gt;"",N(A485)&gt;0,IFERROR(VLOOKUP(I485,'Ajustes'!$A$3:$C$5,3,0),0)&gt;0,TODAY()-N(A485)&gt;IFERROR(VLOOKUP(I485,'Ajustes'!$A$3:$C$5,3,0),0)),"ABIERTA DEMASIADO TIEMPO; ",""))-2)))</f>
        <v/>
      </c>
    </row>
    <row r="486">
      <c r="A486" s="7" t="n"/>
      <c r="B486" s="8" t="n"/>
      <c r="L486" s="7" t="n"/>
      <c r="M486" s="8" t="n"/>
      <c r="N486" s="7" t="n"/>
      <c r="O486" s="7" t="n"/>
      <c r="Q486" s="10">
        <f>IF(OR(NOT(OR(A486&lt;&gt;"",C486&lt;&gt;"",D486&lt;&gt;"",G486&lt;&gt;"")),N(A486)=0,NOT(OR(N(L486)&gt;0,N(M486)&gt;0))),"",ROUND(((IF(N(L486)=0,N(A486),N(L486))+N(M486))-(N(A486)+N(B486)))*1440,0))</f>
        <v/>
      </c>
      <c r="R486" s="10">
        <f>IF(OR(NOT(OR(A486&lt;&gt;"",C486&lt;&gt;"",D486&lt;&gt;"",G486&lt;&gt;"")),N(A486)=0),"",IF(N(O486)&gt;0,N(O486),TODAY())-N(A486))</f>
        <v/>
      </c>
      <c r="S486">
        <f>IF(OR(NOT(OR(A486&lt;&gt;"",C486&lt;&gt;"",D486&lt;&gt;"",G486&lt;&gt;"")),N(O486)&gt;0),"",IF(IF(N(A486)=0,"SIN FECHA DE LLEGADA; ","")&amp;IF(C486="","SIN UNIDAD; ","")&amp;IF(AND(C486&lt;&gt;"",COUNTIF('Unidades'!$A$2:$A$300,C486)=0),"UNIDAD NO ESTÁ EN LA LISTA; ","")&amp;IF(I486="","SIN URGENCIA; ","")&amp;IF(AND(I486&lt;&gt;"",J486=""),"FALTA QUIÉN DECIDIÓ; ","")&amp;IF(AND(I486="Emergencia ahora",NOT(OR(N(L486)&gt;0,N(M486)&gt;0))),"EMERGENCIA SIN LLAMADA DE REGRESO; ","")&amp;IF(AND(I486&lt;&gt;"",N(A486)&gt;0,IFERROR(VLOOKUP(I486,'Ajustes'!$A$3:$C$5,2,0),0)&gt;0,IF(OR(N(L486)&gt;0,N(M486)&gt;0),((IF(N(L486)=0,N(A486),N(L486))+N(M486))-(N(A486)+N(B486)))*1440&gt;IFERROR(VLOOKUP(I486,'Ajustes'!$A$3:$C$5,2,0),0),AND(NOT(N(O486)&gt;0),I486&lt;&gt;"Emergencia ahora",(NOW()-(N(A486)+N(B486)))*1440&gt;IFERROR(VLOOKUP(I486,'Ajustes'!$A$3:$C$5,2,0),0)))),"LLAMADA DESPUÉS DE LA META; ","")&amp;IF(AND(I486="Siguiente día hábil",N(A486)&gt;0,IF(N(N486)=0,TODAY()&gt;WORKDAY(N(A486),1),N(N486)&gt;WORKDAY(N(A486),1))),"SIGUIENTE DÍA HÁBIL SIN PROGRAMAR; ","")&amp;IF(AND(OR(I486="Emergencia ahora",I486="Siguiente día hábil"),K486=""),"SIN PROVEEDOR; ","")&amp;IF(AND(I486&lt;&gt;"",N(A486)&gt;0,IFERROR(VLOOKUP(I486,'Ajustes'!$A$3:$C$5,3,0),0)&gt;0,TODAY()-N(A486)&gt;IFERROR(VLOOKUP(I486,'Ajustes'!$A$3:$C$5,3,0),0)),"ABIERTA DEMASIADO TIEMPO; ","")="","",LEFT(IF(N(A486)=0,"SIN FECHA DE LLEGADA; ","")&amp;IF(C486="","SIN UNIDAD; ","")&amp;IF(AND(C486&lt;&gt;"",COUNTIF('Unidades'!$A$2:$A$300,C486)=0),"UNIDAD NO ESTÁ EN LA LISTA; ","")&amp;IF(I486="","SIN URGENCIA; ","")&amp;IF(AND(I486&lt;&gt;"",J486=""),"FALTA QUIÉN DECIDIÓ; ","")&amp;IF(AND(I486="Emergencia ahora",NOT(OR(N(L486)&gt;0,N(M486)&gt;0))),"EMERGENCIA SIN LLAMADA DE REGRESO; ","")&amp;IF(AND(I486&lt;&gt;"",N(A486)&gt;0,IFERROR(VLOOKUP(I486,'Ajustes'!$A$3:$C$5,2,0),0)&gt;0,IF(OR(N(L486)&gt;0,N(M486)&gt;0),((IF(N(L486)=0,N(A486),N(L486))+N(M486))-(N(A486)+N(B486)))*1440&gt;IFERROR(VLOOKUP(I486,'Ajustes'!$A$3:$C$5,2,0),0),AND(NOT(N(O486)&gt;0),I486&lt;&gt;"Emergencia ahora",(NOW()-(N(A486)+N(B486)))*1440&gt;IFERROR(VLOOKUP(I486,'Ajustes'!$A$3:$C$5,2,0),0)))),"LLAMADA DESPUÉS DE LA META; ","")&amp;IF(AND(I486="Siguiente día hábil",N(A486)&gt;0,IF(N(N486)=0,TODAY()&gt;WORKDAY(N(A486),1),N(N486)&gt;WORKDAY(N(A486),1))),"SIGUIENTE DÍA HÁBIL SIN PROGRAMAR; ","")&amp;IF(AND(OR(I486="Emergencia ahora",I486="Siguiente día hábil"),K486=""),"SIN PROVEEDOR; ","")&amp;IF(AND(I486&lt;&gt;"",N(A486)&gt;0,IFERROR(VLOOKUP(I486,'Ajustes'!$A$3:$C$5,3,0),0)&gt;0,TODAY()-N(A486)&gt;IFERROR(VLOOKUP(I486,'Ajustes'!$A$3:$C$5,3,0),0)),"ABIERTA DEMASIADO TIEMPO; ",""),LEN(IF(N(A486)=0,"SIN FECHA DE LLEGADA; ","")&amp;IF(C486="","SIN UNIDAD; ","")&amp;IF(AND(C486&lt;&gt;"",COUNTIF('Unidades'!$A$2:$A$300,C486)=0),"UNIDAD NO ESTÁ EN LA LISTA; ","")&amp;IF(I486="","SIN URGENCIA; ","")&amp;IF(AND(I486&lt;&gt;"",J486=""),"FALTA QUIÉN DECIDIÓ; ","")&amp;IF(AND(I486="Emergencia ahora",NOT(OR(N(L486)&gt;0,N(M486)&gt;0))),"EMERGENCIA SIN LLAMADA DE REGRESO; ","")&amp;IF(AND(I486&lt;&gt;"",N(A486)&gt;0,IFERROR(VLOOKUP(I486,'Ajustes'!$A$3:$C$5,2,0),0)&gt;0,IF(OR(N(L486)&gt;0,N(M486)&gt;0),((IF(N(L486)=0,N(A486),N(L486))+N(M486))-(N(A486)+N(B486)))*1440&gt;IFERROR(VLOOKUP(I486,'Ajustes'!$A$3:$C$5,2,0),0),AND(NOT(N(O486)&gt;0),I486&lt;&gt;"Emergencia ahora",(NOW()-(N(A486)+N(B486)))*1440&gt;IFERROR(VLOOKUP(I486,'Ajustes'!$A$3:$C$5,2,0),0)))),"LLAMADA DESPUÉS DE LA META; ","")&amp;IF(AND(I486="Siguiente día hábil",N(A486)&gt;0,IF(N(N486)=0,TODAY()&gt;WORKDAY(N(A486),1),N(N486)&gt;WORKDAY(N(A486),1))),"SIGUIENTE DÍA HÁBIL SIN PROGRAMAR; ","")&amp;IF(AND(OR(I486="Emergencia ahora",I486="Siguiente día hábil"),K486=""),"SIN PROVEEDOR; ","")&amp;IF(AND(I486&lt;&gt;"",N(A486)&gt;0,IFERROR(VLOOKUP(I486,'Ajustes'!$A$3:$C$5,3,0),0)&gt;0,TODAY()-N(A486)&gt;IFERROR(VLOOKUP(I486,'Ajustes'!$A$3:$C$5,3,0),0)),"ABIERTA DEMASIADO TIEMPO; ",""))-2)))</f>
        <v/>
      </c>
    </row>
    <row r="487">
      <c r="A487" s="7" t="n"/>
      <c r="B487" s="8" t="n"/>
      <c r="L487" s="7" t="n"/>
      <c r="M487" s="8" t="n"/>
      <c r="N487" s="7" t="n"/>
      <c r="O487" s="7" t="n"/>
      <c r="Q487" s="10">
        <f>IF(OR(NOT(OR(A487&lt;&gt;"",C487&lt;&gt;"",D487&lt;&gt;"",G487&lt;&gt;"")),N(A487)=0,NOT(OR(N(L487)&gt;0,N(M487)&gt;0))),"",ROUND(((IF(N(L487)=0,N(A487),N(L487))+N(M487))-(N(A487)+N(B487)))*1440,0))</f>
        <v/>
      </c>
      <c r="R487" s="10">
        <f>IF(OR(NOT(OR(A487&lt;&gt;"",C487&lt;&gt;"",D487&lt;&gt;"",G487&lt;&gt;"")),N(A487)=0),"",IF(N(O487)&gt;0,N(O487),TODAY())-N(A487))</f>
        <v/>
      </c>
      <c r="S487">
        <f>IF(OR(NOT(OR(A487&lt;&gt;"",C487&lt;&gt;"",D487&lt;&gt;"",G487&lt;&gt;"")),N(O487)&gt;0),"",IF(IF(N(A487)=0,"SIN FECHA DE LLEGADA; ","")&amp;IF(C487="","SIN UNIDAD; ","")&amp;IF(AND(C487&lt;&gt;"",COUNTIF('Unidades'!$A$2:$A$300,C487)=0),"UNIDAD NO ESTÁ EN LA LISTA; ","")&amp;IF(I487="","SIN URGENCIA; ","")&amp;IF(AND(I487&lt;&gt;"",J487=""),"FALTA QUIÉN DECIDIÓ; ","")&amp;IF(AND(I487="Emergencia ahora",NOT(OR(N(L487)&gt;0,N(M487)&gt;0))),"EMERGENCIA SIN LLAMADA DE REGRESO; ","")&amp;IF(AND(I487&lt;&gt;"",N(A487)&gt;0,IFERROR(VLOOKUP(I487,'Ajustes'!$A$3:$C$5,2,0),0)&gt;0,IF(OR(N(L487)&gt;0,N(M487)&gt;0),((IF(N(L487)=0,N(A487),N(L487))+N(M487))-(N(A487)+N(B487)))*1440&gt;IFERROR(VLOOKUP(I487,'Ajustes'!$A$3:$C$5,2,0),0),AND(NOT(N(O487)&gt;0),I487&lt;&gt;"Emergencia ahora",(NOW()-(N(A487)+N(B487)))*1440&gt;IFERROR(VLOOKUP(I487,'Ajustes'!$A$3:$C$5,2,0),0)))),"LLAMADA DESPUÉS DE LA META; ","")&amp;IF(AND(I487="Siguiente día hábil",N(A487)&gt;0,IF(N(N487)=0,TODAY()&gt;WORKDAY(N(A487),1),N(N487)&gt;WORKDAY(N(A487),1))),"SIGUIENTE DÍA HÁBIL SIN PROGRAMAR; ","")&amp;IF(AND(OR(I487="Emergencia ahora",I487="Siguiente día hábil"),K487=""),"SIN PROVEEDOR; ","")&amp;IF(AND(I487&lt;&gt;"",N(A487)&gt;0,IFERROR(VLOOKUP(I487,'Ajustes'!$A$3:$C$5,3,0),0)&gt;0,TODAY()-N(A487)&gt;IFERROR(VLOOKUP(I487,'Ajustes'!$A$3:$C$5,3,0),0)),"ABIERTA DEMASIADO TIEMPO; ","")="","",LEFT(IF(N(A487)=0,"SIN FECHA DE LLEGADA; ","")&amp;IF(C487="","SIN UNIDAD; ","")&amp;IF(AND(C487&lt;&gt;"",COUNTIF('Unidades'!$A$2:$A$300,C487)=0),"UNIDAD NO ESTÁ EN LA LISTA; ","")&amp;IF(I487="","SIN URGENCIA; ","")&amp;IF(AND(I487&lt;&gt;"",J487=""),"FALTA QUIÉN DECIDIÓ; ","")&amp;IF(AND(I487="Emergencia ahora",NOT(OR(N(L487)&gt;0,N(M487)&gt;0))),"EMERGENCIA SIN LLAMADA DE REGRESO; ","")&amp;IF(AND(I487&lt;&gt;"",N(A487)&gt;0,IFERROR(VLOOKUP(I487,'Ajustes'!$A$3:$C$5,2,0),0)&gt;0,IF(OR(N(L487)&gt;0,N(M487)&gt;0),((IF(N(L487)=0,N(A487),N(L487))+N(M487))-(N(A487)+N(B487)))*1440&gt;IFERROR(VLOOKUP(I487,'Ajustes'!$A$3:$C$5,2,0),0),AND(NOT(N(O487)&gt;0),I487&lt;&gt;"Emergencia ahora",(NOW()-(N(A487)+N(B487)))*1440&gt;IFERROR(VLOOKUP(I487,'Ajustes'!$A$3:$C$5,2,0),0)))),"LLAMADA DESPUÉS DE LA META; ","")&amp;IF(AND(I487="Siguiente día hábil",N(A487)&gt;0,IF(N(N487)=0,TODAY()&gt;WORKDAY(N(A487),1),N(N487)&gt;WORKDAY(N(A487),1))),"SIGUIENTE DÍA HÁBIL SIN PROGRAMAR; ","")&amp;IF(AND(OR(I487="Emergencia ahora",I487="Siguiente día hábil"),K487=""),"SIN PROVEEDOR; ","")&amp;IF(AND(I487&lt;&gt;"",N(A487)&gt;0,IFERROR(VLOOKUP(I487,'Ajustes'!$A$3:$C$5,3,0),0)&gt;0,TODAY()-N(A487)&gt;IFERROR(VLOOKUP(I487,'Ajustes'!$A$3:$C$5,3,0),0)),"ABIERTA DEMASIADO TIEMPO; ",""),LEN(IF(N(A487)=0,"SIN FECHA DE LLEGADA; ","")&amp;IF(C487="","SIN UNIDAD; ","")&amp;IF(AND(C487&lt;&gt;"",COUNTIF('Unidades'!$A$2:$A$300,C487)=0),"UNIDAD NO ESTÁ EN LA LISTA; ","")&amp;IF(I487="","SIN URGENCIA; ","")&amp;IF(AND(I487&lt;&gt;"",J487=""),"FALTA QUIÉN DECIDIÓ; ","")&amp;IF(AND(I487="Emergencia ahora",NOT(OR(N(L487)&gt;0,N(M487)&gt;0))),"EMERGENCIA SIN LLAMADA DE REGRESO; ","")&amp;IF(AND(I487&lt;&gt;"",N(A487)&gt;0,IFERROR(VLOOKUP(I487,'Ajustes'!$A$3:$C$5,2,0),0)&gt;0,IF(OR(N(L487)&gt;0,N(M487)&gt;0),((IF(N(L487)=0,N(A487),N(L487))+N(M487))-(N(A487)+N(B487)))*1440&gt;IFERROR(VLOOKUP(I487,'Ajustes'!$A$3:$C$5,2,0),0),AND(NOT(N(O487)&gt;0),I487&lt;&gt;"Emergencia ahora",(NOW()-(N(A487)+N(B487)))*1440&gt;IFERROR(VLOOKUP(I487,'Ajustes'!$A$3:$C$5,2,0),0)))),"LLAMADA DESPUÉS DE LA META; ","")&amp;IF(AND(I487="Siguiente día hábil",N(A487)&gt;0,IF(N(N487)=0,TODAY()&gt;WORKDAY(N(A487),1),N(N487)&gt;WORKDAY(N(A487),1))),"SIGUIENTE DÍA HÁBIL SIN PROGRAMAR; ","")&amp;IF(AND(OR(I487="Emergencia ahora",I487="Siguiente día hábil"),K487=""),"SIN PROVEEDOR; ","")&amp;IF(AND(I487&lt;&gt;"",N(A487)&gt;0,IFERROR(VLOOKUP(I487,'Ajustes'!$A$3:$C$5,3,0),0)&gt;0,TODAY()-N(A487)&gt;IFERROR(VLOOKUP(I487,'Ajustes'!$A$3:$C$5,3,0),0)),"ABIERTA DEMASIADO TIEMPO; ",""))-2)))</f>
        <v/>
      </c>
    </row>
    <row r="488">
      <c r="A488" s="7" t="n"/>
      <c r="B488" s="8" t="n"/>
      <c r="L488" s="7" t="n"/>
      <c r="M488" s="8" t="n"/>
      <c r="N488" s="7" t="n"/>
      <c r="O488" s="7" t="n"/>
      <c r="Q488" s="10">
        <f>IF(OR(NOT(OR(A488&lt;&gt;"",C488&lt;&gt;"",D488&lt;&gt;"",G488&lt;&gt;"")),N(A488)=0,NOT(OR(N(L488)&gt;0,N(M488)&gt;0))),"",ROUND(((IF(N(L488)=0,N(A488),N(L488))+N(M488))-(N(A488)+N(B488)))*1440,0))</f>
        <v/>
      </c>
      <c r="R488" s="10">
        <f>IF(OR(NOT(OR(A488&lt;&gt;"",C488&lt;&gt;"",D488&lt;&gt;"",G488&lt;&gt;"")),N(A488)=0),"",IF(N(O488)&gt;0,N(O488),TODAY())-N(A488))</f>
        <v/>
      </c>
      <c r="S488">
        <f>IF(OR(NOT(OR(A488&lt;&gt;"",C488&lt;&gt;"",D488&lt;&gt;"",G488&lt;&gt;"")),N(O488)&gt;0),"",IF(IF(N(A488)=0,"SIN FECHA DE LLEGADA; ","")&amp;IF(C488="","SIN UNIDAD; ","")&amp;IF(AND(C488&lt;&gt;"",COUNTIF('Unidades'!$A$2:$A$300,C488)=0),"UNIDAD NO ESTÁ EN LA LISTA; ","")&amp;IF(I488="","SIN URGENCIA; ","")&amp;IF(AND(I488&lt;&gt;"",J488=""),"FALTA QUIÉN DECIDIÓ; ","")&amp;IF(AND(I488="Emergencia ahora",NOT(OR(N(L488)&gt;0,N(M488)&gt;0))),"EMERGENCIA SIN LLAMADA DE REGRESO; ","")&amp;IF(AND(I488&lt;&gt;"",N(A488)&gt;0,IFERROR(VLOOKUP(I488,'Ajustes'!$A$3:$C$5,2,0),0)&gt;0,IF(OR(N(L488)&gt;0,N(M488)&gt;0),((IF(N(L488)=0,N(A488),N(L488))+N(M488))-(N(A488)+N(B488)))*1440&gt;IFERROR(VLOOKUP(I488,'Ajustes'!$A$3:$C$5,2,0),0),AND(NOT(N(O488)&gt;0),I488&lt;&gt;"Emergencia ahora",(NOW()-(N(A488)+N(B488)))*1440&gt;IFERROR(VLOOKUP(I488,'Ajustes'!$A$3:$C$5,2,0),0)))),"LLAMADA DESPUÉS DE LA META; ","")&amp;IF(AND(I488="Siguiente día hábil",N(A488)&gt;0,IF(N(N488)=0,TODAY()&gt;WORKDAY(N(A488),1),N(N488)&gt;WORKDAY(N(A488),1))),"SIGUIENTE DÍA HÁBIL SIN PROGRAMAR; ","")&amp;IF(AND(OR(I488="Emergencia ahora",I488="Siguiente día hábil"),K488=""),"SIN PROVEEDOR; ","")&amp;IF(AND(I488&lt;&gt;"",N(A488)&gt;0,IFERROR(VLOOKUP(I488,'Ajustes'!$A$3:$C$5,3,0),0)&gt;0,TODAY()-N(A488)&gt;IFERROR(VLOOKUP(I488,'Ajustes'!$A$3:$C$5,3,0),0)),"ABIERTA DEMASIADO TIEMPO; ","")="","",LEFT(IF(N(A488)=0,"SIN FECHA DE LLEGADA; ","")&amp;IF(C488="","SIN UNIDAD; ","")&amp;IF(AND(C488&lt;&gt;"",COUNTIF('Unidades'!$A$2:$A$300,C488)=0),"UNIDAD NO ESTÁ EN LA LISTA; ","")&amp;IF(I488="","SIN URGENCIA; ","")&amp;IF(AND(I488&lt;&gt;"",J488=""),"FALTA QUIÉN DECIDIÓ; ","")&amp;IF(AND(I488="Emergencia ahora",NOT(OR(N(L488)&gt;0,N(M488)&gt;0))),"EMERGENCIA SIN LLAMADA DE REGRESO; ","")&amp;IF(AND(I488&lt;&gt;"",N(A488)&gt;0,IFERROR(VLOOKUP(I488,'Ajustes'!$A$3:$C$5,2,0),0)&gt;0,IF(OR(N(L488)&gt;0,N(M488)&gt;0),((IF(N(L488)=0,N(A488),N(L488))+N(M488))-(N(A488)+N(B488)))*1440&gt;IFERROR(VLOOKUP(I488,'Ajustes'!$A$3:$C$5,2,0),0),AND(NOT(N(O488)&gt;0),I488&lt;&gt;"Emergencia ahora",(NOW()-(N(A488)+N(B488)))*1440&gt;IFERROR(VLOOKUP(I488,'Ajustes'!$A$3:$C$5,2,0),0)))),"LLAMADA DESPUÉS DE LA META; ","")&amp;IF(AND(I488="Siguiente día hábil",N(A488)&gt;0,IF(N(N488)=0,TODAY()&gt;WORKDAY(N(A488),1),N(N488)&gt;WORKDAY(N(A488),1))),"SIGUIENTE DÍA HÁBIL SIN PROGRAMAR; ","")&amp;IF(AND(OR(I488="Emergencia ahora",I488="Siguiente día hábil"),K488=""),"SIN PROVEEDOR; ","")&amp;IF(AND(I488&lt;&gt;"",N(A488)&gt;0,IFERROR(VLOOKUP(I488,'Ajustes'!$A$3:$C$5,3,0),0)&gt;0,TODAY()-N(A488)&gt;IFERROR(VLOOKUP(I488,'Ajustes'!$A$3:$C$5,3,0),0)),"ABIERTA DEMASIADO TIEMPO; ",""),LEN(IF(N(A488)=0,"SIN FECHA DE LLEGADA; ","")&amp;IF(C488="","SIN UNIDAD; ","")&amp;IF(AND(C488&lt;&gt;"",COUNTIF('Unidades'!$A$2:$A$300,C488)=0),"UNIDAD NO ESTÁ EN LA LISTA; ","")&amp;IF(I488="","SIN URGENCIA; ","")&amp;IF(AND(I488&lt;&gt;"",J488=""),"FALTA QUIÉN DECIDIÓ; ","")&amp;IF(AND(I488="Emergencia ahora",NOT(OR(N(L488)&gt;0,N(M488)&gt;0))),"EMERGENCIA SIN LLAMADA DE REGRESO; ","")&amp;IF(AND(I488&lt;&gt;"",N(A488)&gt;0,IFERROR(VLOOKUP(I488,'Ajustes'!$A$3:$C$5,2,0),0)&gt;0,IF(OR(N(L488)&gt;0,N(M488)&gt;0),((IF(N(L488)=0,N(A488),N(L488))+N(M488))-(N(A488)+N(B488)))*1440&gt;IFERROR(VLOOKUP(I488,'Ajustes'!$A$3:$C$5,2,0),0),AND(NOT(N(O488)&gt;0),I488&lt;&gt;"Emergencia ahora",(NOW()-(N(A488)+N(B488)))*1440&gt;IFERROR(VLOOKUP(I488,'Ajustes'!$A$3:$C$5,2,0),0)))),"LLAMADA DESPUÉS DE LA META; ","")&amp;IF(AND(I488="Siguiente día hábil",N(A488)&gt;0,IF(N(N488)=0,TODAY()&gt;WORKDAY(N(A488),1),N(N488)&gt;WORKDAY(N(A488),1))),"SIGUIENTE DÍA HÁBIL SIN PROGRAMAR; ","")&amp;IF(AND(OR(I488="Emergencia ahora",I488="Siguiente día hábil"),K488=""),"SIN PROVEEDOR; ","")&amp;IF(AND(I488&lt;&gt;"",N(A488)&gt;0,IFERROR(VLOOKUP(I488,'Ajustes'!$A$3:$C$5,3,0),0)&gt;0,TODAY()-N(A488)&gt;IFERROR(VLOOKUP(I488,'Ajustes'!$A$3:$C$5,3,0),0)),"ABIERTA DEMASIADO TIEMPO; ",""))-2)))</f>
        <v/>
      </c>
    </row>
    <row r="489">
      <c r="A489" s="7" t="n"/>
      <c r="B489" s="8" t="n"/>
      <c r="L489" s="7" t="n"/>
      <c r="M489" s="8" t="n"/>
      <c r="N489" s="7" t="n"/>
      <c r="O489" s="7" t="n"/>
      <c r="Q489" s="10">
        <f>IF(OR(NOT(OR(A489&lt;&gt;"",C489&lt;&gt;"",D489&lt;&gt;"",G489&lt;&gt;"")),N(A489)=0,NOT(OR(N(L489)&gt;0,N(M489)&gt;0))),"",ROUND(((IF(N(L489)=0,N(A489),N(L489))+N(M489))-(N(A489)+N(B489)))*1440,0))</f>
        <v/>
      </c>
      <c r="R489" s="10">
        <f>IF(OR(NOT(OR(A489&lt;&gt;"",C489&lt;&gt;"",D489&lt;&gt;"",G489&lt;&gt;"")),N(A489)=0),"",IF(N(O489)&gt;0,N(O489),TODAY())-N(A489))</f>
        <v/>
      </c>
      <c r="S489">
        <f>IF(OR(NOT(OR(A489&lt;&gt;"",C489&lt;&gt;"",D489&lt;&gt;"",G489&lt;&gt;"")),N(O489)&gt;0),"",IF(IF(N(A489)=0,"SIN FECHA DE LLEGADA; ","")&amp;IF(C489="","SIN UNIDAD; ","")&amp;IF(AND(C489&lt;&gt;"",COUNTIF('Unidades'!$A$2:$A$300,C489)=0),"UNIDAD NO ESTÁ EN LA LISTA; ","")&amp;IF(I489="","SIN URGENCIA; ","")&amp;IF(AND(I489&lt;&gt;"",J489=""),"FALTA QUIÉN DECIDIÓ; ","")&amp;IF(AND(I489="Emergencia ahora",NOT(OR(N(L489)&gt;0,N(M489)&gt;0))),"EMERGENCIA SIN LLAMADA DE REGRESO; ","")&amp;IF(AND(I489&lt;&gt;"",N(A489)&gt;0,IFERROR(VLOOKUP(I489,'Ajustes'!$A$3:$C$5,2,0),0)&gt;0,IF(OR(N(L489)&gt;0,N(M489)&gt;0),((IF(N(L489)=0,N(A489),N(L489))+N(M489))-(N(A489)+N(B489)))*1440&gt;IFERROR(VLOOKUP(I489,'Ajustes'!$A$3:$C$5,2,0),0),AND(NOT(N(O489)&gt;0),I489&lt;&gt;"Emergencia ahora",(NOW()-(N(A489)+N(B489)))*1440&gt;IFERROR(VLOOKUP(I489,'Ajustes'!$A$3:$C$5,2,0),0)))),"LLAMADA DESPUÉS DE LA META; ","")&amp;IF(AND(I489="Siguiente día hábil",N(A489)&gt;0,IF(N(N489)=0,TODAY()&gt;WORKDAY(N(A489),1),N(N489)&gt;WORKDAY(N(A489),1))),"SIGUIENTE DÍA HÁBIL SIN PROGRAMAR; ","")&amp;IF(AND(OR(I489="Emergencia ahora",I489="Siguiente día hábil"),K489=""),"SIN PROVEEDOR; ","")&amp;IF(AND(I489&lt;&gt;"",N(A489)&gt;0,IFERROR(VLOOKUP(I489,'Ajustes'!$A$3:$C$5,3,0),0)&gt;0,TODAY()-N(A489)&gt;IFERROR(VLOOKUP(I489,'Ajustes'!$A$3:$C$5,3,0),0)),"ABIERTA DEMASIADO TIEMPO; ","")="","",LEFT(IF(N(A489)=0,"SIN FECHA DE LLEGADA; ","")&amp;IF(C489="","SIN UNIDAD; ","")&amp;IF(AND(C489&lt;&gt;"",COUNTIF('Unidades'!$A$2:$A$300,C489)=0),"UNIDAD NO ESTÁ EN LA LISTA; ","")&amp;IF(I489="","SIN URGENCIA; ","")&amp;IF(AND(I489&lt;&gt;"",J489=""),"FALTA QUIÉN DECIDIÓ; ","")&amp;IF(AND(I489="Emergencia ahora",NOT(OR(N(L489)&gt;0,N(M489)&gt;0))),"EMERGENCIA SIN LLAMADA DE REGRESO; ","")&amp;IF(AND(I489&lt;&gt;"",N(A489)&gt;0,IFERROR(VLOOKUP(I489,'Ajustes'!$A$3:$C$5,2,0),0)&gt;0,IF(OR(N(L489)&gt;0,N(M489)&gt;0),((IF(N(L489)=0,N(A489),N(L489))+N(M489))-(N(A489)+N(B489)))*1440&gt;IFERROR(VLOOKUP(I489,'Ajustes'!$A$3:$C$5,2,0),0),AND(NOT(N(O489)&gt;0),I489&lt;&gt;"Emergencia ahora",(NOW()-(N(A489)+N(B489)))*1440&gt;IFERROR(VLOOKUP(I489,'Ajustes'!$A$3:$C$5,2,0),0)))),"LLAMADA DESPUÉS DE LA META; ","")&amp;IF(AND(I489="Siguiente día hábil",N(A489)&gt;0,IF(N(N489)=0,TODAY()&gt;WORKDAY(N(A489),1),N(N489)&gt;WORKDAY(N(A489),1))),"SIGUIENTE DÍA HÁBIL SIN PROGRAMAR; ","")&amp;IF(AND(OR(I489="Emergencia ahora",I489="Siguiente día hábil"),K489=""),"SIN PROVEEDOR; ","")&amp;IF(AND(I489&lt;&gt;"",N(A489)&gt;0,IFERROR(VLOOKUP(I489,'Ajustes'!$A$3:$C$5,3,0),0)&gt;0,TODAY()-N(A489)&gt;IFERROR(VLOOKUP(I489,'Ajustes'!$A$3:$C$5,3,0),0)),"ABIERTA DEMASIADO TIEMPO; ",""),LEN(IF(N(A489)=0,"SIN FECHA DE LLEGADA; ","")&amp;IF(C489="","SIN UNIDAD; ","")&amp;IF(AND(C489&lt;&gt;"",COUNTIF('Unidades'!$A$2:$A$300,C489)=0),"UNIDAD NO ESTÁ EN LA LISTA; ","")&amp;IF(I489="","SIN URGENCIA; ","")&amp;IF(AND(I489&lt;&gt;"",J489=""),"FALTA QUIÉN DECIDIÓ; ","")&amp;IF(AND(I489="Emergencia ahora",NOT(OR(N(L489)&gt;0,N(M489)&gt;0))),"EMERGENCIA SIN LLAMADA DE REGRESO; ","")&amp;IF(AND(I489&lt;&gt;"",N(A489)&gt;0,IFERROR(VLOOKUP(I489,'Ajustes'!$A$3:$C$5,2,0),0)&gt;0,IF(OR(N(L489)&gt;0,N(M489)&gt;0),((IF(N(L489)=0,N(A489),N(L489))+N(M489))-(N(A489)+N(B489)))*1440&gt;IFERROR(VLOOKUP(I489,'Ajustes'!$A$3:$C$5,2,0),0),AND(NOT(N(O489)&gt;0),I489&lt;&gt;"Emergencia ahora",(NOW()-(N(A489)+N(B489)))*1440&gt;IFERROR(VLOOKUP(I489,'Ajustes'!$A$3:$C$5,2,0),0)))),"LLAMADA DESPUÉS DE LA META; ","")&amp;IF(AND(I489="Siguiente día hábil",N(A489)&gt;0,IF(N(N489)=0,TODAY()&gt;WORKDAY(N(A489),1),N(N489)&gt;WORKDAY(N(A489),1))),"SIGUIENTE DÍA HÁBIL SIN PROGRAMAR; ","")&amp;IF(AND(OR(I489="Emergencia ahora",I489="Siguiente día hábil"),K489=""),"SIN PROVEEDOR; ","")&amp;IF(AND(I489&lt;&gt;"",N(A489)&gt;0,IFERROR(VLOOKUP(I489,'Ajustes'!$A$3:$C$5,3,0),0)&gt;0,TODAY()-N(A489)&gt;IFERROR(VLOOKUP(I489,'Ajustes'!$A$3:$C$5,3,0),0)),"ABIERTA DEMASIADO TIEMPO; ",""))-2)))</f>
        <v/>
      </c>
    </row>
    <row r="490">
      <c r="A490" s="7" t="n"/>
      <c r="B490" s="8" t="n"/>
      <c r="L490" s="7" t="n"/>
      <c r="M490" s="8" t="n"/>
      <c r="N490" s="7" t="n"/>
      <c r="O490" s="7" t="n"/>
      <c r="Q490" s="10">
        <f>IF(OR(NOT(OR(A490&lt;&gt;"",C490&lt;&gt;"",D490&lt;&gt;"",G490&lt;&gt;"")),N(A490)=0,NOT(OR(N(L490)&gt;0,N(M490)&gt;0))),"",ROUND(((IF(N(L490)=0,N(A490),N(L490))+N(M490))-(N(A490)+N(B490)))*1440,0))</f>
        <v/>
      </c>
      <c r="R490" s="10">
        <f>IF(OR(NOT(OR(A490&lt;&gt;"",C490&lt;&gt;"",D490&lt;&gt;"",G490&lt;&gt;"")),N(A490)=0),"",IF(N(O490)&gt;0,N(O490),TODAY())-N(A490))</f>
        <v/>
      </c>
      <c r="S490">
        <f>IF(OR(NOT(OR(A490&lt;&gt;"",C490&lt;&gt;"",D490&lt;&gt;"",G490&lt;&gt;"")),N(O490)&gt;0),"",IF(IF(N(A490)=0,"SIN FECHA DE LLEGADA; ","")&amp;IF(C490="","SIN UNIDAD; ","")&amp;IF(AND(C490&lt;&gt;"",COUNTIF('Unidades'!$A$2:$A$300,C490)=0),"UNIDAD NO ESTÁ EN LA LISTA; ","")&amp;IF(I490="","SIN URGENCIA; ","")&amp;IF(AND(I490&lt;&gt;"",J490=""),"FALTA QUIÉN DECIDIÓ; ","")&amp;IF(AND(I490="Emergencia ahora",NOT(OR(N(L490)&gt;0,N(M490)&gt;0))),"EMERGENCIA SIN LLAMADA DE REGRESO; ","")&amp;IF(AND(I490&lt;&gt;"",N(A490)&gt;0,IFERROR(VLOOKUP(I490,'Ajustes'!$A$3:$C$5,2,0),0)&gt;0,IF(OR(N(L490)&gt;0,N(M490)&gt;0),((IF(N(L490)=0,N(A490),N(L490))+N(M490))-(N(A490)+N(B490)))*1440&gt;IFERROR(VLOOKUP(I490,'Ajustes'!$A$3:$C$5,2,0),0),AND(NOT(N(O490)&gt;0),I490&lt;&gt;"Emergencia ahora",(NOW()-(N(A490)+N(B490)))*1440&gt;IFERROR(VLOOKUP(I490,'Ajustes'!$A$3:$C$5,2,0),0)))),"LLAMADA DESPUÉS DE LA META; ","")&amp;IF(AND(I490="Siguiente día hábil",N(A490)&gt;0,IF(N(N490)=0,TODAY()&gt;WORKDAY(N(A490),1),N(N490)&gt;WORKDAY(N(A490),1))),"SIGUIENTE DÍA HÁBIL SIN PROGRAMAR; ","")&amp;IF(AND(OR(I490="Emergencia ahora",I490="Siguiente día hábil"),K490=""),"SIN PROVEEDOR; ","")&amp;IF(AND(I490&lt;&gt;"",N(A490)&gt;0,IFERROR(VLOOKUP(I490,'Ajustes'!$A$3:$C$5,3,0),0)&gt;0,TODAY()-N(A490)&gt;IFERROR(VLOOKUP(I490,'Ajustes'!$A$3:$C$5,3,0),0)),"ABIERTA DEMASIADO TIEMPO; ","")="","",LEFT(IF(N(A490)=0,"SIN FECHA DE LLEGADA; ","")&amp;IF(C490="","SIN UNIDAD; ","")&amp;IF(AND(C490&lt;&gt;"",COUNTIF('Unidades'!$A$2:$A$300,C490)=0),"UNIDAD NO ESTÁ EN LA LISTA; ","")&amp;IF(I490="","SIN URGENCIA; ","")&amp;IF(AND(I490&lt;&gt;"",J490=""),"FALTA QUIÉN DECIDIÓ; ","")&amp;IF(AND(I490="Emergencia ahora",NOT(OR(N(L490)&gt;0,N(M490)&gt;0))),"EMERGENCIA SIN LLAMADA DE REGRESO; ","")&amp;IF(AND(I490&lt;&gt;"",N(A490)&gt;0,IFERROR(VLOOKUP(I490,'Ajustes'!$A$3:$C$5,2,0),0)&gt;0,IF(OR(N(L490)&gt;0,N(M490)&gt;0),((IF(N(L490)=0,N(A490),N(L490))+N(M490))-(N(A490)+N(B490)))*1440&gt;IFERROR(VLOOKUP(I490,'Ajustes'!$A$3:$C$5,2,0),0),AND(NOT(N(O490)&gt;0),I490&lt;&gt;"Emergencia ahora",(NOW()-(N(A490)+N(B490)))*1440&gt;IFERROR(VLOOKUP(I490,'Ajustes'!$A$3:$C$5,2,0),0)))),"LLAMADA DESPUÉS DE LA META; ","")&amp;IF(AND(I490="Siguiente día hábil",N(A490)&gt;0,IF(N(N490)=0,TODAY()&gt;WORKDAY(N(A490),1),N(N490)&gt;WORKDAY(N(A490),1))),"SIGUIENTE DÍA HÁBIL SIN PROGRAMAR; ","")&amp;IF(AND(OR(I490="Emergencia ahora",I490="Siguiente día hábil"),K490=""),"SIN PROVEEDOR; ","")&amp;IF(AND(I490&lt;&gt;"",N(A490)&gt;0,IFERROR(VLOOKUP(I490,'Ajustes'!$A$3:$C$5,3,0),0)&gt;0,TODAY()-N(A490)&gt;IFERROR(VLOOKUP(I490,'Ajustes'!$A$3:$C$5,3,0),0)),"ABIERTA DEMASIADO TIEMPO; ",""),LEN(IF(N(A490)=0,"SIN FECHA DE LLEGADA; ","")&amp;IF(C490="","SIN UNIDAD; ","")&amp;IF(AND(C490&lt;&gt;"",COUNTIF('Unidades'!$A$2:$A$300,C490)=0),"UNIDAD NO ESTÁ EN LA LISTA; ","")&amp;IF(I490="","SIN URGENCIA; ","")&amp;IF(AND(I490&lt;&gt;"",J490=""),"FALTA QUIÉN DECIDIÓ; ","")&amp;IF(AND(I490="Emergencia ahora",NOT(OR(N(L490)&gt;0,N(M490)&gt;0))),"EMERGENCIA SIN LLAMADA DE REGRESO; ","")&amp;IF(AND(I490&lt;&gt;"",N(A490)&gt;0,IFERROR(VLOOKUP(I490,'Ajustes'!$A$3:$C$5,2,0),0)&gt;0,IF(OR(N(L490)&gt;0,N(M490)&gt;0),((IF(N(L490)=0,N(A490),N(L490))+N(M490))-(N(A490)+N(B490)))*1440&gt;IFERROR(VLOOKUP(I490,'Ajustes'!$A$3:$C$5,2,0),0),AND(NOT(N(O490)&gt;0),I490&lt;&gt;"Emergencia ahora",(NOW()-(N(A490)+N(B490)))*1440&gt;IFERROR(VLOOKUP(I490,'Ajustes'!$A$3:$C$5,2,0),0)))),"LLAMADA DESPUÉS DE LA META; ","")&amp;IF(AND(I490="Siguiente día hábil",N(A490)&gt;0,IF(N(N490)=0,TODAY()&gt;WORKDAY(N(A490),1),N(N490)&gt;WORKDAY(N(A490),1))),"SIGUIENTE DÍA HÁBIL SIN PROGRAMAR; ","")&amp;IF(AND(OR(I490="Emergencia ahora",I490="Siguiente día hábil"),K490=""),"SIN PROVEEDOR; ","")&amp;IF(AND(I490&lt;&gt;"",N(A490)&gt;0,IFERROR(VLOOKUP(I490,'Ajustes'!$A$3:$C$5,3,0),0)&gt;0,TODAY()-N(A490)&gt;IFERROR(VLOOKUP(I490,'Ajustes'!$A$3:$C$5,3,0),0)),"ABIERTA DEMASIADO TIEMPO; ",""))-2)))</f>
        <v/>
      </c>
    </row>
    <row r="491">
      <c r="A491" s="7" t="n"/>
      <c r="B491" s="8" t="n"/>
      <c r="L491" s="7" t="n"/>
      <c r="M491" s="8" t="n"/>
      <c r="N491" s="7" t="n"/>
      <c r="O491" s="7" t="n"/>
      <c r="Q491" s="10">
        <f>IF(OR(NOT(OR(A491&lt;&gt;"",C491&lt;&gt;"",D491&lt;&gt;"",G491&lt;&gt;"")),N(A491)=0,NOT(OR(N(L491)&gt;0,N(M491)&gt;0))),"",ROUND(((IF(N(L491)=0,N(A491),N(L491))+N(M491))-(N(A491)+N(B491)))*1440,0))</f>
        <v/>
      </c>
      <c r="R491" s="10">
        <f>IF(OR(NOT(OR(A491&lt;&gt;"",C491&lt;&gt;"",D491&lt;&gt;"",G491&lt;&gt;"")),N(A491)=0),"",IF(N(O491)&gt;0,N(O491),TODAY())-N(A491))</f>
        <v/>
      </c>
      <c r="S491">
        <f>IF(OR(NOT(OR(A491&lt;&gt;"",C491&lt;&gt;"",D491&lt;&gt;"",G491&lt;&gt;"")),N(O491)&gt;0),"",IF(IF(N(A491)=0,"SIN FECHA DE LLEGADA; ","")&amp;IF(C491="","SIN UNIDAD; ","")&amp;IF(AND(C491&lt;&gt;"",COUNTIF('Unidades'!$A$2:$A$300,C491)=0),"UNIDAD NO ESTÁ EN LA LISTA; ","")&amp;IF(I491="","SIN URGENCIA; ","")&amp;IF(AND(I491&lt;&gt;"",J491=""),"FALTA QUIÉN DECIDIÓ; ","")&amp;IF(AND(I491="Emergencia ahora",NOT(OR(N(L491)&gt;0,N(M491)&gt;0))),"EMERGENCIA SIN LLAMADA DE REGRESO; ","")&amp;IF(AND(I491&lt;&gt;"",N(A491)&gt;0,IFERROR(VLOOKUP(I491,'Ajustes'!$A$3:$C$5,2,0),0)&gt;0,IF(OR(N(L491)&gt;0,N(M491)&gt;0),((IF(N(L491)=0,N(A491),N(L491))+N(M491))-(N(A491)+N(B491)))*1440&gt;IFERROR(VLOOKUP(I491,'Ajustes'!$A$3:$C$5,2,0),0),AND(NOT(N(O491)&gt;0),I491&lt;&gt;"Emergencia ahora",(NOW()-(N(A491)+N(B491)))*1440&gt;IFERROR(VLOOKUP(I491,'Ajustes'!$A$3:$C$5,2,0),0)))),"LLAMADA DESPUÉS DE LA META; ","")&amp;IF(AND(I491="Siguiente día hábil",N(A491)&gt;0,IF(N(N491)=0,TODAY()&gt;WORKDAY(N(A491),1),N(N491)&gt;WORKDAY(N(A491),1))),"SIGUIENTE DÍA HÁBIL SIN PROGRAMAR; ","")&amp;IF(AND(OR(I491="Emergencia ahora",I491="Siguiente día hábil"),K491=""),"SIN PROVEEDOR; ","")&amp;IF(AND(I491&lt;&gt;"",N(A491)&gt;0,IFERROR(VLOOKUP(I491,'Ajustes'!$A$3:$C$5,3,0),0)&gt;0,TODAY()-N(A491)&gt;IFERROR(VLOOKUP(I491,'Ajustes'!$A$3:$C$5,3,0),0)),"ABIERTA DEMASIADO TIEMPO; ","")="","",LEFT(IF(N(A491)=0,"SIN FECHA DE LLEGADA; ","")&amp;IF(C491="","SIN UNIDAD; ","")&amp;IF(AND(C491&lt;&gt;"",COUNTIF('Unidades'!$A$2:$A$300,C491)=0),"UNIDAD NO ESTÁ EN LA LISTA; ","")&amp;IF(I491="","SIN URGENCIA; ","")&amp;IF(AND(I491&lt;&gt;"",J491=""),"FALTA QUIÉN DECIDIÓ; ","")&amp;IF(AND(I491="Emergencia ahora",NOT(OR(N(L491)&gt;0,N(M491)&gt;0))),"EMERGENCIA SIN LLAMADA DE REGRESO; ","")&amp;IF(AND(I491&lt;&gt;"",N(A491)&gt;0,IFERROR(VLOOKUP(I491,'Ajustes'!$A$3:$C$5,2,0),0)&gt;0,IF(OR(N(L491)&gt;0,N(M491)&gt;0),((IF(N(L491)=0,N(A491),N(L491))+N(M491))-(N(A491)+N(B491)))*1440&gt;IFERROR(VLOOKUP(I491,'Ajustes'!$A$3:$C$5,2,0),0),AND(NOT(N(O491)&gt;0),I491&lt;&gt;"Emergencia ahora",(NOW()-(N(A491)+N(B491)))*1440&gt;IFERROR(VLOOKUP(I491,'Ajustes'!$A$3:$C$5,2,0),0)))),"LLAMADA DESPUÉS DE LA META; ","")&amp;IF(AND(I491="Siguiente día hábil",N(A491)&gt;0,IF(N(N491)=0,TODAY()&gt;WORKDAY(N(A491),1),N(N491)&gt;WORKDAY(N(A491),1))),"SIGUIENTE DÍA HÁBIL SIN PROGRAMAR; ","")&amp;IF(AND(OR(I491="Emergencia ahora",I491="Siguiente día hábil"),K491=""),"SIN PROVEEDOR; ","")&amp;IF(AND(I491&lt;&gt;"",N(A491)&gt;0,IFERROR(VLOOKUP(I491,'Ajustes'!$A$3:$C$5,3,0),0)&gt;0,TODAY()-N(A491)&gt;IFERROR(VLOOKUP(I491,'Ajustes'!$A$3:$C$5,3,0),0)),"ABIERTA DEMASIADO TIEMPO; ",""),LEN(IF(N(A491)=0,"SIN FECHA DE LLEGADA; ","")&amp;IF(C491="","SIN UNIDAD; ","")&amp;IF(AND(C491&lt;&gt;"",COUNTIF('Unidades'!$A$2:$A$300,C491)=0),"UNIDAD NO ESTÁ EN LA LISTA; ","")&amp;IF(I491="","SIN URGENCIA; ","")&amp;IF(AND(I491&lt;&gt;"",J491=""),"FALTA QUIÉN DECIDIÓ; ","")&amp;IF(AND(I491="Emergencia ahora",NOT(OR(N(L491)&gt;0,N(M491)&gt;0))),"EMERGENCIA SIN LLAMADA DE REGRESO; ","")&amp;IF(AND(I491&lt;&gt;"",N(A491)&gt;0,IFERROR(VLOOKUP(I491,'Ajustes'!$A$3:$C$5,2,0),0)&gt;0,IF(OR(N(L491)&gt;0,N(M491)&gt;0),((IF(N(L491)=0,N(A491),N(L491))+N(M491))-(N(A491)+N(B491)))*1440&gt;IFERROR(VLOOKUP(I491,'Ajustes'!$A$3:$C$5,2,0),0),AND(NOT(N(O491)&gt;0),I491&lt;&gt;"Emergencia ahora",(NOW()-(N(A491)+N(B491)))*1440&gt;IFERROR(VLOOKUP(I491,'Ajustes'!$A$3:$C$5,2,0),0)))),"LLAMADA DESPUÉS DE LA META; ","")&amp;IF(AND(I491="Siguiente día hábil",N(A491)&gt;0,IF(N(N491)=0,TODAY()&gt;WORKDAY(N(A491),1),N(N491)&gt;WORKDAY(N(A491),1))),"SIGUIENTE DÍA HÁBIL SIN PROGRAMAR; ","")&amp;IF(AND(OR(I491="Emergencia ahora",I491="Siguiente día hábil"),K491=""),"SIN PROVEEDOR; ","")&amp;IF(AND(I491&lt;&gt;"",N(A491)&gt;0,IFERROR(VLOOKUP(I491,'Ajustes'!$A$3:$C$5,3,0),0)&gt;0,TODAY()-N(A491)&gt;IFERROR(VLOOKUP(I491,'Ajustes'!$A$3:$C$5,3,0),0)),"ABIERTA DEMASIADO TIEMPO; ",""))-2)))</f>
        <v/>
      </c>
    </row>
    <row r="492">
      <c r="A492" s="7" t="n"/>
      <c r="B492" s="8" t="n"/>
      <c r="L492" s="7" t="n"/>
      <c r="M492" s="8" t="n"/>
      <c r="N492" s="7" t="n"/>
      <c r="O492" s="7" t="n"/>
      <c r="Q492" s="10">
        <f>IF(OR(NOT(OR(A492&lt;&gt;"",C492&lt;&gt;"",D492&lt;&gt;"",G492&lt;&gt;"")),N(A492)=0,NOT(OR(N(L492)&gt;0,N(M492)&gt;0))),"",ROUND(((IF(N(L492)=0,N(A492),N(L492))+N(M492))-(N(A492)+N(B492)))*1440,0))</f>
        <v/>
      </c>
      <c r="R492" s="10">
        <f>IF(OR(NOT(OR(A492&lt;&gt;"",C492&lt;&gt;"",D492&lt;&gt;"",G492&lt;&gt;"")),N(A492)=0),"",IF(N(O492)&gt;0,N(O492),TODAY())-N(A492))</f>
        <v/>
      </c>
      <c r="S492">
        <f>IF(OR(NOT(OR(A492&lt;&gt;"",C492&lt;&gt;"",D492&lt;&gt;"",G492&lt;&gt;"")),N(O492)&gt;0),"",IF(IF(N(A492)=0,"SIN FECHA DE LLEGADA; ","")&amp;IF(C492="","SIN UNIDAD; ","")&amp;IF(AND(C492&lt;&gt;"",COUNTIF('Unidades'!$A$2:$A$300,C492)=0),"UNIDAD NO ESTÁ EN LA LISTA; ","")&amp;IF(I492="","SIN URGENCIA; ","")&amp;IF(AND(I492&lt;&gt;"",J492=""),"FALTA QUIÉN DECIDIÓ; ","")&amp;IF(AND(I492="Emergencia ahora",NOT(OR(N(L492)&gt;0,N(M492)&gt;0))),"EMERGENCIA SIN LLAMADA DE REGRESO; ","")&amp;IF(AND(I492&lt;&gt;"",N(A492)&gt;0,IFERROR(VLOOKUP(I492,'Ajustes'!$A$3:$C$5,2,0),0)&gt;0,IF(OR(N(L492)&gt;0,N(M492)&gt;0),((IF(N(L492)=0,N(A492),N(L492))+N(M492))-(N(A492)+N(B492)))*1440&gt;IFERROR(VLOOKUP(I492,'Ajustes'!$A$3:$C$5,2,0),0),AND(NOT(N(O492)&gt;0),I492&lt;&gt;"Emergencia ahora",(NOW()-(N(A492)+N(B492)))*1440&gt;IFERROR(VLOOKUP(I492,'Ajustes'!$A$3:$C$5,2,0),0)))),"LLAMADA DESPUÉS DE LA META; ","")&amp;IF(AND(I492="Siguiente día hábil",N(A492)&gt;0,IF(N(N492)=0,TODAY()&gt;WORKDAY(N(A492),1),N(N492)&gt;WORKDAY(N(A492),1))),"SIGUIENTE DÍA HÁBIL SIN PROGRAMAR; ","")&amp;IF(AND(OR(I492="Emergencia ahora",I492="Siguiente día hábil"),K492=""),"SIN PROVEEDOR; ","")&amp;IF(AND(I492&lt;&gt;"",N(A492)&gt;0,IFERROR(VLOOKUP(I492,'Ajustes'!$A$3:$C$5,3,0),0)&gt;0,TODAY()-N(A492)&gt;IFERROR(VLOOKUP(I492,'Ajustes'!$A$3:$C$5,3,0),0)),"ABIERTA DEMASIADO TIEMPO; ","")="","",LEFT(IF(N(A492)=0,"SIN FECHA DE LLEGADA; ","")&amp;IF(C492="","SIN UNIDAD; ","")&amp;IF(AND(C492&lt;&gt;"",COUNTIF('Unidades'!$A$2:$A$300,C492)=0),"UNIDAD NO ESTÁ EN LA LISTA; ","")&amp;IF(I492="","SIN URGENCIA; ","")&amp;IF(AND(I492&lt;&gt;"",J492=""),"FALTA QUIÉN DECIDIÓ; ","")&amp;IF(AND(I492="Emergencia ahora",NOT(OR(N(L492)&gt;0,N(M492)&gt;0))),"EMERGENCIA SIN LLAMADA DE REGRESO; ","")&amp;IF(AND(I492&lt;&gt;"",N(A492)&gt;0,IFERROR(VLOOKUP(I492,'Ajustes'!$A$3:$C$5,2,0),0)&gt;0,IF(OR(N(L492)&gt;0,N(M492)&gt;0),((IF(N(L492)=0,N(A492),N(L492))+N(M492))-(N(A492)+N(B492)))*1440&gt;IFERROR(VLOOKUP(I492,'Ajustes'!$A$3:$C$5,2,0),0),AND(NOT(N(O492)&gt;0),I492&lt;&gt;"Emergencia ahora",(NOW()-(N(A492)+N(B492)))*1440&gt;IFERROR(VLOOKUP(I492,'Ajustes'!$A$3:$C$5,2,0),0)))),"LLAMADA DESPUÉS DE LA META; ","")&amp;IF(AND(I492="Siguiente día hábil",N(A492)&gt;0,IF(N(N492)=0,TODAY()&gt;WORKDAY(N(A492),1),N(N492)&gt;WORKDAY(N(A492),1))),"SIGUIENTE DÍA HÁBIL SIN PROGRAMAR; ","")&amp;IF(AND(OR(I492="Emergencia ahora",I492="Siguiente día hábil"),K492=""),"SIN PROVEEDOR; ","")&amp;IF(AND(I492&lt;&gt;"",N(A492)&gt;0,IFERROR(VLOOKUP(I492,'Ajustes'!$A$3:$C$5,3,0),0)&gt;0,TODAY()-N(A492)&gt;IFERROR(VLOOKUP(I492,'Ajustes'!$A$3:$C$5,3,0),0)),"ABIERTA DEMASIADO TIEMPO; ",""),LEN(IF(N(A492)=0,"SIN FECHA DE LLEGADA; ","")&amp;IF(C492="","SIN UNIDAD; ","")&amp;IF(AND(C492&lt;&gt;"",COUNTIF('Unidades'!$A$2:$A$300,C492)=0),"UNIDAD NO ESTÁ EN LA LISTA; ","")&amp;IF(I492="","SIN URGENCIA; ","")&amp;IF(AND(I492&lt;&gt;"",J492=""),"FALTA QUIÉN DECIDIÓ; ","")&amp;IF(AND(I492="Emergencia ahora",NOT(OR(N(L492)&gt;0,N(M492)&gt;0))),"EMERGENCIA SIN LLAMADA DE REGRESO; ","")&amp;IF(AND(I492&lt;&gt;"",N(A492)&gt;0,IFERROR(VLOOKUP(I492,'Ajustes'!$A$3:$C$5,2,0),0)&gt;0,IF(OR(N(L492)&gt;0,N(M492)&gt;0),((IF(N(L492)=0,N(A492),N(L492))+N(M492))-(N(A492)+N(B492)))*1440&gt;IFERROR(VLOOKUP(I492,'Ajustes'!$A$3:$C$5,2,0),0),AND(NOT(N(O492)&gt;0),I492&lt;&gt;"Emergencia ahora",(NOW()-(N(A492)+N(B492)))*1440&gt;IFERROR(VLOOKUP(I492,'Ajustes'!$A$3:$C$5,2,0),0)))),"LLAMADA DESPUÉS DE LA META; ","")&amp;IF(AND(I492="Siguiente día hábil",N(A492)&gt;0,IF(N(N492)=0,TODAY()&gt;WORKDAY(N(A492),1),N(N492)&gt;WORKDAY(N(A492),1))),"SIGUIENTE DÍA HÁBIL SIN PROGRAMAR; ","")&amp;IF(AND(OR(I492="Emergencia ahora",I492="Siguiente día hábil"),K492=""),"SIN PROVEEDOR; ","")&amp;IF(AND(I492&lt;&gt;"",N(A492)&gt;0,IFERROR(VLOOKUP(I492,'Ajustes'!$A$3:$C$5,3,0),0)&gt;0,TODAY()-N(A492)&gt;IFERROR(VLOOKUP(I492,'Ajustes'!$A$3:$C$5,3,0),0)),"ABIERTA DEMASIADO TIEMPO; ",""))-2)))</f>
        <v/>
      </c>
    </row>
    <row r="493">
      <c r="A493" s="7" t="n"/>
      <c r="B493" s="8" t="n"/>
      <c r="L493" s="7" t="n"/>
      <c r="M493" s="8" t="n"/>
      <c r="N493" s="7" t="n"/>
      <c r="O493" s="7" t="n"/>
      <c r="Q493" s="10">
        <f>IF(OR(NOT(OR(A493&lt;&gt;"",C493&lt;&gt;"",D493&lt;&gt;"",G493&lt;&gt;"")),N(A493)=0,NOT(OR(N(L493)&gt;0,N(M493)&gt;0))),"",ROUND(((IF(N(L493)=0,N(A493),N(L493))+N(M493))-(N(A493)+N(B493)))*1440,0))</f>
        <v/>
      </c>
      <c r="R493" s="10">
        <f>IF(OR(NOT(OR(A493&lt;&gt;"",C493&lt;&gt;"",D493&lt;&gt;"",G493&lt;&gt;"")),N(A493)=0),"",IF(N(O493)&gt;0,N(O493),TODAY())-N(A493))</f>
        <v/>
      </c>
      <c r="S493">
        <f>IF(OR(NOT(OR(A493&lt;&gt;"",C493&lt;&gt;"",D493&lt;&gt;"",G493&lt;&gt;"")),N(O493)&gt;0),"",IF(IF(N(A493)=0,"SIN FECHA DE LLEGADA; ","")&amp;IF(C493="","SIN UNIDAD; ","")&amp;IF(AND(C493&lt;&gt;"",COUNTIF('Unidades'!$A$2:$A$300,C493)=0),"UNIDAD NO ESTÁ EN LA LISTA; ","")&amp;IF(I493="","SIN URGENCIA; ","")&amp;IF(AND(I493&lt;&gt;"",J493=""),"FALTA QUIÉN DECIDIÓ; ","")&amp;IF(AND(I493="Emergencia ahora",NOT(OR(N(L493)&gt;0,N(M493)&gt;0))),"EMERGENCIA SIN LLAMADA DE REGRESO; ","")&amp;IF(AND(I493&lt;&gt;"",N(A493)&gt;0,IFERROR(VLOOKUP(I493,'Ajustes'!$A$3:$C$5,2,0),0)&gt;0,IF(OR(N(L493)&gt;0,N(M493)&gt;0),((IF(N(L493)=0,N(A493),N(L493))+N(M493))-(N(A493)+N(B493)))*1440&gt;IFERROR(VLOOKUP(I493,'Ajustes'!$A$3:$C$5,2,0),0),AND(NOT(N(O493)&gt;0),I493&lt;&gt;"Emergencia ahora",(NOW()-(N(A493)+N(B493)))*1440&gt;IFERROR(VLOOKUP(I493,'Ajustes'!$A$3:$C$5,2,0),0)))),"LLAMADA DESPUÉS DE LA META; ","")&amp;IF(AND(I493="Siguiente día hábil",N(A493)&gt;0,IF(N(N493)=0,TODAY()&gt;WORKDAY(N(A493),1),N(N493)&gt;WORKDAY(N(A493),1))),"SIGUIENTE DÍA HÁBIL SIN PROGRAMAR; ","")&amp;IF(AND(OR(I493="Emergencia ahora",I493="Siguiente día hábil"),K493=""),"SIN PROVEEDOR; ","")&amp;IF(AND(I493&lt;&gt;"",N(A493)&gt;0,IFERROR(VLOOKUP(I493,'Ajustes'!$A$3:$C$5,3,0),0)&gt;0,TODAY()-N(A493)&gt;IFERROR(VLOOKUP(I493,'Ajustes'!$A$3:$C$5,3,0),0)),"ABIERTA DEMASIADO TIEMPO; ","")="","",LEFT(IF(N(A493)=0,"SIN FECHA DE LLEGADA; ","")&amp;IF(C493="","SIN UNIDAD; ","")&amp;IF(AND(C493&lt;&gt;"",COUNTIF('Unidades'!$A$2:$A$300,C493)=0),"UNIDAD NO ESTÁ EN LA LISTA; ","")&amp;IF(I493="","SIN URGENCIA; ","")&amp;IF(AND(I493&lt;&gt;"",J493=""),"FALTA QUIÉN DECIDIÓ; ","")&amp;IF(AND(I493="Emergencia ahora",NOT(OR(N(L493)&gt;0,N(M493)&gt;0))),"EMERGENCIA SIN LLAMADA DE REGRESO; ","")&amp;IF(AND(I493&lt;&gt;"",N(A493)&gt;0,IFERROR(VLOOKUP(I493,'Ajustes'!$A$3:$C$5,2,0),0)&gt;0,IF(OR(N(L493)&gt;0,N(M493)&gt;0),((IF(N(L493)=0,N(A493),N(L493))+N(M493))-(N(A493)+N(B493)))*1440&gt;IFERROR(VLOOKUP(I493,'Ajustes'!$A$3:$C$5,2,0),0),AND(NOT(N(O493)&gt;0),I493&lt;&gt;"Emergencia ahora",(NOW()-(N(A493)+N(B493)))*1440&gt;IFERROR(VLOOKUP(I493,'Ajustes'!$A$3:$C$5,2,0),0)))),"LLAMADA DESPUÉS DE LA META; ","")&amp;IF(AND(I493="Siguiente día hábil",N(A493)&gt;0,IF(N(N493)=0,TODAY()&gt;WORKDAY(N(A493),1),N(N493)&gt;WORKDAY(N(A493),1))),"SIGUIENTE DÍA HÁBIL SIN PROGRAMAR; ","")&amp;IF(AND(OR(I493="Emergencia ahora",I493="Siguiente día hábil"),K493=""),"SIN PROVEEDOR; ","")&amp;IF(AND(I493&lt;&gt;"",N(A493)&gt;0,IFERROR(VLOOKUP(I493,'Ajustes'!$A$3:$C$5,3,0),0)&gt;0,TODAY()-N(A493)&gt;IFERROR(VLOOKUP(I493,'Ajustes'!$A$3:$C$5,3,0),0)),"ABIERTA DEMASIADO TIEMPO; ",""),LEN(IF(N(A493)=0,"SIN FECHA DE LLEGADA; ","")&amp;IF(C493="","SIN UNIDAD; ","")&amp;IF(AND(C493&lt;&gt;"",COUNTIF('Unidades'!$A$2:$A$300,C493)=0),"UNIDAD NO ESTÁ EN LA LISTA; ","")&amp;IF(I493="","SIN URGENCIA; ","")&amp;IF(AND(I493&lt;&gt;"",J493=""),"FALTA QUIÉN DECIDIÓ; ","")&amp;IF(AND(I493="Emergencia ahora",NOT(OR(N(L493)&gt;0,N(M493)&gt;0))),"EMERGENCIA SIN LLAMADA DE REGRESO; ","")&amp;IF(AND(I493&lt;&gt;"",N(A493)&gt;0,IFERROR(VLOOKUP(I493,'Ajustes'!$A$3:$C$5,2,0),0)&gt;0,IF(OR(N(L493)&gt;0,N(M493)&gt;0),((IF(N(L493)=0,N(A493),N(L493))+N(M493))-(N(A493)+N(B493)))*1440&gt;IFERROR(VLOOKUP(I493,'Ajustes'!$A$3:$C$5,2,0),0),AND(NOT(N(O493)&gt;0),I493&lt;&gt;"Emergencia ahora",(NOW()-(N(A493)+N(B493)))*1440&gt;IFERROR(VLOOKUP(I493,'Ajustes'!$A$3:$C$5,2,0),0)))),"LLAMADA DESPUÉS DE LA META; ","")&amp;IF(AND(I493="Siguiente día hábil",N(A493)&gt;0,IF(N(N493)=0,TODAY()&gt;WORKDAY(N(A493),1),N(N493)&gt;WORKDAY(N(A493),1))),"SIGUIENTE DÍA HÁBIL SIN PROGRAMAR; ","")&amp;IF(AND(OR(I493="Emergencia ahora",I493="Siguiente día hábil"),K493=""),"SIN PROVEEDOR; ","")&amp;IF(AND(I493&lt;&gt;"",N(A493)&gt;0,IFERROR(VLOOKUP(I493,'Ajustes'!$A$3:$C$5,3,0),0)&gt;0,TODAY()-N(A493)&gt;IFERROR(VLOOKUP(I493,'Ajustes'!$A$3:$C$5,3,0),0)),"ABIERTA DEMASIADO TIEMPO; ",""))-2)))</f>
        <v/>
      </c>
    </row>
    <row r="494">
      <c r="A494" s="7" t="n"/>
      <c r="B494" s="8" t="n"/>
      <c r="L494" s="7" t="n"/>
      <c r="M494" s="8" t="n"/>
      <c r="N494" s="7" t="n"/>
      <c r="O494" s="7" t="n"/>
      <c r="Q494" s="10">
        <f>IF(OR(NOT(OR(A494&lt;&gt;"",C494&lt;&gt;"",D494&lt;&gt;"",G494&lt;&gt;"")),N(A494)=0,NOT(OR(N(L494)&gt;0,N(M494)&gt;0))),"",ROUND(((IF(N(L494)=0,N(A494),N(L494))+N(M494))-(N(A494)+N(B494)))*1440,0))</f>
        <v/>
      </c>
      <c r="R494" s="10">
        <f>IF(OR(NOT(OR(A494&lt;&gt;"",C494&lt;&gt;"",D494&lt;&gt;"",G494&lt;&gt;"")),N(A494)=0),"",IF(N(O494)&gt;0,N(O494),TODAY())-N(A494))</f>
        <v/>
      </c>
      <c r="S494">
        <f>IF(OR(NOT(OR(A494&lt;&gt;"",C494&lt;&gt;"",D494&lt;&gt;"",G494&lt;&gt;"")),N(O494)&gt;0),"",IF(IF(N(A494)=0,"SIN FECHA DE LLEGADA; ","")&amp;IF(C494="","SIN UNIDAD; ","")&amp;IF(AND(C494&lt;&gt;"",COUNTIF('Unidades'!$A$2:$A$300,C494)=0),"UNIDAD NO ESTÁ EN LA LISTA; ","")&amp;IF(I494="","SIN URGENCIA; ","")&amp;IF(AND(I494&lt;&gt;"",J494=""),"FALTA QUIÉN DECIDIÓ; ","")&amp;IF(AND(I494="Emergencia ahora",NOT(OR(N(L494)&gt;0,N(M494)&gt;0))),"EMERGENCIA SIN LLAMADA DE REGRESO; ","")&amp;IF(AND(I494&lt;&gt;"",N(A494)&gt;0,IFERROR(VLOOKUP(I494,'Ajustes'!$A$3:$C$5,2,0),0)&gt;0,IF(OR(N(L494)&gt;0,N(M494)&gt;0),((IF(N(L494)=0,N(A494),N(L494))+N(M494))-(N(A494)+N(B494)))*1440&gt;IFERROR(VLOOKUP(I494,'Ajustes'!$A$3:$C$5,2,0),0),AND(NOT(N(O494)&gt;0),I494&lt;&gt;"Emergencia ahora",(NOW()-(N(A494)+N(B494)))*1440&gt;IFERROR(VLOOKUP(I494,'Ajustes'!$A$3:$C$5,2,0),0)))),"LLAMADA DESPUÉS DE LA META; ","")&amp;IF(AND(I494="Siguiente día hábil",N(A494)&gt;0,IF(N(N494)=0,TODAY()&gt;WORKDAY(N(A494),1),N(N494)&gt;WORKDAY(N(A494),1))),"SIGUIENTE DÍA HÁBIL SIN PROGRAMAR; ","")&amp;IF(AND(OR(I494="Emergencia ahora",I494="Siguiente día hábil"),K494=""),"SIN PROVEEDOR; ","")&amp;IF(AND(I494&lt;&gt;"",N(A494)&gt;0,IFERROR(VLOOKUP(I494,'Ajustes'!$A$3:$C$5,3,0),0)&gt;0,TODAY()-N(A494)&gt;IFERROR(VLOOKUP(I494,'Ajustes'!$A$3:$C$5,3,0),0)),"ABIERTA DEMASIADO TIEMPO; ","")="","",LEFT(IF(N(A494)=0,"SIN FECHA DE LLEGADA; ","")&amp;IF(C494="","SIN UNIDAD; ","")&amp;IF(AND(C494&lt;&gt;"",COUNTIF('Unidades'!$A$2:$A$300,C494)=0),"UNIDAD NO ESTÁ EN LA LISTA; ","")&amp;IF(I494="","SIN URGENCIA; ","")&amp;IF(AND(I494&lt;&gt;"",J494=""),"FALTA QUIÉN DECIDIÓ; ","")&amp;IF(AND(I494="Emergencia ahora",NOT(OR(N(L494)&gt;0,N(M494)&gt;0))),"EMERGENCIA SIN LLAMADA DE REGRESO; ","")&amp;IF(AND(I494&lt;&gt;"",N(A494)&gt;0,IFERROR(VLOOKUP(I494,'Ajustes'!$A$3:$C$5,2,0),0)&gt;0,IF(OR(N(L494)&gt;0,N(M494)&gt;0),((IF(N(L494)=0,N(A494),N(L494))+N(M494))-(N(A494)+N(B494)))*1440&gt;IFERROR(VLOOKUP(I494,'Ajustes'!$A$3:$C$5,2,0),0),AND(NOT(N(O494)&gt;0),I494&lt;&gt;"Emergencia ahora",(NOW()-(N(A494)+N(B494)))*1440&gt;IFERROR(VLOOKUP(I494,'Ajustes'!$A$3:$C$5,2,0),0)))),"LLAMADA DESPUÉS DE LA META; ","")&amp;IF(AND(I494="Siguiente día hábil",N(A494)&gt;0,IF(N(N494)=0,TODAY()&gt;WORKDAY(N(A494),1),N(N494)&gt;WORKDAY(N(A494),1))),"SIGUIENTE DÍA HÁBIL SIN PROGRAMAR; ","")&amp;IF(AND(OR(I494="Emergencia ahora",I494="Siguiente día hábil"),K494=""),"SIN PROVEEDOR; ","")&amp;IF(AND(I494&lt;&gt;"",N(A494)&gt;0,IFERROR(VLOOKUP(I494,'Ajustes'!$A$3:$C$5,3,0),0)&gt;0,TODAY()-N(A494)&gt;IFERROR(VLOOKUP(I494,'Ajustes'!$A$3:$C$5,3,0),0)),"ABIERTA DEMASIADO TIEMPO; ",""),LEN(IF(N(A494)=0,"SIN FECHA DE LLEGADA; ","")&amp;IF(C494="","SIN UNIDAD; ","")&amp;IF(AND(C494&lt;&gt;"",COUNTIF('Unidades'!$A$2:$A$300,C494)=0),"UNIDAD NO ESTÁ EN LA LISTA; ","")&amp;IF(I494="","SIN URGENCIA; ","")&amp;IF(AND(I494&lt;&gt;"",J494=""),"FALTA QUIÉN DECIDIÓ; ","")&amp;IF(AND(I494="Emergencia ahora",NOT(OR(N(L494)&gt;0,N(M494)&gt;0))),"EMERGENCIA SIN LLAMADA DE REGRESO; ","")&amp;IF(AND(I494&lt;&gt;"",N(A494)&gt;0,IFERROR(VLOOKUP(I494,'Ajustes'!$A$3:$C$5,2,0),0)&gt;0,IF(OR(N(L494)&gt;0,N(M494)&gt;0),((IF(N(L494)=0,N(A494),N(L494))+N(M494))-(N(A494)+N(B494)))*1440&gt;IFERROR(VLOOKUP(I494,'Ajustes'!$A$3:$C$5,2,0),0),AND(NOT(N(O494)&gt;0),I494&lt;&gt;"Emergencia ahora",(NOW()-(N(A494)+N(B494)))*1440&gt;IFERROR(VLOOKUP(I494,'Ajustes'!$A$3:$C$5,2,0),0)))),"LLAMADA DESPUÉS DE LA META; ","")&amp;IF(AND(I494="Siguiente día hábil",N(A494)&gt;0,IF(N(N494)=0,TODAY()&gt;WORKDAY(N(A494),1),N(N494)&gt;WORKDAY(N(A494),1))),"SIGUIENTE DÍA HÁBIL SIN PROGRAMAR; ","")&amp;IF(AND(OR(I494="Emergencia ahora",I494="Siguiente día hábil"),K494=""),"SIN PROVEEDOR; ","")&amp;IF(AND(I494&lt;&gt;"",N(A494)&gt;0,IFERROR(VLOOKUP(I494,'Ajustes'!$A$3:$C$5,3,0),0)&gt;0,TODAY()-N(A494)&gt;IFERROR(VLOOKUP(I494,'Ajustes'!$A$3:$C$5,3,0),0)),"ABIERTA DEMASIADO TIEMPO; ",""))-2)))</f>
        <v/>
      </c>
    </row>
    <row r="495">
      <c r="A495" s="7" t="n"/>
      <c r="B495" s="8" t="n"/>
      <c r="L495" s="7" t="n"/>
      <c r="M495" s="8" t="n"/>
      <c r="N495" s="7" t="n"/>
      <c r="O495" s="7" t="n"/>
      <c r="Q495" s="10">
        <f>IF(OR(NOT(OR(A495&lt;&gt;"",C495&lt;&gt;"",D495&lt;&gt;"",G495&lt;&gt;"")),N(A495)=0,NOT(OR(N(L495)&gt;0,N(M495)&gt;0))),"",ROUND(((IF(N(L495)=0,N(A495),N(L495))+N(M495))-(N(A495)+N(B495)))*1440,0))</f>
        <v/>
      </c>
      <c r="R495" s="10">
        <f>IF(OR(NOT(OR(A495&lt;&gt;"",C495&lt;&gt;"",D495&lt;&gt;"",G495&lt;&gt;"")),N(A495)=0),"",IF(N(O495)&gt;0,N(O495),TODAY())-N(A495))</f>
        <v/>
      </c>
      <c r="S495">
        <f>IF(OR(NOT(OR(A495&lt;&gt;"",C495&lt;&gt;"",D495&lt;&gt;"",G495&lt;&gt;"")),N(O495)&gt;0),"",IF(IF(N(A495)=0,"SIN FECHA DE LLEGADA; ","")&amp;IF(C495="","SIN UNIDAD; ","")&amp;IF(AND(C495&lt;&gt;"",COUNTIF('Unidades'!$A$2:$A$300,C495)=0),"UNIDAD NO ESTÁ EN LA LISTA; ","")&amp;IF(I495="","SIN URGENCIA; ","")&amp;IF(AND(I495&lt;&gt;"",J495=""),"FALTA QUIÉN DECIDIÓ; ","")&amp;IF(AND(I495="Emergencia ahora",NOT(OR(N(L495)&gt;0,N(M495)&gt;0))),"EMERGENCIA SIN LLAMADA DE REGRESO; ","")&amp;IF(AND(I495&lt;&gt;"",N(A495)&gt;0,IFERROR(VLOOKUP(I495,'Ajustes'!$A$3:$C$5,2,0),0)&gt;0,IF(OR(N(L495)&gt;0,N(M495)&gt;0),((IF(N(L495)=0,N(A495),N(L495))+N(M495))-(N(A495)+N(B495)))*1440&gt;IFERROR(VLOOKUP(I495,'Ajustes'!$A$3:$C$5,2,0),0),AND(NOT(N(O495)&gt;0),I495&lt;&gt;"Emergencia ahora",(NOW()-(N(A495)+N(B495)))*1440&gt;IFERROR(VLOOKUP(I495,'Ajustes'!$A$3:$C$5,2,0),0)))),"LLAMADA DESPUÉS DE LA META; ","")&amp;IF(AND(I495="Siguiente día hábil",N(A495)&gt;0,IF(N(N495)=0,TODAY()&gt;WORKDAY(N(A495),1),N(N495)&gt;WORKDAY(N(A495),1))),"SIGUIENTE DÍA HÁBIL SIN PROGRAMAR; ","")&amp;IF(AND(OR(I495="Emergencia ahora",I495="Siguiente día hábil"),K495=""),"SIN PROVEEDOR; ","")&amp;IF(AND(I495&lt;&gt;"",N(A495)&gt;0,IFERROR(VLOOKUP(I495,'Ajustes'!$A$3:$C$5,3,0),0)&gt;0,TODAY()-N(A495)&gt;IFERROR(VLOOKUP(I495,'Ajustes'!$A$3:$C$5,3,0),0)),"ABIERTA DEMASIADO TIEMPO; ","")="","",LEFT(IF(N(A495)=0,"SIN FECHA DE LLEGADA; ","")&amp;IF(C495="","SIN UNIDAD; ","")&amp;IF(AND(C495&lt;&gt;"",COUNTIF('Unidades'!$A$2:$A$300,C495)=0),"UNIDAD NO ESTÁ EN LA LISTA; ","")&amp;IF(I495="","SIN URGENCIA; ","")&amp;IF(AND(I495&lt;&gt;"",J495=""),"FALTA QUIÉN DECIDIÓ; ","")&amp;IF(AND(I495="Emergencia ahora",NOT(OR(N(L495)&gt;0,N(M495)&gt;0))),"EMERGENCIA SIN LLAMADA DE REGRESO; ","")&amp;IF(AND(I495&lt;&gt;"",N(A495)&gt;0,IFERROR(VLOOKUP(I495,'Ajustes'!$A$3:$C$5,2,0),0)&gt;0,IF(OR(N(L495)&gt;0,N(M495)&gt;0),((IF(N(L495)=0,N(A495),N(L495))+N(M495))-(N(A495)+N(B495)))*1440&gt;IFERROR(VLOOKUP(I495,'Ajustes'!$A$3:$C$5,2,0),0),AND(NOT(N(O495)&gt;0),I495&lt;&gt;"Emergencia ahora",(NOW()-(N(A495)+N(B495)))*1440&gt;IFERROR(VLOOKUP(I495,'Ajustes'!$A$3:$C$5,2,0),0)))),"LLAMADA DESPUÉS DE LA META; ","")&amp;IF(AND(I495="Siguiente día hábil",N(A495)&gt;0,IF(N(N495)=0,TODAY()&gt;WORKDAY(N(A495),1),N(N495)&gt;WORKDAY(N(A495),1))),"SIGUIENTE DÍA HÁBIL SIN PROGRAMAR; ","")&amp;IF(AND(OR(I495="Emergencia ahora",I495="Siguiente día hábil"),K495=""),"SIN PROVEEDOR; ","")&amp;IF(AND(I495&lt;&gt;"",N(A495)&gt;0,IFERROR(VLOOKUP(I495,'Ajustes'!$A$3:$C$5,3,0),0)&gt;0,TODAY()-N(A495)&gt;IFERROR(VLOOKUP(I495,'Ajustes'!$A$3:$C$5,3,0),0)),"ABIERTA DEMASIADO TIEMPO; ",""),LEN(IF(N(A495)=0,"SIN FECHA DE LLEGADA; ","")&amp;IF(C495="","SIN UNIDAD; ","")&amp;IF(AND(C495&lt;&gt;"",COUNTIF('Unidades'!$A$2:$A$300,C495)=0),"UNIDAD NO ESTÁ EN LA LISTA; ","")&amp;IF(I495="","SIN URGENCIA; ","")&amp;IF(AND(I495&lt;&gt;"",J495=""),"FALTA QUIÉN DECIDIÓ; ","")&amp;IF(AND(I495="Emergencia ahora",NOT(OR(N(L495)&gt;0,N(M495)&gt;0))),"EMERGENCIA SIN LLAMADA DE REGRESO; ","")&amp;IF(AND(I495&lt;&gt;"",N(A495)&gt;0,IFERROR(VLOOKUP(I495,'Ajustes'!$A$3:$C$5,2,0),0)&gt;0,IF(OR(N(L495)&gt;0,N(M495)&gt;0),((IF(N(L495)=0,N(A495),N(L495))+N(M495))-(N(A495)+N(B495)))*1440&gt;IFERROR(VLOOKUP(I495,'Ajustes'!$A$3:$C$5,2,0),0),AND(NOT(N(O495)&gt;0),I495&lt;&gt;"Emergencia ahora",(NOW()-(N(A495)+N(B495)))*1440&gt;IFERROR(VLOOKUP(I495,'Ajustes'!$A$3:$C$5,2,0),0)))),"LLAMADA DESPUÉS DE LA META; ","")&amp;IF(AND(I495="Siguiente día hábil",N(A495)&gt;0,IF(N(N495)=0,TODAY()&gt;WORKDAY(N(A495),1),N(N495)&gt;WORKDAY(N(A495),1))),"SIGUIENTE DÍA HÁBIL SIN PROGRAMAR; ","")&amp;IF(AND(OR(I495="Emergencia ahora",I495="Siguiente día hábil"),K495=""),"SIN PROVEEDOR; ","")&amp;IF(AND(I495&lt;&gt;"",N(A495)&gt;0,IFERROR(VLOOKUP(I495,'Ajustes'!$A$3:$C$5,3,0),0)&gt;0,TODAY()-N(A495)&gt;IFERROR(VLOOKUP(I495,'Ajustes'!$A$3:$C$5,3,0),0)),"ABIERTA DEMASIADO TIEMPO; ",""))-2)))</f>
        <v/>
      </c>
    </row>
    <row r="496">
      <c r="A496" s="7" t="n"/>
      <c r="B496" s="8" t="n"/>
      <c r="L496" s="7" t="n"/>
      <c r="M496" s="8" t="n"/>
      <c r="N496" s="7" t="n"/>
      <c r="O496" s="7" t="n"/>
      <c r="Q496" s="10">
        <f>IF(OR(NOT(OR(A496&lt;&gt;"",C496&lt;&gt;"",D496&lt;&gt;"",G496&lt;&gt;"")),N(A496)=0,NOT(OR(N(L496)&gt;0,N(M496)&gt;0))),"",ROUND(((IF(N(L496)=0,N(A496),N(L496))+N(M496))-(N(A496)+N(B496)))*1440,0))</f>
        <v/>
      </c>
      <c r="R496" s="10">
        <f>IF(OR(NOT(OR(A496&lt;&gt;"",C496&lt;&gt;"",D496&lt;&gt;"",G496&lt;&gt;"")),N(A496)=0),"",IF(N(O496)&gt;0,N(O496),TODAY())-N(A496))</f>
        <v/>
      </c>
      <c r="S496">
        <f>IF(OR(NOT(OR(A496&lt;&gt;"",C496&lt;&gt;"",D496&lt;&gt;"",G496&lt;&gt;"")),N(O496)&gt;0),"",IF(IF(N(A496)=0,"SIN FECHA DE LLEGADA; ","")&amp;IF(C496="","SIN UNIDAD; ","")&amp;IF(AND(C496&lt;&gt;"",COUNTIF('Unidades'!$A$2:$A$300,C496)=0),"UNIDAD NO ESTÁ EN LA LISTA; ","")&amp;IF(I496="","SIN URGENCIA; ","")&amp;IF(AND(I496&lt;&gt;"",J496=""),"FALTA QUIÉN DECIDIÓ; ","")&amp;IF(AND(I496="Emergencia ahora",NOT(OR(N(L496)&gt;0,N(M496)&gt;0))),"EMERGENCIA SIN LLAMADA DE REGRESO; ","")&amp;IF(AND(I496&lt;&gt;"",N(A496)&gt;0,IFERROR(VLOOKUP(I496,'Ajustes'!$A$3:$C$5,2,0),0)&gt;0,IF(OR(N(L496)&gt;0,N(M496)&gt;0),((IF(N(L496)=0,N(A496),N(L496))+N(M496))-(N(A496)+N(B496)))*1440&gt;IFERROR(VLOOKUP(I496,'Ajustes'!$A$3:$C$5,2,0),0),AND(NOT(N(O496)&gt;0),I496&lt;&gt;"Emergencia ahora",(NOW()-(N(A496)+N(B496)))*1440&gt;IFERROR(VLOOKUP(I496,'Ajustes'!$A$3:$C$5,2,0),0)))),"LLAMADA DESPUÉS DE LA META; ","")&amp;IF(AND(I496="Siguiente día hábil",N(A496)&gt;0,IF(N(N496)=0,TODAY()&gt;WORKDAY(N(A496),1),N(N496)&gt;WORKDAY(N(A496),1))),"SIGUIENTE DÍA HÁBIL SIN PROGRAMAR; ","")&amp;IF(AND(OR(I496="Emergencia ahora",I496="Siguiente día hábil"),K496=""),"SIN PROVEEDOR; ","")&amp;IF(AND(I496&lt;&gt;"",N(A496)&gt;0,IFERROR(VLOOKUP(I496,'Ajustes'!$A$3:$C$5,3,0),0)&gt;0,TODAY()-N(A496)&gt;IFERROR(VLOOKUP(I496,'Ajustes'!$A$3:$C$5,3,0),0)),"ABIERTA DEMASIADO TIEMPO; ","")="","",LEFT(IF(N(A496)=0,"SIN FECHA DE LLEGADA; ","")&amp;IF(C496="","SIN UNIDAD; ","")&amp;IF(AND(C496&lt;&gt;"",COUNTIF('Unidades'!$A$2:$A$300,C496)=0),"UNIDAD NO ESTÁ EN LA LISTA; ","")&amp;IF(I496="","SIN URGENCIA; ","")&amp;IF(AND(I496&lt;&gt;"",J496=""),"FALTA QUIÉN DECIDIÓ; ","")&amp;IF(AND(I496="Emergencia ahora",NOT(OR(N(L496)&gt;0,N(M496)&gt;0))),"EMERGENCIA SIN LLAMADA DE REGRESO; ","")&amp;IF(AND(I496&lt;&gt;"",N(A496)&gt;0,IFERROR(VLOOKUP(I496,'Ajustes'!$A$3:$C$5,2,0),0)&gt;0,IF(OR(N(L496)&gt;0,N(M496)&gt;0),((IF(N(L496)=0,N(A496),N(L496))+N(M496))-(N(A496)+N(B496)))*1440&gt;IFERROR(VLOOKUP(I496,'Ajustes'!$A$3:$C$5,2,0),0),AND(NOT(N(O496)&gt;0),I496&lt;&gt;"Emergencia ahora",(NOW()-(N(A496)+N(B496)))*1440&gt;IFERROR(VLOOKUP(I496,'Ajustes'!$A$3:$C$5,2,0),0)))),"LLAMADA DESPUÉS DE LA META; ","")&amp;IF(AND(I496="Siguiente día hábil",N(A496)&gt;0,IF(N(N496)=0,TODAY()&gt;WORKDAY(N(A496),1),N(N496)&gt;WORKDAY(N(A496),1))),"SIGUIENTE DÍA HÁBIL SIN PROGRAMAR; ","")&amp;IF(AND(OR(I496="Emergencia ahora",I496="Siguiente día hábil"),K496=""),"SIN PROVEEDOR; ","")&amp;IF(AND(I496&lt;&gt;"",N(A496)&gt;0,IFERROR(VLOOKUP(I496,'Ajustes'!$A$3:$C$5,3,0),0)&gt;0,TODAY()-N(A496)&gt;IFERROR(VLOOKUP(I496,'Ajustes'!$A$3:$C$5,3,0),0)),"ABIERTA DEMASIADO TIEMPO; ",""),LEN(IF(N(A496)=0,"SIN FECHA DE LLEGADA; ","")&amp;IF(C496="","SIN UNIDAD; ","")&amp;IF(AND(C496&lt;&gt;"",COUNTIF('Unidades'!$A$2:$A$300,C496)=0),"UNIDAD NO ESTÁ EN LA LISTA; ","")&amp;IF(I496="","SIN URGENCIA; ","")&amp;IF(AND(I496&lt;&gt;"",J496=""),"FALTA QUIÉN DECIDIÓ; ","")&amp;IF(AND(I496="Emergencia ahora",NOT(OR(N(L496)&gt;0,N(M496)&gt;0))),"EMERGENCIA SIN LLAMADA DE REGRESO; ","")&amp;IF(AND(I496&lt;&gt;"",N(A496)&gt;0,IFERROR(VLOOKUP(I496,'Ajustes'!$A$3:$C$5,2,0),0)&gt;0,IF(OR(N(L496)&gt;0,N(M496)&gt;0),((IF(N(L496)=0,N(A496),N(L496))+N(M496))-(N(A496)+N(B496)))*1440&gt;IFERROR(VLOOKUP(I496,'Ajustes'!$A$3:$C$5,2,0),0),AND(NOT(N(O496)&gt;0),I496&lt;&gt;"Emergencia ahora",(NOW()-(N(A496)+N(B496)))*1440&gt;IFERROR(VLOOKUP(I496,'Ajustes'!$A$3:$C$5,2,0),0)))),"LLAMADA DESPUÉS DE LA META; ","")&amp;IF(AND(I496="Siguiente día hábil",N(A496)&gt;0,IF(N(N496)=0,TODAY()&gt;WORKDAY(N(A496),1),N(N496)&gt;WORKDAY(N(A496),1))),"SIGUIENTE DÍA HÁBIL SIN PROGRAMAR; ","")&amp;IF(AND(OR(I496="Emergencia ahora",I496="Siguiente día hábil"),K496=""),"SIN PROVEEDOR; ","")&amp;IF(AND(I496&lt;&gt;"",N(A496)&gt;0,IFERROR(VLOOKUP(I496,'Ajustes'!$A$3:$C$5,3,0),0)&gt;0,TODAY()-N(A496)&gt;IFERROR(VLOOKUP(I496,'Ajustes'!$A$3:$C$5,3,0),0)),"ABIERTA DEMASIADO TIEMPO; ",""))-2)))</f>
        <v/>
      </c>
    </row>
    <row r="497">
      <c r="A497" s="7" t="n"/>
      <c r="B497" s="8" t="n"/>
      <c r="L497" s="7" t="n"/>
      <c r="M497" s="8" t="n"/>
      <c r="N497" s="7" t="n"/>
      <c r="O497" s="7" t="n"/>
      <c r="Q497" s="10">
        <f>IF(OR(NOT(OR(A497&lt;&gt;"",C497&lt;&gt;"",D497&lt;&gt;"",G497&lt;&gt;"")),N(A497)=0,NOT(OR(N(L497)&gt;0,N(M497)&gt;0))),"",ROUND(((IF(N(L497)=0,N(A497),N(L497))+N(M497))-(N(A497)+N(B497)))*1440,0))</f>
        <v/>
      </c>
      <c r="R497" s="10">
        <f>IF(OR(NOT(OR(A497&lt;&gt;"",C497&lt;&gt;"",D497&lt;&gt;"",G497&lt;&gt;"")),N(A497)=0),"",IF(N(O497)&gt;0,N(O497),TODAY())-N(A497))</f>
        <v/>
      </c>
      <c r="S497">
        <f>IF(OR(NOT(OR(A497&lt;&gt;"",C497&lt;&gt;"",D497&lt;&gt;"",G497&lt;&gt;"")),N(O497)&gt;0),"",IF(IF(N(A497)=0,"SIN FECHA DE LLEGADA; ","")&amp;IF(C497="","SIN UNIDAD; ","")&amp;IF(AND(C497&lt;&gt;"",COUNTIF('Unidades'!$A$2:$A$300,C497)=0),"UNIDAD NO ESTÁ EN LA LISTA; ","")&amp;IF(I497="","SIN URGENCIA; ","")&amp;IF(AND(I497&lt;&gt;"",J497=""),"FALTA QUIÉN DECIDIÓ; ","")&amp;IF(AND(I497="Emergencia ahora",NOT(OR(N(L497)&gt;0,N(M497)&gt;0))),"EMERGENCIA SIN LLAMADA DE REGRESO; ","")&amp;IF(AND(I497&lt;&gt;"",N(A497)&gt;0,IFERROR(VLOOKUP(I497,'Ajustes'!$A$3:$C$5,2,0),0)&gt;0,IF(OR(N(L497)&gt;0,N(M497)&gt;0),((IF(N(L497)=0,N(A497),N(L497))+N(M497))-(N(A497)+N(B497)))*1440&gt;IFERROR(VLOOKUP(I497,'Ajustes'!$A$3:$C$5,2,0),0),AND(NOT(N(O497)&gt;0),I497&lt;&gt;"Emergencia ahora",(NOW()-(N(A497)+N(B497)))*1440&gt;IFERROR(VLOOKUP(I497,'Ajustes'!$A$3:$C$5,2,0),0)))),"LLAMADA DESPUÉS DE LA META; ","")&amp;IF(AND(I497="Siguiente día hábil",N(A497)&gt;0,IF(N(N497)=0,TODAY()&gt;WORKDAY(N(A497),1),N(N497)&gt;WORKDAY(N(A497),1))),"SIGUIENTE DÍA HÁBIL SIN PROGRAMAR; ","")&amp;IF(AND(OR(I497="Emergencia ahora",I497="Siguiente día hábil"),K497=""),"SIN PROVEEDOR; ","")&amp;IF(AND(I497&lt;&gt;"",N(A497)&gt;0,IFERROR(VLOOKUP(I497,'Ajustes'!$A$3:$C$5,3,0),0)&gt;0,TODAY()-N(A497)&gt;IFERROR(VLOOKUP(I497,'Ajustes'!$A$3:$C$5,3,0),0)),"ABIERTA DEMASIADO TIEMPO; ","")="","",LEFT(IF(N(A497)=0,"SIN FECHA DE LLEGADA; ","")&amp;IF(C497="","SIN UNIDAD; ","")&amp;IF(AND(C497&lt;&gt;"",COUNTIF('Unidades'!$A$2:$A$300,C497)=0),"UNIDAD NO ESTÁ EN LA LISTA; ","")&amp;IF(I497="","SIN URGENCIA; ","")&amp;IF(AND(I497&lt;&gt;"",J497=""),"FALTA QUIÉN DECIDIÓ; ","")&amp;IF(AND(I497="Emergencia ahora",NOT(OR(N(L497)&gt;0,N(M497)&gt;0))),"EMERGENCIA SIN LLAMADA DE REGRESO; ","")&amp;IF(AND(I497&lt;&gt;"",N(A497)&gt;0,IFERROR(VLOOKUP(I497,'Ajustes'!$A$3:$C$5,2,0),0)&gt;0,IF(OR(N(L497)&gt;0,N(M497)&gt;0),((IF(N(L497)=0,N(A497),N(L497))+N(M497))-(N(A497)+N(B497)))*1440&gt;IFERROR(VLOOKUP(I497,'Ajustes'!$A$3:$C$5,2,0),0),AND(NOT(N(O497)&gt;0),I497&lt;&gt;"Emergencia ahora",(NOW()-(N(A497)+N(B497)))*1440&gt;IFERROR(VLOOKUP(I497,'Ajustes'!$A$3:$C$5,2,0),0)))),"LLAMADA DESPUÉS DE LA META; ","")&amp;IF(AND(I497="Siguiente día hábil",N(A497)&gt;0,IF(N(N497)=0,TODAY()&gt;WORKDAY(N(A497),1),N(N497)&gt;WORKDAY(N(A497),1))),"SIGUIENTE DÍA HÁBIL SIN PROGRAMAR; ","")&amp;IF(AND(OR(I497="Emergencia ahora",I497="Siguiente día hábil"),K497=""),"SIN PROVEEDOR; ","")&amp;IF(AND(I497&lt;&gt;"",N(A497)&gt;0,IFERROR(VLOOKUP(I497,'Ajustes'!$A$3:$C$5,3,0),0)&gt;0,TODAY()-N(A497)&gt;IFERROR(VLOOKUP(I497,'Ajustes'!$A$3:$C$5,3,0),0)),"ABIERTA DEMASIADO TIEMPO; ",""),LEN(IF(N(A497)=0,"SIN FECHA DE LLEGADA; ","")&amp;IF(C497="","SIN UNIDAD; ","")&amp;IF(AND(C497&lt;&gt;"",COUNTIF('Unidades'!$A$2:$A$300,C497)=0),"UNIDAD NO ESTÁ EN LA LISTA; ","")&amp;IF(I497="","SIN URGENCIA; ","")&amp;IF(AND(I497&lt;&gt;"",J497=""),"FALTA QUIÉN DECIDIÓ; ","")&amp;IF(AND(I497="Emergencia ahora",NOT(OR(N(L497)&gt;0,N(M497)&gt;0))),"EMERGENCIA SIN LLAMADA DE REGRESO; ","")&amp;IF(AND(I497&lt;&gt;"",N(A497)&gt;0,IFERROR(VLOOKUP(I497,'Ajustes'!$A$3:$C$5,2,0),0)&gt;0,IF(OR(N(L497)&gt;0,N(M497)&gt;0),((IF(N(L497)=0,N(A497),N(L497))+N(M497))-(N(A497)+N(B497)))*1440&gt;IFERROR(VLOOKUP(I497,'Ajustes'!$A$3:$C$5,2,0),0),AND(NOT(N(O497)&gt;0),I497&lt;&gt;"Emergencia ahora",(NOW()-(N(A497)+N(B497)))*1440&gt;IFERROR(VLOOKUP(I497,'Ajustes'!$A$3:$C$5,2,0),0)))),"LLAMADA DESPUÉS DE LA META; ","")&amp;IF(AND(I497="Siguiente día hábil",N(A497)&gt;0,IF(N(N497)=0,TODAY()&gt;WORKDAY(N(A497),1),N(N497)&gt;WORKDAY(N(A497),1))),"SIGUIENTE DÍA HÁBIL SIN PROGRAMAR; ","")&amp;IF(AND(OR(I497="Emergencia ahora",I497="Siguiente día hábil"),K497=""),"SIN PROVEEDOR; ","")&amp;IF(AND(I497&lt;&gt;"",N(A497)&gt;0,IFERROR(VLOOKUP(I497,'Ajustes'!$A$3:$C$5,3,0),0)&gt;0,TODAY()-N(A497)&gt;IFERROR(VLOOKUP(I497,'Ajustes'!$A$3:$C$5,3,0),0)),"ABIERTA DEMASIADO TIEMPO; ",""))-2)))</f>
        <v/>
      </c>
    </row>
    <row r="498">
      <c r="A498" s="7" t="n"/>
      <c r="B498" s="8" t="n"/>
      <c r="L498" s="7" t="n"/>
      <c r="M498" s="8" t="n"/>
      <c r="N498" s="7" t="n"/>
      <c r="O498" s="7" t="n"/>
      <c r="Q498" s="10">
        <f>IF(OR(NOT(OR(A498&lt;&gt;"",C498&lt;&gt;"",D498&lt;&gt;"",G498&lt;&gt;"")),N(A498)=0,NOT(OR(N(L498)&gt;0,N(M498)&gt;0))),"",ROUND(((IF(N(L498)=0,N(A498),N(L498))+N(M498))-(N(A498)+N(B498)))*1440,0))</f>
        <v/>
      </c>
      <c r="R498" s="10">
        <f>IF(OR(NOT(OR(A498&lt;&gt;"",C498&lt;&gt;"",D498&lt;&gt;"",G498&lt;&gt;"")),N(A498)=0),"",IF(N(O498)&gt;0,N(O498),TODAY())-N(A498))</f>
        <v/>
      </c>
      <c r="S498">
        <f>IF(OR(NOT(OR(A498&lt;&gt;"",C498&lt;&gt;"",D498&lt;&gt;"",G498&lt;&gt;"")),N(O498)&gt;0),"",IF(IF(N(A498)=0,"SIN FECHA DE LLEGADA; ","")&amp;IF(C498="","SIN UNIDAD; ","")&amp;IF(AND(C498&lt;&gt;"",COUNTIF('Unidades'!$A$2:$A$300,C498)=0),"UNIDAD NO ESTÁ EN LA LISTA; ","")&amp;IF(I498="","SIN URGENCIA; ","")&amp;IF(AND(I498&lt;&gt;"",J498=""),"FALTA QUIÉN DECIDIÓ; ","")&amp;IF(AND(I498="Emergencia ahora",NOT(OR(N(L498)&gt;0,N(M498)&gt;0))),"EMERGENCIA SIN LLAMADA DE REGRESO; ","")&amp;IF(AND(I498&lt;&gt;"",N(A498)&gt;0,IFERROR(VLOOKUP(I498,'Ajustes'!$A$3:$C$5,2,0),0)&gt;0,IF(OR(N(L498)&gt;0,N(M498)&gt;0),((IF(N(L498)=0,N(A498),N(L498))+N(M498))-(N(A498)+N(B498)))*1440&gt;IFERROR(VLOOKUP(I498,'Ajustes'!$A$3:$C$5,2,0),0),AND(NOT(N(O498)&gt;0),I498&lt;&gt;"Emergencia ahora",(NOW()-(N(A498)+N(B498)))*1440&gt;IFERROR(VLOOKUP(I498,'Ajustes'!$A$3:$C$5,2,0),0)))),"LLAMADA DESPUÉS DE LA META; ","")&amp;IF(AND(I498="Siguiente día hábil",N(A498)&gt;0,IF(N(N498)=0,TODAY()&gt;WORKDAY(N(A498),1),N(N498)&gt;WORKDAY(N(A498),1))),"SIGUIENTE DÍA HÁBIL SIN PROGRAMAR; ","")&amp;IF(AND(OR(I498="Emergencia ahora",I498="Siguiente día hábil"),K498=""),"SIN PROVEEDOR; ","")&amp;IF(AND(I498&lt;&gt;"",N(A498)&gt;0,IFERROR(VLOOKUP(I498,'Ajustes'!$A$3:$C$5,3,0),0)&gt;0,TODAY()-N(A498)&gt;IFERROR(VLOOKUP(I498,'Ajustes'!$A$3:$C$5,3,0),0)),"ABIERTA DEMASIADO TIEMPO; ","")="","",LEFT(IF(N(A498)=0,"SIN FECHA DE LLEGADA; ","")&amp;IF(C498="","SIN UNIDAD; ","")&amp;IF(AND(C498&lt;&gt;"",COUNTIF('Unidades'!$A$2:$A$300,C498)=0),"UNIDAD NO ESTÁ EN LA LISTA; ","")&amp;IF(I498="","SIN URGENCIA; ","")&amp;IF(AND(I498&lt;&gt;"",J498=""),"FALTA QUIÉN DECIDIÓ; ","")&amp;IF(AND(I498="Emergencia ahora",NOT(OR(N(L498)&gt;0,N(M498)&gt;0))),"EMERGENCIA SIN LLAMADA DE REGRESO; ","")&amp;IF(AND(I498&lt;&gt;"",N(A498)&gt;0,IFERROR(VLOOKUP(I498,'Ajustes'!$A$3:$C$5,2,0),0)&gt;0,IF(OR(N(L498)&gt;0,N(M498)&gt;0),((IF(N(L498)=0,N(A498),N(L498))+N(M498))-(N(A498)+N(B498)))*1440&gt;IFERROR(VLOOKUP(I498,'Ajustes'!$A$3:$C$5,2,0),0),AND(NOT(N(O498)&gt;0),I498&lt;&gt;"Emergencia ahora",(NOW()-(N(A498)+N(B498)))*1440&gt;IFERROR(VLOOKUP(I498,'Ajustes'!$A$3:$C$5,2,0),0)))),"LLAMADA DESPUÉS DE LA META; ","")&amp;IF(AND(I498="Siguiente día hábil",N(A498)&gt;0,IF(N(N498)=0,TODAY()&gt;WORKDAY(N(A498),1),N(N498)&gt;WORKDAY(N(A498),1))),"SIGUIENTE DÍA HÁBIL SIN PROGRAMAR; ","")&amp;IF(AND(OR(I498="Emergencia ahora",I498="Siguiente día hábil"),K498=""),"SIN PROVEEDOR; ","")&amp;IF(AND(I498&lt;&gt;"",N(A498)&gt;0,IFERROR(VLOOKUP(I498,'Ajustes'!$A$3:$C$5,3,0),0)&gt;0,TODAY()-N(A498)&gt;IFERROR(VLOOKUP(I498,'Ajustes'!$A$3:$C$5,3,0),0)),"ABIERTA DEMASIADO TIEMPO; ",""),LEN(IF(N(A498)=0,"SIN FECHA DE LLEGADA; ","")&amp;IF(C498="","SIN UNIDAD; ","")&amp;IF(AND(C498&lt;&gt;"",COUNTIF('Unidades'!$A$2:$A$300,C498)=0),"UNIDAD NO ESTÁ EN LA LISTA; ","")&amp;IF(I498="","SIN URGENCIA; ","")&amp;IF(AND(I498&lt;&gt;"",J498=""),"FALTA QUIÉN DECIDIÓ; ","")&amp;IF(AND(I498="Emergencia ahora",NOT(OR(N(L498)&gt;0,N(M498)&gt;0))),"EMERGENCIA SIN LLAMADA DE REGRESO; ","")&amp;IF(AND(I498&lt;&gt;"",N(A498)&gt;0,IFERROR(VLOOKUP(I498,'Ajustes'!$A$3:$C$5,2,0),0)&gt;0,IF(OR(N(L498)&gt;0,N(M498)&gt;0),((IF(N(L498)=0,N(A498),N(L498))+N(M498))-(N(A498)+N(B498)))*1440&gt;IFERROR(VLOOKUP(I498,'Ajustes'!$A$3:$C$5,2,0),0),AND(NOT(N(O498)&gt;0),I498&lt;&gt;"Emergencia ahora",(NOW()-(N(A498)+N(B498)))*1440&gt;IFERROR(VLOOKUP(I498,'Ajustes'!$A$3:$C$5,2,0),0)))),"LLAMADA DESPUÉS DE LA META; ","")&amp;IF(AND(I498="Siguiente día hábil",N(A498)&gt;0,IF(N(N498)=0,TODAY()&gt;WORKDAY(N(A498),1),N(N498)&gt;WORKDAY(N(A498),1))),"SIGUIENTE DÍA HÁBIL SIN PROGRAMAR; ","")&amp;IF(AND(OR(I498="Emergencia ahora",I498="Siguiente día hábil"),K498=""),"SIN PROVEEDOR; ","")&amp;IF(AND(I498&lt;&gt;"",N(A498)&gt;0,IFERROR(VLOOKUP(I498,'Ajustes'!$A$3:$C$5,3,0),0)&gt;0,TODAY()-N(A498)&gt;IFERROR(VLOOKUP(I498,'Ajustes'!$A$3:$C$5,3,0),0)),"ABIERTA DEMASIADO TIEMPO; ",""))-2)))</f>
        <v/>
      </c>
    </row>
    <row r="499">
      <c r="A499" s="7" t="n"/>
      <c r="B499" s="8" t="n"/>
      <c r="L499" s="7" t="n"/>
      <c r="M499" s="8" t="n"/>
      <c r="N499" s="7" t="n"/>
      <c r="O499" s="7" t="n"/>
      <c r="Q499" s="10">
        <f>IF(OR(NOT(OR(A499&lt;&gt;"",C499&lt;&gt;"",D499&lt;&gt;"",G499&lt;&gt;"")),N(A499)=0,NOT(OR(N(L499)&gt;0,N(M499)&gt;0))),"",ROUND(((IF(N(L499)=0,N(A499),N(L499))+N(M499))-(N(A499)+N(B499)))*1440,0))</f>
        <v/>
      </c>
      <c r="R499" s="10">
        <f>IF(OR(NOT(OR(A499&lt;&gt;"",C499&lt;&gt;"",D499&lt;&gt;"",G499&lt;&gt;"")),N(A499)=0),"",IF(N(O499)&gt;0,N(O499),TODAY())-N(A499))</f>
        <v/>
      </c>
      <c r="S499">
        <f>IF(OR(NOT(OR(A499&lt;&gt;"",C499&lt;&gt;"",D499&lt;&gt;"",G499&lt;&gt;"")),N(O499)&gt;0),"",IF(IF(N(A499)=0,"SIN FECHA DE LLEGADA; ","")&amp;IF(C499="","SIN UNIDAD; ","")&amp;IF(AND(C499&lt;&gt;"",COUNTIF('Unidades'!$A$2:$A$300,C499)=0),"UNIDAD NO ESTÁ EN LA LISTA; ","")&amp;IF(I499="","SIN URGENCIA; ","")&amp;IF(AND(I499&lt;&gt;"",J499=""),"FALTA QUIÉN DECIDIÓ; ","")&amp;IF(AND(I499="Emergencia ahora",NOT(OR(N(L499)&gt;0,N(M499)&gt;0))),"EMERGENCIA SIN LLAMADA DE REGRESO; ","")&amp;IF(AND(I499&lt;&gt;"",N(A499)&gt;0,IFERROR(VLOOKUP(I499,'Ajustes'!$A$3:$C$5,2,0),0)&gt;0,IF(OR(N(L499)&gt;0,N(M499)&gt;0),((IF(N(L499)=0,N(A499),N(L499))+N(M499))-(N(A499)+N(B499)))*1440&gt;IFERROR(VLOOKUP(I499,'Ajustes'!$A$3:$C$5,2,0),0),AND(NOT(N(O499)&gt;0),I499&lt;&gt;"Emergencia ahora",(NOW()-(N(A499)+N(B499)))*1440&gt;IFERROR(VLOOKUP(I499,'Ajustes'!$A$3:$C$5,2,0),0)))),"LLAMADA DESPUÉS DE LA META; ","")&amp;IF(AND(I499="Siguiente día hábil",N(A499)&gt;0,IF(N(N499)=0,TODAY()&gt;WORKDAY(N(A499),1),N(N499)&gt;WORKDAY(N(A499),1))),"SIGUIENTE DÍA HÁBIL SIN PROGRAMAR; ","")&amp;IF(AND(OR(I499="Emergencia ahora",I499="Siguiente día hábil"),K499=""),"SIN PROVEEDOR; ","")&amp;IF(AND(I499&lt;&gt;"",N(A499)&gt;0,IFERROR(VLOOKUP(I499,'Ajustes'!$A$3:$C$5,3,0),0)&gt;0,TODAY()-N(A499)&gt;IFERROR(VLOOKUP(I499,'Ajustes'!$A$3:$C$5,3,0),0)),"ABIERTA DEMASIADO TIEMPO; ","")="","",LEFT(IF(N(A499)=0,"SIN FECHA DE LLEGADA; ","")&amp;IF(C499="","SIN UNIDAD; ","")&amp;IF(AND(C499&lt;&gt;"",COUNTIF('Unidades'!$A$2:$A$300,C499)=0),"UNIDAD NO ESTÁ EN LA LISTA; ","")&amp;IF(I499="","SIN URGENCIA; ","")&amp;IF(AND(I499&lt;&gt;"",J499=""),"FALTA QUIÉN DECIDIÓ; ","")&amp;IF(AND(I499="Emergencia ahora",NOT(OR(N(L499)&gt;0,N(M499)&gt;0))),"EMERGENCIA SIN LLAMADA DE REGRESO; ","")&amp;IF(AND(I499&lt;&gt;"",N(A499)&gt;0,IFERROR(VLOOKUP(I499,'Ajustes'!$A$3:$C$5,2,0),0)&gt;0,IF(OR(N(L499)&gt;0,N(M499)&gt;0),((IF(N(L499)=0,N(A499),N(L499))+N(M499))-(N(A499)+N(B499)))*1440&gt;IFERROR(VLOOKUP(I499,'Ajustes'!$A$3:$C$5,2,0),0),AND(NOT(N(O499)&gt;0),I499&lt;&gt;"Emergencia ahora",(NOW()-(N(A499)+N(B499)))*1440&gt;IFERROR(VLOOKUP(I499,'Ajustes'!$A$3:$C$5,2,0),0)))),"LLAMADA DESPUÉS DE LA META; ","")&amp;IF(AND(I499="Siguiente día hábil",N(A499)&gt;0,IF(N(N499)=0,TODAY()&gt;WORKDAY(N(A499),1),N(N499)&gt;WORKDAY(N(A499),1))),"SIGUIENTE DÍA HÁBIL SIN PROGRAMAR; ","")&amp;IF(AND(OR(I499="Emergencia ahora",I499="Siguiente día hábil"),K499=""),"SIN PROVEEDOR; ","")&amp;IF(AND(I499&lt;&gt;"",N(A499)&gt;0,IFERROR(VLOOKUP(I499,'Ajustes'!$A$3:$C$5,3,0),0)&gt;0,TODAY()-N(A499)&gt;IFERROR(VLOOKUP(I499,'Ajustes'!$A$3:$C$5,3,0),0)),"ABIERTA DEMASIADO TIEMPO; ",""),LEN(IF(N(A499)=0,"SIN FECHA DE LLEGADA; ","")&amp;IF(C499="","SIN UNIDAD; ","")&amp;IF(AND(C499&lt;&gt;"",COUNTIF('Unidades'!$A$2:$A$300,C499)=0),"UNIDAD NO ESTÁ EN LA LISTA; ","")&amp;IF(I499="","SIN URGENCIA; ","")&amp;IF(AND(I499&lt;&gt;"",J499=""),"FALTA QUIÉN DECIDIÓ; ","")&amp;IF(AND(I499="Emergencia ahora",NOT(OR(N(L499)&gt;0,N(M499)&gt;0))),"EMERGENCIA SIN LLAMADA DE REGRESO; ","")&amp;IF(AND(I499&lt;&gt;"",N(A499)&gt;0,IFERROR(VLOOKUP(I499,'Ajustes'!$A$3:$C$5,2,0),0)&gt;0,IF(OR(N(L499)&gt;0,N(M499)&gt;0),((IF(N(L499)=0,N(A499),N(L499))+N(M499))-(N(A499)+N(B499)))*1440&gt;IFERROR(VLOOKUP(I499,'Ajustes'!$A$3:$C$5,2,0),0),AND(NOT(N(O499)&gt;0),I499&lt;&gt;"Emergencia ahora",(NOW()-(N(A499)+N(B499)))*1440&gt;IFERROR(VLOOKUP(I499,'Ajustes'!$A$3:$C$5,2,0),0)))),"LLAMADA DESPUÉS DE LA META; ","")&amp;IF(AND(I499="Siguiente día hábil",N(A499)&gt;0,IF(N(N499)=0,TODAY()&gt;WORKDAY(N(A499),1),N(N499)&gt;WORKDAY(N(A499),1))),"SIGUIENTE DÍA HÁBIL SIN PROGRAMAR; ","")&amp;IF(AND(OR(I499="Emergencia ahora",I499="Siguiente día hábil"),K499=""),"SIN PROVEEDOR; ","")&amp;IF(AND(I499&lt;&gt;"",N(A499)&gt;0,IFERROR(VLOOKUP(I499,'Ajustes'!$A$3:$C$5,3,0),0)&gt;0,TODAY()-N(A499)&gt;IFERROR(VLOOKUP(I499,'Ajustes'!$A$3:$C$5,3,0),0)),"ABIERTA DEMASIADO TIEMPO; ",""))-2)))</f>
        <v/>
      </c>
    </row>
    <row r="500">
      <c r="A500" s="7" t="n"/>
      <c r="B500" s="8" t="n"/>
      <c r="L500" s="7" t="n"/>
      <c r="M500" s="8" t="n"/>
      <c r="N500" s="7" t="n"/>
      <c r="O500" s="7" t="n"/>
      <c r="Q500" s="10">
        <f>IF(OR(NOT(OR(A500&lt;&gt;"",C500&lt;&gt;"",D500&lt;&gt;"",G500&lt;&gt;"")),N(A500)=0,NOT(OR(N(L500)&gt;0,N(M500)&gt;0))),"",ROUND(((IF(N(L500)=0,N(A500),N(L500))+N(M500))-(N(A500)+N(B500)))*1440,0))</f>
        <v/>
      </c>
      <c r="R500" s="10">
        <f>IF(OR(NOT(OR(A500&lt;&gt;"",C500&lt;&gt;"",D500&lt;&gt;"",G500&lt;&gt;"")),N(A500)=0),"",IF(N(O500)&gt;0,N(O500),TODAY())-N(A500))</f>
        <v/>
      </c>
      <c r="S500">
        <f>IF(OR(NOT(OR(A500&lt;&gt;"",C500&lt;&gt;"",D500&lt;&gt;"",G500&lt;&gt;"")),N(O500)&gt;0),"",IF(IF(N(A500)=0,"SIN FECHA DE LLEGADA; ","")&amp;IF(C500="","SIN UNIDAD; ","")&amp;IF(AND(C500&lt;&gt;"",COUNTIF('Unidades'!$A$2:$A$300,C500)=0),"UNIDAD NO ESTÁ EN LA LISTA; ","")&amp;IF(I500="","SIN URGENCIA; ","")&amp;IF(AND(I500&lt;&gt;"",J500=""),"FALTA QUIÉN DECIDIÓ; ","")&amp;IF(AND(I500="Emergencia ahora",NOT(OR(N(L500)&gt;0,N(M500)&gt;0))),"EMERGENCIA SIN LLAMADA DE REGRESO; ","")&amp;IF(AND(I500&lt;&gt;"",N(A500)&gt;0,IFERROR(VLOOKUP(I500,'Ajustes'!$A$3:$C$5,2,0),0)&gt;0,IF(OR(N(L500)&gt;0,N(M500)&gt;0),((IF(N(L500)=0,N(A500),N(L500))+N(M500))-(N(A500)+N(B500)))*1440&gt;IFERROR(VLOOKUP(I500,'Ajustes'!$A$3:$C$5,2,0),0),AND(NOT(N(O500)&gt;0),I500&lt;&gt;"Emergencia ahora",(NOW()-(N(A500)+N(B500)))*1440&gt;IFERROR(VLOOKUP(I500,'Ajustes'!$A$3:$C$5,2,0),0)))),"LLAMADA DESPUÉS DE LA META; ","")&amp;IF(AND(I500="Siguiente día hábil",N(A500)&gt;0,IF(N(N500)=0,TODAY()&gt;WORKDAY(N(A500),1),N(N500)&gt;WORKDAY(N(A500),1))),"SIGUIENTE DÍA HÁBIL SIN PROGRAMAR; ","")&amp;IF(AND(OR(I500="Emergencia ahora",I500="Siguiente día hábil"),K500=""),"SIN PROVEEDOR; ","")&amp;IF(AND(I500&lt;&gt;"",N(A500)&gt;0,IFERROR(VLOOKUP(I500,'Ajustes'!$A$3:$C$5,3,0),0)&gt;0,TODAY()-N(A500)&gt;IFERROR(VLOOKUP(I500,'Ajustes'!$A$3:$C$5,3,0),0)),"ABIERTA DEMASIADO TIEMPO; ","")="","",LEFT(IF(N(A500)=0,"SIN FECHA DE LLEGADA; ","")&amp;IF(C500="","SIN UNIDAD; ","")&amp;IF(AND(C500&lt;&gt;"",COUNTIF('Unidades'!$A$2:$A$300,C500)=0),"UNIDAD NO ESTÁ EN LA LISTA; ","")&amp;IF(I500="","SIN URGENCIA; ","")&amp;IF(AND(I500&lt;&gt;"",J500=""),"FALTA QUIÉN DECIDIÓ; ","")&amp;IF(AND(I500="Emergencia ahora",NOT(OR(N(L500)&gt;0,N(M500)&gt;0))),"EMERGENCIA SIN LLAMADA DE REGRESO; ","")&amp;IF(AND(I500&lt;&gt;"",N(A500)&gt;0,IFERROR(VLOOKUP(I500,'Ajustes'!$A$3:$C$5,2,0),0)&gt;0,IF(OR(N(L500)&gt;0,N(M500)&gt;0),((IF(N(L500)=0,N(A500),N(L500))+N(M500))-(N(A500)+N(B500)))*1440&gt;IFERROR(VLOOKUP(I500,'Ajustes'!$A$3:$C$5,2,0),0),AND(NOT(N(O500)&gt;0),I500&lt;&gt;"Emergencia ahora",(NOW()-(N(A500)+N(B500)))*1440&gt;IFERROR(VLOOKUP(I500,'Ajustes'!$A$3:$C$5,2,0),0)))),"LLAMADA DESPUÉS DE LA META; ","")&amp;IF(AND(I500="Siguiente día hábil",N(A500)&gt;0,IF(N(N500)=0,TODAY()&gt;WORKDAY(N(A500),1),N(N500)&gt;WORKDAY(N(A500),1))),"SIGUIENTE DÍA HÁBIL SIN PROGRAMAR; ","")&amp;IF(AND(OR(I500="Emergencia ahora",I500="Siguiente día hábil"),K500=""),"SIN PROVEEDOR; ","")&amp;IF(AND(I500&lt;&gt;"",N(A500)&gt;0,IFERROR(VLOOKUP(I500,'Ajustes'!$A$3:$C$5,3,0),0)&gt;0,TODAY()-N(A500)&gt;IFERROR(VLOOKUP(I500,'Ajustes'!$A$3:$C$5,3,0),0)),"ABIERTA DEMASIADO TIEMPO; ",""),LEN(IF(N(A500)=0,"SIN FECHA DE LLEGADA; ","")&amp;IF(C500="","SIN UNIDAD; ","")&amp;IF(AND(C500&lt;&gt;"",COUNTIF('Unidades'!$A$2:$A$300,C500)=0),"UNIDAD NO ESTÁ EN LA LISTA; ","")&amp;IF(I500="","SIN URGENCIA; ","")&amp;IF(AND(I500&lt;&gt;"",J500=""),"FALTA QUIÉN DECIDIÓ; ","")&amp;IF(AND(I500="Emergencia ahora",NOT(OR(N(L500)&gt;0,N(M500)&gt;0))),"EMERGENCIA SIN LLAMADA DE REGRESO; ","")&amp;IF(AND(I500&lt;&gt;"",N(A500)&gt;0,IFERROR(VLOOKUP(I500,'Ajustes'!$A$3:$C$5,2,0),0)&gt;0,IF(OR(N(L500)&gt;0,N(M500)&gt;0),((IF(N(L500)=0,N(A500),N(L500))+N(M500))-(N(A500)+N(B500)))*1440&gt;IFERROR(VLOOKUP(I500,'Ajustes'!$A$3:$C$5,2,0),0),AND(NOT(N(O500)&gt;0),I500&lt;&gt;"Emergencia ahora",(NOW()-(N(A500)+N(B500)))*1440&gt;IFERROR(VLOOKUP(I500,'Ajustes'!$A$3:$C$5,2,0),0)))),"LLAMADA DESPUÉS DE LA META; ","")&amp;IF(AND(I500="Siguiente día hábil",N(A500)&gt;0,IF(N(N500)=0,TODAY()&gt;WORKDAY(N(A500),1),N(N500)&gt;WORKDAY(N(A500),1))),"SIGUIENTE DÍA HÁBIL SIN PROGRAMAR; ","")&amp;IF(AND(OR(I500="Emergencia ahora",I500="Siguiente día hábil"),K500=""),"SIN PROVEEDOR; ","")&amp;IF(AND(I500&lt;&gt;"",N(A500)&gt;0,IFERROR(VLOOKUP(I500,'Ajustes'!$A$3:$C$5,3,0),0)&gt;0,TODAY()-N(A500)&gt;IFERROR(VLOOKUP(I500,'Ajustes'!$A$3:$C$5,3,0),0)),"ABIERTA DEMASIADO TIEMPO; ",""))-2)))</f>
        <v/>
      </c>
    </row>
  </sheetData>
  <autoFilter ref="A1:T500"/>
  <conditionalFormatting sqref="A2:T500">
    <cfRule type="expression" priority="1" dxfId="0" stopIfTrue="1">
      <formula>AND($A2&lt;&gt;"",N($O2)&gt;0)</formula>
    </cfRule>
    <cfRule type="expression" priority="2" dxfId="1" stopIfTrue="1">
      <formula>OR(ISNUMBER(SEARCH("SIN URGENCIA",$S2)),ISNUMBER(SEARCH("EMERGENCIA SIN LLAMADA DE REGRESO",$S2)))</formula>
    </cfRule>
    <cfRule type="expression" priority="3" dxfId="2" stopIfTrue="1">
      <formula>$S2&lt;&gt;""</formula>
    </cfRule>
    <cfRule type="expression" priority="4" dxfId="3">
      <formula>AND($A2&lt;&gt;"",$S2="")</formula>
    </cfRule>
  </conditionalFormatting>
  <dataValidations count="4">
    <dataValidation sqref="F2:F500" showDropDown="0" showInputMessage="0" showErrorMessage="0" allowBlank="1" type="list">
      <formula1>='Ajustes'!$A$9:$A$30</formula1>
    </dataValidation>
    <dataValidation sqref="I2:I500" showDropDown="0" showInputMessage="0" showErrorMessage="0" allowBlank="1" type="list">
      <formula1>='Ajustes'!$A$3:$A$5</formula1>
    </dataValidation>
    <dataValidation sqref="H2:H500" showDropDown="0" showInputMessage="0" showErrorMessage="0" allowBlank="1" type="list">
      <formula1>"Sí,No"</formula1>
    </dataValidation>
    <dataValidation sqref="A2:A500 L2:L500 N2:N500 O2:O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2" customWidth="1" min="4" max="4"/>
    <col width="22" customWidth="1" min="5" max="5"/>
    <col width="26" customWidth="1" min="6" max="6"/>
    <col width="30" customWidth="1" min="7" max="7"/>
    <col width="11" customWidth="1" min="8" max="8"/>
    <col width="11" customWidth="1" min="9" max="9"/>
  </cols>
  <sheetData>
    <row r="1" ht="40" customHeight="1">
      <c r="A1" s="6" t="inlineStr">
        <is>
          <t>Propiedad / unidad</t>
        </is>
      </c>
      <c r="B1" s="6" t="inlineStr">
        <is>
          <t>Dirección</t>
        </is>
      </c>
      <c r="C1" s="6" t="inlineStr">
        <is>
          <t>Dueño</t>
        </is>
      </c>
      <c r="D1" s="6" t="inlineStr">
        <is>
          <t>Inquilino(s)</t>
        </is>
      </c>
      <c r="E1" s="6" t="inlineStr">
        <is>
          <t>Teléfono / correo del inquilino</t>
        </is>
      </c>
      <c r="F1" s="6" t="inlineStr">
        <is>
          <t>Notas de acceso (mascotas, llaves)</t>
        </is>
      </c>
      <c r="G1" s="6" t="inlineStr">
        <is>
          <t>Notas</t>
        </is>
      </c>
      <c r="H1" s="6" t="inlineStr">
        <is>
          <t>Solicitudes registradas</t>
        </is>
      </c>
      <c r="I1" s="6" t="inlineStr">
        <is>
          <t>Solicitudes abiertas</t>
        </is>
      </c>
    </row>
    <row r="2">
      <c r="A2" t="inlineStr">
        <is>
          <t>EJEMPLO Calle Roble 12</t>
        </is>
      </c>
      <c r="B2" t="inlineStr">
        <is>
          <t>Calle Roble 12</t>
        </is>
      </c>
      <c r="C2" t="inlineStr">
        <is>
          <t>Dueño A (ejemplo)</t>
        </is>
      </c>
      <c r="D2" t="inlineStr">
        <is>
          <t>Inquilino A (ejemplo)</t>
        </is>
      </c>
      <c r="F2" t="inlineStr">
        <is>
          <t>Perro en el patio (ejemplo)</t>
        </is>
      </c>
      <c r="H2">
        <f>IF(A2="","",COUNTIF('Solicitudes'!$C$2:$C$500,A2))</f>
        <v/>
      </c>
      <c r="I2">
        <f>IF(A2="","",COUNTIFS('Solicitudes'!$C$2:$C$500,A2,'Solicitudes'!$O$2:$O$500,""))</f>
        <v/>
      </c>
    </row>
    <row r="3">
      <c r="A3" t="inlineStr">
        <is>
          <t>EJEMPLO Av. Olmo 40 #2</t>
        </is>
      </c>
      <c r="B3" t="inlineStr">
        <is>
          <t>Av. Olmo 40 #2</t>
        </is>
      </c>
      <c r="C3" t="inlineStr">
        <is>
          <t>Dueño B (ejemplo)</t>
        </is>
      </c>
      <c r="D3" t="inlineStr">
        <is>
          <t>Inquilino B (ejemplo)</t>
        </is>
      </c>
      <c r="H3">
        <f>IF(A3="","",COUNTIF('Solicitudes'!$C$2:$C$500,A3))</f>
        <v/>
      </c>
      <c r="I3">
        <f>IF(A3="","",COUNTIFS('Solicitudes'!$C$2:$C$500,A3,'Solicitudes'!$O$2:$O$500,""))</f>
        <v/>
      </c>
    </row>
    <row r="4">
      <c r="A4" t="inlineStr">
        <is>
          <t>EJEMPLO Camino Pino 7</t>
        </is>
      </c>
      <c r="B4" t="inlineStr">
        <is>
          <t>Camino Pino 7</t>
        </is>
      </c>
      <c r="C4" t="inlineStr">
        <is>
          <t>Dueño A (ejemplo)</t>
        </is>
      </c>
      <c r="D4" t="inlineStr">
        <is>
          <t>Inquilino C (ejemplo)</t>
        </is>
      </c>
      <c r="H4">
        <f>IF(A4="","",COUNTIF('Solicitudes'!$C$2:$C$500,A4))</f>
        <v/>
      </c>
      <c r="I4">
        <f>IF(A4="","",COUNTIFS('Solicitudes'!$C$2:$C$500,A4,'Solicitudes'!$O$2:$O$500,""))</f>
        <v/>
      </c>
    </row>
    <row r="5">
      <c r="H5">
        <f>IF(A5="","",COUNTIF('Solicitudes'!$C$2:$C$500,A5))</f>
        <v/>
      </c>
      <c r="I5">
        <f>IF(A5="","",COUNTIFS('Solicitudes'!$C$2:$C$500,A5,'Solicitudes'!$O$2:$O$500,""))</f>
        <v/>
      </c>
    </row>
    <row r="6">
      <c r="H6">
        <f>IF(A6="","",COUNTIF('Solicitudes'!$C$2:$C$500,A6))</f>
        <v/>
      </c>
      <c r="I6">
        <f>IF(A6="","",COUNTIFS('Solicitudes'!$C$2:$C$500,A6,'Solicitudes'!$O$2:$O$500,""))</f>
        <v/>
      </c>
    </row>
    <row r="7">
      <c r="H7">
        <f>IF(A7="","",COUNTIF('Solicitudes'!$C$2:$C$500,A7))</f>
        <v/>
      </c>
      <c r="I7">
        <f>IF(A7="","",COUNTIFS('Solicitudes'!$C$2:$C$500,A7,'Solicitudes'!$O$2:$O$500,""))</f>
        <v/>
      </c>
    </row>
    <row r="8">
      <c r="H8">
        <f>IF(A8="","",COUNTIF('Solicitudes'!$C$2:$C$500,A8))</f>
        <v/>
      </c>
      <c r="I8">
        <f>IF(A8="","",COUNTIFS('Solicitudes'!$C$2:$C$500,A8,'Solicitudes'!$O$2:$O$500,""))</f>
        <v/>
      </c>
    </row>
    <row r="9">
      <c r="H9">
        <f>IF(A9="","",COUNTIF('Solicitudes'!$C$2:$C$500,A9))</f>
        <v/>
      </c>
      <c r="I9">
        <f>IF(A9="","",COUNTIFS('Solicitudes'!$C$2:$C$500,A9,'Solicitudes'!$O$2:$O$500,""))</f>
        <v/>
      </c>
    </row>
    <row r="10">
      <c r="H10">
        <f>IF(A10="","",COUNTIF('Solicitudes'!$C$2:$C$500,A10))</f>
        <v/>
      </c>
      <c r="I10">
        <f>IF(A10="","",COUNTIFS('Solicitudes'!$C$2:$C$500,A10,'Solicitudes'!$O$2:$O$500,""))</f>
        <v/>
      </c>
    </row>
    <row r="11">
      <c r="H11">
        <f>IF(A11="","",COUNTIF('Solicitudes'!$C$2:$C$500,A11))</f>
        <v/>
      </c>
      <c r="I11">
        <f>IF(A11="","",COUNTIFS('Solicitudes'!$C$2:$C$500,A11,'Solicitudes'!$O$2:$O$500,""))</f>
        <v/>
      </c>
    </row>
    <row r="12">
      <c r="H12">
        <f>IF(A12="","",COUNTIF('Solicitudes'!$C$2:$C$500,A12))</f>
        <v/>
      </c>
      <c r="I12">
        <f>IF(A12="","",COUNTIFS('Solicitudes'!$C$2:$C$500,A12,'Solicitudes'!$O$2:$O$500,""))</f>
        <v/>
      </c>
    </row>
    <row r="13">
      <c r="H13">
        <f>IF(A13="","",COUNTIF('Solicitudes'!$C$2:$C$500,A13))</f>
        <v/>
      </c>
      <c r="I13">
        <f>IF(A13="","",COUNTIFS('Solicitudes'!$C$2:$C$500,A13,'Solicitudes'!$O$2:$O$500,""))</f>
        <v/>
      </c>
    </row>
    <row r="14">
      <c r="H14">
        <f>IF(A14="","",COUNTIF('Solicitudes'!$C$2:$C$500,A14))</f>
        <v/>
      </c>
      <c r="I14">
        <f>IF(A14="","",COUNTIFS('Solicitudes'!$C$2:$C$500,A14,'Solicitudes'!$O$2:$O$500,""))</f>
        <v/>
      </c>
    </row>
    <row r="15">
      <c r="H15">
        <f>IF(A15="","",COUNTIF('Solicitudes'!$C$2:$C$500,A15))</f>
        <v/>
      </c>
      <c r="I15">
        <f>IF(A15="","",COUNTIFS('Solicitudes'!$C$2:$C$500,A15,'Solicitudes'!$O$2:$O$500,""))</f>
        <v/>
      </c>
    </row>
    <row r="16">
      <c r="H16">
        <f>IF(A16="","",COUNTIF('Solicitudes'!$C$2:$C$500,A16))</f>
        <v/>
      </c>
      <c r="I16">
        <f>IF(A16="","",COUNTIFS('Solicitudes'!$C$2:$C$500,A16,'Solicitudes'!$O$2:$O$500,""))</f>
        <v/>
      </c>
    </row>
    <row r="17">
      <c r="H17">
        <f>IF(A17="","",COUNTIF('Solicitudes'!$C$2:$C$500,A17))</f>
        <v/>
      </c>
      <c r="I17">
        <f>IF(A17="","",COUNTIFS('Solicitudes'!$C$2:$C$500,A17,'Solicitudes'!$O$2:$O$500,""))</f>
        <v/>
      </c>
    </row>
    <row r="18">
      <c r="H18">
        <f>IF(A18="","",COUNTIF('Solicitudes'!$C$2:$C$500,A18))</f>
        <v/>
      </c>
      <c r="I18">
        <f>IF(A18="","",COUNTIFS('Solicitudes'!$C$2:$C$500,A18,'Solicitudes'!$O$2:$O$500,""))</f>
        <v/>
      </c>
    </row>
    <row r="19">
      <c r="H19">
        <f>IF(A19="","",COUNTIF('Solicitudes'!$C$2:$C$500,A19))</f>
        <v/>
      </c>
      <c r="I19">
        <f>IF(A19="","",COUNTIFS('Solicitudes'!$C$2:$C$500,A19,'Solicitudes'!$O$2:$O$500,""))</f>
        <v/>
      </c>
    </row>
    <row r="20">
      <c r="H20">
        <f>IF(A20="","",COUNTIF('Solicitudes'!$C$2:$C$500,A20))</f>
        <v/>
      </c>
      <c r="I20">
        <f>IF(A20="","",COUNTIFS('Solicitudes'!$C$2:$C$500,A20,'Solicitudes'!$O$2:$O$500,""))</f>
        <v/>
      </c>
    </row>
    <row r="21">
      <c r="H21">
        <f>IF(A21="","",COUNTIF('Solicitudes'!$C$2:$C$500,A21))</f>
        <v/>
      </c>
      <c r="I21">
        <f>IF(A21="","",COUNTIFS('Solicitudes'!$C$2:$C$500,A21,'Solicitudes'!$O$2:$O$500,""))</f>
        <v/>
      </c>
    </row>
    <row r="22">
      <c r="H22">
        <f>IF(A22="","",COUNTIF('Solicitudes'!$C$2:$C$500,A22))</f>
        <v/>
      </c>
      <c r="I22">
        <f>IF(A22="","",COUNTIFS('Solicitudes'!$C$2:$C$500,A22,'Solicitudes'!$O$2:$O$500,""))</f>
        <v/>
      </c>
    </row>
    <row r="23">
      <c r="H23">
        <f>IF(A23="","",COUNTIF('Solicitudes'!$C$2:$C$500,A23))</f>
        <v/>
      </c>
      <c r="I23">
        <f>IF(A23="","",COUNTIFS('Solicitudes'!$C$2:$C$500,A23,'Solicitudes'!$O$2:$O$500,""))</f>
        <v/>
      </c>
    </row>
    <row r="24">
      <c r="H24">
        <f>IF(A24="","",COUNTIF('Solicitudes'!$C$2:$C$500,A24))</f>
        <v/>
      </c>
      <c r="I24">
        <f>IF(A24="","",COUNTIFS('Solicitudes'!$C$2:$C$500,A24,'Solicitudes'!$O$2:$O$500,""))</f>
        <v/>
      </c>
    </row>
    <row r="25">
      <c r="H25">
        <f>IF(A25="","",COUNTIF('Solicitudes'!$C$2:$C$500,A25))</f>
        <v/>
      </c>
      <c r="I25">
        <f>IF(A25="","",COUNTIFS('Solicitudes'!$C$2:$C$500,A25,'Solicitudes'!$O$2:$O$500,""))</f>
        <v/>
      </c>
    </row>
    <row r="26">
      <c r="H26">
        <f>IF(A26="","",COUNTIF('Solicitudes'!$C$2:$C$500,A26))</f>
        <v/>
      </c>
      <c r="I26">
        <f>IF(A26="","",COUNTIFS('Solicitudes'!$C$2:$C$500,A26,'Solicitudes'!$O$2:$O$500,""))</f>
        <v/>
      </c>
    </row>
    <row r="27">
      <c r="H27">
        <f>IF(A27="","",COUNTIF('Solicitudes'!$C$2:$C$500,A27))</f>
        <v/>
      </c>
      <c r="I27">
        <f>IF(A27="","",COUNTIFS('Solicitudes'!$C$2:$C$500,A27,'Solicitudes'!$O$2:$O$500,""))</f>
        <v/>
      </c>
    </row>
    <row r="28">
      <c r="H28">
        <f>IF(A28="","",COUNTIF('Solicitudes'!$C$2:$C$500,A28))</f>
        <v/>
      </c>
      <c r="I28">
        <f>IF(A28="","",COUNTIFS('Solicitudes'!$C$2:$C$500,A28,'Solicitudes'!$O$2:$O$500,""))</f>
        <v/>
      </c>
    </row>
    <row r="29">
      <c r="H29">
        <f>IF(A29="","",COUNTIF('Solicitudes'!$C$2:$C$500,A29))</f>
        <v/>
      </c>
      <c r="I29">
        <f>IF(A29="","",COUNTIFS('Solicitudes'!$C$2:$C$500,A29,'Solicitudes'!$O$2:$O$500,""))</f>
        <v/>
      </c>
    </row>
    <row r="30">
      <c r="H30">
        <f>IF(A30="","",COUNTIF('Solicitudes'!$C$2:$C$500,A30))</f>
        <v/>
      </c>
      <c r="I30">
        <f>IF(A30="","",COUNTIFS('Solicitudes'!$C$2:$C$500,A30,'Solicitudes'!$O$2:$O$500,""))</f>
        <v/>
      </c>
    </row>
    <row r="31">
      <c r="H31">
        <f>IF(A31="","",COUNTIF('Solicitudes'!$C$2:$C$500,A31))</f>
        <v/>
      </c>
      <c r="I31">
        <f>IF(A31="","",COUNTIFS('Solicitudes'!$C$2:$C$500,A31,'Solicitudes'!$O$2:$O$500,""))</f>
        <v/>
      </c>
    </row>
    <row r="32">
      <c r="H32">
        <f>IF(A32="","",COUNTIF('Solicitudes'!$C$2:$C$500,A32))</f>
        <v/>
      </c>
      <c r="I32">
        <f>IF(A32="","",COUNTIFS('Solicitudes'!$C$2:$C$500,A32,'Solicitudes'!$O$2:$O$500,""))</f>
        <v/>
      </c>
    </row>
    <row r="33">
      <c r="H33">
        <f>IF(A33="","",COUNTIF('Solicitudes'!$C$2:$C$500,A33))</f>
        <v/>
      </c>
      <c r="I33">
        <f>IF(A33="","",COUNTIFS('Solicitudes'!$C$2:$C$500,A33,'Solicitudes'!$O$2:$O$500,""))</f>
        <v/>
      </c>
    </row>
    <row r="34">
      <c r="H34">
        <f>IF(A34="","",COUNTIF('Solicitudes'!$C$2:$C$500,A34))</f>
        <v/>
      </c>
      <c r="I34">
        <f>IF(A34="","",COUNTIFS('Solicitudes'!$C$2:$C$500,A34,'Solicitudes'!$O$2:$O$500,""))</f>
        <v/>
      </c>
    </row>
    <row r="35">
      <c r="H35">
        <f>IF(A35="","",COUNTIF('Solicitudes'!$C$2:$C$500,A35))</f>
        <v/>
      </c>
      <c r="I35">
        <f>IF(A35="","",COUNTIFS('Solicitudes'!$C$2:$C$500,A35,'Solicitudes'!$O$2:$O$500,""))</f>
        <v/>
      </c>
    </row>
    <row r="36">
      <c r="H36">
        <f>IF(A36="","",COUNTIF('Solicitudes'!$C$2:$C$500,A36))</f>
        <v/>
      </c>
      <c r="I36">
        <f>IF(A36="","",COUNTIFS('Solicitudes'!$C$2:$C$500,A36,'Solicitudes'!$O$2:$O$500,""))</f>
        <v/>
      </c>
    </row>
    <row r="37">
      <c r="H37">
        <f>IF(A37="","",COUNTIF('Solicitudes'!$C$2:$C$500,A37))</f>
        <v/>
      </c>
      <c r="I37">
        <f>IF(A37="","",COUNTIFS('Solicitudes'!$C$2:$C$500,A37,'Solicitudes'!$O$2:$O$500,""))</f>
        <v/>
      </c>
    </row>
    <row r="38">
      <c r="H38">
        <f>IF(A38="","",COUNTIF('Solicitudes'!$C$2:$C$500,A38))</f>
        <v/>
      </c>
      <c r="I38">
        <f>IF(A38="","",COUNTIFS('Solicitudes'!$C$2:$C$500,A38,'Solicitudes'!$O$2:$O$500,""))</f>
        <v/>
      </c>
    </row>
    <row r="39">
      <c r="H39">
        <f>IF(A39="","",COUNTIF('Solicitudes'!$C$2:$C$500,A39))</f>
        <v/>
      </c>
      <c r="I39">
        <f>IF(A39="","",COUNTIFS('Solicitudes'!$C$2:$C$500,A39,'Solicitudes'!$O$2:$O$500,""))</f>
        <v/>
      </c>
    </row>
    <row r="40">
      <c r="H40">
        <f>IF(A40="","",COUNTIF('Solicitudes'!$C$2:$C$500,A40))</f>
        <v/>
      </c>
      <c r="I40">
        <f>IF(A40="","",COUNTIFS('Solicitudes'!$C$2:$C$500,A40,'Solicitudes'!$O$2:$O$500,""))</f>
        <v/>
      </c>
    </row>
    <row r="41">
      <c r="H41">
        <f>IF(A41="","",COUNTIF('Solicitudes'!$C$2:$C$500,A41))</f>
        <v/>
      </c>
      <c r="I41">
        <f>IF(A41="","",COUNTIFS('Solicitudes'!$C$2:$C$500,A41,'Solicitudes'!$O$2:$O$500,""))</f>
        <v/>
      </c>
    </row>
    <row r="42">
      <c r="H42">
        <f>IF(A42="","",COUNTIF('Solicitudes'!$C$2:$C$500,A42))</f>
        <v/>
      </c>
      <c r="I42">
        <f>IF(A42="","",COUNTIFS('Solicitudes'!$C$2:$C$500,A42,'Solicitudes'!$O$2:$O$500,""))</f>
        <v/>
      </c>
    </row>
    <row r="43">
      <c r="H43">
        <f>IF(A43="","",COUNTIF('Solicitudes'!$C$2:$C$500,A43))</f>
        <v/>
      </c>
      <c r="I43">
        <f>IF(A43="","",COUNTIFS('Solicitudes'!$C$2:$C$500,A43,'Solicitudes'!$O$2:$O$500,""))</f>
        <v/>
      </c>
    </row>
    <row r="44">
      <c r="H44">
        <f>IF(A44="","",COUNTIF('Solicitudes'!$C$2:$C$500,A44))</f>
        <v/>
      </c>
      <c r="I44">
        <f>IF(A44="","",COUNTIFS('Solicitudes'!$C$2:$C$500,A44,'Solicitudes'!$O$2:$O$500,""))</f>
        <v/>
      </c>
    </row>
    <row r="45">
      <c r="H45">
        <f>IF(A45="","",COUNTIF('Solicitudes'!$C$2:$C$500,A45))</f>
        <v/>
      </c>
      <c r="I45">
        <f>IF(A45="","",COUNTIFS('Solicitudes'!$C$2:$C$500,A45,'Solicitudes'!$O$2:$O$500,""))</f>
        <v/>
      </c>
    </row>
    <row r="46">
      <c r="H46">
        <f>IF(A46="","",COUNTIF('Solicitudes'!$C$2:$C$500,A46))</f>
        <v/>
      </c>
      <c r="I46">
        <f>IF(A46="","",COUNTIFS('Solicitudes'!$C$2:$C$500,A46,'Solicitudes'!$O$2:$O$500,""))</f>
        <v/>
      </c>
    </row>
    <row r="47">
      <c r="H47">
        <f>IF(A47="","",COUNTIF('Solicitudes'!$C$2:$C$500,A47))</f>
        <v/>
      </c>
      <c r="I47">
        <f>IF(A47="","",COUNTIFS('Solicitudes'!$C$2:$C$500,A47,'Solicitudes'!$O$2:$O$500,""))</f>
        <v/>
      </c>
    </row>
    <row r="48">
      <c r="H48">
        <f>IF(A48="","",COUNTIF('Solicitudes'!$C$2:$C$500,A48))</f>
        <v/>
      </c>
      <c r="I48">
        <f>IF(A48="","",COUNTIFS('Solicitudes'!$C$2:$C$500,A48,'Solicitudes'!$O$2:$O$500,""))</f>
        <v/>
      </c>
    </row>
    <row r="49">
      <c r="H49">
        <f>IF(A49="","",COUNTIF('Solicitudes'!$C$2:$C$500,A49))</f>
        <v/>
      </c>
      <c r="I49">
        <f>IF(A49="","",COUNTIFS('Solicitudes'!$C$2:$C$500,A49,'Solicitudes'!$O$2:$O$500,""))</f>
        <v/>
      </c>
    </row>
    <row r="50">
      <c r="H50">
        <f>IF(A50="","",COUNTIF('Solicitudes'!$C$2:$C$500,A50))</f>
        <v/>
      </c>
      <c r="I50">
        <f>IF(A50="","",COUNTIFS('Solicitudes'!$C$2:$C$500,A50,'Solicitudes'!$O$2:$O$500,""))</f>
        <v/>
      </c>
    </row>
    <row r="51">
      <c r="H51">
        <f>IF(A51="","",COUNTIF('Solicitudes'!$C$2:$C$500,A51))</f>
        <v/>
      </c>
      <c r="I51">
        <f>IF(A51="","",COUNTIFS('Solicitudes'!$C$2:$C$500,A51,'Solicitudes'!$O$2:$O$500,""))</f>
        <v/>
      </c>
    </row>
    <row r="52">
      <c r="H52">
        <f>IF(A52="","",COUNTIF('Solicitudes'!$C$2:$C$500,A52))</f>
        <v/>
      </c>
      <c r="I52">
        <f>IF(A52="","",COUNTIFS('Solicitudes'!$C$2:$C$500,A52,'Solicitudes'!$O$2:$O$500,""))</f>
        <v/>
      </c>
    </row>
    <row r="53">
      <c r="H53">
        <f>IF(A53="","",COUNTIF('Solicitudes'!$C$2:$C$500,A53))</f>
        <v/>
      </c>
      <c r="I53">
        <f>IF(A53="","",COUNTIFS('Solicitudes'!$C$2:$C$500,A53,'Solicitudes'!$O$2:$O$500,""))</f>
        <v/>
      </c>
    </row>
    <row r="54">
      <c r="H54">
        <f>IF(A54="","",COUNTIF('Solicitudes'!$C$2:$C$500,A54))</f>
        <v/>
      </c>
      <c r="I54">
        <f>IF(A54="","",COUNTIFS('Solicitudes'!$C$2:$C$500,A54,'Solicitudes'!$O$2:$O$500,""))</f>
        <v/>
      </c>
    </row>
    <row r="55">
      <c r="H55">
        <f>IF(A55="","",COUNTIF('Solicitudes'!$C$2:$C$500,A55))</f>
        <v/>
      </c>
      <c r="I55">
        <f>IF(A55="","",COUNTIFS('Solicitudes'!$C$2:$C$500,A55,'Solicitudes'!$O$2:$O$500,""))</f>
        <v/>
      </c>
    </row>
    <row r="56">
      <c r="H56">
        <f>IF(A56="","",COUNTIF('Solicitudes'!$C$2:$C$500,A56))</f>
        <v/>
      </c>
      <c r="I56">
        <f>IF(A56="","",COUNTIFS('Solicitudes'!$C$2:$C$500,A56,'Solicitudes'!$O$2:$O$500,""))</f>
        <v/>
      </c>
    </row>
    <row r="57">
      <c r="H57">
        <f>IF(A57="","",COUNTIF('Solicitudes'!$C$2:$C$500,A57))</f>
        <v/>
      </c>
      <c r="I57">
        <f>IF(A57="","",COUNTIFS('Solicitudes'!$C$2:$C$500,A57,'Solicitudes'!$O$2:$O$500,""))</f>
        <v/>
      </c>
    </row>
    <row r="58">
      <c r="H58">
        <f>IF(A58="","",COUNTIF('Solicitudes'!$C$2:$C$500,A58))</f>
        <v/>
      </c>
      <c r="I58">
        <f>IF(A58="","",COUNTIFS('Solicitudes'!$C$2:$C$500,A58,'Solicitudes'!$O$2:$O$500,""))</f>
        <v/>
      </c>
    </row>
    <row r="59">
      <c r="H59">
        <f>IF(A59="","",COUNTIF('Solicitudes'!$C$2:$C$500,A59))</f>
        <v/>
      </c>
      <c r="I59">
        <f>IF(A59="","",COUNTIFS('Solicitudes'!$C$2:$C$500,A59,'Solicitudes'!$O$2:$O$500,""))</f>
        <v/>
      </c>
    </row>
    <row r="60">
      <c r="H60">
        <f>IF(A60="","",COUNTIF('Solicitudes'!$C$2:$C$500,A60))</f>
        <v/>
      </c>
      <c r="I60">
        <f>IF(A60="","",COUNTIFS('Solicitudes'!$C$2:$C$500,A60,'Solicitudes'!$O$2:$O$500,""))</f>
        <v/>
      </c>
    </row>
    <row r="61">
      <c r="H61">
        <f>IF(A61="","",COUNTIF('Solicitudes'!$C$2:$C$500,A61))</f>
        <v/>
      </c>
      <c r="I61">
        <f>IF(A61="","",COUNTIFS('Solicitudes'!$C$2:$C$500,A61,'Solicitudes'!$O$2:$O$500,""))</f>
        <v/>
      </c>
    </row>
    <row r="62">
      <c r="H62">
        <f>IF(A62="","",COUNTIF('Solicitudes'!$C$2:$C$500,A62))</f>
        <v/>
      </c>
      <c r="I62">
        <f>IF(A62="","",COUNTIFS('Solicitudes'!$C$2:$C$500,A62,'Solicitudes'!$O$2:$O$500,""))</f>
        <v/>
      </c>
    </row>
    <row r="63">
      <c r="H63">
        <f>IF(A63="","",COUNTIF('Solicitudes'!$C$2:$C$500,A63))</f>
        <v/>
      </c>
      <c r="I63">
        <f>IF(A63="","",COUNTIFS('Solicitudes'!$C$2:$C$500,A63,'Solicitudes'!$O$2:$O$500,""))</f>
        <v/>
      </c>
    </row>
    <row r="64">
      <c r="H64">
        <f>IF(A64="","",COUNTIF('Solicitudes'!$C$2:$C$500,A64))</f>
        <v/>
      </c>
      <c r="I64">
        <f>IF(A64="","",COUNTIFS('Solicitudes'!$C$2:$C$500,A64,'Solicitudes'!$O$2:$O$500,""))</f>
        <v/>
      </c>
    </row>
    <row r="65">
      <c r="H65">
        <f>IF(A65="","",COUNTIF('Solicitudes'!$C$2:$C$500,A65))</f>
        <v/>
      </c>
      <c r="I65">
        <f>IF(A65="","",COUNTIFS('Solicitudes'!$C$2:$C$500,A65,'Solicitudes'!$O$2:$O$500,""))</f>
        <v/>
      </c>
    </row>
    <row r="66">
      <c r="H66">
        <f>IF(A66="","",COUNTIF('Solicitudes'!$C$2:$C$500,A66))</f>
        <v/>
      </c>
      <c r="I66">
        <f>IF(A66="","",COUNTIFS('Solicitudes'!$C$2:$C$500,A66,'Solicitudes'!$O$2:$O$500,""))</f>
        <v/>
      </c>
    </row>
    <row r="67">
      <c r="H67">
        <f>IF(A67="","",COUNTIF('Solicitudes'!$C$2:$C$500,A67))</f>
        <v/>
      </c>
      <c r="I67">
        <f>IF(A67="","",COUNTIFS('Solicitudes'!$C$2:$C$500,A67,'Solicitudes'!$O$2:$O$500,""))</f>
        <v/>
      </c>
    </row>
    <row r="68">
      <c r="H68">
        <f>IF(A68="","",COUNTIF('Solicitudes'!$C$2:$C$500,A68))</f>
        <v/>
      </c>
      <c r="I68">
        <f>IF(A68="","",COUNTIFS('Solicitudes'!$C$2:$C$500,A68,'Solicitudes'!$O$2:$O$500,""))</f>
        <v/>
      </c>
    </row>
    <row r="69">
      <c r="H69">
        <f>IF(A69="","",COUNTIF('Solicitudes'!$C$2:$C$500,A69))</f>
        <v/>
      </c>
      <c r="I69">
        <f>IF(A69="","",COUNTIFS('Solicitudes'!$C$2:$C$500,A69,'Solicitudes'!$O$2:$O$500,""))</f>
        <v/>
      </c>
    </row>
    <row r="70">
      <c r="H70">
        <f>IF(A70="","",COUNTIF('Solicitudes'!$C$2:$C$500,A70))</f>
        <v/>
      </c>
      <c r="I70">
        <f>IF(A70="","",COUNTIFS('Solicitudes'!$C$2:$C$500,A70,'Solicitudes'!$O$2:$O$500,""))</f>
        <v/>
      </c>
    </row>
    <row r="71">
      <c r="H71">
        <f>IF(A71="","",COUNTIF('Solicitudes'!$C$2:$C$500,A71))</f>
        <v/>
      </c>
      <c r="I71">
        <f>IF(A71="","",COUNTIFS('Solicitudes'!$C$2:$C$500,A71,'Solicitudes'!$O$2:$O$500,""))</f>
        <v/>
      </c>
    </row>
    <row r="72">
      <c r="H72">
        <f>IF(A72="","",COUNTIF('Solicitudes'!$C$2:$C$500,A72))</f>
        <v/>
      </c>
      <c r="I72">
        <f>IF(A72="","",COUNTIFS('Solicitudes'!$C$2:$C$500,A72,'Solicitudes'!$O$2:$O$500,""))</f>
        <v/>
      </c>
    </row>
    <row r="73">
      <c r="H73">
        <f>IF(A73="","",COUNTIF('Solicitudes'!$C$2:$C$500,A73))</f>
        <v/>
      </c>
      <c r="I73">
        <f>IF(A73="","",COUNTIFS('Solicitudes'!$C$2:$C$500,A73,'Solicitudes'!$O$2:$O$500,""))</f>
        <v/>
      </c>
    </row>
    <row r="74">
      <c r="H74">
        <f>IF(A74="","",COUNTIF('Solicitudes'!$C$2:$C$500,A74))</f>
        <v/>
      </c>
      <c r="I74">
        <f>IF(A74="","",COUNTIFS('Solicitudes'!$C$2:$C$500,A74,'Solicitudes'!$O$2:$O$500,""))</f>
        <v/>
      </c>
    </row>
    <row r="75">
      <c r="H75">
        <f>IF(A75="","",COUNTIF('Solicitudes'!$C$2:$C$500,A75))</f>
        <v/>
      </c>
      <c r="I75">
        <f>IF(A75="","",COUNTIFS('Solicitudes'!$C$2:$C$500,A75,'Solicitudes'!$O$2:$O$500,""))</f>
        <v/>
      </c>
    </row>
    <row r="76">
      <c r="H76">
        <f>IF(A76="","",COUNTIF('Solicitudes'!$C$2:$C$500,A76))</f>
        <v/>
      </c>
      <c r="I76">
        <f>IF(A76="","",COUNTIFS('Solicitudes'!$C$2:$C$500,A76,'Solicitudes'!$O$2:$O$500,""))</f>
        <v/>
      </c>
    </row>
    <row r="77">
      <c r="H77">
        <f>IF(A77="","",COUNTIF('Solicitudes'!$C$2:$C$500,A77))</f>
        <v/>
      </c>
      <c r="I77">
        <f>IF(A77="","",COUNTIFS('Solicitudes'!$C$2:$C$500,A77,'Solicitudes'!$O$2:$O$500,""))</f>
        <v/>
      </c>
    </row>
    <row r="78">
      <c r="H78">
        <f>IF(A78="","",COUNTIF('Solicitudes'!$C$2:$C$500,A78))</f>
        <v/>
      </c>
      <c r="I78">
        <f>IF(A78="","",COUNTIFS('Solicitudes'!$C$2:$C$500,A78,'Solicitudes'!$O$2:$O$500,""))</f>
        <v/>
      </c>
    </row>
    <row r="79">
      <c r="H79">
        <f>IF(A79="","",COUNTIF('Solicitudes'!$C$2:$C$500,A79))</f>
        <v/>
      </c>
      <c r="I79">
        <f>IF(A79="","",COUNTIFS('Solicitudes'!$C$2:$C$500,A79,'Solicitudes'!$O$2:$O$500,""))</f>
        <v/>
      </c>
    </row>
    <row r="80">
      <c r="H80">
        <f>IF(A80="","",COUNTIF('Solicitudes'!$C$2:$C$500,A80))</f>
        <v/>
      </c>
      <c r="I80">
        <f>IF(A80="","",COUNTIFS('Solicitudes'!$C$2:$C$500,A80,'Solicitudes'!$O$2:$O$500,""))</f>
        <v/>
      </c>
    </row>
    <row r="81">
      <c r="H81">
        <f>IF(A81="","",COUNTIF('Solicitudes'!$C$2:$C$500,A81))</f>
        <v/>
      </c>
      <c r="I81">
        <f>IF(A81="","",COUNTIFS('Solicitudes'!$C$2:$C$500,A81,'Solicitudes'!$O$2:$O$500,""))</f>
        <v/>
      </c>
    </row>
    <row r="82">
      <c r="H82">
        <f>IF(A82="","",COUNTIF('Solicitudes'!$C$2:$C$500,A82))</f>
        <v/>
      </c>
      <c r="I82">
        <f>IF(A82="","",COUNTIFS('Solicitudes'!$C$2:$C$500,A82,'Solicitudes'!$O$2:$O$500,""))</f>
        <v/>
      </c>
    </row>
    <row r="83">
      <c r="H83">
        <f>IF(A83="","",COUNTIF('Solicitudes'!$C$2:$C$500,A83))</f>
        <v/>
      </c>
      <c r="I83">
        <f>IF(A83="","",COUNTIFS('Solicitudes'!$C$2:$C$500,A83,'Solicitudes'!$O$2:$O$500,""))</f>
        <v/>
      </c>
    </row>
    <row r="84">
      <c r="H84">
        <f>IF(A84="","",COUNTIF('Solicitudes'!$C$2:$C$500,A84))</f>
        <v/>
      </c>
      <c r="I84">
        <f>IF(A84="","",COUNTIFS('Solicitudes'!$C$2:$C$500,A84,'Solicitudes'!$O$2:$O$500,""))</f>
        <v/>
      </c>
    </row>
    <row r="85">
      <c r="H85">
        <f>IF(A85="","",COUNTIF('Solicitudes'!$C$2:$C$500,A85))</f>
        <v/>
      </c>
      <c r="I85">
        <f>IF(A85="","",COUNTIFS('Solicitudes'!$C$2:$C$500,A85,'Solicitudes'!$O$2:$O$500,""))</f>
        <v/>
      </c>
    </row>
    <row r="86">
      <c r="H86">
        <f>IF(A86="","",COUNTIF('Solicitudes'!$C$2:$C$500,A86))</f>
        <v/>
      </c>
      <c r="I86">
        <f>IF(A86="","",COUNTIFS('Solicitudes'!$C$2:$C$500,A86,'Solicitudes'!$O$2:$O$500,""))</f>
        <v/>
      </c>
    </row>
    <row r="87">
      <c r="H87">
        <f>IF(A87="","",COUNTIF('Solicitudes'!$C$2:$C$500,A87))</f>
        <v/>
      </c>
      <c r="I87">
        <f>IF(A87="","",COUNTIFS('Solicitudes'!$C$2:$C$500,A87,'Solicitudes'!$O$2:$O$500,""))</f>
        <v/>
      </c>
    </row>
    <row r="88">
      <c r="H88">
        <f>IF(A88="","",COUNTIF('Solicitudes'!$C$2:$C$500,A88))</f>
        <v/>
      </c>
      <c r="I88">
        <f>IF(A88="","",COUNTIFS('Solicitudes'!$C$2:$C$500,A88,'Solicitudes'!$O$2:$O$500,""))</f>
        <v/>
      </c>
    </row>
    <row r="89">
      <c r="H89">
        <f>IF(A89="","",COUNTIF('Solicitudes'!$C$2:$C$500,A89))</f>
        <v/>
      </c>
      <c r="I89">
        <f>IF(A89="","",COUNTIFS('Solicitudes'!$C$2:$C$500,A89,'Solicitudes'!$O$2:$O$500,""))</f>
        <v/>
      </c>
    </row>
    <row r="90">
      <c r="H90">
        <f>IF(A90="","",COUNTIF('Solicitudes'!$C$2:$C$500,A90))</f>
        <v/>
      </c>
      <c r="I90">
        <f>IF(A90="","",COUNTIFS('Solicitudes'!$C$2:$C$500,A90,'Solicitudes'!$O$2:$O$500,""))</f>
        <v/>
      </c>
    </row>
    <row r="91">
      <c r="H91">
        <f>IF(A91="","",COUNTIF('Solicitudes'!$C$2:$C$500,A91))</f>
        <v/>
      </c>
      <c r="I91">
        <f>IF(A91="","",COUNTIFS('Solicitudes'!$C$2:$C$500,A91,'Solicitudes'!$O$2:$O$500,""))</f>
        <v/>
      </c>
    </row>
    <row r="92">
      <c r="H92">
        <f>IF(A92="","",COUNTIF('Solicitudes'!$C$2:$C$500,A92))</f>
        <v/>
      </c>
      <c r="I92">
        <f>IF(A92="","",COUNTIFS('Solicitudes'!$C$2:$C$500,A92,'Solicitudes'!$O$2:$O$500,""))</f>
        <v/>
      </c>
    </row>
    <row r="93">
      <c r="H93">
        <f>IF(A93="","",COUNTIF('Solicitudes'!$C$2:$C$500,A93))</f>
        <v/>
      </c>
      <c r="I93">
        <f>IF(A93="","",COUNTIFS('Solicitudes'!$C$2:$C$500,A93,'Solicitudes'!$O$2:$O$500,""))</f>
        <v/>
      </c>
    </row>
    <row r="94">
      <c r="H94">
        <f>IF(A94="","",COUNTIF('Solicitudes'!$C$2:$C$500,A94))</f>
        <v/>
      </c>
      <c r="I94">
        <f>IF(A94="","",COUNTIFS('Solicitudes'!$C$2:$C$500,A94,'Solicitudes'!$O$2:$O$500,""))</f>
        <v/>
      </c>
    </row>
    <row r="95">
      <c r="H95">
        <f>IF(A95="","",COUNTIF('Solicitudes'!$C$2:$C$500,A95))</f>
        <v/>
      </c>
      <c r="I95">
        <f>IF(A95="","",COUNTIFS('Solicitudes'!$C$2:$C$500,A95,'Solicitudes'!$O$2:$O$500,""))</f>
        <v/>
      </c>
    </row>
    <row r="96">
      <c r="H96">
        <f>IF(A96="","",COUNTIF('Solicitudes'!$C$2:$C$500,A96))</f>
        <v/>
      </c>
      <c r="I96">
        <f>IF(A96="","",COUNTIFS('Solicitudes'!$C$2:$C$500,A96,'Solicitudes'!$O$2:$O$500,""))</f>
        <v/>
      </c>
    </row>
    <row r="97">
      <c r="H97">
        <f>IF(A97="","",COUNTIF('Solicitudes'!$C$2:$C$500,A97))</f>
        <v/>
      </c>
      <c r="I97">
        <f>IF(A97="","",COUNTIFS('Solicitudes'!$C$2:$C$500,A97,'Solicitudes'!$O$2:$O$500,""))</f>
        <v/>
      </c>
    </row>
    <row r="98">
      <c r="H98">
        <f>IF(A98="","",COUNTIF('Solicitudes'!$C$2:$C$500,A98))</f>
        <v/>
      </c>
      <c r="I98">
        <f>IF(A98="","",COUNTIFS('Solicitudes'!$C$2:$C$500,A98,'Solicitudes'!$O$2:$O$500,""))</f>
        <v/>
      </c>
    </row>
    <row r="99">
      <c r="H99">
        <f>IF(A99="","",COUNTIF('Solicitudes'!$C$2:$C$500,A99))</f>
        <v/>
      </c>
      <c r="I99">
        <f>IF(A99="","",COUNTIFS('Solicitudes'!$C$2:$C$500,A99,'Solicitudes'!$O$2:$O$500,""))</f>
        <v/>
      </c>
    </row>
    <row r="100">
      <c r="H100">
        <f>IF(A100="","",COUNTIF('Solicitudes'!$C$2:$C$500,A100))</f>
        <v/>
      </c>
      <c r="I100">
        <f>IF(A100="","",COUNTIFS('Solicitudes'!$C$2:$C$500,A100,'Solicitudes'!$O$2:$O$500,""))</f>
        <v/>
      </c>
    </row>
    <row r="101">
      <c r="H101">
        <f>IF(A101="","",COUNTIF('Solicitudes'!$C$2:$C$500,A101))</f>
        <v/>
      </c>
      <c r="I101">
        <f>IF(A101="","",COUNTIFS('Solicitudes'!$C$2:$C$500,A101,'Solicitudes'!$O$2:$O$500,""))</f>
        <v/>
      </c>
    </row>
    <row r="102">
      <c r="H102">
        <f>IF(A102="","",COUNTIF('Solicitudes'!$C$2:$C$500,A102))</f>
        <v/>
      </c>
      <c r="I102">
        <f>IF(A102="","",COUNTIFS('Solicitudes'!$C$2:$C$500,A102,'Solicitudes'!$O$2:$O$500,""))</f>
        <v/>
      </c>
    </row>
    <row r="103">
      <c r="H103">
        <f>IF(A103="","",COUNTIF('Solicitudes'!$C$2:$C$500,A103))</f>
        <v/>
      </c>
      <c r="I103">
        <f>IF(A103="","",COUNTIFS('Solicitudes'!$C$2:$C$500,A103,'Solicitudes'!$O$2:$O$500,""))</f>
        <v/>
      </c>
    </row>
    <row r="104">
      <c r="H104">
        <f>IF(A104="","",COUNTIF('Solicitudes'!$C$2:$C$500,A104))</f>
        <v/>
      </c>
      <c r="I104">
        <f>IF(A104="","",COUNTIFS('Solicitudes'!$C$2:$C$500,A104,'Solicitudes'!$O$2:$O$500,""))</f>
        <v/>
      </c>
    </row>
    <row r="105">
      <c r="H105">
        <f>IF(A105="","",COUNTIF('Solicitudes'!$C$2:$C$500,A105))</f>
        <v/>
      </c>
      <c r="I105">
        <f>IF(A105="","",COUNTIFS('Solicitudes'!$C$2:$C$500,A105,'Solicitudes'!$O$2:$O$500,""))</f>
        <v/>
      </c>
    </row>
    <row r="106">
      <c r="H106">
        <f>IF(A106="","",COUNTIF('Solicitudes'!$C$2:$C$500,A106))</f>
        <v/>
      </c>
      <c r="I106">
        <f>IF(A106="","",COUNTIFS('Solicitudes'!$C$2:$C$500,A106,'Solicitudes'!$O$2:$O$500,""))</f>
        <v/>
      </c>
    </row>
    <row r="107">
      <c r="H107">
        <f>IF(A107="","",COUNTIF('Solicitudes'!$C$2:$C$500,A107))</f>
        <v/>
      </c>
      <c r="I107">
        <f>IF(A107="","",COUNTIFS('Solicitudes'!$C$2:$C$500,A107,'Solicitudes'!$O$2:$O$500,""))</f>
        <v/>
      </c>
    </row>
    <row r="108">
      <c r="H108">
        <f>IF(A108="","",COUNTIF('Solicitudes'!$C$2:$C$500,A108))</f>
        <v/>
      </c>
      <c r="I108">
        <f>IF(A108="","",COUNTIFS('Solicitudes'!$C$2:$C$500,A108,'Solicitudes'!$O$2:$O$500,""))</f>
        <v/>
      </c>
    </row>
    <row r="109">
      <c r="H109">
        <f>IF(A109="","",COUNTIF('Solicitudes'!$C$2:$C$500,A109))</f>
        <v/>
      </c>
      <c r="I109">
        <f>IF(A109="","",COUNTIFS('Solicitudes'!$C$2:$C$500,A109,'Solicitudes'!$O$2:$O$500,""))</f>
        <v/>
      </c>
    </row>
    <row r="110">
      <c r="H110">
        <f>IF(A110="","",COUNTIF('Solicitudes'!$C$2:$C$500,A110))</f>
        <v/>
      </c>
      <c r="I110">
        <f>IF(A110="","",COUNTIFS('Solicitudes'!$C$2:$C$500,A110,'Solicitudes'!$O$2:$O$500,""))</f>
        <v/>
      </c>
    </row>
    <row r="111">
      <c r="H111">
        <f>IF(A111="","",COUNTIF('Solicitudes'!$C$2:$C$500,A111))</f>
        <v/>
      </c>
      <c r="I111">
        <f>IF(A111="","",COUNTIFS('Solicitudes'!$C$2:$C$500,A111,'Solicitudes'!$O$2:$O$500,""))</f>
        <v/>
      </c>
    </row>
    <row r="112">
      <c r="H112">
        <f>IF(A112="","",COUNTIF('Solicitudes'!$C$2:$C$500,A112))</f>
        <v/>
      </c>
      <c r="I112">
        <f>IF(A112="","",COUNTIFS('Solicitudes'!$C$2:$C$500,A112,'Solicitudes'!$O$2:$O$500,""))</f>
        <v/>
      </c>
    </row>
    <row r="113">
      <c r="H113">
        <f>IF(A113="","",COUNTIF('Solicitudes'!$C$2:$C$500,A113))</f>
        <v/>
      </c>
      <c r="I113">
        <f>IF(A113="","",COUNTIFS('Solicitudes'!$C$2:$C$500,A113,'Solicitudes'!$O$2:$O$500,""))</f>
        <v/>
      </c>
    </row>
    <row r="114">
      <c r="H114">
        <f>IF(A114="","",COUNTIF('Solicitudes'!$C$2:$C$500,A114))</f>
        <v/>
      </c>
      <c r="I114">
        <f>IF(A114="","",COUNTIFS('Solicitudes'!$C$2:$C$500,A114,'Solicitudes'!$O$2:$O$500,""))</f>
        <v/>
      </c>
    </row>
    <row r="115">
      <c r="H115">
        <f>IF(A115="","",COUNTIF('Solicitudes'!$C$2:$C$500,A115))</f>
        <v/>
      </c>
      <c r="I115">
        <f>IF(A115="","",COUNTIFS('Solicitudes'!$C$2:$C$500,A115,'Solicitudes'!$O$2:$O$500,""))</f>
        <v/>
      </c>
    </row>
    <row r="116">
      <c r="H116">
        <f>IF(A116="","",COUNTIF('Solicitudes'!$C$2:$C$500,A116))</f>
        <v/>
      </c>
      <c r="I116">
        <f>IF(A116="","",COUNTIFS('Solicitudes'!$C$2:$C$500,A116,'Solicitudes'!$O$2:$O$500,""))</f>
        <v/>
      </c>
    </row>
    <row r="117">
      <c r="H117">
        <f>IF(A117="","",COUNTIF('Solicitudes'!$C$2:$C$500,A117))</f>
        <v/>
      </c>
      <c r="I117">
        <f>IF(A117="","",COUNTIFS('Solicitudes'!$C$2:$C$500,A117,'Solicitudes'!$O$2:$O$500,""))</f>
        <v/>
      </c>
    </row>
    <row r="118">
      <c r="H118">
        <f>IF(A118="","",COUNTIF('Solicitudes'!$C$2:$C$500,A118))</f>
        <v/>
      </c>
      <c r="I118">
        <f>IF(A118="","",COUNTIFS('Solicitudes'!$C$2:$C$500,A118,'Solicitudes'!$O$2:$O$500,""))</f>
        <v/>
      </c>
    </row>
    <row r="119">
      <c r="H119">
        <f>IF(A119="","",COUNTIF('Solicitudes'!$C$2:$C$500,A119))</f>
        <v/>
      </c>
      <c r="I119">
        <f>IF(A119="","",COUNTIFS('Solicitudes'!$C$2:$C$500,A119,'Solicitudes'!$O$2:$O$500,""))</f>
        <v/>
      </c>
    </row>
    <row r="120">
      <c r="H120">
        <f>IF(A120="","",COUNTIF('Solicitudes'!$C$2:$C$500,A120))</f>
        <v/>
      </c>
      <c r="I120">
        <f>IF(A120="","",COUNTIFS('Solicitudes'!$C$2:$C$500,A120,'Solicitudes'!$O$2:$O$500,""))</f>
        <v/>
      </c>
    </row>
    <row r="121">
      <c r="H121">
        <f>IF(A121="","",COUNTIF('Solicitudes'!$C$2:$C$500,A121))</f>
        <v/>
      </c>
      <c r="I121">
        <f>IF(A121="","",COUNTIFS('Solicitudes'!$C$2:$C$500,A121,'Solicitudes'!$O$2:$O$500,""))</f>
        <v/>
      </c>
    </row>
    <row r="122">
      <c r="H122">
        <f>IF(A122="","",COUNTIF('Solicitudes'!$C$2:$C$500,A122))</f>
        <v/>
      </c>
      <c r="I122">
        <f>IF(A122="","",COUNTIFS('Solicitudes'!$C$2:$C$500,A122,'Solicitudes'!$O$2:$O$500,""))</f>
        <v/>
      </c>
    </row>
    <row r="123">
      <c r="H123">
        <f>IF(A123="","",COUNTIF('Solicitudes'!$C$2:$C$500,A123))</f>
        <v/>
      </c>
      <c r="I123">
        <f>IF(A123="","",COUNTIFS('Solicitudes'!$C$2:$C$500,A123,'Solicitudes'!$O$2:$O$500,""))</f>
        <v/>
      </c>
    </row>
    <row r="124">
      <c r="H124">
        <f>IF(A124="","",COUNTIF('Solicitudes'!$C$2:$C$500,A124))</f>
        <v/>
      </c>
      <c r="I124">
        <f>IF(A124="","",COUNTIFS('Solicitudes'!$C$2:$C$500,A124,'Solicitudes'!$O$2:$O$500,""))</f>
        <v/>
      </c>
    </row>
    <row r="125">
      <c r="H125">
        <f>IF(A125="","",COUNTIF('Solicitudes'!$C$2:$C$500,A125))</f>
        <v/>
      </c>
      <c r="I125">
        <f>IF(A125="","",COUNTIFS('Solicitudes'!$C$2:$C$500,A125,'Solicitudes'!$O$2:$O$500,""))</f>
        <v/>
      </c>
    </row>
    <row r="126">
      <c r="H126">
        <f>IF(A126="","",COUNTIF('Solicitudes'!$C$2:$C$500,A126))</f>
        <v/>
      </c>
      <c r="I126">
        <f>IF(A126="","",COUNTIFS('Solicitudes'!$C$2:$C$500,A126,'Solicitudes'!$O$2:$O$500,""))</f>
        <v/>
      </c>
    </row>
    <row r="127">
      <c r="H127">
        <f>IF(A127="","",COUNTIF('Solicitudes'!$C$2:$C$500,A127))</f>
        <v/>
      </c>
      <c r="I127">
        <f>IF(A127="","",COUNTIFS('Solicitudes'!$C$2:$C$500,A127,'Solicitudes'!$O$2:$O$500,""))</f>
        <v/>
      </c>
    </row>
    <row r="128">
      <c r="H128">
        <f>IF(A128="","",COUNTIF('Solicitudes'!$C$2:$C$500,A128))</f>
        <v/>
      </c>
      <c r="I128">
        <f>IF(A128="","",COUNTIFS('Solicitudes'!$C$2:$C$500,A128,'Solicitudes'!$O$2:$O$500,""))</f>
        <v/>
      </c>
    </row>
    <row r="129">
      <c r="H129">
        <f>IF(A129="","",COUNTIF('Solicitudes'!$C$2:$C$500,A129))</f>
        <v/>
      </c>
      <c r="I129">
        <f>IF(A129="","",COUNTIFS('Solicitudes'!$C$2:$C$500,A129,'Solicitudes'!$O$2:$O$500,""))</f>
        <v/>
      </c>
    </row>
    <row r="130">
      <c r="H130">
        <f>IF(A130="","",COUNTIF('Solicitudes'!$C$2:$C$500,A130))</f>
        <v/>
      </c>
      <c r="I130">
        <f>IF(A130="","",COUNTIFS('Solicitudes'!$C$2:$C$500,A130,'Solicitudes'!$O$2:$O$500,""))</f>
        <v/>
      </c>
    </row>
    <row r="131">
      <c r="H131">
        <f>IF(A131="","",COUNTIF('Solicitudes'!$C$2:$C$500,A131))</f>
        <v/>
      </c>
      <c r="I131">
        <f>IF(A131="","",COUNTIFS('Solicitudes'!$C$2:$C$500,A131,'Solicitudes'!$O$2:$O$500,""))</f>
        <v/>
      </c>
    </row>
    <row r="132">
      <c r="H132">
        <f>IF(A132="","",COUNTIF('Solicitudes'!$C$2:$C$500,A132))</f>
        <v/>
      </c>
      <c r="I132">
        <f>IF(A132="","",COUNTIFS('Solicitudes'!$C$2:$C$500,A132,'Solicitudes'!$O$2:$O$500,""))</f>
        <v/>
      </c>
    </row>
    <row r="133">
      <c r="H133">
        <f>IF(A133="","",COUNTIF('Solicitudes'!$C$2:$C$500,A133))</f>
        <v/>
      </c>
      <c r="I133">
        <f>IF(A133="","",COUNTIFS('Solicitudes'!$C$2:$C$500,A133,'Solicitudes'!$O$2:$O$500,""))</f>
        <v/>
      </c>
    </row>
    <row r="134">
      <c r="H134">
        <f>IF(A134="","",COUNTIF('Solicitudes'!$C$2:$C$500,A134))</f>
        <v/>
      </c>
      <c r="I134">
        <f>IF(A134="","",COUNTIFS('Solicitudes'!$C$2:$C$500,A134,'Solicitudes'!$O$2:$O$500,""))</f>
        <v/>
      </c>
    </row>
    <row r="135">
      <c r="H135">
        <f>IF(A135="","",COUNTIF('Solicitudes'!$C$2:$C$500,A135))</f>
        <v/>
      </c>
      <c r="I135">
        <f>IF(A135="","",COUNTIFS('Solicitudes'!$C$2:$C$500,A135,'Solicitudes'!$O$2:$O$500,""))</f>
        <v/>
      </c>
    </row>
    <row r="136">
      <c r="H136">
        <f>IF(A136="","",COUNTIF('Solicitudes'!$C$2:$C$500,A136))</f>
        <v/>
      </c>
      <c r="I136">
        <f>IF(A136="","",COUNTIFS('Solicitudes'!$C$2:$C$500,A136,'Solicitudes'!$O$2:$O$500,""))</f>
        <v/>
      </c>
    </row>
    <row r="137">
      <c r="H137">
        <f>IF(A137="","",COUNTIF('Solicitudes'!$C$2:$C$500,A137))</f>
        <v/>
      </c>
      <c r="I137">
        <f>IF(A137="","",COUNTIFS('Solicitudes'!$C$2:$C$500,A137,'Solicitudes'!$O$2:$O$500,""))</f>
        <v/>
      </c>
    </row>
    <row r="138">
      <c r="H138">
        <f>IF(A138="","",COUNTIF('Solicitudes'!$C$2:$C$500,A138))</f>
        <v/>
      </c>
      <c r="I138">
        <f>IF(A138="","",COUNTIFS('Solicitudes'!$C$2:$C$500,A138,'Solicitudes'!$O$2:$O$500,""))</f>
        <v/>
      </c>
    </row>
    <row r="139">
      <c r="H139">
        <f>IF(A139="","",COUNTIF('Solicitudes'!$C$2:$C$500,A139))</f>
        <v/>
      </c>
      <c r="I139">
        <f>IF(A139="","",COUNTIFS('Solicitudes'!$C$2:$C$500,A139,'Solicitudes'!$O$2:$O$500,""))</f>
        <v/>
      </c>
    </row>
    <row r="140">
      <c r="H140">
        <f>IF(A140="","",COUNTIF('Solicitudes'!$C$2:$C$500,A140))</f>
        <v/>
      </c>
      <c r="I140">
        <f>IF(A140="","",COUNTIFS('Solicitudes'!$C$2:$C$500,A140,'Solicitudes'!$O$2:$O$500,""))</f>
        <v/>
      </c>
    </row>
    <row r="141">
      <c r="H141">
        <f>IF(A141="","",COUNTIF('Solicitudes'!$C$2:$C$500,A141))</f>
        <v/>
      </c>
      <c r="I141">
        <f>IF(A141="","",COUNTIFS('Solicitudes'!$C$2:$C$500,A141,'Solicitudes'!$O$2:$O$500,""))</f>
        <v/>
      </c>
    </row>
    <row r="142">
      <c r="H142">
        <f>IF(A142="","",COUNTIF('Solicitudes'!$C$2:$C$500,A142))</f>
        <v/>
      </c>
      <c r="I142">
        <f>IF(A142="","",COUNTIFS('Solicitudes'!$C$2:$C$500,A142,'Solicitudes'!$O$2:$O$500,""))</f>
        <v/>
      </c>
    </row>
    <row r="143">
      <c r="H143">
        <f>IF(A143="","",COUNTIF('Solicitudes'!$C$2:$C$500,A143))</f>
        <v/>
      </c>
      <c r="I143">
        <f>IF(A143="","",COUNTIFS('Solicitudes'!$C$2:$C$500,A143,'Solicitudes'!$O$2:$O$500,""))</f>
        <v/>
      </c>
    </row>
    <row r="144">
      <c r="H144">
        <f>IF(A144="","",COUNTIF('Solicitudes'!$C$2:$C$500,A144))</f>
        <v/>
      </c>
      <c r="I144">
        <f>IF(A144="","",COUNTIFS('Solicitudes'!$C$2:$C$500,A144,'Solicitudes'!$O$2:$O$500,""))</f>
        <v/>
      </c>
    </row>
    <row r="145">
      <c r="H145">
        <f>IF(A145="","",COUNTIF('Solicitudes'!$C$2:$C$500,A145))</f>
        <v/>
      </c>
      <c r="I145">
        <f>IF(A145="","",COUNTIFS('Solicitudes'!$C$2:$C$500,A145,'Solicitudes'!$O$2:$O$500,""))</f>
        <v/>
      </c>
    </row>
    <row r="146">
      <c r="H146">
        <f>IF(A146="","",COUNTIF('Solicitudes'!$C$2:$C$500,A146))</f>
        <v/>
      </c>
      <c r="I146">
        <f>IF(A146="","",COUNTIFS('Solicitudes'!$C$2:$C$500,A146,'Solicitudes'!$O$2:$O$500,""))</f>
        <v/>
      </c>
    </row>
    <row r="147">
      <c r="H147">
        <f>IF(A147="","",COUNTIF('Solicitudes'!$C$2:$C$500,A147))</f>
        <v/>
      </c>
      <c r="I147">
        <f>IF(A147="","",COUNTIFS('Solicitudes'!$C$2:$C$500,A147,'Solicitudes'!$O$2:$O$500,""))</f>
        <v/>
      </c>
    </row>
    <row r="148">
      <c r="H148">
        <f>IF(A148="","",COUNTIF('Solicitudes'!$C$2:$C$500,A148))</f>
        <v/>
      </c>
      <c r="I148">
        <f>IF(A148="","",COUNTIFS('Solicitudes'!$C$2:$C$500,A148,'Solicitudes'!$O$2:$O$500,""))</f>
        <v/>
      </c>
    </row>
    <row r="149">
      <c r="H149">
        <f>IF(A149="","",COUNTIF('Solicitudes'!$C$2:$C$500,A149))</f>
        <v/>
      </c>
      <c r="I149">
        <f>IF(A149="","",COUNTIFS('Solicitudes'!$C$2:$C$500,A149,'Solicitudes'!$O$2:$O$500,""))</f>
        <v/>
      </c>
    </row>
    <row r="150">
      <c r="H150">
        <f>IF(A150="","",COUNTIF('Solicitudes'!$C$2:$C$500,A150))</f>
        <v/>
      </c>
      <c r="I150">
        <f>IF(A150="","",COUNTIFS('Solicitudes'!$C$2:$C$500,A150,'Solicitudes'!$O$2:$O$500,""))</f>
        <v/>
      </c>
    </row>
    <row r="151">
      <c r="H151">
        <f>IF(A151="","",COUNTIF('Solicitudes'!$C$2:$C$500,A151))</f>
        <v/>
      </c>
      <c r="I151">
        <f>IF(A151="","",COUNTIFS('Solicitudes'!$C$2:$C$500,A151,'Solicitudes'!$O$2:$O$500,""))</f>
        <v/>
      </c>
    </row>
    <row r="152">
      <c r="H152">
        <f>IF(A152="","",COUNTIF('Solicitudes'!$C$2:$C$500,A152))</f>
        <v/>
      </c>
      <c r="I152">
        <f>IF(A152="","",COUNTIFS('Solicitudes'!$C$2:$C$500,A152,'Solicitudes'!$O$2:$O$500,""))</f>
        <v/>
      </c>
    </row>
    <row r="153">
      <c r="H153">
        <f>IF(A153="","",COUNTIF('Solicitudes'!$C$2:$C$500,A153))</f>
        <v/>
      </c>
      <c r="I153">
        <f>IF(A153="","",COUNTIFS('Solicitudes'!$C$2:$C$500,A153,'Solicitudes'!$O$2:$O$500,""))</f>
        <v/>
      </c>
    </row>
    <row r="154">
      <c r="H154">
        <f>IF(A154="","",COUNTIF('Solicitudes'!$C$2:$C$500,A154))</f>
        <v/>
      </c>
      <c r="I154">
        <f>IF(A154="","",COUNTIFS('Solicitudes'!$C$2:$C$500,A154,'Solicitudes'!$O$2:$O$500,""))</f>
        <v/>
      </c>
    </row>
    <row r="155">
      <c r="H155">
        <f>IF(A155="","",COUNTIF('Solicitudes'!$C$2:$C$500,A155))</f>
        <v/>
      </c>
      <c r="I155">
        <f>IF(A155="","",COUNTIFS('Solicitudes'!$C$2:$C$500,A155,'Solicitudes'!$O$2:$O$500,""))</f>
        <v/>
      </c>
    </row>
    <row r="156">
      <c r="H156">
        <f>IF(A156="","",COUNTIF('Solicitudes'!$C$2:$C$500,A156))</f>
        <v/>
      </c>
      <c r="I156">
        <f>IF(A156="","",COUNTIFS('Solicitudes'!$C$2:$C$500,A156,'Solicitudes'!$O$2:$O$500,""))</f>
        <v/>
      </c>
    </row>
    <row r="157">
      <c r="H157">
        <f>IF(A157="","",COUNTIF('Solicitudes'!$C$2:$C$500,A157))</f>
        <v/>
      </c>
      <c r="I157">
        <f>IF(A157="","",COUNTIFS('Solicitudes'!$C$2:$C$500,A157,'Solicitudes'!$O$2:$O$500,""))</f>
        <v/>
      </c>
    </row>
    <row r="158">
      <c r="H158">
        <f>IF(A158="","",COUNTIF('Solicitudes'!$C$2:$C$500,A158))</f>
        <v/>
      </c>
      <c r="I158">
        <f>IF(A158="","",COUNTIFS('Solicitudes'!$C$2:$C$500,A158,'Solicitudes'!$O$2:$O$500,""))</f>
        <v/>
      </c>
    </row>
    <row r="159">
      <c r="H159">
        <f>IF(A159="","",COUNTIF('Solicitudes'!$C$2:$C$500,A159))</f>
        <v/>
      </c>
      <c r="I159">
        <f>IF(A159="","",COUNTIFS('Solicitudes'!$C$2:$C$500,A159,'Solicitudes'!$O$2:$O$500,""))</f>
        <v/>
      </c>
    </row>
    <row r="160">
      <c r="H160">
        <f>IF(A160="","",COUNTIF('Solicitudes'!$C$2:$C$500,A160))</f>
        <v/>
      </c>
      <c r="I160">
        <f>IF(A160="","",COUNTIFS('Solicitudes'!$C$2:$C$500,A160,'Solicitudes'!$O$2:$O$500,""))</f>
        <v/>
      </c>
    </row>
    <row r="161">
      <c r="H161">
        <f>IF(A161="","",COUNTIF('Solicitudes'!$C$2:$C$500,A161))</f>
        <v/>
      </c>
      <c r="I161">
        <f>IF(A161="","",COUNTIFS('Solicitudes'!$C$2:$C$500,A161,'Solicitudes'!$O$2:$O$500,""))</f>
        <v/>
      </c>
    </row>
    <row r="162">
      <c r="H162">
        <f>IF(A162="","",COUNTIF('Solicitudes'!$C$2:$C$500,A162))</f>
        <v/>
      </c>
      <c r="I162">
        <f>IF(A162="","",COUNTIFS('Solicitudes'!$C$2:$C$500,A162,'Solicitudes'!$O$2:$O$500,""))</f>
        <v/>
      </c>
    </row>
    <row r="163">
      <c r="H163">
        <f>IF(A163="","",COUNTIF('Solicitudes'!$C$2:$C$500,A163))</f>
        <v/>
      </c>
      <c r="I163">
        <f>IF(A163="","",COUNTIFS('Solicitudes'!$C$2:$C$500,A163,'Solicitudes'!$O$2:$O$500,""))</f>
        <v/>
      </c>
    </row>
    <row r="164">
      <c r="H164">
        <f>IF(A164="","",COUNTIF('Solicitudes'!$C$2:$C$500,A164))</f>
        <v/>
      </c>
      <c r="I164">
        <f>IF(A164="","",COUNTIFS('Solicitudes'!$C$2:$C$500,A164,'Solicitudes'!$O$2:$O$500,""))</f>
        <v/>
      </c>
    </row>
    <row r="165">
      <c r="H165">
        <f>IF(A165="","",COUNTIF('Solicitudes'!$C$2:$C$500,A165))</f>
        <v/>
      </c>
      <c r="I165">
        <f>IF(A165="","",COUNTIFS('Solicitudes'!$C$2:$C$500,A165,'Solicitudes'!$O$2:$O$500,""))</f>
        <v/>
      </c>
    </row>
    <row r="166">
      <c r="H166">
        <f>IF(A166="","",COUNTIF('Solicitudes'!$C$2:$C$500,A166))</f>
        <v/>
      </c>
      <c r="I166">
        <f>IF(A166="","",COUNTIFS('Solicitudes'!$C$2:$C$500,A166,'Solicitudes'!$O$2:$O$500,""))</f>
        <v/>
      </c>
    </row>
    <row r="167">
      <c r="H167">
        <f>IF(A167="","",COUNTIF('Solicitudes'!$C$2:$C$500,A167))</f>
        <v/>
      </c>
      <c r="I167">
        <f>IF(A167="","",COUNTIFS('Solicitudes'!$C$2:$C$500,A167,'Solicitudes'!$O$2:$O$500,""))</f>
        <v/>
      </c>
    </row>
    <row r="168">
      <c r="H168">
        <f>IF(A168="","",COUNTIF('Solicitudes'!$C$2:$C$500,A168))</f>
        <v/>
      </c>
      <c r="I168">
        <f>IF(A168="","",COUNTIFS('Solicitudes'!$C$2:$C$500,A168,'Solicitudes'!$O$2:$O$500,""))</f>
        <v/>
      </c>
    </row>
    <row r="169">
      <c r="H169">
        <f>IF(A169="","",COUNTIF('Solicitudes'!$C$2:$C$500,A169))</f>
        <v/>
      </c>
      <c r="I169">
        <f>IF(A169="","",COUNTIFS('Solicitudes'!$C$2:$C$500,A169,'Solicitudes'!$O$2:$O$500,""))</f>
        <v/>
      </c>
    </row>
    <row r="170">
      <c r="H170">
        <f>IF(A170="","",COUNTIF('Solicitudes'!$C$2:$C$500,A170))</f>
        <v/>
      </c>
      <c r="I170">
        <f>IF(A170="","",COUNTIFS('Solicitudes'!$C$2:$C$500,A170,'Solicitudes'!$O$2:$O$500,""))</f>
        <v/>
      </c>
    </row>
    <row r="171">
      <c r="H171">
        <f>IF(A171="","",COUNTIF('Solicitudes'!$C$2:$C$500,A171))</f>
        <v/>
      </c>
      <c r="I171">
        <f>IF(A171="","",COUNTIFS('Solicitudes'!$C$2:$C$500,A171,'Solicitudes'!$O$2:$O$500,""))</f>
        <v/>
      </c>
    </row>
    <row r="172">
      <c r="H172">
        <f>IF(A172="","",COUNTIF('Solicitudes'!$C$2:$C$500,A172))</f>
        <v/>
      </c>
      <c r="I172">
        <f>IF(A172="","",COUNTIFS('Solicitudes'!$C$2:$C$500,A172,'Solicitudes'!$O$2:$O$500,""))</f>
        <v/>
      </c>
    </row>
    <row r="173">
      <c r="H173">
        <f>IF(A173="","",COUNTIF('Solicitudes'!$C$2:$C$500,A173))</f>
        <v/>
      </c>
      <c r="I173">
        <f>IF(A173="","",COUNTIFS('Solicitudes'!$C$2:$C$500,A173,'Solicitudes'!$O$2:$O$500,""))</f>
        <v/>
      </c>
    </row>
    <row r="174">
      <c r="H174">
        <f>IF(A174="","",COUNTIF('Solicitudes'!$C$2:$C$500,A174))</f>
        <v/>
      </c>
      <c r="I174">
        <f>IF(A174="","",COUNTIFS('Solicitudes'!$C$2:$C$500,A174,'Solicitudes'!$O$2:$O$500,""))</f>
        <v/>
      </c>
    </row>
    <row r="175">
      <c r="H175">
        <f>IF(A175="","",COUNTIF('Solicitudes'!$C$2:$C$500,A175))</f>
        <v/>
      </c>
      <c r="I175">
        <f>IF(A175="","",COUNTIFS('Solicitudes'!$C$2:$C$500,A175,'Solicitudes'!$O$2:$O$500,""))</f>
        <v/>
      </c>
    </row>
    <row r="176">
      <c r="H176">
        <f>IF(A176="","",COUNTIF('Solicitudes'!$C$2:$C$500,A176))</f>
        <v/>
      </c>
      <c r="I176">
        <f>IF(A176="","",COUNTIFS('Solicitudes'!$C$2:$C$500,A176,'Solicitudes'!$O$2:$O$500,""))</f>
        <v/>
      </c>
    </row>
    <row r="177">
      <c r="H177">
        <f>IF(A177="","",COUNTIF('Solicitudes'!$C$2:$C$500,A177))</f>
        <v/>
      </c>
      <c r="I177">
        <f>IF(A177="","",COUNTIFS('Solicitudes'!$C$2:$C$500,A177,'Solicitudes'!$O$2:$O$500,""))</f>
        <v/>
      </c>
    </row>
    <row r="178">
      <c r="H178">
        <f>IF(A178="","",COUNTIF('Solicitudes'!$C$2:$C$500,A178))</f>
        <v/>
      </c>
      <c r="I178">
        <f>IF(A178="","",COUNTIFS('Solicitudes'!$C$2:$C$500,A178,'Solicitudes'!$O$2:$O$500,""))</f>
        <v/>
      </c>
    </row>
    <row r="179">
      <c r="H179">
        <f>IF(A179="","",COUNTIF('Solicitudes'!$C$2:$C$500,A179))</f>
        <v/>
      </c>
      <c r="I179">
        <f>IF(A179="","",COUNTIFS('Solicitudes'!$C$2:$C$500,A179,'Solicitudes'!$O$2:$O$500,""))</f>
        <v/>
      </c>
    </row>
    <row r="180">
      <c r="H180">
        <f>IF(A180="","",COUNTIF('Solicitudes'!$C$2:$C$500,A180))</f>
        <v/>
      </c>
      <c r="I180">
        <f>IF(A180="","",COUNTIFS('Solicitudes'!$C$2:$C$500,A180,'Solicitudes'!$O$2:$O$500,""))</f>
        <v/>
      </c>
    </row>
    <row r="181">
      <c r="H181">
        <f>IF(A181="","",COUNTIF('Solicitudes'!$C$2:$C$500,A181))</f>
        <v/>
      </c>
      <c r="I181">
        <f>IF(A181="","",COUNTIFS('Solicitudes'!$C$2:$C$500,A181,'Solicitudes'!$O$2:$O$500,""))</f>
        <v/>
      </c>
    </row>
    <row r="182">
      <c r="H182">
        <f>IF(A182="","",COUNTIF('Solicitudes'!$C$2:$C$500,A182))</f>
        <v/>
      </c>
      <c r="I182">
        <f>IF(A182="","",COUNTIFS('Solicitudes'!$C$2:$C$500,A182,'Solicitudes'!$O$2:$O$500,""))</f>
        <v/>
      </c>
    </row>
    <row r="183">
      <c r="H183">
        <f>IF(A183="","",COUNTIF('Solicitudes'!$C$2:$C$500,A183))</f>
        <v/>
      </c>
      <c r="I183">
        <f>IF(A183="","",COUNTIFS('Solicitudes'!$C$2:$C$500,A183,'Solicitudes'!$O$2:$O$500,""))</f>
        <v/>
      </c>
    </row>
    <row r="184">
      <c r="H184">
        <f>IF(A184="","",COUNTIF('Solicitudes'!$C$2:$C$500,A184))</f>
        <v/>
      </c>
      <c r="I184">
        <f>IF(A184="","",COUNTIFS('Solicitudes'!$C$2:$C$500,A184,'Solicitudes'!$O$2:$O$500,""))</f>
        <v/>
      </c>
    </row>
    <row r="185">
      <c r="H185">
        <f>IF(A185="","",COUNTIF('Solicitudes'!$C$2:$C$500,A185))</f>
        <v/>
      </c>
      <c r="I185">
        <f>IF(A185="","",COUNTIFS('Solicitudes'!$C$2:$C$500,A185,'Solicitudes'!$O$2:$O$500,""))</f>
        <v/>
      </c>
    </row>
    <row r="186">
      <c r="H186">
        <f>IF(A186="","",COUNTIF('Solicitudes'!$C$2:$C$500,A186))</f>
        <v/>
      </c>
      <c r="I186">
        <f>IF(A186="","",COUNTIFS('Solicitudes'!$C$2:$C$500,A186,'Solicitudes'!$O$2:$O$500,""))</f>
        <v/>
      </c>
    </row>
    <row r="187">
      <c r="H187">
        <f>IF(A187="","",COUNTIF('Solicitudes'!$C$2:$C$500,A187))</f>
        <v/>
      </c>
      <c r="I187">
        <f>IF(A187="","",COUNTIFS('Solicitudes'!$C$2:$C$500,A187,'Solicitudes'!$O$2:$O$500,""))</f>
        <v/>
      </c>
    </row>
    <row r="188">
      <c r="H188">
        <f>IF(A188="","",COUNTIF('Solicitudes'!$C$2:$C$500,A188))</f>
        <v/>
      </c>
      <c r="I188">
        <f>IF(A188="","",COUNTIFS('Solicitudes'!$C$2:$C$500,A188,'Solicitudes'!$O$2:$O$500,""))</f>
        <v/>
      </c>
    </row>
    <row r="189">
      <c r="H189">
        <f>IF(A189="","",COUNTIF('Solicitudes'!$C$2:$C$500,A189))</f>
        <v/>
      </c>
      <c r="I189">
        <f>IF(A189="","",COUNTIFS('Solicitudes'!$C$2:$C$500,A189,'Solicitudes'!$O$2:$O$500,""))</f>
        <v/>
      </c>
    </row>
    <row r="190">
      <c r="H190">
        <f>IF(A190="","",COUNTIF('Solicitudes'!$C$2:$C$500,A190))</f>
        <v/>
      </c>
      <c r="I190">
        <f>IF(A190="","",COUNTIFS('Solicitudes'!$C$2:$C$500,A190,'Solicitudes'!$O$2:$O$500,""))</f>
        <v/>
      </c>
    </row>
    <row r="191">
      <c r="H191">
        <f>IF(A191="","",COUNTIF('Solicitudes'!$C$2:$C$500,A191))</f>
        <v/>
      </c>
      <c r="I191">
        <f>IF(A191="","",COUNTIFS('Solicitudes'!$C$2:$C$500,A191,'Solicitudes'!$O$2:$O$500,""))</f>
        <v/>
      </c>
    </row>
    <row r="192">
      <c r="H192">
        <f>IF(A192="","",COUNTIF('Solicitudes'!$C$2:$C$500,A192))</f>
        <v/>
      </c>
      <c r="I192">
        <f>IF(A192="","",COUNTIFS('Solicitudes'!$C$2:$C$500,A192,'Solicitudes'!$O$2:$O$500,""))</f>
        <v/>
      </c>
    </row>
    <row r="193">
      <c r="H193">
        <f>IF(A193="","",COUNTIF('Solicitudes'!$C$2:$C$500,A193))</f>
        <v/>
      </c>
      <c r="I193">
        <f>IF(A193="","",COUNTIFS('Solicitudes'!$C$2:$C$500,A193,'Solicitudes'!$O$2:$O$500,""))</f>
        <v/>
      </c>
    </row>
    <row r="194">
      <c r="H194">
        <f>IF(A194="","",COUNTIF('Solicitudes'!$C$2:$C$500,A194))</f>
        <v/>
      </c>
      <c r="I194">
        <f>IF(A194="","",COUNTIFS('Solicitudes'!$C$2:$C$500,A194,'Solicitudes'!$O$2:$O$500,""))</f>
        <v/>
      </c>
    </row>
    <row r="195">
      <c r="H195">
        <f>IF(A195="","",COUNTIF('Solicitudes'!$C$2:$C$500,A195))</f>
        <v/>
      </c>
      <c r="I195">
        <f>IF(A195="","",COUNTIFS('Solicitudes'!$C$2:$C$500,A195,'Solicitudes'!$O$2:$O$500,""))</f>
        <v/>
      </c>
    </row>
    <row r="196">
      <c r="H196">
        <f>IF(A196="","",COUNTIF('Solicitudes'!$C$2:$C$500,A196))</f>
        <v/>
      </c>
      <c r="I196">
        <f>IF(A196="","",COUNTIFS('Solicitudes'!$C$2:$C$500,A196,'Solicitudes'!$O$2:$O$500,""))</f>
        <v/>
      </c>
    </row>
    <row r="197">
      <c r="H197">
        <f>IF(A197="","",COUNTIF('Solicitudes'!$C$2:$C$500,A197))</f>
        <v/>
      </c>
      <c r="I197">
        <f>IF(A197="","",COUNTIFS('Solicitudes'!$C$2:$C$500,A197,'Solicitudes'!$O$2:$O$500,""))</f>
        <v/>
      </c>
    </row>
    <row r="198">
      <c r="H198">
        <f>IF(A198="","",COUNTIF('Solicitudes'!$C$2:$C$500,A198))</f>
        <v/>
      </c>
      <c r="I198">
        <f>IF(A198="","",COUNTIFS('Solicitudes'!$C$2:$C$500,A198,'Solicitudes'!$O$2:$O$500,""))</f>
        <v/>
      </c>
    </row>
    <row r="199">
      <c r="H199">
        <f>IF(A199="","",COUNTIF('Solicitudes'!$C$2:$C$500,A199))</f>
        <v/>
      </c>
      <c r="I199">
        <f>IF(A199="","",COUNTIFS('Solicitudes'!$C$2:$C$500,A199,'Solicitudes'!$O$2:$O$500,""))</f>
        <v/>
      </c>
    </row>
    <row r="200">
      <c r="H200">
        <f>IF(A200="","",COUNTIF('Solicitudes'!$C$2:$C$500,A200))</f>
        <v/>
      </c>
      <c r="I200">
        <f>IF(A200="","",COUNTIFS('Solicitudes'!$C$2:$C$500,A200,'Solicitudes'!$O$2:$O$500,""))</f>
        <v/>
      </c>
    </row>
    <row r="201">
      <c r="H201">
        <f>IF(A201="","",COUNTIF('Solicitudes'!$C$2:$C$500,A201))</f>
        <v/>
      </c>
      <c r="I201">
        <f>IF(A201="","",COUNTIFS('Solicitudes'!$C$2:$C$500,A201,'Solicitudes'!$O$2:$O$500,""))</f>
        <v/>
      </c>
    </row>
    <row r="202">
      <c r="H202">
        <f>IF(A202="","",COUNTIF('Solicitudes'!$C$2:$C$500,A202))</f>
        <v/>
      </c>
      <c r="I202">
        <f>IF(A202="","",COUNTIFS('Solicitudes'!$C$2:$C$500,A202,'Solicitudes'!$O$2:$O$500,""))</f>
        <v/>
      </c>
    </row>
    <row r="203">
      <c r="H203">
        <f>IF(A203="","",COUNTIF('Solicitudes'!$C$2:$C$500,A203))</f>
        <v/>
      </c>
      <c r="I203">
        <f>IF(A203="","",COUNTIFS('Solicitudes'!$C$2:$C$500,A203,'Solicitudes'!$O$2:$O$500,""))</f>
        <v/>
      </c>
    </row>
    <row r="204">
      <c r="H204">
        <f>IF(A204="","",COUNTIF('Solicitudes'!$C$2:$C$500,A204))</f>
        <v/>
      </c>
      <c r="I204">
        <f>IF(A204="","",COUNTIFS('Solicitudes'!$C$2:$C$500,A204,'Solicitudes'!$O$2:$O$500,""))</f>
        <v/>
      </c>
    </row>
    <row r="205">
      <c r="H205">
        <f>IF(A205="","",COUNTIF('Solicitudes'!$C$2:$C$500,A205))</f>
        <v/>
      </c>
      <c r="I205">
        <f>IF(A205="","",COUNTIFS('Solicitudes'!$C$2:$C$500,A205,'Solicitudes'!$O$2:$O$500,""))</f>
        <v/>
      </c>
    </row>
    <row r="206">
      <c r="H206">
        <f>IF(A206="","",COUNTIF('Solicitudes'!$C$2:$C$500,A206))</f>
        <v/>
      </c>
      <c r="I206">
        <f>IF(A206="","",COUNTIFS('Solicitudes'!$C$2:$C$500,A206,'Solicitudes'!$O$2:$O$500,""))</f>
        <v/>
      </c>
    </row>
    <row r="207">
      <c r="H207">
        <f>IF(A207="","",COUNTIF('Solicitudes'!$C$2:$C$500,A207))</f>
        <v/>
      </c>
      <c r="I207">
        <f>IF(A207="","",COUNTIFS('Solicitudes'!$C$2:$C$500,A207,'Solicitudes'!$O$2:$O$500,""))</f>
        <v/>
      </c>
    </row>
    <row r="208">
      <c r="H208">
        <f>IF(A208="","",COUNTIF('Solicitudes'!$C$2:$C$500,A208))</f>
        <v/>
      </c>
      <c r="I208">
        <f>IF(A208="","",COUNTIFS('Solicitudes'!$C$2:$C$500,A208,'Solicitudes'!$O$2:$O$500,""))</f>
        <v/>
      </c>
    </row>
    <row r="209">
      <c r="H209">
        <f>IF(A209="","",COUNTIF('Solicitudes'!$C$2:$C$500,A209))</f>
        <v/>
      </c>
      <c r="I209">
        <f>IF(A209="","",COUNTIFS('Solicitudes'!$C$2:$C$500,A209,'Solicitudes'!$O$2:$O$500,""))</f>
        <v/>
      </c>
    </row>
    <row r="210">
      <c r="H210">
        <f>IF(A210="","",COUNTIF('Solicitudes'!$C$2:$C$500,A210))</f>
        <v/>
      </c>
      <c r="I210">
        <f>IF(A210="","",COUNTIFS('Solicitudes'!$C$2:$C$500,A210,'Solicitudes'!$O$2:$O$500,""))</f>
        <v/>
      </c>
    </row>
    <row r="211">
      <c r="H211">
        <f>IF(A211="","",COUNTIF('Solicitudes'!$C$2:$C$500,A211))</f>
        <v/>
      </c>
      <c r="I211">
        <f>IF(A211="","",COUNTIFS('Solicitudes'!$C$2:$C$500,A211,'Solicitudes'!$O$2:$O$500,""))</f>
        <v/>
      </c>
    </row>
    <row r="212">
      <c r="H212">
        <f>IF(A212="","",COUNTIF('Solicitudes'!$C$2:$C$500,A212))</f>
        <v/>
      </c>
      <c r="I212">
        <f>IF(A212="","",COUNTIFS('Solicitudes'!$C$2:$C$500,A212,'Solicitudes'!$O$2:$O$500,""))</f>
        <v/>
      </c>
    </row>
    <row r="213">
      <c r="H213">
        <f>IF(A213="","",COUNTIF('Solicitudes'!$C$2:$C$500,A213))</f>
        <v/>
      </c>
      <c r="I213">
        <f>IF(A213="","",COUNTIFS('Solicitudes'!$C$2:$C$500,A213,'Solicitudes'!$O$2:$O$500,""))</f>
        <v/>
      </c>
    </row>
    <row r="214">
      <c r="H214">
        <f>IF(A214="","",COUNTIF('Solicitudes'!$C$2:$C$500,A214))</f>
        <v/>
      </c>
      <c r="I214">
        <f>IF(A214="","",COUNTIFS('Solicitudes'!$C$2:$C$500,A214,'Solicitudes'!$O$2:$O$500,""))</f>
        <v/>
      </c>
    </row>
    <row r="215">
      <c r="H215">
        <f>IF(A215="","",COUNTIF('Solicitudes'!$C$2:$C$500,A215))</f>
        <v/>
      </c>
      <c r="I215">
        <f>IF(A215="","",COUNTIFS('Solicitudes'!$C$2:$C$500,A215,'Solicitudes'!$O$2:$O$500,""))</f>
        <v/>
      </c>
    </row>
    <row r="216">
      <c r="H216">
        <f>IF(A216="","",COUNTIF('Solicitudes'!$C$2:$C$500,A216))</f>
        <v/>
      </c>
      <c r="I216">
        <f>IF(A216="","",COUNTIFS('Solicitudes'!$C$2:$C$500,A216,'Solicitudes'!$O$2:$O$500,""))</f>
        <v/>
      </c>
    </row>
    <row r="217">
      <c r="H217">
        <f>IF(A217="","",COUNTIF('Solicitudes'!$C$2:$C$500,A217))</f>
        <v/>
      </c>
      <c r="I217">
        <f>IF(A217="","",COUNTIFS('Solicitudes'!$C$2:$C$500,A217,'Solicitudes'!$O$2:$O$500,""))</f>
        <v/>
      </c>
    </row>
    <row r="218">
      <c r="H218">
        <f>IF(A218="","",COUNTIF('Solicitudes'!$C$2:$C$500,A218))</f>
        <v/>
      </c>
      <c r="I218">
        <f>IF(A218="","",COUNTIFS('Solicitudes'!$C$2:$C$500,A218,'Solicitudes'!$O$2:$O$500,""))</f>
        <v/>
      </c>
    </row>
    <row r="219">
      <c r="H219">
        <f>IF(A219="","",COUNTIF('Solicitudes'!$C$2:$C$500,A219))</f>
        <v/>
      </c>
      <c r="I219">
        <f>IF(A219="","",COUNTIFS('Solicitudes'!$C$2:$C$500,A219,'Solicitudes'!$O$2:$O$500,""))</f>
        <v/>
      </c>
    </row>
    <row r="220">
      <c r="H220">
        <f>IF(A220="","",COUNTIF('Solicitudes'!$C$2:$C$500,A220))</f>
        <v/>
      </c>
      <c r="I220">
        <f>IF(A220="","",COUNTIFS('Solicitudes'!$C$2:$C$500,A220,'Solicitudes'!$O$2:$O$500,""))</f>
        <v/>
      </c>
    </row>
    <row r="221">
      <c r="H221">
        <f>IF(A221="","",COUNTIF('Solicitudes'!$C$2:$C$500,A221))</f>
        <v/>
      </c>
      <c r="I221">
        <f>IF(A221="","",COUNTIFS('Solicitudes'!$C$2:$C$500,A221,'Solicitudes'!$O$2:$O$500,""))</f>
        <v/>
      </c>
    </row>
    <row r="222">
      <c r="H222">
        <f>IF(A222="","",COUNTIF('Solicitudes'!$C$2:$C$500,A222))</f>
        <v/>
      </c>
      <c r="I222">
        <f>IF(A222="","",COUNTIFS('Solicitudes'!$C$2:$C$500,A222,'Solicitudes'!$O$2:$O$500,""))</f>
        <v/>
      </c>
    </row>
    <row r="223">
      <c r="H223">
        <f>IF(A223="","",COUNTIF('Solicitudes'!$C$2:$C$500,A223))</f>
        <v/>
      </c>
      <c r="I223">
        <f>IF(A223="","",COUNTIFS('Solicitudes'!$C$2:$C$500,A223,'Solicitudes'!$O$2:$O$500,""))</f>
        <v/>
      </c>
    </row>
    <row r="224">
      <c r="H224">
        <f>IF(A224="","",COUNTIF('Solicitudes'!$C$2:$C$500,A224))</f>
        <v/>
      </c>
      <c r="I224">
        <f>IF(A224="","",COUNTIFS('Solicitudes'!$C$2:$C$500,A224,'Solicitudes'!$O$2:$O$500,""))</f>
        <v/>
      </c>
    </row>
    <row r="225">
      <c r="H225">
        <f>IF(A225="","",COUNTIF('Solicitudes'!$C$2:$C$500,A225))</f>
        <v/>
      </c>
      <c r="I225">
        <f>IF(A225="","",COUNTIFS('Solicitudes'!$C$2:$C$500,A225,'Solicitudes'!$O$2:$O$500,""))</f>
        <v/>
      </c>
    </row>
    <row r="226">
      <c r="H226">
        <f>IF(A226="","",COUNTIF('Solicitudes'!$C$2:$C$500,A226))</f>
        <v/>
      </c>
      <c r="I226">
        <f>IF(A226="","",COUNTIFS('Solicitudes'!$C$2:$C$500,A226,'Solicitudes'!$O$2:$O$500,""))</f>
        <v/>
      </c>
    </row>
    <row r="227">
      <c r="H227">
        <f>IF(A227="","",COUNTIF('Solicitudes'!$C$2:$C$500,A227))</f>
        <v/>
      </c>
      <c r="I227">
        <f>IF(A227="","",COUNTIFS('Solicitudes'!$C$2:$C$500,A227,'Solicitudes'!$O$2:$O$500,""))</f>
        <v/>
      </c>
    </row>
    <row r="228">
      <c r="H228">
        <f>IF(A228="","",COUNTIF('Solicitudes'!$C$2:$C$500,A228))</f>
        <v/>
      </c>
      <c r="I228">
        <f>IF(A228="","",COUNTIFS('Solicitudes'!$C$2:$C$500,A228,'Solicitudes'!$O$2:$O$500,""))</f>
        <v/>
      </c>
    </row>
    <row r="229">
      <c r="H229">
        <f>IF(A229="","",COUNTIF('Solicitudes'!$C$2:$C$500,A229))</f>
        <v/>
      </c>
      <c r="I229">
        <f>IF(A229="","",COUNTIFS('Solicitudes'!$C$2:$C$500,A229,'Solicitudes'!$O$2:$O$500,""))</f>
        <v/>
      </c>
    </row>
    <row r="230">
      <c r="H230">
        <f>IF(A230="","",COUNTIF('Solicitudes'!$C$2:$C$500,A230))</f>
        <v/>
      </c>
      <c r="I230">
        <f>IF(A230="","",COUNTIFS('Solicitudes'!$C$2:$C$500,A230,'Solicitudes'!$O$2:$O$500,""))</f>
        <v/>
      </c>
    </row>
    <row r="231">
      <c r="H231">
        <f>IF(A231="","",COUNTIF('Solicitudes'!$C$2:$C$500,A231))</f>
        <v/>
      </c>
      <c r="I231">
        <f>IF(A231="","",COUNTIFS('Solicitudes'!$C$2:$C$500,A231,'Solicitudes'!$O$2:$O$500,""))</f>
        <v/>
      </c>
    </row>
    <row r="232">
      <c r="H232">
        <f>IF(A232="","",COUNTIF('Solicitudes'!$C$2:$C$500,A232))</f>
        <v/>
      </c>
      <c r="I232">
        <f>IF(A232="","",COUNTIFS('Solicitudes'!$C$2:$C$500,A232,'Solicitudes'!$O$2:$O$500,""))</f>
        <v/>
      </c>
    </row>
    <row r="233">
      <c r="H233">
        <f>IF(A233="","",COUNTIF('Solicitudes'!$C$2:$C$500,A233))</f>
        <v/>
      </c>
      <c r="I233">
        <f>IF(A233="","",COUNTIFS('Solicitudes'!$C$2:$C$500,A233,'Solicitudes'!$O$2:$O$500,""))</f>
        <v/>
      </c>
    </row>
    <row r="234">
      <c r="H234">
        <f>IF(A234="","",COUNTIF('Solicitudes'!$C$2:$C$500,A234))</f>
        <v/>
      </c>
      <c r="I234">
        <f>IF(A234="","",COUNTIFS('Solicitudes'!$C$2:$C$500,A234,'Solicitudes'!$O$2:$O$500,""))</f>
        <v/>
      </c>
    </row>
    <row r="235">
      <c r="H235">
        <f>IF(A235="","",COUNTIF('Solicitudes'!$C$2:$C$500,A235))</f>
        <v/>
      </c>
      <c r="I235">
        <f>IF(A235="","",COUNTIFS('Solicitudes'!$C$2:$C$500,A235,'Solicitudes'!$O$2:$O$500,""))</f>
        <v/>
      </c>
    </row>
    <row r="236">
      <c r="H236">
        <f>IF(A236="","",COUNTIF('Solicitudes'!$C$2:$C$500,A236))</f>
        <v/>
      </c>
      <c r="I236">
        <f>IF(A236="","",COUNTIFS('Solicitudes'!$C$2:$C$500,A236,'Solicitudes'!$O$2:$O$500,""))</f>
        <v/>
      </c>
    </row>
    <row r="237">
      <c r="H237">
        <f>IF(A237="","",COUNTIF('Solicitudes'!$C$2:$C$500,A237))</f>
        <v/>
      </c>
      <c r="I237">
        <f>IF(A237="","",COUNTIFS('Solicitudes'!$C$2:$C$500,A237,'Solicitudes'!$O$2:$O$500,""))</f>
        <v/>
      </c>
    </row>
    <row r="238">
      <c r="H238">
        <f>IF(A238="","",COUNTIF('Solicitudes'!$C$2:$C$500,A238))</f>
        <v/>
      </c>
      <c r="I238">
        <f>IF(A238="","",COUNTIFS('Solicitudes'!$C$2:$C$500,A238,'Solicitudes'!$O$2:$O$500,""))</f>
        <v/>
      </c>
    </row>
    <row r="239">
      <c r="H239">
        <f>IF(A239="","",COUNTIF('Solicitudes'!$C$2:$C$500,A239))</f>
        <v/>
      </c>
      <c r="I239">
        <f>IF(A239="","",COUNTIFS('Solicitudes'!$C$2:$C$500,A239,'Solicitudes'!$O$2:$O$500,""))</f>
        <v/>
      </c>
    </row>
    <row r="240">
      <c r="H240">
        <f>IF(A240="","",COUNTIF('Solicitudes'!$C$2:$C$500,A240))</f>
        <v/>
      </c>
      <c r="I240">
        <f>IF(A240="","",COUNTIFS('Solicitudes'!$C$2:$C$500,A240,'Solicitudes'!$O$2:$O$500,""))</f>
        <v/>
      </c>
    </row>
    <row r="241">
      <c r="H241">
        <f>IF(A241="","",COUNTIF('Solicitudes'!$C$2:$C$500,A241))</f>
        <v/>
      </c>
      <c r="I241">
        <f>IF(A241="","",COUNTIFS('Solicitudes'!$C$2:$C$500,A241,'Solicitudes'!$O$2:$O$500,""))</f>
        <v/>
      </c>
    </row>
    <row r="242">
      <c r="H242">
        <f>IF(A242="","",COUNTIF('Solicitudes'!$C$2:$C$500,A242))</f>
        <v/>
      </c>
      <c r="I242">
        <f>IF(A242="","",COUNTIFS('Solicitudes'!$C$2:$C$500,A242,'Solicitudes'!$O$2:$O$500,""))</f>
        <v/>
      </c>
    </row>
    <row r="243">
      <c r="H243">
        <f>IF(A243="","",COUNTIF('Solicitudes'!$C$2:$C$500,A243))</f>
        <v/>
      </c>
      <c r="I243">
        <f>IF(A243="","",COUNTIFS('Solicitudes'!$C$2:$C$500,A243,'Solicitudes'!$O$2:$O$500,""))</f>
        <v/>
      </c>
    </row>
    <row r="244">
      <c r="H244">
        <f>IF(A244="","",COUNTIF('Solicitudes'!$C$2:$C$500,A244))</f>
        <v/>
      </c>
      <c r="I244">
        <f>IF(A244="","",COUNTIFS('Solicitudes'!$C$2:$C$500,A244,'Solicitudes'!$O$2:$O$500,""))</f>
        <v/>
      </c>
    </row>
    <row r="245">
      <c r="H245">
        <f>IF(A245="","",COUNTIF('Solicitudes'!$C$2:$C$500,A245))</f>
        <v/>
      </c>
      <c r="I245">
        <f>IF(A245="","",COUNTIFS('Solicitudes'!$C$2:$C$500,A245,'Solicitudes'!$O$2:$O$500,""))</f>
        <v/>
      </c>
    </row>
    <row r="246">
      <c r="H246">
        <f>IF(A246="","",COUNTIF('Solicitudes'!$C$2:$C$500,A246))</f>
        <v/>
      </c>
      <c r="I246">
        <f>IF(A246="","",COUNTIFS('Solicitudes'!$C$2:$C$500,A246,'Solicitudes'!$O$2:$O$500,""))</f>
        <v/>
      </c>
    </row>
    <row r="247">
      <c r="H247">
        <f>IF(A247="","",COUNTIF('Solicitudes'!$C$2:$C$500,A247))</f>
        <v/>
      </c>
      <c r="I247">
        <f>IF(A247="","",COUNTIFS('Solicitudes'!$C$2:$C$500,A247,'Solicitudes'!$O$2:$O$500,""))</f>
        <v/>
      </c>
    </row>
    <row r="248">
      <c r="H248">
        <f>IF(A248="","",COUNTIF('Solicitudes'!$C$2:$C$500,A248))</f>
        <v/>
      </c>
      <c r="I248">
        <f>IF(A248="","",COUNTIFS('Solicitudes'!$C$2:$C$500,A248,'Solicitudes'!$O$2:$O$500,""))</f>
        <v/>
      </c>
    </row>
    <row r="249">
      <c r="H249">
        <f>IF(A249="","",COUNTIF('Solicitudes'!$C$2:$C$500,A249))</f>
        <v/>
      </c>
      <c r="I249">
        <f>IF(A249="","",COUNTIFS('Solicitudes'!$C$2:$C$500,A249,'Solicitudes'!$O$2:$O$500,""))</f>
        <v/>
      </c>
    </row>
    <row r="250">
      <c r="H250">
        <f>IF(A250="","",COUNTIF('Solicitudes'!$C$2:$C$500,A250))</f>
        <v/>
      </c>
      <c r="I250">
        <f>IF(A250="","",COUNTIFS('Solicitudes'!$C$2:$C$500,A250,'Solicitudes'!$O$2:$O$500,""))</f>
        <v/>
      </c>
    </row>
    <row r="251">
      <c r="H251">
        <f>IF(A251="","",COUNTIF('Solicitudes'!$C$2:$C$500,A251))</f>
        <v/>
      </c>
      <c r="I251">
        <f>IF(A251="","",COUNTIFS('Solicitudes'!$C$2:$C$500,A251,'Solicitudes'!$O$2:$O$500,""))</f>
        <v/>
      </c>
    </row>
    <row r="252">
      <c r="H252">
        <f>IF(A252="","",COUNTIF('Solicitudes'!$C$2:$C$500,A252))</f>
        <v/>
      </c>
      <c r="I252">
        <f>IF(A252="","",COUNTIFS('Solicitudes'!$C$2:$C$500,A252,'Solicitudes'!$O$2:$O$500,""))</f>
        <v/>
      </c>
    </row>
    <row r="253">
      <c r="H253">
        <f>IF(A253="","",COUNTIF('Solicitudes'!$C$2:$C$500,A253))</f>
        <v/>
      </c>
      <c r="I253">
        <f>IF(A253="","",COUNTIFS('Solicitudes'!$C$2:$C$500,A253,'Solicitudes'!$O$2:$O$500,""))</f>
        <v/>
      </c>
    </row>
    <row r="254">
      <c r="H254">
        <f>IF(A254="","",COUNTIF('Solicitudes'!$C$2:$C$500,A254))</f>
        <v/>
      </c>
      <c r="I254">
        <f>IF(A254="","",COUNTIFS('Solicitudes'!$C$2:$C$500,A254,'Solicitudes'!$O$2:$O$500,""))</f>
        <v/>
      </c>
    </row>
    <row r="255">
      <c r="H255">
        <f>IF(A255="","",COUNTIF('Solicitudes'!$C$2:$C$500,A255))</f>
        <v/>
      </c>
      <c r="I255">
        <f>IF(A255="","",COUNTIFS('Solicitudes'!$C$2:$C$500,A255,'Solicitudes'!$O$2:$O$500,""))</f>
        <v/>
      </c>
    </row>
    <row r="256">
      <c r="H256">
        <f>IF(A256="","",COUNTIF('Solicitudes'!$C$2:$C$500,A256))</f>
        <v/>
      </c>
      <c r="I256">
        <f>IF(A256="","",COUNTIFS('Solicitudes'!$C$2:$C$500,A256,'Solicitudes'!$O$2:$O$500,""))</f>
        <v/>
      </c>
    </row>
    <row r="257">
      <c r="H257">
        <f>IF(A257="","",COUNTIF('Solicitudes'!$C$2:$C$500,A257))</f>
        <v/>
      </c>
      <c r="I257">
        <f>IF(A257="","",COUNTIFS('Solicitudes'!$C$2:$C$500,A257,'Solicitudes'!$O$2:$O$500,""))</f>
        <v/>
      </c>
    </row>
    <row r="258">
      <c r="H258">
        <f>IF(A258="","",COUNTIF('Solicitudes'!$C$2:$C$500,A258))</f>
        <v/>
      </c>
      <c r="I258">
        <f>IF(A258="","",COUNTIFS('Solicitudes'!$C$2:$C$500,A258,'Solicitudes'!$O$2:$O$500,""))</f>
        <v/>
      </c>
    </row>
    <row r="259">
      <c r="H259">
        <f>IF(A259="","",COUNTIF('Solicitudes'!$C$2:$C$500,A259))</f>
        <v/>
      </c>
      <c r="I259">
        <f>IF(A259="","",COUNTIFS('Solicitudes'!$C$2:$C$500,A259,'Solicitudes'!$O$2:$O$500,""))</f>
        <v/>
      </c>
    </row>
    <row r="260">
      <c r="H260">
        <f>IF(A260="","",COUNTIF('Solicitudes'!$C$2:$C$500,A260))</f>
        <v/>
      </c>
      <c r="I260">
        <f>IF(A260="","",COUNTIFS('Solicitudes'!$C$2:$C$500,A260,'Solicitudes'!$O$2:$O$500,""))</f>
        <v/>
      </c>
    </row>
    <row r="261">
      <c r="H261">
        <f>IF(A261="","",COUNTIF('Solicitudes'!$C$2:$C$500,A261))</f>
        <v/>
      </c>
      <c r="I261">
        <f>IF(A261="","",COUNTIFS('Solicitudes'!$C$2:$C$500,A261,'Solicitudes'!$O$2:$O$500,""))</f>
        <v/>
      </c>
    </row>
    <row r="262">
      <c r="H262">
        <f>IF(A262="","",COUNTIF('Solicitudes'!$C$2:$C$500,A262))</f>
        <v/>
      </c>
      <c r="I262">
        <f>IF(A262="","",COUNTIFS('Solicitudes'!$C$2:$C$500,A262,'Solicitudes'!$O$2:$O$500,""))</f>
        <v/>
      </c>
    </row>
    <row r="263">
      <c r="H263">
        <f>IF(A263="","",COUNTIF('Solicitudes'!$C$2:$C$500,A263))</f>
        <v/>
      </c>
      <c r="I263">
        <f>IF(A263="","",COUNTIFS('Solicitudes'!$C$2:$C$500,A263,'Solicitudes'!$O$2:$O$500,""))</f>
        <v/>
      </c>
    </row>
    <row r="264">
      <c r="H264">
        <f>IF(A264="","",COUNTIF('Solicitudes'!$C$2:$C$500,A264))</f>
        <v/>
      </c>
      <c r="I264">
        <f>IF(A264="","",COUNTIFS('Solicitudes'!$C$2:$C$500,A264,'Solicitudes'!$O$2:$O$500,""))</f>
        <v/>
      </c>
    </row>
    <row r="265">
      <c r="H265">
        <f>IF(A265="","",COUNTIF('Solicitudes'!$C$2:$C$500,A265))</f>
        <v/>
      </c>
      <c r="I265">
        <f>IF(A265="","",COUNTIFS('Solicitudes'!$C$2:$C$500,A265,'Solicitudes'!$O$2:$O$500,""))</f>
        <v/>
      </c>
    </row>
    <row r="266">
      <c r="H266">
        <f>IF(A266="","",COUNTIF('Solicitudes'!$C$2:$C$500,A266))</f>
        <v/>
      </c>
      <c r="I266">
        <f>IF(A266="","",COUNTIFS('Solicitudes'!$C$2:$C$500,A266,'Solicitudes'!$O$2:$O$500,""))</f>
        <v/>
      </c>
    </row>
    <row r="267">
      <c r="H267">
        <f>IF(A267="","",COUNTIF('Solicitudes'!$C$2:$C$500,A267))</f>
        <v/>
      </c>
      <c r="I267">
        <f>IF(A267="","",COUNTIFS('Solicitudes'!$C$2:$C$500,A267,'Solicitudes'!$O$2:$O$500,""))</f>
        <v/>
      </c>
    </row>
    <row r="268">
      <c r="H268">
        <f>IF(A268="","",COUNTIF('Solicitudes'!$C$2:$C$500,A268))</f>
        <v/>
      </c>
      <c r="I268">
        <f>IF(A268="","",COUNTIFS('Solicitudes'!$C$2:$C$500,A268,'Solicitudes'!$O$2:$O$500,""))</f>
        <v/>
      </c>
    </row>
    <row r="269">
      <c r="H269">
        <f>IF(A269="","",COUNTIF('Solicitudes'!$C$2:$C$500,A269))</f>
        <v/>
      </c>
      <c r="I269">
        <f>IF(A269="","",COUNTIFS('Solicitudes'!$C$2:$C$500,A269,'Solicitudes'!$O$2:$O$500,""))</f>
        <v/>
      </c>
    </row>
    <row r="270">
      <c r="H270">
        <f>IF(A270="","",COUNTIF('Solicitudes'!$C$2:$C$500,A270))</f>
        <v/>
      </c>
      <c r="I270">
        <f>IF(A270="","",COUNTIFS('Solicitudes'!$C$2:$C$500,A270,'Solicitudes'!$O$2:$O$500,""))</f>
        <v/>
      </c>
    </row>
    <row r="271">
      <c r="H271">
        <f>IF(A271="","",COUNTIF('Solicitudes'!$C$2:$C$500,A271))</f>
        <v/>
      </c>
      <c r="I271">
        <f>IF(A271="","",COUNTIFS('Solicitudes'!$C$2:$C$500,A271,'Solicitudes'!$O$2:$O$500,""))</f>
        <v/>
      </c>
    </row>
    <row r="272">
      <c r="H272">
        <f>IF(A272="","",COUNTIF('Solicitudes'!$C$2:$C$500,A272))</f>
        <v/>
      </c>
      <c r="I272">
        <f>IF(A272="","",COUNTIFS('Solicitudes'!$C$2:$C$500,A272,'Solicitudes'!$O$2:$O$500,""))</f>
        <v/>
      </c>
    </row>
    <row r="273">
      <c r="H273">
        <f>IF(A273="","",COUNTIF('Solicitudes'!$C$2:$C$500,A273))</f>
        <v/>
      </c>
      <c r="I273">
        <f>IF(A273="","",COUNTIFS('Solicitudes'!$C$2:$C$500,A273,'Solicitudes'!$O$2:$O$500,""))</f>
        <v/>
      </c>
    </row>
    <row r="274">
      <c r="H274">
        <f>IF(A274="","",COUNTIF('Solicitudes'!$C$2:$C$500,A274))</f>
        <v/>
      </c>
      <c r="I274">
        <f>IF(A274="","",COUNTIFS('Solicitudes'!$C$2:$C$500,A274,'Solicitudes'!$O$2:$O$500,""))</f>
        <v/>
      </c>
    </row>
    <row r="275">
      <c r="H275">
        <f>IF(A275="","",COUNTIF('Solicitudes'!$C$2:$C$500,A275))</f>
        <v/>
      </c>
      <c r="I275">
        <f>IF(A275="","",COUNTIFS('Solicitudes'!$C$2:$C$500,A275,'Solicitudes'!$O$2:$O$500,""))</f>
        <v/>
      </c>
    </row>
    <row r="276">
      <c r="H276">
        <f>IF(A276="","",COUNTIF('Solicitudes'!$C$2:$C$500,A276))</f>
        <v/>
      </c>
      <c r="I276">
        <f>IF(A276="","",COUNTIFS('Solicitudes'!$C$2:$C$500,A276,'Solicitudes'!$O$2:$O$500,""))</f>
        <v/>
      </c>
    </row>
    <row r="277">
      <c r="H277">
        <f>IF(A277="","",COUNTIF('Solicitudes'!$C$2:$C$500,A277))</f>
        <v/>
      </c>
      <c r="I277">
        <f>IF(A277="","",COUNTIFS('Solicitudes'!$C$2:$C$500,A277,'Solicitudes'!$O$2:$O$500,""))</f>
        <v/>
      </c>
    </row>
    <row r="278">
      <c r="H278">
        <f>IF(A278="","",COUNTIF('Solicitudes'!$C$2:$C$500,A278))</f>
        <v/>
      </c>
      <c r="I278">
        <f>IF(A278="","",COUNTIFS('Solicitudes'!$C$2:$C$500,A278,'Solicitudes'!$O$2:$O$500,""))</f>
        <v/>
      </c>
    </row>
    <row r="279">
      <c r="H279">
        <f>IF(A279="","",COUNTIF('Solicitudes'!$C$2:$C$500,A279))</f>
        <v/>
      </c>
      <c r="I279">
        <f>IF(A279="","",COUNTIFS('Solicitudes'!$C$2:$C$500,A279,'Solicitudes'!$O$2:$O$500,""))</f>
        <v/>
      </c>
    </row>
    <row r="280">
      <c r="H280">
        <f>IF(A280="","",COUNTIF('Solicitudes'!$C$2:$C$500,A280))</f>
        <v/>
      </c>
      <c r="I280">
        <f>IF(A280="","",COUNTIFS('Solicitudes'!$C$2:$C$500,A280,'Solicitudes'!$O$2:$O$500,""))</f>
        <v/>
      </c>
    </row>
    <row r="281">
      <c r="H281">
        <f>IF(A281="","",COUNTIF('Solicitudes'!$C$2:$C$500,A281))</f>
        <v/>
      </c>
      <c r="I281">
        <f>IF(A281="","",COUNTIFS('Solicitudes'!$C$2:$C$500,A281,'Solicitudes'!$O$2:$O$500,""))</f>
        <v/>
      </c>
    </row>
    <row r="282">
      <c r="H282">
        <f>IF(A282="","",COUNTIF('Solicitudes'!$C$2:$C$500,A282))</f>
        <v/>
      </c>
      <c r="I282">
        <f>IF(A282="","",COUNTIFS('Solicitudes'!$C$2:$C$500,A282,'Solicitudes'!$O$2:$O$500,""))</f>
        <v/>
      </c>
    </row>
    <row r="283">
      <c r="H283">
        <f>IF(A283="","",COUNTIF('Solicitudes'!$C$2:$C$500,A283))</f>
        <v/>
      </c>
      <c r="I283">
        <f>IF(A283="","",COUNTIFS('Solicitudes'!$C$2:$C$500,A283,'Solicitudes'!$O$2:$O$500,""))</f>
        <v/>
      </c>
    </row>
    <row r="284">
      <c r="H284">
        <f>IF(A284="","",COUNTIF('Solicitudes'!$C$2:$C$500,A284))</f>
        <v/>
      </c>
      <c r="I284">
        <f>IF(A284="","",COUNTIFS('Solicitudes'!$C$2:$C$500,A284,'Solicitudes'!$O$2:$O$500,""))</f>
        <v/>
      </c>
    </row>
    <row r="285">
      <c r="H285">
        <f>IF(A285="","",COUNTIF('Solicitudes'!$C$2:$C$500,A285))</f>
        <v/>
      </c>
      <c r="I285">
        <f>IF(A285="","",COUNTIFS('Solicitudes'!$C$2:$C$500,A285,'Solicitudes'!$O$2:$O$500,""))</f>
        <v/>
      </c>
    </row>
    <row r="286">
      <c r="H286">
        <f>IF(A286="","",COUNTIF('Solicitudes'!$C$2:$C$500,A286))</f>
        <v/>
      </c>
      <c r="I286">
        <f>IF(A286="","",COUNTIFS('Solicitudes'!$C$2:$C$500,A286,'Solicitudes'!$O$2:$O$500,""))</f>
        <v/>
      </c>
    </row>
    <row r="287">
      <c r="H287">
        <f>IF(A287="","",COUNTIF('Solicitudes'!$C$2:$C$500,A287))</f>
        <v/>
      </c>
      <c r="I287">
        <f>IF(A287="","",COUNTIFS('Solicitudes'!$C$2:$C$500,A287,'Solicitudes'!$O$2:$O$500,""))</f>
        <v/>
      </c>
    </row>
    <row r="288">
      <c r="H288">
        <f>IF(A288="","",COUNTIF('Solicitudes'!$C$2:$C$500,A288))</f>
        <v/>
      </c>
      <c r="I288">
        <f>IF(A288="","",COUNTIFS('Solicitudes'!$C$2:$C$500,A288,'Solicitudes'!$O$2:$O$500,""))</f>
        <v/>
      </c>
    </row>
    <row r="289">
      <c r="H289">
        <f>IF(A289="","",COUNTIF('Solicitudes'!$C$2:$C$500,A289))</f>
        <v/>
      </c>
      <c r="I289">
        <f>IF(A289="","",COUNTIFS('Solicitudes'!$C$2:$C$500,A289,'Solicitudes'!$O$2:$O$500,""))</f>
        <v/>
      </c>
    </row>
    <row r="290">
      <c r="H290">
        <f>IF(A290="","",COUNTIF('Solicitudes'!$C$2:$C$500,A290))</f>
        <v/>
      </c>
      <c r="I290">
        <f>IF(A290="","",COUNTIFS('Solicitudes'!$C$2:$C$500,A290,'Solicitudes'!$O$2:$O$500,""))</f>
        <v/>
      </c>
    </row>
    <row r="291">
      <c r="H291">
        <f>IF(A291="","",COUNTIF('Solicitudes'!$C$2:$C$500,A291))</f>
        <v/>
      </c>
      <c r="I291">
        <f>IF(A291="","",COUNTIFS('Solicitudes'!$C$2:$C$500,A291,'Solicitudes'!$O$2:$O$500,""))</f>
        <v/>
      </c>
    </row>
    <row r="292">
      <c r="H292">
        <f>IF(A292="","",COUNTIF('Solicitudes'!$C$2:$C$500,A292))</f>
        <v/>
      </c>
      <c r="I292">
        <f>IF(A292="","",COUNTIFS('Solicitudes'!$C$2:$C$500,A292,'Solicitudes'!$O$2:$O$500,""))</f>
        <v/>
      </c>
    </row>
    <row r="293">
      <c r="H293">
        <f>IF(A293="","",COUNTIF('Solicitudes'!$C$2:$C$500,A293))</f>
        <v/>
      </c>
      <c r="I293">
        <f>IF(A293="","",COUNTIFS('Solicitudes'!$C$2:$C$500,A293,'Solicitudes'!$O$2:$O$500,""))</f>
        <v/>
      </c>
    </row>
    <row r="294">
      <c r="H294">
        <f>IF(A294="","",COUNTIF('Solicitudes'!$C$2:$C$500,A294))</f>
        <v/>
      </c>
      <c r="I294">
        <f>IF(A294="","",COUNTIFS('Solicitudes'!$C$2:$C$500,A294,'Solicitudes'!$O$2:$O$500,""))</f>
        <v/>
      </c>
    </row>
    <row r="295">
      <c r="H295">
        <f>IF(A295="","",COUNTIF('Solicitudes'!$C$2:$C$500,A295))</f>
        <v/>
      </c>
      <c r="I295">
        <f>IF(A295="","",COUNTIFS('Solicitudes'!$C$2:$C$500,A295,'Solicitudes'!$O$2:$O$500,""))</f>
        <v/>
      </c>
    </row>
    <row r="296">
      <c r="H296">
        <f>IF(A296="","",COUNTIF('Solicitudes'!$C$2:$C$500,A296))</f>
        <v/>
      </c>
      <c r="I296">
        <f>IF(A296="","",COUNTIFS('Solicitudes'!$C$2:$C$500,A296,'Solicitudes'!$O$2:$O$500,""))</f>
        <v/>
      </c>
    </row>
    <row r="297">
      <c r="H297">
        <f>IF(A297="","",COUNTIF('Solicitudes'!$C$2:$C$500,A297))</f>
        <v/>
      </c>
      <c r="I297">
        <f>IF(A297="","",COUNTIFS('Solicitudes'!$C$2:$C$500,A297,'Solicitudes'!$O$2:$O$500,""))</f>
        <v/>
      </c>
    </row>
    <row r="298">
      <c r="H298">
        <f>IF(A298="","",COUNTIF('Solicitudes'!$C$2:$C$500,A298))</f>
        <v/>
      </c>
      <c r="I298">
        <f>IF(A298="","",COUNTIFS('Solicitudes'!$C$2:$C$500,A298,'Solicitudes'!$O$2:$O$500,""))</f>
        <v/>
      </c>
    </row>
    <row r="299">
      <c r="H299">
        <f>IF(A299="","",COUNTIF('Solicitudes'!$C$2:$C$500,A299))</f>
        <v/>
      </c>
      <c r="I299">
        <f>IF(A299="","",COUNTIFS('Solicitudes'!$C$2:$C$500,A299,'Solicitudes'!$O$2:$O$500,""))</f>
        <v/>
      </c>
    </row>
    <row r="300">
      <c r="H300">
        <f>IF(A300="","",COUNTIF('Solicitudes'!$C$2:$C$500,A300))</f>
        <v/>
      </c>
      <c r="I300">
        <f>IF(A300="","",COUNTIFS('Solicitudes'!$C$2:$C$500,A300,'Solicitudes'!$O$2:$O$500,""))</f>
        <v/>
      </c>
    </row>
  </sheetData>
  <autoFilter ref="A1:I3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70" customWidth="1" min="1" max="1"/>
    <col width="30" customWidth="1" min="2" max="2"/>
    <col width="30" customWidth="1" min="3" max="3"/>
  </cols>
  <sheetData>
    <row r="1">
      <c r="A1" s="1" t="inlineStr">
        <is>
          <t>Ajustes</t>
        </is>
      </c>
    </row>
    <row r="2" ht="45" customHeight="1">
      <c r="A2" s="11" t="inlineStr">
        <is>
          <t>Urgencia (la decide una persona)</t>
        </is>
      </c>
      <c r="B2" s="11" t="inlineStr">
        <is>
          <t>Meta para regresar la llamada, minutos (EJEMPLO, la fija su propia política)</t>
        </is>
      </c>
      <c r="C2" s="11" t="inlineStr">
        <is>
          <t>Abierta demasiado tiempo después de, días (EJEMPLO, lo fija su propia política)</t>
        </is>
      </c>
    </row>
    <row r="3">
      <c r="A3" t="inlineStr">
        <is>
          <t>Emergencia ahora</t>
        </is>
      </c>
      <c r="B3" s="12" t="n">
        <v>30</v>
      </c>
      <c r="C3" s="12" t="n">
        <v>1</v>
      </c>
    </row>
    <row r="4">
      <c r="A4" t="inlineStr">
        <is>
          <t>Siguiente día hábil</t>
        </is>
      </c>
      <c r="B4" s="12" t="n">
        <v>240</v>
      </c>
      <c r="C4" s="12" t="n">
        <v>3</v>
      </c>
    </row>
    <row r="5">
      <c r="A5" t="inlineStr">
        <is>
          <t>Rutina</t>
        </is>
      </c>
      <c r="B5" s="12" t="n">
        <v>1440</v>
      </c>
      <c r="C5" s="12" t="n">
        <v>14</v>
      </c>
    </row>
    <row r="7" ht="60" customHeight="1">
      <c r="A7" s="13" t="inlineStr">
        <is>
          <t>Cambie los valores de las columnas B y C y la lista de categorías. Son su propia política, no reglas. Su contrato de arrendamiento, el código local y la ley de su estado definen qué cuenta como emergencia y los plazos de reparación; revíselos o consulte a un abogado.</t>
        </is>
      </c>
    </row>
    <row r="8">
      <c r="A8" s="5" t="inlineStr">
        <is>
          <t>Categorías (lista de EJEMPLO, la fija su propia política; edítela como quiera)</t>
        </is>
      </c>
    </row>
    <row r="9">
      <c r="A9" s="14" t="inlineStr">
        <is>
          <t>Olor a gas (quien llama: salga, llame al 911 / compañía de gas primero)</t>
        </is>
      </c>
    </row>
    <row r="10">
      <c r="A10" s="14" t="inlineStr">
        <is>
          <t>Fuego o humo (quien llama: llame al 911 primero)</t>
        </is>
      </c>
    </row>
    <row r="11">
      <c r="A11" s="14" t="inlineStr">
        <is>
          <t>Fuga de agua o inundación</t>
        </is>
      </c>
    </row>
    <row r="12">
      <c r="A12" s="14" t="inlineStr">
        <is>
          <t>Drenaje tapado o inodoro desbordado</t>
        </is>
      </c>
    </row>
    <row r="13">
      <c r="A13" s="14" t="inlineStr">
        <is>
          <t>Sin calefacción</t>
        </is>
      </c>
    </row>
    <row r="14">
      <c r="A14" s="14" t="inlineStr">
        <is>
          <t>Sin aire acondicionado</t>
        </is>
      </c>
    </row>
    <row r="15">
      <c r="A15" s="14" t="inlineStr">
        <is>
          <t>Sin luz o problema eléctrico</t>
        </is>
      </c>
    </row>
    <row r="16">
      <c r="A16" s="14" t="inlineStr">
        <is>
          <t>Sin llave o puerta / ventana que no cierra</t>
        </is>
      </c>
    </row>
    <row r="17">
      <c r="A17" s="14" t="inlineStr">
        <is>
          <t>Ventana o vidrio roto</t>
        </is>
      </c>
    </row>
    <row r="18">
      <c r="A18" s="14" t="inlineStr">
        <is>
          <t>Aparato que no funciona</t>
        </is>
      </c>
    </row>
    <row r="19">
      <c r="A19" s="14" t="inlineStr">
        <is>
          <t>Plagas</t>
        </is>
      </c>
    </row>
    <row r="20">
      <c r="A20" s="14" t="inlineStr">
        <is>
          <t>Ruido o vecinos</t>
        </is>
      </c>
    </row>
    <row r="21">
      <c r="A21" s="14" t="inlineStr">
        <is>
          <t>Otro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